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ANNA ANAYA MANZUR\OneDrive\Documentos\DISCO DURO AZUL EXTRAIBLE\JOHANNA 2026\ICULTUR 2026\COMPETITIVO JAZZ 2026\"/>
    </mc:Choice>
  </mc:AlternateContent>
  <xr:revisionPtr revIDLastSave="0" documentId="8_{EAFCE361-5E0D-4662-B638-355481BC97D3}" xr6:coauthVersionLast="47" xr6:coauthVersionMax="47" xr10:uidLastSave="{00000000-0000-0000-0000-000000000000}"/>
  <bookViews>
    <workbookView xWindow="-108" yWindow="-108" windowWidth="23256" windowHeight="12456" xr2:uid="{AA97BBFA-2D46-F24E-A473-4737A8CB0C1A}"/>
  </bookViews>
  <sheets>
    <sheet name="VF PROD., LOG, PROMO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9" i="1" l="1"/>
  <c r="I53" i="1"/>
  <c r="I54" i="1"/>
  <c r="I55" i="1"/>
  <c r="I57" i="1"/>
  <c r="I58" i="1"/>
  <c r="I59" i="1"/>
  <c r="I41" i="1"/>
  <c r="I42" i="1"/>
  <c r="I43" i="1"/>
  <c r="I44" i="1"/>
  <c r="I45" i="1"/>
  <c r="I46" i="1"/>
  <c r="I47" i="1"/>
  <c r="I48" i="1"/>
  <c r="I49" i="1"/>
  <c r="I34" i="1"/>
  <c r="I35" i="1"/>
  <c r="I36" i="1"/>
  <c r="I37" i="1"/>
  <c r="I38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104" i="1" l="1"/>
  <c r="I103" i="1"/>
  <c r="I102" i="1"/>
  <c r="I82" i="1"/>
  <c r="I81" i="1"/>
  <c r="I80" i="1"/>
  <c r="I78" i="1"/>
  <c r="I77" i="1"/>
  <c r="I76" i="1"/>
  <c r="I75" i="1"/>
  <c r="I74" i="1"/>
  <c r="I73" i="1"/>
  <c r="I72" i="1"/>
  <c r="I71" i="1"/>
  <c r="I70" i="1"/>
  <c r="I66" i="1"/>
  <c r="I65" i="1"/>
  <c r="I64" i="1"/>
  <c r="I63" i="1"/>
  <c r="I62" i="1"/>
  <c r="I61" i="1"/>
  <c r="I60" i="1"/>
  <c r="E56" i="1"/>
  <c r="I56" i="1" s="1"/>
  <c r="I52" i="1"/>
  <c r="I51" i="1"/>
  <c r="I50" i="1"/>
  <c r="I40" i="1"/>
  <c r="I39" i="1"/>
  <c r="I108" i="1"/>
  <c r="I109" i="1"/>
  <c r="I110" i="1"/>
  <c r="I111" i="1"/>
  <c r="I107" i="1"/>
  <c r="I68" i="1" l="1"/>
  <c r="I69" i="1"/>
  <c r="I67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6" i="1"/>
  <c r="I5" i="1"/>
  <c r="I105" i="1"/>
  <c r="I112" i="1" l="1"/>
  <c r="I113" i="1" s="1"/>
  <c r="I114" i="1" l="1"/>
</calcChain>
</file>

<file path=xl/sharedStrings.xml><?xml version="1.0" encoding="utf-8"?>
<sst xmlns="http://schemas.openxmlformats.org/spreadsheetml/2006/main" count="148" uniqueCount="148">
  <si>
    <t>RUBRO</t>
  </si>
  <si>
    <t>ÍTEM</t>
  </si>
  <si>
    <t>CANT.</t>
  </si>
  <si>
    <t>DESCRIPCIÓN</t>
  </si>
  <si>
    <t>DÍAS.</t>
  </si>
  <si>
    <t>VR UNIT.</t>
  </si>
  <si>
    <t>TOTAL</t>
  </si>
  <si>
    <t>Plan Operativo</t>
  </si>
  <si>
    <t>SUBTOTAL</t>
  </si>
  <si>
    <t>GRAN TOTAL EN PESOS</t>
  </si>
  <si>
    <t>Puesta en escena de artistas con una trayectoria musical reconocida nacional e internacional</t>
  </si>
  <si>
    <t>Planificación, diseño y creación de la estrategia de fortalecimiento artístico y cultural para la realización del festival de Jazz de Mompox.
Productos: Cronograma, propuesta de operación logística, minuto a minuto, planos y/o renders, que den cuenta del concepto creativo a desarrollar.</t>
  </si>
  <si>
    <t>1.</t>
  </si>
  <si>
    <t>3.</t>
  </si>
  <si>
    <t>2.</t>
  </si>
  <si>
    <t>Backline</t>
  </si>
  <si>
    <t>N.º</t>
  </si>
  <si>
    <t>Presentaciones de artistas culturales locales, nacionales e internacionales, para la puesta en escena de la agenda musical de la IX versión del festival de Jazz de Mompox.</t>
  </si>
  <si>
    <t>Diseño y elaboración de imagen escenográfica compuesta impresiones con estructura (2 unds) de 10x14 mts. Con acabados iluminados incluyendo cenefa forntal hasta de 18 x 2,5 mts. Con acabados iluminados. Todo alusivo a la imagen del festival de jazz de Mompox.</t>
  </si>
  <si>
    <t>Camioneta diaria para movilización materiales de manera interna en el municipio.</t>
  </si>
  <si>
    <t xml:space="preserve">Iluminación para la puesta en escena </t>
  </si>
  <si>
    <t>ESCENARIO Y TARIMA</t>
  </si>
  <si>
    <t>Video para la puesta en escena</t>
  </si>
  <si>
    <t>TRANSPORTE PERSONAL VAN X 18 PASAJEROS</t>
  </si>
  <si>
    <t>TRANSPORTE LAYHER + (DOBLE TROQUE)</t>
  </si>
  <si>
    <t>TRANSPORTE SOPORTE ESTRUCTURAL (600)</t>
  </si>
  <si>
    <t>CARROTANQUE XRA CONTRAPESOS</t>
  </si>
  <si>
    <t>TURNOS MONTACARGA</t>
  </si>
  <si>
    <t xml:space="preserve">Escenografía, elementos y utilería para la puesta en escena </t>
  </si>
  <si>
    <t>Mobiliario y recursos logísticos para la adecuada ambientación y acondicionamiento del espacio destinado a los asistentes, con el fin de brindarles comodidad, seguridad y una experiencia óptima durante el espectáculo público.</t>
  </si>
  <si>
    <t xml:space="preserve">Dotación y adecuación de mobiliario en camerinos para los artistas participantes en la puesta en escena del Festival de Jazz de Mompox 2025, garantizando condiciones de comodidad, funcionalidad y bienestar durante su estancia y preparación para las presentaciones. </t>
  </si>
  <si>
    <t>Alquiler de espejos de cuerpo entero para la dotación y adecuación de camerinos de los artistas.</t>
  </si>
  <si>
    <t>Alquiler de carpas de 6m x 6m con cerramientos, distribuidas en seis (5) unidades para camerinos y una (1) unidad destinada a bodegaje y logística de atención de los mismos.</t>
  </si>
  <si>
    <t>Alquiler de ventiladores tipo industrial destinados a los camerinos y espacios de apoyo logístico, con el fin de garantizar comodidad y adecuada ventilación para los artistas y el equipo técnico durante el desarrollo del festival.</t>
  </si>
  <si>
    <t>Alquiler de mesones vestidos destinados al apoyo logístico y funcional de los espacios de camerinos, facilitando la adecuada organización y atención de los artistas durante el festival..</t>
  </si>
  <si>
    <t>Alquiler de sala lounge destinada a los camerinos y espacios de hospitalidad, proporcionando un ambiente cómodo y funcional para la preparación, descanso y atención de los artistas durante el festival.</t>
  </si>
  <si>
    <t>Alquiler de percheros destinados a la organización y adecuada disposición del vestuario en los camerinos, facilitando la preparación y comodidad de los artistas durante el festival.</t>
  </si>
  <si>
    <t>Alquiler de sillas sin brazo destinadas a los camerinos y espacios de apoyo logístico, con el fin de garantizar comodidad y funcionalidad para los artistas y el equipo durante el desarrollo del festival.</t>
  </si>
  <si>
    <t>Alquiler de sillas destinadas a la adecuada disposición y comodidad del público asistente, incluyendo el servicio de cargue y descargue, así como zunchos o amarres plásticos para su aseguramiento, con el fin de garantizar orden, seguridad y una experiencia óptima durante el Festival de Jazz de Mompox.</t>
  </si>
  <si>
    <t>Alquiler de carpas de producción destinadas a la coordinación y gestión operativa del Festival de Jazz de Mompox, facilitando espacios adecuados para el desarrollo de actividades técnicas, administrativas y logísticas durante el evento.</t>
  </si>
  <si>
    <t>Alquiler de vallas incluyendo montaje, desmontaje y transporte, destinadas al cerramiento, control de accesos y orientación de los asistentes, garantizando orden, seguridad y adecuada logística durante el Festival de Jazz de Mompox.</t>
  </si>
  <si>
    <t>Alquiler y adecuación del frontal de la tarima como parte de la escenografía del Festival de Jazz de Mompox, garantizando una presentación estética, segura y coherente con la imagen oficial del evento, aportando al posicionamiento de la marca y a la ambientación general del escenario.</t>
  </si>
  <si>
    <t>Alquiler de 100 mallas equivalentes a 200 metros lineales, incluyendo montaje, desmontaje y transporte, destinadas a la delimitación, cerramiento y control de áreas estratégicas del Festival de Jazz de Mompox, con el fin de garantizar seguridad, orden y adecuada logística durante el evento.</t>
  </si>
  <si>
    <t>Disposición de personal técnico especializado en la operación y ejecución de equipos y procesos escénicos, encargado de garantizar el correcto desarrollo de las actividades técnicas y la puesta en escena del espectáculo durante el Festival de Jazz de Mompox.</t>
  </si>
  <si>
    <t>Productor General
Responsable de la planeación, supervisión y desarrollo integral del festival, asegurando la articulación de las áreas técnicas, artísticas y logísticas.</t>
  </si>
  <si>
    <t>Productor Técnico
Encargado de coordinar y garantizar el correcto funcionamiento de los aspectos técnicos durante el evento.</t>
  </si>
  <si>
    <t>Stage Manager
Responsable de la organización y control de todo lo relacionado con el escenario, facilitando el cumplimiento de tiempos y el flujo de presentaciones.</t>
  </si>
  <si>
    <t>Coordinador de Audio
Encargado de supervisar la calidad y operación del sonido para artistas y presentaciones.</t>
  </si>
  <si>
    <t>Ingeniero de Luces
Responsable del diseño y manejo de la iluminación, asegurando la ambientación adecuada para cada acto.</t>
  </si>
  <si>
    <t>Productor Audiovisual
Encargado de coordinar la captura y transmisión audiovisual del festival, aportando al registro y difusión del evento.</t>
  </si>
  <si>
    <t>Coordinador de Protocolo
Responsable de la organización y acompañamiento en los actos institucionales y protocolares del festival.</t>
  </si>
  <si>
    <t>Coordinadores de Camerinos y Artistas
Encargados de la atención y apoyo a los artistas en sus áreas de camerinos, garantizando organización y comodidad.</t>
  </si>
  <si>
    <t>Operarios logísticos encargados de apoyar las labores de montaje, desmontaje y asistencia general en el marco del festival, contribuyendo al adecuado desarrollo de las actividades artísticas, técnicas y logísticas del evento.</t>
  </si>
  <si>
    <t>Personal de Apoyo
Equipo encargado de brindar soporte en diversas áreas operativas y logísticas del festival.</t>
  </si>
  <si>
    <t>Meseros – Atención de Camerinos
Encargados de la atención y servicio básico dentro de los camerinos de los artistas.</t>
  </si>
  <si>
    <t>DJ Profesional con Equipos
Encargado de ambientar musicalmente determinados espacios o actividades complementarias al festival.</t>
  </si>
  <si>
    <t>Desayunos, almuerzo, cena, refrigerio e hidratación del equipo institucional que apoya y acompaña durante el desarrollo del evento.</t>
  </si>
  <si>
    <t>Desayunos, almuerzo, cena para el equipo base de producción y logística, brindados durante las jornadas de montaje, ejecución y desmontaje del evento.</t>
  </si>
  <si>
    <t>Suministrar alimentación y bebidas destinadas a los artistas, equipo técnico y personal logístico que participan en la puesta en escena del Festival de Jazz de Mompox, garantizando bienestar y óptimas condiciones durante el desarrollo del evento.</t>
  </si>
  <si>
    <t>Vans 15 puestos para traslados equipo base de producción.</t>
  </si>
  <si>
    <t>Servicio de transporte para equipos y artistas, destinado a garantizar el adecuado traslado y disposición de los recursos humanos y técnicos necesarios para la puesta en escena del Festival de Jazz de Mompox.</t>
  </si>
  <si>
    <t>Alojamiento destinado al personal técnico, logístico y de seguridad que participa en la puesta en escena del Festival de Jazz de Mompox, garantizando condiciones adecuadas de descanso y bienestar durante el desarrollo del evento.</t>
  </si>
  <si>
    <t>Oficina base y espacio de bodegaje para el equipo de producción y logística, destinada a la coordinación operativa y almacenamiento de equipos e insumos durante el desarrollo del evento.</t>
  </si>
  <si>
    <t xml:space="preserve">Trámites y Permisos para la puesta en escena de artistas </t>
  </si>
  <si>
    <t>Señalización e imagen del evento para ambientar el municipio con identidad festiva, a través de elementos icónicos como pasacalles, banderines y señalizaciones troqueladas, que refuercen la visibilidad y el espíritu del festival.</t>
  </si>
  <si>
    <t>Señalización de calles con pendones (hasta 4x1 mt, resistentes al viento)
Pendones instalados en las principales calles del municipio para ambientar con identidad festiva y reforzar la visibilidad del Festival de Jazz de Mompox, brindando orientación y recordación al público asistente.</t>
  </si>
  <si>
    <t>Backing 4x3 mts con bastidor de aluminio en banner full color
Backings de gran formato con la imagen oficial del festival, destinados a escenarios y puntos estratégicos como soporte visual y elemento de posicionamiento de marca en los actos artísticos y culturales.</t>
  </si>
  <si>
    <t>Manillas de papel marcadas a una tinta
Manillas de uso práctico para la identificación y control de asistentes, facilitando el acceso organizado a las diferentes actividades culturales y artísticas del festival.</t>
  </si>
  <si>
    <t>Brazalete de identificación Soft MD con broche de seguridad (un color diferente por día)
Brazaletes de identificación diferenciados por colores, utilizados para el control de accesos y la organización del público, artistas y personal autorizado, garantizando orden y seguridad durante el festival.</t>
  </si>
  <si>
    <t>Arcos planos para señalización de ingreso
Arcos decorativos y señalizados en las zonas de ingreso, que orientan a los asistentes y aportan a la ambientación festiva y cultural del evento.</t>
  </si>
  <si>
    <t>Escarapelas institucionales con cinta para la identificación de artistas, equipo técnico y organizadores, que refuerzan la imagen oficial del festival y facilitan la gestión del personal acreditado.</t>
  </si>
  <si>
    <t>PRE RIGGING (AUDIO + VIDEO + ILUMINACIÓN)</t>
  </si>
  <si>
    <t xml:space="preserve">Personal especializado para el funcionamiento de la puesta en escena a nivel técnico de montaje y desmontaje de equipos especializados. </t>
  </si>
  <si>
    <t>Personal técnico de montaje y desmontaje. (hotel + alimentación)</t>
  </si>
  <si>
    <t>TRANSPORTE TÉCNICA (600)</t>
  </si>
  <si>
    <t>Camión furgón 600 con iluminación interna y sistema de protección para material por trayecto Ctg-Mompox para de mobiliario y logístico materiales.</t>
  </si>
  <si>
    <t>Equipo de montaje y desmontaje de material logístico, escenográfico y de imagen.</t>
  </si>
  <si>
    <t>Gestión y solicitud de permisos ante SAYCO y ACINPRO para el uso legal de obras musicales durante el desarrollo del evento, pólizas y permisos necesarios para el desarrollo del evento.</t>
  </si>
  <si>
    <t>Atención especializada en camerinos para los artistas invitados durante los 3 días del festival, incluyendo suministro de alimentos y bebidas según requerimientos de cada rider técnico, refrigerios durante pruebas de sonido y presentaciones, además de hidratación permanente con estación de agua y café.</t>
  </si>
  <si>
    <t>Desayunos, almuerzos, cenas, refrigerios e hidratación para el equipo institucional que acompaña y supervisa el festival desde el inicio del montaje hasta el desmontaje, garantizando su atención durante los días adicionales de viaje y desarrollo del evento.</t>
  </si>
  <si>
    <t>Alojamiento para el equipo base de producción y logística especializado en la puesta en escena artística y cultural, que acompaña el festival desde el inicio del montaje, durante la ejecución y hasta el cierre con el desmontaje, garantizando su presencia para la supervisión y control integral del evento.</t>
  </si>
  <si>
    <t>FESTIVAL DE JAZZ DE MOMPOX 2026</t>
  </si>
  <si>
    <t>Objeto: Fortalecer las manifestaciones artísticas y culturales en el Distrito Especial de Mompox mediante la XII versión del Festival de Jazz, como evento artístico y cultural que proyecte a Mompox y a Bolívar como destino turístico y cultural de referencia nacional e internacional.</t>
  </si>
  <si>
    <t>Consolidar la puesta en escena artística y cultural del Festival de Jazz de Mompox 2026, a través del diseño, montaje y operación técnica integral que incorpore infraestructura escénica, sistemas de iluminación, video y sonido de última generación, junto con el apoyo de personal especializado y la logística necesaria, con el fin de garantizar un espectáculo de excelencia que resalte el valor del jazz, fortalezca la identidad cultural de Mompox y proyecte el festival a nivel nacional e internacional.</t>
  </si>
  <si>
    <t>Garantizar la contratación, coordinación y puesta en escena de artistas con trayectoria local, nacional e internacional, para el desarrollo de la agenda musical del Festival de Jazz de Mompox 2026, asegurando la diversidad artística, la calidad interpretativa y la adecuada gestión logística y técnica que permita el óptimo desarrollo de cada presentación.</t>
  </si>
  <si>
    <t>Garantizar la dotación, adecuación y ambientación integral de los espacios escénicos, camerinos, áreas de producción y zonas destinadas al público en el Festival de Jazz de Mompox 2026, mediante el suministro de mobiliario, elementos de escenografía, recursos logísticos y de señalización, que aseguren comodidad, seguridad y bienestar a artistas y asistentes, al tiempo que refuerzan el posicionamiento de la marca y la identidad cultural del evento.</t>
  </si>
  <si>
    <t>Disponer de personal técnico y de apoyo especializado para la operación, coordinación y ejecución de los procesos artísticos, técnicos y logísticos del Festival de Jazz de Mompox 2026, garantizando el correcto desarrollo de la puesta en escena, la atención integral a los artistas y el cubrimiento audiovisual del evento, con el fin de asegurar un espectáculo de excelencia cultural y profesional.</t>
  </si>
  <si>
    <t>Garantizar el bienestar, la movilidad y la atención integral de artistas, equipo técnico, personal logístico e institucional durante el Festival de Jazz de Mompox 2026, mediante la provisión de alimentación, transporte, alojamiento y la gestión de trámites y permisos requeridos, asegurando así las condiciones necesarias para el correcto desarrollo del evento.</t>
  </si>
  <si>
    <t>Fortalecer la identidad festiva y la visibilidad del Festival de Jazz de Mompox 2026 mediante la implementación de señalización, elementos gráficos y distintivos de acceso, que permitan ambientar el municipio, reforzar el espíritu cultural del evento y garantizar la organización y control de los asistentes.</t>
  </si>
  <si>
    <t>Sistema de refuerzo sonoro tipo Down Fill para cobertura frontal del escenario.</t>
  </si>
  <si>
    <t>Subwoofer suspendido para sistema line array profesional.</t>
  </si>
  <si>
    <t>Subwoofer terrestre de alto rendimiento.</t>
  </si>
  <si>
    <t>Sistema Front Fill para cobertura de primera fila.</t>
  </si>
  <si>
    <t>Sistema Out Fill para ampliación de cobertura lateral.</t>
  </si>
  <si>
    <t>Sistema Delay para cobertura de zonas alejadas.</t>
  </si>
  <si>
    <t>Sistema Side Fill profesional para escenario.</t>
  </si>
  <si>
    <t>Monitor de piso profesional para escenario.</t>
  </si>
  <si>
    <t>Consola digital profesional de mezcla FOH con mínimo 96 canales de procesamiento.</t>
  </si>
  <si>
    <t>Consola digital profesional para monitores con stage box digital remoto.</t>
  </si>
  <si>
    <t>Consola digital profesional para mezcla de broadcast.</t>
  </si>
  <si>
    <t>Sistema de distribución y patch de audio multipar profesional.</t>
  </si>
  <si>
    <t>Sistema profesional de monitoreo In Ear inalámbrico.</t>
  </si>
  <si>
    <t>Sistema inalámbrico profesional para micrófono de voz.</t>
  </si>
  <si>
    <t>Sistema inalámbrico profesional para instrumentos.</t>
  </si>
  <si>
    <t>Kit profesional de micrófonos e interfaces DI para bandas musicales.</t>
  </si>
  <si>
    <t>Servidor profesional para procesamiento y distribución de audio.</t>
  </si>
  <si>
    <t>Cabina profesional para DJ.</t>
  </si>
  <si>
    <t>Micrófono profesional inalámbrico para instrumentos de viento y percusión.</t>
  </si>
  <si>
    <t>Caja acústica line array de altas frecuencias para sistema principal de sonido profesional. HI PACK PA</t>
  </si>
  <si>
    <t>Caja acústica line array de bajas frecuencias para sistema principal de sonido profesional. LOW PACK PA</t>
  </si>
  <si>
    <t>Audio para la puesta en escena</t>
  </si>
  <si>
    <t>Cabeza móvil Beam para exteriores con clasificación IP.</t>
  </si>
  <si>
    <t>Cabeza móvil híbrida Beam/Spot/Wash para exteriores.</t>
  </si>
  <si>
    <t>Cabeza móvil LED con control por píxeles.</t>
  </si>
  <si>
    <t>Cabeza móvil tipo Wash LED.</t>
  </si>
  <si>
    <t>Cabeza móvil tipo Profile de alta potencia.</t>
  </si>
  <si>
    <t>Luminaria estroboscópica LED multifunción.</t>
  </si>
  <si>
    <t>Barra LED pixelable para efectos escénicos.</t>
  </si>
  <si>
    <t>Reflector elipsoidal LED para iluminación teatral.</t>
  </si>
  <si>
    <t>Luminaria tipo Blinder LED para público.</t>
  </si>
  <si>
    <t>Máquina profesional de niebla con ventiladores de dispersión.</t>
  </si>
  <si>
    <t>Seguidor LED profesional de alta potencia.</t>
  </si>
  <si>
    <t>Consola profesional para control de iluminación DMX.</t>
  </si>
  <si>
    <t>Alquiler de cabinas portatiles de baño, incluye elementos de aseo y aseo diario.</t>
  </si>
  <si>
    <t>Suministro de backline, transporte, operación técnica, montaje y desmontaje del backline requerido para los artistas invitados, conforme a las especificaciones establecidas en sus riders técnicos, garantizando la correcta ejecución artística y la calidad sonora de cada presentación.</t>
  </si>
  <si>
    <t>EMPRESA 1</t>
  </si>
  <si>
    <t>Parrilla en aluminio 520mm milos systems + caballete a 2 aguas lona negra de 18 x 13 x 16 + 2 vigas internas x 17 mts</t>
  </si>
  <si>
    <t>Torres en layher xra audio y video de 14 mts x 8.28mts x 4.14 mts</t>
  </si>
  <si>
    <t>Caja negra escenario</t>
  </si>
  <si>
    <t>Torres en layher xra relevos de audio y video 8 x 2.07 puntuales</t>
  </si>
  <si>
    <t>Tarima de 15 x 12 mts x 1.8 mts + baranda + faldon + escaleras</t>
  </si>
  <si>
    <t>Sobretarima de 2.4 x 2.4 x 40cm con ruedas xra backline</t>
  </si>
  <si>
    <t>Area de trabajo de 6.10 x 6.10 x 1.8 + carpa 1 agua xra monitor</t>
  </si>
  <si>
    <t>Area de trabajo de 12 x 6.10 x 1.8 + 2 carpas 1 agua xra backline</t>
  </si>
  <si>
    <t>House mix de 4.8 x 6.10 + carpa 1 agua lona negra</t>
  </si>
  <si>
    <t>Pasarela de 2.6 x 6.10 + boca de 4.88 x 4.88 x 1.5 mts</t>
  </si>
  <si>
    <t>Ml truss 300mm xra pre rgiiging</t>
  </si>
  <si>
    <t>Motores stage mode xra puntos de rigging</t>
  </si>
  <si>
    <t>M2 pantalla led p3mm de 12 x 6 mts xra backing escenario</t>
  </si>
  <si>
    <t>M2 pantalla led p3mm de 3 x 6 mts xra lagrimas escenario</t>
  </si>
  <si>
    <t>M2 pantalla led p3mm de 15 x 1 mt xra cenefa esenario</t>
  </si>
  <si>
    <t>M2 pantallas led p3mm de 5 x 8 xra laterales escenario x 2</t>
  </si>
  <si>
    <t>M2 pantallas led p3mm de 4 x 3 mts xra relevos escenario x 2</t>
  </si>
  <si>
    <t>Puesto fijo de video av matrix + server imac + resolume</t>
  </si>
  <si>
    <t>Vx 2000 procesador led + fibra</t>
  </si>
  <si>
    <t>Pared de viento y laterales escenario en layher allround de 22.13 x14.49 x 16.3 mts de altura</t>
  </si>
  <si>
    <t>Vx 1000 procesador led + fibra</t>
  </si>
  <si>
    <t>Costos asociados a la administración del proyecto: incluye los costos asociados a la gestión operativa, administrativa y financiera necesarios para la adecuada ejecución del proyecto, tales como estampillas, pólizas, operaciones bancarias y demás obligaciones tributarias o legales. Este ítem representa el 10% del valor total del proyecto, en cumplimiento de los lineamientos normativos aplicables.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</si>
</sst>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#,##0"/>
    <numFmt numFmtId="165" formatCode="&quot;$&quot;\ #,##0"/>
    <numFmt numFmtId="166" formatCode="_-[$$-409]* #,##0_ ;_-[$$-409]* \-#,##0\ ;_-[$$-409]* &quot;-&quot;??_ ;_-@_ "/>
    <numFmt numFmtId="167" formatCode="&quot;$&quot;#,##0.00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9" tint="0.79998168889431442"/>
        <bgColor rgb="FF00000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44" fontId="1" fillId="0" borderId="0" applyFont="0" applyFill="0" applyBorder="0" applyAlignment="0" applyProtection="0"/>
  </cellStyleXfs>
  <cellXfs count="8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3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3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165" fontId="5" fillId="0" borderId="1" xfId="3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wrapText="1"/>
    </xf>
    <xf numFmtId="49" fontId="3" fillId="0" borderId="1" xfId="0" applyNumberFormat="1" applyFont="1" applyBorder="1" applyAlignment="1">
      <alignment horizontal="left" wrapText="1"/>
    </xf>
    <xf numFmtId="165" fontId="3" fillId="0" borderId="1" xfId="3" applyNumberFormat="1" applyFont="1" applyFill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right" vertical="center" wrapText="1"/>
    </xf>
    <xf numFmtId="49" fontId="3" fillId="0" borderId="1" xfId="1" applyNumberFormat="1" applyFont="1" applyBorder="1" applyAlignment="1">
      <alignment vertical="center" wrapText="1"/>
    </xf>
    <xf numFmtId="165" fontId="4" fillId="0" borderId="1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66" fontId="5" fillId="0" borderId="1" xfId="3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 wrapText="1"/>
    </xf>
    <xf numFmtId="164" fontId="2" fillId="3" borderId="18" xfId="0" applyNumberFormat="1" applyFont="1" applyFill="1" applyBorder="1" applyAlignment="1">
      <alignment horizontal="center" vertical="center" wrapText="1"/>
    </xf>
    <xf numFmtId="164" fontId="2" fillId="3" borderId="19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164" fontId="3" fillId="0" borderId="13" xfId="0" applyNumberFormat="1" applyFont="1" applyBorder="1" applyAlignment="1">
      <alignment horizontal="right" vertical="center" wrapText="1"/>
    </xf>
    <xf numFmtId="165" fontId="5" fillId="0" borderId="4" xfId="3" applyNumberFormat="1" applyFont="1" applyFill="1" applyBorder="1" applyAlignment="1">
      <alignment horizontal="right" vertical="center" wrapText="1"/>
    </xf>
    <xf numFmtId="167" fontId="2" fillId="3" borderId="5" xfId="0" applyNumberFormat="1" applyFont="1" applyFill="1" applyBorder="1" applyAlignment="1">
      <alignment horizontal="right" vertical="center"/>
    </xf>
    <xf numFmtId="167" fontId="3" fillId="0" borderId="1" xfId="0" applyNumberFormat="1" applyFont="1" applyBorder="1" applyAlignment="1">
      <alignment horizontal="right" vertical="center"/>
    </xf>
    <xf numFmtId="167" fontId="2" fillId="4" borderId="9" xfId="0" applyNumberFormat="1" applyFont="1" applyFill="1" applyBorder="1" applyAlignment="1">
      <alignment horizontal="right" vertical="center"/>
    </xf>
    <xf numFmtId="167" fontId="2" fillId="4" borderId="3" xfId="0" applyNumberFormat="1" applyFont="1" applyFill="1" applyBorder="1" applyAlignment="1">
      <alignment horizontal="right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164" fontId="3" fillId="0" borderId="14" xfId="0" applyNumberFormat="1" applyFont="1" applyBorder="1" applyAlignment="1">
      <alignment horizontal="right" vertical="center" wrapText="1"/>
    </xf>
    <xf numFmtId="166" fontId="3" fillId="0" borderId="3" xfId="3" applyNumberFormat="1" applyFont="1" applyFill="1" applyBorder="1" applyAlignment="1">
      <alignment vertical="center" shrinkToFit="1"/>
    </xf>
    <xf numFmtId="165" fontId="3" fillId="0" borderId="3" xfId="3" applyNumberFormat="1" applyFont="1" applyFill="1" applyBorder="1" applyAlignment="1">
      <alignment horizontal="right" vertical="center" shrinkToFit="1"/>
    </xf>
    <xf numFmtId="164" fontId="3" fillId="0" borderId="3" xfId="0" applyNumberFormat="1" applyFont="1" applyBorder="1" applyAlignment="1">
      <alignment horizontal="right" vertical="center" wrapText="1"/>
    </xf>
    <xf numFmtId="8" fontId="3" fillId="0" borderId="0" xfId="0" applyNumberFormat="1" applyFont="1" applyAlignment="1">
      <alignment vertical="center"/>
    </xf>
    <xf numFmtId="164" fontId="3" fillId="0" borderId="5" xfId="0" applyNumberFormat="1" applyFont="1" applyBorder="1" applyAlignment="1">
      <alignment horizontal="righ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167" fontId="3" fillId="0" borderId="3" xfId="0" applyNumberFormat="1" applyFont="1" applyBorder="1" applyAlignment="1">
      <alignment horizontal="right" vertical="center" wrapText="1"/>
    </xf>
  </cellXfs>
  <cellStyles count="4">
    <cellStyle name="Moneda" xfId="3" builtinId="4"/>
    <cellStyle name="Normal" xfId="0" builtinId="0"/>
    <cellStyle name="Normal 2" xfId="1" xr:uid="{AEC37857-F007-5941-9374-2C595449ACD5}"/>
    <cellStyle name="Normal 3 2 2" xfId="2" xr:uid="{7B4C6B6F-2D79-744D-AC7C-C670E06BBD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333B608-C6D6-0446-A90C-87AE40B36A83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50EC72CB-D3B2-FD4A-993D-739374CA8255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507D1930-830A-9344-B5C9-20CB0D130976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9259C63F-B176-2F42-BDCF-1C2273C18813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B27B359A-C7D0-C740-924D-530AB5911DCC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FBA10C19-1293-2B40-8DA8-9BCE04289BD1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B4989684-2089-3649-AA2B-584D8405AEFD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9563F089-5D42-3B41-AADC-0E0E78993782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1ACA8B0B-8122-1A4E-8D6F-72E1032B797D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331CA416-8655-1D43-8E92-F0A90E2C866E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5372A065-9E14-2345-B187-1D3504A1CF70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9511ABA9-B567-134E-A1D9-497D072AFB2E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6F3289BC-B11D-1445-AA02-9BD3FA865DA4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A86FD7C1-3804-244F-8858-F41EB4246A6C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531DA215-C0C1-1948-848D-A24B54BB987A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3E1D5A78-5495-1242-B89B-48FBBD86042F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2E929AD9-63BE-CD4F-9696-C2F4B896B05F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06898425-03F8-1344-AE10-755E8BDDE361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0055006E-D6A1-3146-9341-BEBA7006CB73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FB6A47FC-C63F-344A-8DE2-085615769A55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4E3EB9AF-B242-FA48-A2BB-834D91B9D0F1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706801C8-610F-D94A-8D64-30CD7909D23C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46277868-79C8-E444-919E-8350BCD9FDB5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C7A47DB2-27C8-FC4F-8AE1-55F871D90F4C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C0C12320-A268-954E-BECD-27B2FC080194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2FFC87B0-4F16-0D4C-96D6-A2024A7141EC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A7B4B98F-FB0F-C641-8D54-A83D41989A38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A6E31A75-F140-EA47-8F5E-396869FC8E49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75F2565A-EE90-844F-880B-06F3CD1BF71A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47" name="CuadroTexto 46">
          <a:extLst>
            <a:ext uri="{FF2B5EF4-FFF2-40B4-BE49-F238E27FC236}">
              <a16:creationId xmlns:a16="http://schemas.microsoft.com/office/drawing/2014/main" id="{4BE8B7A0-D8E9-A14B-99C6-AD42EB99D6D8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B32E50C3-1F98-B640-B678-41FBA0E3D54B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3</xdr:row>
      <xdr:rowOff>0</xdr:rowOff>
    </xdr:from>
    <xdr:ext cx="184731" cy="264560"/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AB994F06-E0A3-9C47-B8EF-5B45531C5E18}"/>
            </a:ext>
          </a:extLst>
        </xdr:cNvPr>
        <xdr:cNvSpPr txBox="1"/>
      </xdr:nvSpPr>
      <xdr:spPr>
        <a:xfrm>
          <a:off x="4083050" y="105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FDD33F5F-3502-9C45-8FB7-D32FA3CB3095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51" name="CuadroTexto 50">
          <a:extLst>
            <a:ext uri="{FF2B5EF4-FFF2-40B4-BE49-F238E27FC236}">
              <a16:creationId xmlns:a16="http://schemas.microsoft.com/office/drawing/2014/main" id="{6BF3EC51-B8BB-E642-8A80-6C677BE9A7A0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52" name="CuadroTexto 51">
          <a:extLst>
            <a:ext uri="{FF2B5EF4-FFF2-40B4-BE49-F238E27FC236}">
              <a16:creationId xmlns:a16="http://schemas.microsoft.com/office/drawing/2014/main" id="{057395B7-FBD1-404C-A522-A283A841F5D2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53" name="CuadroTexto 52">
          <a:extLst>
            <a:ext uri="{FF2B5EF4-FFF2-40B4-BE49-F238E27FC236}">
              <a16:creationId xmlns:a16="http://schemas.microsoft.com/office/drawing/2014/main" id="{619A043C-3001-034B-ABEE-FFBAD757E63D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54" name="CuadroTexto 53">
          <a:extLst>
            <a:ext uri="{FF2B5EF4-FFF2-40B4-BE49-F238E27FC236}">
              <a16:creationId xmlns:a16="http://schemas.microsoft.com/office/drawing/2014/main" id="{6A462805-F5A3-A04B-A994-8833EF4E0D9D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211B1940-B424-CB41-AA5B-FD264A7F25BA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56" name="CuadroTexto 55">
          <a:extLst>
            <a:ext uri="{FF2B5EF4-FFF2-40B4-BE49-F238E27FC236}">
              <a16:creationId xmlns:a16="http://schemas.microsoft.com/office/drawing/2014/main" id="{94932C32-03C4-E947-B95A-EA5E719C229A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57" name="CuadroTexto 56">
          <a:extLst>
            <a:ext uri="{FF2B5EF4-FFF2-40B4-BE49-F238E27FC236}">
              <a16:creationId xmlns:a16="http://schemas.microsoft.com/office/drawing/2014/main" id="{038789FA-F6E2-3846-BA3F-1770D5514049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58" name="CuadroTexto 57">
          <a:extLst>
            <a:ext uri="{FF2B5EF4-FFF2-40B4-BE49-F238E27FC236}">
              <a16:creationId xmlns:a16="http://schemas.microsoft.com/office/drawing/2014/main" id="{D388A4A1-936A-8F40-AC55-77C1B0E678D4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59" name="CuadroTexto 58">
          <a:extLst>
            <a:ext uri="{FF2B5EF4-FFF2-40B4-BE49-F238E27FC236}">
              <a16:creationId xmlns:a16="http://schemas.microsoft.com/office/drawing/2014/main" id="{3CFA31CF-CA9C-294B-9D1E-B3EBB53B89F3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60" name="CuadroTexto 59">
          <a:extLst>
            <a:ext uri="{FF2B5EF4-FFF2-40B4-BE49-F238E27FC236}">
              <a16:creationId xmlns:a16="http://schemas.microsoft.com/office/drawing/2014/main" id="{AB6FC1B4-FD66-B243-BD73-113C5E0DCCFE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61" name="CuadroTexto 60">
          <a:extLst>
            <a:ext uri="{FF2B5EF4-FFF2-40B4-BE49-F238E27FC236}">
              <a16:creationId xmlns:a16="http://schemas.microsoft.com/office/drawing/2014/main" id="{1F688AE2-ACD0-0D45-918E-E8C9241BD553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62" name="CuadroTexto 61">
          <a:extLst>
            <a:ext uri="{FF2B5EF4-FFF2-40B4-BE49-F238E27FC236}">
              <a16:creationId xmlns:a16="http://schemas.microsoft.com/office/drawing/2014/main" id="{71C1AA23-3DB8-E54A-9395-2EFD9DC6FF7E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63" name="CuadroTexto 62">
          <a:extLst>
            <a:ext uri="{FF2B5EF4-FFF2-40B4-BE49-F238E27FC236}">
              <a16:creationId xmlns:a16="http://schemas.microsoft.com/office/drawing/2014/main" id="{01957523-DE0E-344D-B272-FBF587A4DB81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64" name="CuadroTexto 63">
          <a:extLst>
            <a:ext uri="{FF2B5EF4-FFF2-40B4-BE49-F238E27FC236}">
              <a16:creationId xmlns:a16="http://schemas.microsoft.com/office/drawing/2014/main" id="{26408FA2-2161-524C-BBFA-413F02E74C07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65" name="CuadroTexto 64">
          <a:extLst>
            <a:ext uri="{FF2B5EF4-FFF2-40B4-BE49-F238E27FC236}">
              <a16:creationId xmlns:a16="http://schemas.microsoft.com/office/drawing/2014/main" id="{7DA97C0B-D5FF-8E4B-8478-0015D5BFBD2B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66" name="CuadroTexto 65">
          <a:extLst>
            <a:ext uri="{FF2B5EF4-FFF2-40B4-BE49-F238E27FC236}">
              <a16:creationId xmlns:a16="http://schemas.microsoft.com/office/drawing/2014/main" id="{AE8D0708-5F09-F64A-B607-E1A8744129D1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67" name="CuadroTexto 66">
          <a:extLst>
            <a:ext uri="{FF2B5EF4-FFF2-40B4-BE49-F238E27FC236}">
              <a16:creationId xmlns:a16="http://schemas.microsoft.com/office/drawing/2014/main" id="{036C381A-133A-9343-9404-875C73957AD7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68" name="CuadroTexto 67">
          <a:extLst>
            <a:ext uri="{FF2B5EF4-FFF2-40B4-BE49-F238E27FC236}">
              <a16:creationId xmlns:a16="http://schemas.microsoft.com/office/drawing/2014/main" id="{842ECAD4-31A7-AD47-A12F-18799976E48D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69" name="CuadroTexto 68">
          <a:extLst>
            <a:ext uri="{FF2B5EF4-FFF2-40B4-BE49-F238E27FC236}">
              <a16:creationId xmlns:a16="http://schemas.microsoft.com/office/drawing/2014/main" id="{F107049C-34BC-2244-9EBF-ED8F8BFC7CEB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70" name="CuadroTexto 69">
          <a:extLst>
            <a:ext uri="{FF2B5EF4-FFF2-40B4-BE49-F238E27FC236}">
              <a16:creationId xmlns:a16="http://schemas.microsoft.com/office/drawing/2014/main" id="{138BD715-53E2-6446-AAA0-06C27E859DE0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71" name="CuadroTexto 70">
          <a:extLst>
            <a:ext uri="{FF2B5EF4-FFF2-40B4-BE49-F238E27FC236}">
              <a16:creationId xmlns:a16="http://schemas.microsoft.com/office/drawing/2014/main" id="{9BC52CB4-5C99-814D-B4BB-8285537C5D1E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72" name="CuadroTexto 71">
          <a:extLst>
            <a:ext uri="{FF2B5EF4-FFF2-40B4-BE49-F238E27FC236}">
              <a16:creationId xmlns:a16="http://schemas.microsoft.com/office/drawing/2014/main" id="{A8F02CF3-4CBA-CB4A-9F7C-41A8539ED33B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73" name="CuadroTexto 72">
          <a:extLst>
            <a:ext uri="{FF2B5EF4-FFF2-40B4-BE49-F238E27FC236}">
              <a16:creationId xmlns:a16="http://schemas.microsoft.com/office/drawing/2014/main" id="{9F20F837-6F7D-B942-9F11-E9F396AABB45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74" name="CuadroTexto 73">
          <a:extLst>
            <a:ext uri="{FF2B5EF4-FFF2-40B4-BE49-F238E27FC236}">
              <a16:creationId xmlns:a16="http://schemas.microsoft.com/office/drawing/2014/main" id="{CFB3500C-97E2-E348-83D2-5774A790BAEF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75" name="CuadroTexto 74">
          <a:extLst>
            <a:ext uri="{FF2B5EF4-FFF2-40B4-BE49-F238E27FC236}">
              <a16:creationId xmlns:a16="http://schemas.microsoft.com/office/drawing/2014/main" id="{DCED5FA5-6456-174D-9D28-B0A454550792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76" name="CuadroTexto 75">
          <a:extLst>
            <a:ext uri="{FF2B5EF4-FFF2-40B4-BE49-F238E27FC236}">
              <a16:creationId xmlns:a16="http://schemas.microsoft.com/office/drawing/2014/main" id="{753C1BC8-ABD3-6144-9451-B8B9515E916F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77" name="CuadroTexto 76">
          <a:extLst>
            <a:ext uri="{FF2B5EF4-FFF2-40B4-BE49-F238E27FC236}">
              <a16:creationId xmlns:a16="http://schemas.microsoft.com/office/drawing/2014/main" id="{900014A9-92F2-CC4B-9D86-ED0462D460D4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78" name="CuadroTexto 77">
          <a:extLst>
            <a:ext uri="{FF2B5EF4-FFF2-40B4-BE49-F238E27FC236}">
              <a16:creationId xmlns:a16="http://schemas.microsoft.com/office/drawing/2014/main" id="{92820B74-8E2C-FA4D-91B6-8B153B373EF8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79" name="CuadroTexto 78">
          <a:extLst>
            <a:ext uri="{FF2B5EF4-FFF2-40B4-BE49-F238E27FC236}">
              <a16:creationId xmlns:a16="http://schemas.microsoft.com/office/drawing/2014/main" id="{24C52ABF-AA95-5745-BDCE-F057747AFD71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80" name="CuadroTexto 79">
          <a:extLst>
            <a:ext uri="{FF2B5EF4-FFF2-40B4-BE49-F238E27FC236}">
              <a16:creationId xmlns:a16="http://schemas.microsoft.com/office/drawing/2014/main" id="{4DEEF84E-F1C7-B140-8D42-AEBEEC935EF5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81" name="CuadroTexto 80">
          <a:extLst>
            <a:ext uri="{FF2B5EF4-FFF2-40B4-BE49-F238E27FC236}">
              <a16:creationId xmlns:a16="http://schemas.microsoft.com/office/drawing/2014/main" id="{05C46920-1B52-2D44-8D94-CE8F467503E3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82" name="CuadroTexto 81">
          <a:extLst>
            <a:ext uri="{FF2B5EF4-FFF2-40B4-BE49-F238E27FC236}">
              <a16:creationId xmlns:a16="http://schemas.microsoft.com/office/drawing/2014/main" id="{65DAD726-81A2-5942-A245-4C77DE11F7C9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83" name="CuadroTexto 82">
          <a:extLst>
            <a:ext uri="{FF2B5EF4-FFF2-40B4-BE49-F238E27FC236}">
              <a16:creationId xmlns:a16="http://schemas.microsoft.com/office/drawing/2014/main" id="{39B76C75-7DFA-BD4B-8D46-FBB79BD7FCFC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84" name="CuadroTexto 83">
          <a:extLst>
            <a:ext uri="{FF2B5EF4-FFF2-40B4-BE49-F238E27FC236}">
              <a16:creationId xmlns:a16="http://schemas.microsoft.com/office/drawing/2014/main" id="{F9BB5324-34D4-004B-A1E5-593225BB4269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85" name="CuadroTexto 84">
          <a:extLst>
            <a:ext uri="{FF2B5EF4-FFF2-40B4-BE49-F238E27FC236}">
              <a16:creationId xmlns:a16="http://schemas.microsoft.com/office/drawing/2014/main" id="{003F5CBD-DB21-4E42-834E-F759D33E4BAF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86" name="CuadroTexto 85">
          <a:extLst>
            <a:ext uri="{FF2B5EF4-FFF2-40B4-BE49-F238E27FC236}">
              <a16:creationId xmlns:a16="http://schemas.microsoft.com/office/drawing/2014/main" id="{64D36E25-E481-6E4D-876F-31CD29E9FA6B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87" name="CuadroTexto 86">
          <a:extLst>
            <a:ext uri="{FF2B5EF4-FFF2-40B4-BE49-F238E27FC236}">
              <a16:creationId xmlns:a16="http://schemas.microsoft.com/office/drawing/2014/main" id="{3A67AE95-51CB-0A48-B6EB-F776D265DE4E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88" name="CuadroTexto 87">
          <a:extLst>
            <a:ext uri="{FF2B5EF4-FFF2-40B4-BE49-F238E27FC236}">
              <a16:creationId xmlns:a16="http://schemas.microsoft.com/office/drawing/2014/main" id="{565D2C2F-E361-A641-A8C6-435AB98190F8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89" name="CuadroTexto 88">
          <a:extLst>
            <a:ext uri="{FF2B5EF4-FFF2-40B4-BE49-F238E27FC236}">
              <a16:creationId xmlns:a16="http://schemas.microsoft.com/office/drawing/2014/main" id="{058878FB-0134-4D42-84B1-5BE2191CAA41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90" name="CuadroTexto 89">
          <a:extLst>
            <a:ext uri="{FF2B5EF4-FFF2-40B4-BE49-F238E27FC236}">
              <a16:creationId xmlns:a16="http://schemas.microsoft.com/office/drawing/2014/main" id="{3DBAB33F-EFAD-C34B-8A76-69224F2FEC8D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91" name="CuadroTexto 90">
          <a:extLst>
            <a:ext uri="{FF2B5EF4-FFF2-40B4-BE49-F238E27FC236}">
              <a16:creationId xmlns:a16="http://schemas.microsoft.com/office/drawing/2014/main" id="{CA492C78-76A2-EE4A-89BC-180FAB671FF9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92" name="CuadroTexto 91">
          <a:extLst>
            <a:ext uri="{FF2B5EF4-FFF2-40B4-BE49-F238E27FC236}">
              <a16:creationId xmlns:a16="http://schemas.microsoft.com/office/drawing/2014/main" id="{F055E635-A75D-094E-9FEB-71782D7657A0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93" name="CuadroTexto 92">
          <a:extLst>
            <a:ext uri="{FF2B5EF4-FFF2-40B4-BE49-F238E27FC236}">
              <a16:creationId xmlns:a16="http://schemas.microsoft.com/office/drawing/2014/main" id="{0A7C336E-37B8-8F41-A7F2-70727E521BF0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94" name="CuadroTexto 93">
          <a:extLst>
            <a:ext uri="{FF2B5EF4-FFF2-40B4-BE49-F238E27FC236}">
              <a16:creationId xmlns:a16="http://schemas.microsoft.com/office/drawing/2014/main" id="{A6759F34-C242-9B47-9DAC-053B5C24D365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95" name="CuadroTexto 94">
          <a:extLst>
            <a:ext uri="{FF2B5EF4-FFF2-40B4-BE49-F238E27FC236}">
              <a16:creationId xmlns:a16="http://schemas.microsoft.com/office/drawing/2014/main" id="{B053419C-D4EB-F240-86EC-86C6342E9D23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96" name="CuadroTexto 95">
          <a:extLst>
            <a:ext uri="{FF2B5EF4-FFF2-40B4-BE49-F238E27FC236}">
              <a16:creationId xmlns:a16="http://schemas.microsoft.com/office/drawing/2014/main" id="{9C304500-007D-A044-B8EC-50A7CF958CB3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97" name="CuadroTexto 96">
          <a:extLst>
            <a:ext uri="{FF2B5EF4-FFF2-40B4-BE49-F238E27FC236}">
              <a16:creationId xmlns:a16="http://schemas.microsoft.com/office/drawing/2014/main" id="{B58044D4-88E4-4741-AA43-AE333D650AE4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98" name="CuadroTexto 97">
          <a:extLst>
            <a:ext uri="{FF2B5EF4-FFF2-40B4-BE49-F238E27FC236}">
              <a16:creationId xmlns:a16="http://schemas.microsoft.com/office/drawing/2014/main" id="{0F19EC1C-41ED-854B-8857-99A5F2A09856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99" name="CuadroTexto 98">
          <a:extLst>
            <a:ext uri="{FF2B5EF4-FFF2-40B4-BE49-F238E27FC236}">
              <a16:creationId xmlns:a16="http://schemas.microsoft.com/office/drawing/2014/main" id="{24CCC883-A2E1-A945-9613-4397E35153DF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A2BFE2CF-2E9F-EC4D-9823-AA3B4C0AE9E8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101" name="CuadroTexto 100">
          <a:extLst>
            <a:ext uri="{FF2B5EF4-FFF2-40B4-BE49-F238E27FC236}">
              <a16:creationId xmlns:a16="http://schemas.microsoft.com/office/drawing/2014/main" id="{76EBD36D-8461-8749-A149-FD6AF4994446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102" name="CuadroTexto 101">
          <a:extLst>
            <a:ext uri="{FF2B5EF4-FFF2-40B4-BE49-F238E27FC236}">
              <a16:creationId xmlns:a16="http://schemas.microsoft.com/office/drawing/2014/main" id="{13D46D4A-EBB2-0D4C-9E05-F3A88C949023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103" name="CuadroTexto 102">
          <a:extLst>
            <a:ext uri="{FF2B5EF4-FFF2-40B4-BE49-F238E27FC236}">
              <a16:creationId xmlns:a16="http://schemas.microsoft.com/office/drawing/2014/main" id="{DD00E7C7-877C-AA46-A7B8-6D30AD0F1AC3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104" name="CuadroTexto 103">
          <a:extLst>
            <a:ext uri="{FF2B5EF4-FFF2-40B4-BE49-F238E27FC236}">
              <a16:creationId xmlns:a16="http://schemas.microsoft.com/office/drawing/2014/main" id="{1F159558-2459-4741-BBE3-AA4A0E2196A1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105" name="CuadroTexto 104">
          <a:extLst>
            <a:ext uri="{FF2B5EF4-FFF2-40B4-BE49-F238E27FC236}">
              <a16:creationId xmlns:a16="http://schemas.microsoft.com/office/drawing/2014/main" id="{994F46C5-B06F-C041-825B-9233C9E48614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106" name="CuadroTexto 105">
          <a:extLst>
            <a:ext uri="{FF2B5EF4-FFF2-40B4-BE49-F238E27FC236}">
              <a16:creationId xmlns:a16="http://schemas.microsoft.com/office/drawing/2014/main" id="{DFD25A1E-1B4A-324F-8DE9-A70C6C450C7E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107" name="CuadroTexto 106">
          <a:extLst>
            <a:ext uri="{FF2B5EF4-FFF2-40B4-BE49-F238E27FC236}">
              <a16:creationId xmlns:a16="http://schemas.microsoft.com/office/drawing/2014/main" id="{8756AF88-8EAA-824B-8551-40C7C22B8A1F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108" name="CuadroTexto 107">
          <a:extLst>
            <a:ext uri="{FF2B5EF4-FFF2-40B4-BE49-F238E27FC236}">
              <a16:creationId xmlns:a16="http://schemas.microsoft.com/office/drawing/2014/main" id="{11E92E45-ABB5-E14A-94F4-F6FEFEC1F70B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109" name="CuadroTexto 108">
          <a:extLst>
            <a:ext uri="{FF2B5EF4-FFF2-40B4-BE49-F238E27FC236}">
              <a16:creationId xmlns:a16="http://schemas.microsoft.com/office/drawing/2014/main" id="{16B05794-7B64-A748-8DCF-3F0A73D0D11F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110" name="CuadroTexto 109">
          <a:extLst>
            <a:ext uri="{FF2B5EF4-FFF2-40B4-BE49-F238E27FC236}">
              <a16:creationId xmlns:a16="http://schemas.microsoft.com/office/drawing/2014/main" id="{34ECEB45-B372-7D4C-8594-E378FF0934BC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111" name="CuadroTexto 110">
          <a:extLst>
            <a:ext uri="{FF2B5EF4-FFF2-40B4-BE49-F238E27FC236}">
              <a16:creationId xmlns:a16="http://schemas.microsoft.com/office/drawing/2014/main" id="{AF2782EB-81F0-1047-8AA1-60CB6EF91D1F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112" name="CuadroTexto 111">
          <a:extLst>
            <a:ext uri="{FF2B5EF4-FFF2-40B4-BE49-F238E27FC236}">
              <a16:creationId xmlns:a16="http://schemas.microsoft.com/office/drawing/2014/main" id="{61DA12F3-7224-EC4A-9DA5-58FE957585B0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209550</xdr:colOff>
      <xdr:row>101</xdr:row>
      <xdr:rowOff>0</xdr:rowOff>
    </xdr:from>
    <xdr:ext cx="184731" cy="264560"/>
    <xdr:sp macro="" textlink="">
      <xdr:nvSpPr>
        <xdr:cNvPr id="113" name="CuadroTexto 112">
          <a:extLst>
            <a:ext uri="{FF2B5EF4-FFF2-40B4-BE49-F238E27FC236}">
              <a16:creationId xmlns:a16="http://schemas.microsoft.com/office/drawing/2014/main" id="{C8D04164-8A62-804D-B821-4745128A1289}"/>
            </a:ext>
          </a:extLst>
        </xdr:cNvPr>
        <xdr:cNvSpPr txBox="1"/>
      </xdr:nvSpPr>
      <xdr:spPr>
        <a:xfrm>
          <a:off x="4083050" y="3268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 editAs="oneCell">
    <xdr:from>
      <xdr:col>6</xdr:col>
      <xdr:colOff>0</xdr:colOff>
      <xdr:row>111</xdr:row>
      <xdr:rowOff>0</xdr:rowOff>
    </xdr:from>
    <xdr:to>
      <xdr:col>6</xdr:col>
      <xdr:colOff>304800</xdr:colOff>
      <xdr:row>112</xdr:row>
      <xdr:rowOff>110914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20E821B7-BC62-064C-9C7D-54FE24357FD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4140200"/>
          <a:ext cx="304800" cy="288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111</xdr:row>
      <xdr:rowOff>0</xdr:rowOff>
    </xdr:from>
    <xdr:to>
      <xdr:col>6</xdr:col>
      <xdr:colOff>304800</xdr:colOff>
      <xdr:row>112</xdr:row>
      <xdr:rowOff>110914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529A7952-85D8-1F40-9AB9-D63404CCE718}"/>
            </a:ext>
          </a:extLst>
        </xdr:cNvPr>
        <xdr:cNvSpPr>
          <a:spLocks noChangeAspect="1" noChangeArrowheads="1"/>
        </xdr:cNvSpPr>
      </xdr:nvSpPr>
      <xdr:spPr bwMode="auto">
        <a:xfrm>
          <a:off x="4000500" y="4140200"/>
          <a:ext cx="304800" cy="288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105</xdr:row>
      <xdr:rowOff>0</xdr:rowOff>
    </xdr:from>
    <xdr:to>
      <xdr:col>6</xdr:col>
      <xdr:colOff>304800</xdr:colOff>
      <xdr:row>105</xdr:row>
      <xdr:rowOff>770892</xdr:rowOff>
    </xdr:to>
    <xdr:sp macro="" textlink="">
      <xdr:nvSpPr>
        <xdr:cNvPr id="18" name="AutoShape 4">
          <a:extLst>
            <a:ext uri="{FF2B5EF4-FFF2-40B4-BE49-F238E27FC236}">
              <a16:creationId xmlns:a16="http://schemas.microsoft.com/office/drawing/2014/main" id="{FFF30379-5EDC-564A-8837-80B58C9E1F58}"/>
            </a:ext>
            <a:ext uri="{147F2762-F138-4A5C-976F-8EAC2B608ADB}">
              <a16:predDERef xmlns:a16="http://schemas.microsoft.com/office/drawing/2014/main" pred="{C58853CE-D3DD-4FFB-9D0D-53F68074936C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7401500"/>
          <a:ext cx="304800" cy="770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105</xdr:row>
      <xdr:rowOff>0</xdr:rowOff>
    </xdr:from>
    <xdr:to>
      <xdr:col>6</xdr:col>
      <xdr:colOff>304800</xdr:colOff>
      <xdr:row>105</xdr:row>
      <xdr:rowOff>770892</xdr:rowOff>
    </xdr:to>
    <xdr:sp macro="" textlink="">
      <xdr:nvSpPr>
        <xdr:cNvPr id="19" name="AutoShape 4">
          <a:extLst>
            <a:ext uri="{FF2B5EF4-FFF2-40B4-BE49-F238E27FC236}">
              <a16:creationId xmlns:a16="http://schemas.microsoft.com/office/drawing/2014/main" id="{30426476-B0F6-FB42-A73C-45CE5B77FA73}"/>
            </a:ext>
            <a:ext uri="{147F2762-F138-4A5C-976F-8EAC2B608ADB}">
              <a16:predDERef xmlns:a16="http://schemas.microsoft.com/office/drawing/2014/main" pred="{45FB0EE2-8FD8-44DB-A914-2D8E0F7126F0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7401500"/>
          <a:ext cx="304800" cy="770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105</xdr:row>
      <xdr:rowOff>0</xdr:rowOff>
    </xdr:from>
    <xdr:ext cx="304800" cy="289192"/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FE9E1423-0028-B540-A5F9-256752BD00AC}"/>
            </a:ext>
            <a:ext uri="{147F2762-F138-4A5C-976F-8EAC2B608ADB}">
              <a16:predDERef xmlns:a16="http://schemas.microsoft.com/office/drawing/2014/main" pred="{2F0D6A88-A855-4416-B72D-88F974070A8F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74015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105</xdr:row>
      <xdr:rowOff>0</xdr:rowOff>
    </xdr:from>
    <xdr:ext cx="304800" cy="289192"/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D31E115B-19AA-DE47-80A8-9BC0F340E69B}"/>
            </a:ext>
            <a:ext uri="{147F2762-F138-4A5C-976F-8EAC2B608ADB}">
              <a16:predDERef xmlns:a16="http://schemas.microsoft.com/office/drawing/2014/main" pred="{79EE51B6-731F-40F6-9147-03871BA459B5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74015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105</xdr:row>
      <xdr:rowOff>0</xdr:rowOff>
    </xdr:from>
    <xdr:ext cx="304800" cy="289192"/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F5123D2F-BDFF-7648-B9C0-80F232033AC5}"/>
            </a:ext>
            <a:ext uri="{147F2762-F138-4A5C-976F-8EAC2B608ADB}">
              <a16:predDERef xmlns:a16="http://schemas.microsoft.com/office/drawing/2014/main" pred="{2AB55FB6-CB48-49C2-A7F8-2BA2558D9A22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74015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105</xdr:row>
      <xdr:rowOff>0</xdr:rowOff>
    </xdr:from>
    <xdr:ext cx="304800" cy="289192"/>
    <xdr:sp macro="" textlink="">
      <xdr:nvSpPr>
        <xdr:cNvPr id="23" name="AutoShape 4">
          <a:extLst>
            <a:ext uri="{FF2B5EF4-FFF2-40B4-BE49-F238E27FC236}">
              <a16:creationId xmlns:a16="http://schemas.microsoft.com/office/drawing/2014/main" id="{F10A53F6-A10D-C640-A092-215FB1E51234}"/>
            </a:ext>
            <a:ext uri="{147F2762-F138-4A5C-976F-8EAC2B608ADB}">
              <a16:predDERef xmlns:a16="http://schemas.microsoft.com/office/drawing/2014/main" pred="{12EEAF8D-4FC2-45FA-9823-2B996E6562DC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74015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106</xdr:row>
      <xdr:rowOff>0</xdr:rowOff>
    </xdr:from>
    <xdr:ext cx="304800" cy="289192"/>
    <xdr:sp macro="" textlink="">
      <xdr:nvSpPr>
        <xdr:cNvPr id="24" name="AutoShape 4">
          <a:extLst>
            <a:ext uri="{FF2B5EF4-FFF2-40B4-BE49-F238E27FC236}">
              <a16:creationId xmlns:a16="http://schemas.microsoft.com/office/drawing/2014/main" id="{985E0F07-3F0C-B847-AED6-FD3F53600CE0}"/>
            </a:ext>
            <a:ext uri="{147F2762-F138-4A5C-976F-8EAC2B608ADB}">
              <a16:predDERef xmlns:a16="http://schemas.microsoft.com/office/drawing/2014/main" pred="{3012AD8D-9FF7-44A7-819A-F9ED39DAA58F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77571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106</xdr:row>
      <xdr:rowOff>0</xdr:rowOff>
    </xdr:from>
    <xdr:ext cx="304800" cy="289192"/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4DC4195-6DD7-D240-BC21-B1450C93FF71}"/>
            </a:ext>
            <a:ext uri="{147F2762-F138-4A5C-976F-8EAC2B608ADB}">
              <a16:predDERef xmlns:a16="http://schemas.microsoft.com/office/drawing/2014/main" pred="{0C013FBF-A51D-459D-83E6-8C01D64EDEEB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77571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107</xdr:row>
      <xdr:rowOff>0</xdr:rowOff>
    </xdr:from>
    <xdr:ext cx="304800" cy="289192"/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E3EEE870-75DA-234C-BCBE-46C3DA5B38E0}"/>
            </a:ext>
            <a:ext uri="{147F2762-F138-4A5C-976F-8EAC2B608ADB}">
              <a16:predDERef xmlns:a16="http://schemas.microsoft.com/office/drawing/2014/main" pred="{7EDF729E-C4CB-421F-ADB1-BA5CDC2C4CBD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1127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107</xdr:row>
      <xdr:rowOff>0</xdr:rowOff>
    </xdr:from>
    <xdr:ext cx="304800" cy="289192"/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A22C09B-E1B2-F343-AFD4-3B8A901C2F51}"/>
            </a:ext>
            <a:ext uri="{147F2762-F138-4A5C-976F-8EAC2B608ADB}">
              <a16:predDERef xmlns:a16="http://schemas.microsoft.com/office/drawing/2014/main" pred="{E995D8AA-6B35-41E6-81E4-FC0667850912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1127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107</xdr:row>
      <xdr:rowOff>0</xdr:rowOff>
    </xdr:from>
    <xdr:ext cx="304800" cy="289192"/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C69FD538-DF26-324C-82DB-DDADA02CF8F6}"/>
            </a:ext>
            <a:ext uri="{147F2762-F138-4A5C-976F-8EAC2B608ADB}">
              <a16:predDERef xmlns:a16="http://schemas.microsoft.com/office/drawing/2014/main" pred="{7C69AAA8-DA00-442B-BDA6-649EE8345D7B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1127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107</xdr:row>
      <xdr:rowOff>0</xdr:rowOff>
    </xdr:from>
    <xdr:ext cx="304800" cy="289192"/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7B66F541-F5D4-E347-BC56-92A896964701}"/>
            </a:ext>
            <a:ext uri="{147F2762-F138-4A5C-976F-8EAC2B608ADB}">
              <a16:predDERef xmlns:a16="http://schemas.microsoft.com/office/drawing/2014/main" pred="{33E3F22A-E932-4352-95C2-11DFFC2E5D99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1127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110</xdr:row>
      <xdr:rowOff>0</xdr:rowOff>
    </xdr:from>
    <xdr:ext cx="304800" cy="289192"/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410C6E83-596B-E846-B83C-E8F7523D0DEF}"/>
            </a:ext>
            <a:ext uri="{147F2762-F138-4A5C-976F-8EAC2B608ADB}">
              <a16:predDERef xmlns:a16="http://schemas.microsoft.com/office/drawing/2014/main" pred="{0436D00C-440C-4F5C-B845-2C37BF6A1A91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110</xdr:row>
      <xdr:rowOff>0</xdr:rowOff>
    </xdr:from>
    <xdr:ext cx="304800" cy="289192"/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503008D7-80C0-C745-A344-EBCAEB4E1B13}"/>
            </a:ext>
            <a:ext uri="{147F2762-F138-4A5C-976F-8EAC2B608ADB}">
              <a16:predDERef xmlns:a16="http://schemas.microsoft.com/office/drawing/2014/main" pred="{EEC03D72-BAB7-4C74-9A44-9136B432F1B6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110</xdr:row>
      <xdr:rowOff>0</xdr:rowOff>
    </xdr:from>
    <xdr:ext cx="304800" cy="289192"/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549D2118-EA92-DF49-84A6-AFDA30054921}"/>
            </a:ext>
            <a:ext uri="{147F2762-F138-4A5C-976F-8EAC2B608ADB}">
              <a16:predDERef xmlns:a16="http://schemas.microsoft.com/office/drawing/2014/main" pred="{BA11C474-F94D-43E8-B0F4-121C999BDDA1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110</xdr:row>
      <xdr:rowOff>0</xdr:rowOff>
    </xdr:from>
    <xdr:ext cx="304800" cy="289192"/>
    <xdr:sp macro="" textlink="">
      <xdr:nvSpPr>
        <xdr:cNvPr id="33" name="AutoShape 4">
          <a:extLst>
            <a:ext uri="{FF2B5EF4-FFF2-40B4-BE49-F238E27FC236}">
              <a16:creationId xmlns:a16="http://schemas.microsoft.com/office/drawing/2014/main" id="{1519F107-A9F2-9F4F-890D-7F8428CF8B5E}"/>
            </a:ext>
            <a:ext uri="{147F2762-F138-4A5C-976F-8EAC2B608ADB}">
              <a16:predDERef xmlns:a16="http://schemas.microsoft.com/office/drawing/2014/main" pred="{B2E2F199-EB66-4D3F-B986-F0E6456E8D41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110</xdr:row>
      <xdr:rowOff>0</xdr:rowOff>
    </xdr:from>
    <xdr:ext cx="304800" cy="289192"/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ADE4D4E6-D16C-804C-92AD-332A8C80FDFD}"/>
            </a:ext>
            <a:ext uri="{147F2762-F138-4A5C-976F-8EAC2B608ADB}">
              <a16:predDERef xmlns:a16="http://schemas.microsoft.com/office/drawing/2014/main" pred="{CFC5D21B-81FC-4A37-814C-99EB044416A0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110</xdr:row>
      <xdr:rowOff>0</xdr:rowOff>
    </xdr:from>
    <xdr:ext cx="304800" cy="289192"/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D3AAB934-CB2F-BB4B-8993-E3EF554F2C06}"/>
            </a:ext>
            <a:ext uri="{147F2762-F138-4A5C-976F-8EAC2B608ADB}">
              <a16:predDERef xmlns:a16="http://schemas.microsoft.com/office/drawing/2014/main" pred="{B9BE6C24-3B7D-43C8-9C97-E0BF24BFFBB9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110</xdr:row>
      <xdr:rowOff>0</xdr:rowOff>
    </xdr:from>
    <xdr:ext cx="304800" cy="289192"/>
    <xdr:sp macro="" textlink="">
      <xdr:nvSpPr>
        <xdr:cNvPr id="118" name="AutoShape 4">
          <a:extLst>
            <a:ext uri="{FF2B5EF4-FFF2-40B4-BE49-F238E27FC236}">
              <a16:creationId xmlns:a16="http://schemas.microsoft.com/office/drawing/2014/main" id="{1E6FEDD8-ABDF-F941-8E95-270D61FE0CCD}"/>
            </a:ext>
            <a:ext uri="{147F2762-F138-4A5C-976F-8EAC2B608ADB}">
              <a16:predDERef xmlns:a16="http://schemas.microsoft.com/office/drawing/2014/main" pred="{0B6EC36A-AC65-44E0-BFBC-A3AA4E0197C4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110</xdr:row>
      <xdr:rowOff>0</xdr:rowOff>
    </xdr:from>
    <xdr:ext cx="304800" cy="289192"/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3CF1E1B9-A8ED-504D-9E59-F1301AD42FC5}"/>
            </a:ext>
            <a:ext uri="{147F2762-F138-4A5C-976F-8EAC2B608ADB}">
              <a16:predDERef xmlns:a16="http://schemas.microsoft.com/office/drawing/2014/main" pred="{FC2E0F5D-EEC5-4CA2-AFBC-24C4A40E96DE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110</xdr:row>
      <xdr:rowOff>0</xdr:rowOff>
    </xdr:from>
    <xdr:ext cx="304800" cy="289192"/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959ADA0C-364C-C144-8FF2-13C1A8F40387}"/>
            </a:ext>
            <a:ext uri="{147F2762-F138-4A5C-976F-8EAC2B608ADB}">
              <a16:predDERef xmlns:a16="http://schemas.microsoft.com/office/drawing/2014/main" pred="{D2E7E71A-2750-435B-8E04-EB0CB01A05D1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110</xdr:row>
      <xdr:rowOff>0</xdr:rowOff>
    </xdr:from>
    <xdr:ext cx="304800" cy="289192"/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6963D1A6-528C-2A4C-BF82-36D3B0519320}"/>
            </a:ext>
            <a:ext uri="{147F2762-F138-4A5C-976F-8EAC2B608ADB}">
              <a16:predDERef xmlns:a16="http://schemas.microsoft.com/office/drawing/2014/main" pred="{BD351541-3C3E-4789-81B6-78875C284B8E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6545426B-FD8A-6244-9A6E-DD9D83F25696}"/>
            </a:ext>
            <a:ext uri="{147F2762-F138-4A5C-976F-8EAC2B608ADB}">
              <a16:predDERef xmlns:a16="http://schemas.microsoft.com/office/drawing/2014/main" pred="{00C473F0-8D26-4BC8-BDA0-2A514A35847B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23" name="AutoShape 4">
          <a:extLst>
            <a:ext uri="{FF2B5EF4-FFF2-40B4-BE49-F238E27FC236}">
              <a16:creationId xmlns:a16="http://schemas.microsoft.com/office/drawing/2014/main" id="{516D5D7A-BB38-DF46-82A2-386CC405C056}"/>
            </a:ext>
            <a:ext uri="{147F2762-F138-4A5C-976F-8EAC2B608ADB}">
              <a16:predDERef xmlns:a16="http://schemas.microsoft.com/office/drawing/2014/main" pred="{FF7F4AD7-D8BC-4FD6-A2EB-9A9B2A4FD53B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105</xdr:row>
      <xdr:rowOff>0</xdr:rowOff>
    </xdr:from>
    <xdr:ext cx="304800" cy="286518"/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E350CE85-9D61-D846-868E-96D9E48549E0}"/>
            </a:ext>
            <a:ext uri="{147F2762-F138-4A5C-976F-8EAC2B608ADB}">
              <a16:predDERef xmlns:a16="http://schemas.microsoft.com/office/drawing/2014/main" pred="{1E455BEA-F9BA-4174-A3F1-DBBC51B69CF5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7401500"/>
          <a:ext cx="304800" cy="286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9549</xdr:colOff>
      <xdr:row>105</xdr:row>
      <xdr:rowOff>0</xdr:rowOff>
    </xdr:from>
    <xdr:ext cx="304800" cy="286518"/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8C9C4B1B-AD15-7D48-825C-C1F6B1EB7190}"/>
            </a:ext>
            <a:ext uri="{147F2762-F138-4A5C-976F-8EAC2B608ADB}">
              <a16:predDERef xmlns:a16="http://schemas.microsoft.com/office/drawing/2014/main" pred="{C98FBA68-5739-45C8-AD7F-0B41ED1C1430}"/>
            </a:ext>
          </a:extLst>
        </xdr:cNvPr>
        <xdr:cNvSpPr>
          <a:spLocks noChangeAspect="1" noChangeArrowheads="1"/>
        </xdr:cNvSpPr>
      </xdr:nvSpPr>
      <xdr:spPr bwMode="auto">
        <a:xfrm>
          <a:off x="7337449" y="37401500"/>
          <a:ext cx="304800" cy="286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105</xdr:row>
      <xdr:rowOff>0</xdr:rowOff>
    </xdr:from>
    <xdr:ext cx="304800" cy="289192"/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C76F9B9D-B7D6-6B46-AF05-4DCA7BB9357A}"/>
            </a:ext>
            <a:ext uri="{147F2762-F138-4A5C-976F-8EAC2B608ADB}">
              <a16:predDERef xmlns:a16="http://schemas.microsoft.com/office/drawing/2014/main" pred="{64A5B119-D926-4BC1-AD4C-118D20A1CD6A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74015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9549</xdr:colOff>
      <xdr:row>105</xdr:row>
      <xdr:rowOff>0</xdr:rowOff>
    </xdr:from>
    <xdr:ext cx="304800" cy="289192"/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C465E9B9-2BC6-1840-A75C-34AEE8AD88F9}"/>
            </a:ext>
            <a:ext uri="{147F2762-F138-4A5C-976F-8EAC2B608ADB}">
              <a16:predDERef xmlns:a16="http://schemas.microsoft.com/office/drawing/2014/main" pred="{660FEE7A-09BF-410B-829B-D17FCE750A6B}"/>
            </a:ext>
          </a:extLst>
        </xdr:cNvPr>
        <xdr:cNvSpPr>
          <a:spLocks noChangeAspect="1" noChangeArrowheads="1"/>
        </xdr:cNvSpPr>
      </xdr:nvSpPr>
      <xdr:spPr bwMode="auto">
        <a:xfrm>
          <a:off x="7337449" y="374015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105</xdr:row>
      <xdr:rowOff>0</xdr:rowOff>
    </xdr:from>
    <xdr:ext cx="304800" cy="289192"/>
    <xdr:sp macro="" textlink="">
      <xdr:nvSpPr>
        <xdr:cNvPr id="128" name="AutoShape 4">
          <a:extLst>
            <a:ext uri="{FF2B5EF4-FFF2-40B4-BE49-F238E27FC236}">
              <a16:creationId xmlns:a16="http://schemas.microsoft.com/office/drawing/2014/main" id="{24302C53-278F-5544-84CF-8C75E2964C6B}"/>
            </a:ext>
            <a:ext uri="{147F2762-F138-4A5C-976F-8EAC2B608ADB}">
              <a16:predDERef xmlns:a16="http://schemas.microsoft.com/office/drawing/2014/main" pred="{BB83FF30-DEFD-447D-B88C-FDB807C0A820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74015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9549</xdr:colOff>
      <xdr:row>105</xdr:row>
      <xdr:rowOff>0</xdr:rowOff>
    </xdr:from>
    <xdr:ext cx="304800" cy="289192"/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id="{957E0A88-110C-8549-ACE8-BF590A7CBF3C}"/>
            </a:ext>
            <a:ext uri="{147F2762-F138-4A5C-976F-8EAC2B608ADB}">
              <a16:predDERef xmlns:a16="http://schemas.microsoft.com/office/drawing/2014/main" pred="{D5D04DB2-6585-4202-8E1E-B50F1E89ECB2}"/>
            </a:ext>
          </a:extLst>
        </xdr:cNvPr>
        <xdr:cNvSpPr>
          <a:spLocks noChangeAspect="1" noChangeArrowheads="1"/>
        </xdr:cNvSpPr>
      </xdr:nvSpPr>
      <xdr:spPr bwMode="auto">
        <a:xfrm>
          <a:off x="7337449" y="374015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106</xdr:row>
      <xdr:rowOff>0</xdr:rowOff>
    </xdr:from>
    <xdr:ext cx="304800" cy="289192"/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F2E05CD2-F336-5243-9E34-D203560B30F4}"/>
            </a:ext>
            <a:ext uri="{147F2762-F138-4A5C-976F-8EAC2B608ADB}">
              <a16:predDERef xmlns:a16="http://schemas.microsoft.com/office/drawing/2014/main" pred="{787BA3EC-85A5-4E1A-A96B-98589A352F61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77571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9549</xdr:colOff>
      <xdr:row>106</xdr:row>
      <xdr:rowOff>0</xdr:rowOff>
    </xdr:from>
    <xdr:ext cx="304800" cy="289192"/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129DEFDA-91F1-5E43-ABE5-751BC4D2EBF9}"/>
            </a:ext>
            <a:ext uri="{147F2762-F138-4A5C-976F-8EAC2B608ADB}">
              <a16:predDERef xmlns:a16="http://schemas.microsoft.com/office/drawing/2014/main" pred="{10671FB4-507F-4845-B360-12D0B6746D38}"/>
            </a:ext>
          </a:extLst>
        </xdr:cNvPr>
        <xdr:cNvSpPr>
          <a:spLocks noChangeAspect="1" noChangeArrowheads="1"/>
        </xdr:cNvSpPr>
      </xdr:nvSpPr>
      <xdr:spPr bwMode="auto">
        <a:xfrm>
          <a:off x="7337449" y="377571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107</xdr:row>
      <xdr:rowOff>0</xdr:rowOff>
    </xdr:from>
    <xdr:ext cx="304800" cy="289192"/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BA93B69F-A508-E949-B7DE-23EF894E0E89}"/>
            </a:ext>
            <a:ext uri="{147F2762-F138-4A5C-976F-8EAC2B608ADB}">
              <a16:predDERef xmlns:a16="http://schemas.microsoft.com/office/drawing/2014/main" pred="{22F53DD0-50C0-4435-976D-A38755EE1E29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1127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9549</xdr:colOff>
      <xdr:row>107</xdr:row>
      <xdr:rowOff>0</xdr:rowOff>
    </xdr:from>
    <xdr:ext cx="304800" cy="289192"/>
    <xdr:sp macro="" textlink="">
      <xdr:nvSpPr>
        <xdr:cNvPr id="133" name="AutoShape 4">
          <a:extLst>
            <a:ext uri="{FF2B5EF4-FFF2-40B4-BE49-F238E27FC236}">
              <a16:creationId xmlns:a16="http://schemas.microsoft.com/office/drawing/2014/main" id="{12FB1991-8A6F-0248-881E-012D580A357B}"/>
            </a:ext>
            <a:ext uri="{147F2762-F138-4A5C-976F-8EAC2B608ADB}">
              <a16:predDERef xmlns:a16="http://schemas.microsoft.com/office/drawing/2014/main" pred="{8C47D2BD-37CA-42AC-992A-DDC665F3DC7F}"/>
            </a:ext>
          </a:extLst>
        </xdr:cNvPr>
        <xdr:cNvSpPr>
          <a:spLocks noChangeAspect="1" noChangeArrowheads="1"/>
        </xdr:cNvSpPr>
      </xdr:nvSpPr>
      <xdr:spPr bwMode="auto">
        <a:xfrm>
          <a:off x="7337449" y="381127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107</xdr:row>
      <xdr:rowOff>0</xdr:rowOff>
    </xdr:from>
    <xdr:ext cx="304800" cy="289192"/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id="{F0EB3A64-F76E-1E45-9D48-67311D0F5BB0}"/>
            </a:ext>
            <a:ext uri="{147F2762-F138-4A5C-976F-8EAC2B608ADB}">
              <a16:predDERef xmlns:a16="http://schemas.microsoft.com/office/drawing/2014/main" pred="{9798ED5C-DC2A-4DEE-AE7C-44544C96E3CB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1127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9549</xdr:colOff>
      <xdr:row>107</xdr:row>
      <xdr:rowOff>0</xdr:rowOff>
    </xdr:from>
    <xdr:ext cx="304800" cy="289192"/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355FFC1B-B4EC-F040-92CB-ECBABDD4D326}"/>
            </a:ext>
            <a:ext uri="{147F2762-F138-4A5C-976F-8EAC2B608ADB}">
              <a16:predDERef xmlns:a16="http://schemas.microsoft.com/office/drawing/2014/main" pred="{F926DCA6-D0F8-4CCF-B8E3-CB1FD3F9B9E4}"/>
            </a:ext>
          </a:extLst>
        </xdr:cNvPr>
        <xdr:cNvSpPr>
          <a:spLocks noChangeAspect="1" noChangeArrowheads="1"/>
        </xdr:cNvSpPr>
      </xdr:nvSpPr>
      <xdr:spPr bwMode="auto">
        <a:xfrm>
          <a:off x="7337449" y="381127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110</xdr:row>
      <xdr:rowOff>0</xdr:rowOff>
    </xdr:from>
    <xdr:ext cx="304800" cy="289192"/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F9904322-02E6-5C43-8B4C-2162EC85BADA}"/>
            </a:ext>
            <a:ext uri="{147F2762-F138-4A5C-976F-8EAC2B608ADB}">
              <a16:predDERef xmlns:a16="http://schemas.microsoft.com/office/drawing/2014/main" pred="{BA114D52-C02A-4692-AE18-41D2420C2293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9549</xdr:colOff>
      <xdr:row>110</xdr:row>
      <xdr:rowOff>0</xdr:rowOff>
    </xdr:from>
    <xdr:ext cx="304800" cy="289192"/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5F3586C9-9683-C34A-ADF7-58247D9B04E8}"/>
            </a:ext>
            <a:ext uri="{147F2762-F138-4A5C-976F-8EAC2B608ADB}">
              <a16:predDERef xmlns:a16="http://schemas.microsoft.com/office/drawing/2014/main" pred="{C44F9DFC-6188-40AB-A2C6-E730A8A36312}"/>
            </a:ext>
          </a:extLst>
        </xdr:cNvPr>
        <xdr:cNvSpPr>
          <a:spLocks noChangeAspect="1" noChangeArrowheads="1"/>
        </xdr:cNvSpPr>
      </xdr:nvSpPr>
      <xdr:spPr bwMode="auto">
        <a:xfrm>
          <a:off x="7337449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110</xdr:row>
      <xdr:rowOff>0</xdr:rowOff>
    </xdr:from>
    <xdr:ext cx="304800" cy="289192"/>
    <xdr:sp macro="" textlink="">
      <xdr:nvSpPr>
        <xdr:cNvPr id="138" name="AutoShape 4">
          <a:extLst>
            <a:ext uri="{FF2B5EF4-FFF2-40B4-BE49-F238E27FC236}">
              <a16:creationId xmlns:a16="http://schemas.microsoft.com/office/drawing/2014/main" id="{EE763171-81B7-764A-B4FF-8AC4BA550364}"/>
            </a:ext>
            <a:ext uri="{147F2762-F138-4A5C-976F-8EAC2B608ADB}">
              <a16:predDERef xmlns:a16="http://schemas.microsoft.com/office/drawing/2014/main" pred="{54481040-36F2-4179-B4F5-5E87CDD4B579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9549</xdr:colOff>
      <xdr:row>110</xdr:row>
      <xdr:rowOff>0</xdr:rowOff>
    </xdr:from>
    <xdr:ext cx="304800" cy="289192"/>
    <xdr:sp macro="" textlink="">
      <xdr:nvSpPr>
        <xdr:cNvPr id="139" name="AutoShape 4">
          <a:extLst>
            <a:ext uri="{FF2B5EF4-FFF2-40B4-BE49-F238E27FC236}">
              <a16:creationId xmlns:a16="http://schemas.microsoft.com/office/drawing/2014/main" id="{5A02C491-B942-104A-B330-62C6621AAC91}"/>
            </a:ext>
            <a:ext uri="{147F2762-F138-4A5C-976F-8EAC2B608ADB}">
              <a16:predDERef xmlns:a16="http://schemas.microsoft.com/office/drawing/2014/main" pred="{5FE86B9D-6454-44CC-B9E3-F568BCF641D9}"/>
            </a:ext>
          </a:extLst>
        </xdr:cNvPr>
        <xdr:cNvSpPr>
          <a:spLocks noChangeAspect="1" noChangeArrowheads="1"/>
        </xdr:cNvSpPr>
      </xdr:nvSpPr>
      <xdr:spPr bwMode="auto">
        <a:xfrm>
          <a:off x="7337449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110</xdr:row>
      <xdr:rowOff>0</xdr:rowOff>
    </xdr:from>
    <xdr:ext cx="304800" cy="289192"/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B1BF9EE5-64C3-5D46-8ABB-EBFEFCB80D09}"/>
            </a:ext>
            <a:ext uri="{147F2762-F138-4A5C-976F-8EAC2B608ADB}">
              <a16:predDERef xmlns:a16="http://schemas.microsoft.com/office/drawing/2014/main" pred="{2BD7ED13-A8A6-4B7E-B910-62DB24ADE73D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9549</xdr:colOff>
      <xdr:row>110</xdr:row>
      <xdr:rowOff>0</xdr:rowOff>
    </xdr:from>
    <xdr:ext cx="304800" cy="289192"/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713A4FA6-B0E1-7B41-9A93-9961A9D64C21}"/>
            </a:ext>
            <a:ext uri="{147F2762-F138-4A5C-976F-8EAC2B608ADB}">
              <a16:predDERef xmlns:a16="http://schemas.microsoft.com/office/drawing/2014/main" pred="{5D55E679-4C64-496F-BA21-B7CD00B062BE}"/>
            </a:ext>
          </a:extLst>
        </xdr:cNvPr>
        <xdr:cNvSpPr>
          <a:spLocks noChangeAspect="1" noChangeArrowheads="1"/>
        </xdr:cNvSpPr>
      </xdr:nvSpPr>
      <xdr:spPr bwMode="auto">
        <a:xfrm>
          <a:off x="7337449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110</xdr:row>
      <xdr:rowOff>0</xdr:rowOff>
    </xdr:from>
    <xdr:ext cx="304800" cy="289192"/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A6946968-B072-8945-80EC-7566A7D8CDFC}"/>
            </a:ext>
            <a:ext uri="{147F2762-F138-4A5C-976F-8EAC2B608ADB}">
              <a16:predDERef xmlns:a16="http://schemas.microsoft.com/office/drawing/2014/main" pred="{9B7135EA-9439-49B6-B03F-8A17E29C61E2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9549</xdr:colOff>
      <xdr:row>110</xdr:row>
      <xdr:rowOff>0</xdr:rowOff>
    </xdr:from>
    <xdr:ext cx="304800" cy="289192"/>
    <xdr:sp macro="" textlink="">
      <xdr:nvSpPr>
        <xdr:cNvPr id="143" name="AutoShape 4">
          <a:extLst>
            <a:ext uri="{FF2B5EF4-FFF2-40B4-BE49-F238E27FC236}">
              <a16:creationId xmlns:a16="http://schemas.microsoft.com/office/drawing/2014/main" id="{9314E8ED-0AFE-D343-AB6C-B284736E4022}"/>
            </a:ext>
            <a:ext uri="{147F2762-F138-4A5C-976F-8EAC2B608ADB}">
              <a16:predDERef xmlns:a16="http://schemas.microsoft.com/office/drawing/2014/main" pred="{5E50AB81-F047-4455-8FA7-85D532C6F7FB}"/>
            </a:ext>
          </a:extLst>
        </xdr:cNvPr>
        <xdr:cNvSpPr>
          <a:spLocks noChangeAspect="1" noChangeArrowheads="1"/>
        </xdr:cNvSpPr>
      </xdr:nvSpPr>
      <xdr:spPr bwMode="auto">
        <a:xfrm>
          <a:off x="7337449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110</xdr:row>
      <xdr:rowOff>0</xdr:rowOff>
    </xdr:from>
    <xdr:ext cx="304800" cy="289192"/>
    <xdr:sp macro="" textlink="">
      <xdr:nvSpPr>
        <xdr:cNvPr id="144" name="AutoShape 4">
          <a:extLst>
            <a:ext uri="{FF2B5EF4-FFF2-40B4-BE49-F238E27FC236}">
              <a16:creationId xmlns:a16="http://schemas.microsoft.com/office/drawing/2014/main" id="{F9A7C965-18C3-804C-B761-D09F87A55405}"/>
            </a:ext>
            <a:ext uri="{147F2762-F138-4A5C-976F-8EAC2B608ADB}">
              <a16:predDERef xmlns:a16="http://schemas.microsoft.com/office/drawing/2014/main" pred="{B008E7A3-7523-4B72-940C-DFC41A9FB4CA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9549</xdr:colOff>
      <xdr:row>110</xdr:row>
      <xdr:rowOff>0</xdr:rowOff>
    </xdr:from>
    <xdr:ext cx="304800" cy="289192"/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BAEA1AF8-C6E7-B64E-A78E-1753DC72D217}"/>
            </a:ext>
            <a:ext uri="{147F2762-F138-4A5C-976F-8EAC2B608ADB}">
              <a16:predDERef xmlns:a16="http://schemas.microsoft.com/office/drawing/2014/main" pred="{166236D3-D193-4405-92B1-501B3561D8D8}"/>
            </a:ext>
          </a:extLst>
        </xdr:cNvPr>
        <xdr:cNvSpPr>
          <a:spLocks noChangeAspect="1" noChangeArrowheads="1"/>
        </xdr:cNvSpPr>
      </xdr:nvSpPr>
      <xdr:spPr bwMode="auto">
        <a:xfrm>
          <a:off x="7337449" y="388493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D08E7FA0-877D-5046-AE26-8C7B6181BC5D}"/>
            </a:ext>
            <a:ext uri="{147F2762-F138-4A5C-976F-8EAC2B608ADB}">
              <a16:predDERef xmlns:a16="http://schemas.microsoft.com/office/drawing/2014/main" pred="{49D578EA-C0F8-4D49-AD63-E50FBFDB0A04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9549</xdr:colOff>
      <xdr:row>111</xdr:row>
      <xdr:rowOff>0</xdr:rowOff>
    </xdr:from>
    <xdr:ext cx="304800" cy="289192"/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D4294CE-A51E-CE48-9F8E-46CD5712C24B}"/>
            </a:ext>
            <a:ext uri="{147F2762-F138-4A5C-976F-8EAC2B608ADB}">
              <a16:predDERef xmlns:a16="http://schemas.microsoft.com/office/drawing/2014/main" pred="{819B014A-8466-471A-A241-DA800611BCFB}"/>
            </a:ext>
          </a:extLst>
        </xdr:cNvPr>
        <xdr:cNvSpPr>
          <a:spLocks noChangeAspect="1" noChangeArrowheads="1"/>
        </xdr:cNvSpPr>
      </xdr:nvSpPr>
      <xdr:spPr bwMode="auto">
        <a:xfrm>
          <a:off x="7337449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id="{CE793D9D-391B-1741-9A9A-CE7C20D06744}"/>
            </a:ext>
            <a:ext uri="{147F2762-F138-4A5C-976F-8EAC2B608ADB}">
              <a16:predDERef xmlns:a16="http://schemas.microsoft.com/office/drawing/2014/main" pred="{0436D00C-440C-4F5C-B845-2C37BF6A1A91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id="{ECCDF9FE-5E84-B54C-904D-07915ECFBED2}"/>
            </a:ext>
            <a:ext uri="{147F2762-F138-4A5C-976F-8EAC2B608ADB}">
              <a16:predDERef xmlns:a16="http://schemas.microsoft.com/office/drawing/2014/main" pred="{EEC03D72-BAB7-4C74-9A44-9136B432F1B6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84423D47-752A-7A44-8930-8D9C69120ADF}"/>
            </a:ext>
            <a:ext uri="{147F2762-F138-4A5C-976F-8EAC2B608ADB}">
              <a16:predDERef xmlns:a16="http://schemas.microsoft.com/office/drawing/2014/main" pred="{BA11C474-F94D-43E8-B0F4-121C999BDDA1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7AC8658B-E232-C447-872B-84D88414E9FB}"/>
            </a:ext>
            <a:ext uri="{147F2762-F138-4A5C-976F-8EAC2B608ADB}">
              <a16:predDERef xmlns:a16="http://schemas.microsoft.com/office/drawing/2014/main" pred="{B2E2F199-EB66-4D3F-B986-F0E6456E8D41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5FC56665-331B-AE4C-A253-9C83FD663110}"/>
            </a:ext>
            <a:ext uri="{147F2762-F138-4A5C-976F-8EAC2B608ADB}">
              <a16:predDERef xmlns:a16="http://schemas.microsoft.com/office/drawing/2014/main" pred="{CFC5D21B-81FC-4A37-814C-99EB044416A0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53" name="AutoShape 4">
          <a:extLst>
            <a:ext uri="{FF2B5EF4-FFF2-40B4-BE49-F238E27FC236}">
              <a16:creationId xmlns:a16="http://schemas.microsoft.com/office/drawing/2014/main" id="{79E85A5C-2F2E-5F46-AF9E-A1D790BEF945}"/>
            </a:ext>
            <a:ext uri="{147F2762-F138-4A5C-976F-8EAC2B608ADB}">
              <a16:predDERef xmlns:a16="http://schemas.microsoft.com/office/drawing/2014/main" pred="{B9BE6C24-3B7D-43C8-9C97-E0BF24BFFBB9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54" name="AutoShape 4">
          <a:extLst>
            <a:ext uri="{FF2B5EF4-FFF2-40B4-BE49-F238E27FC236}">
              <a16:creationId xmlns:a16="http://schemas.microsoft.com/office/drawing/2014/main" id="{A7A17C73-BF34-C343-AD49-C8A0B3DBC1F7}"/>
            </a:ext>
            <a:ext uri="{147F2762-F138-4A5C-976F-8EAC2B608ADB}">
              <a16:predDERef xmlns:a16="http://schemas.microsoft.com/office/drawing/2014/main" pred="{0B6EC36A-AC65-44E0-BFBC-A3AA4E0197C4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D9FBE066-4C80-4A4B-B36A-115D9C0391DB}"/>
            </a:ext>
            <a:ext uri="{147F2762-F138-4A5C-976F-8EAC2B608ADB}">
              <a16:predDERef xmlns:a16="http://schemas.microsoft.com/office/drawing/2014/main" pred="{FC2E0F5D-EEC5-4CA2-AFBC-24C4A40E96DE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63B049CE-FAF2-7246-8D18-2ED1E2145F63}"/>
            </a:ext>
            <a:ext uri="{147F2762-F138-4A5C-976F-8EAC2B608ADB}">
              <a16:predDERef xmlns:a16="http://schemas.microsoft.com/office/drawing/2014/main" pred="{D2E7E71A-2750-435B-8E04-EB0CB01A05D1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F450CA43-C136-8548-8024-E39566BE7A1C}"/>
            </a:ext>
            <a:ext uri="{147F2762-F138-4A5C-976F-8EAC2B608ADB}">
              <a16:predDERef xmlns:a16="http://schemas.microsoft.com/office/drawing/2014/main" pred="{BD351541-3C3E-4789-81B6-78875C284B8E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id="{F981B652-248A-F840-AC1E-BF4FEC1DCA19}"/>
            </a:ext>
            <a:ext uri="{147F2762-F138-4A5C-976F-8EAC2B608ADB}">
              <a16:predDERef xmlns:a16="http://schemas.microsoft.com/office/drawing/2014/main" pred="{00C473F0-8D26-4BC8-BDA0-2A514A35847B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59" name="AutoShape 4">
          <a:extLst>
            <a:ext uri="{FF2B5EF4-FFF2-40B4-BE49-F238E27FC236}">
              <a16:creationId xmlns:a16="http://schemas.microsoft.com/office/drawing/2014/main" id="{8F560B07-4948-BA46-B6AD-F9F43AA34F63}"/>
            </a:ext>
            <a:ext uri="{147F2762-F138-4A5C-976F-8EAC2B608ADB}">
              <a16:predDERef xmlns:a16="http://schemas.microsoft.com/office/drawing/2014/main" pred="{FF7F4AD7-D8BC-4FD6-A2EB-9A9B2A4FD53B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8BA4011C-23AD-004A-A95A-E85B012DB1E2}"/>
            </a:ext>
            <a:ext uri="{147F2762-F138-4A5C-976F-8EAC2B608ADB}">
              <a16:predDERef xmlns:a16="http://schemas.microsoft.com/office/drawing/2014/main" pred="{BA114D52-C02A-4692-AE18-41D2420C2293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9549</xdr:colOff>
      <xdr:row>111</xdr:row>
      <xdr:rowOff>0</xdr:rowOff>
    </xdr:from>
    <xdr:ext cx="304800" cy="289192"/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D99E6C76-4CA2-A843-B6F5-10D267FAF505}"/>
            </a:ext>
            <a:ext uri="{147F2762-F138-4A5C-976F-8EAC2B608ADB}">
              <a16:predDERef xmlns:a16="http://schemas.microsoft.com/office/drawing/2014/main" pred="{C44F9DFC-6188-40AB-A2C6-E730A8A36312}"/>
            </a:ext>
          </a:extLst>
        </xdr:cNvPr>
        <xdr:cNvSpPr>
          <a:spLocks noChangeAspect="1" noChangeArrowheads="1"/>
        </xdr:cNvSpPr>
      </xdr:nvSpPr>
      <xdr:spPr bwMode="auto">
        <a:xfrm>
          <a:off x="7337449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46A9236F-215B-BE4E-8585-142AEF48AB6C}"/>
            </a:ext>
            <a:ext uri="{147F2762-F138-4A5C-976F-8EAC2B608ADB}">
              <a16:predDERef xmlns:a16="http://schemas.microsoft.com/office/drawing/2014/main" pred="{54481040-36F2-4179-B4F5-5E87CDD4B579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9549</xdr:colOff>
      <xdr:row>111</xdr:row>
      <xdr:rowOff>0</xdr:rowOff>
    </xdr:from>
    <xdr:ext cx="304800" cy="289192"/>
    <xdr:sp macro="" textlink="">
      <xdr:nvSpPr>
        <xdr:cNvPr id="163" name="AutoShape 4">
          <a:extLst>
            <a:ext uri="{FF2B5EF4-FFF2-40B4-BE49-F238E27FC236}">
              <a16:creationId xmlns:a16="http://schemas.microsoft.com/office/drawing/2014/main" id="{D4912EB6-4B1C-F342-95EB-E01E66ECEBFC}"/>
            </a:ext>
            <a:ext uri="{147F2762-F138-4A5C-976F-8EAC2B608ADB}">
              <a16:predDERef xmlns:a16="http://schemas.microsoft.com/office/drawing/2014/main" pred="{5FE86B9D-6454-44CC-B9E3-F568BCF641D9}"/>
            </a:ext>
          </a:extLst>
        </xdr:cNvPr>
        <xdr:cNvSpPr>
          <a:spLocks noChangeAspect="1" noChangeArrowheads="1"/>
        </xdr:cNvSpPr>
      </xdr:nvSpPr>
      <xdr:spPr bwMode="auto">
        <a:xfrm>
          <a:off x="7337449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64" name="AutoShape 4">
          <a:extLst>
            <a:ext uri="{FF2B5EF4-FFF2-40B4-BE49-F238E27FC236}">
              <a16:creationId xmlns:a16="http://schemas.microsoft.com/office/drawing/2014/main" id="{A53436B1-E5F9-4E4D-B803-4B1894195B39}"/>
            </a:ext>
            <a:ext uri="{147F2762-F138-4A5C-976F-8EAC2B608ADB}">
              <a16:predDERef xmlns:a16="http://schemas.microsoft.com/office/drawing/2014/main" pred="{2BD7ED13-A8A6-4B7E-B910-62DB24ADE73D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9549</xdr:colOff>
      <xdr:row>111</xdr:row>
      <xdr:rowOff>0</xdr:rowOff>
    </xdr:from>
    <xdr:ext cx="304800" cy="289192"/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8F46C8AF-6177-B747-910F-47D52F8D817D}"/>
            </a:ext>
            <a:ext uri="{147F2762-F138-4A5C-976F-8EAC2B608ADB}">
              <a16:predDERef xmlns:a16="http://schemas.microsoft.com/office/drawing/2014/main" pred="{5D55E679-4C64-496F-BA21-B7CD00B062BE}"/>
            </a:ext>
          </a:extLst>
        </xdr:cNvPr>
        <xdr:cNvSpPr>
          <a:spLocks noChangeAspect="1" noChangeArrowheads="1"/>
        </xdr:cNvSpPr>
      </xdr:nvSpPr>
      <xdr:spPr bwMode="auto">
        <a:xfrm>
          <a:off x="7337449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56AC4225-A8AC-F84F-BEA3-F7D7BFC71915}"/>
            </a:ext>
            <a:ext uri="{147F2762-F138-4A5C-976F-8EAC2B608ADB}">
              <a16:predDERef xmlns:a16="http://schemas.microsoft.com/office/drawing/2014/main" pred="{9B7135EA-9439-49B6-B03F-8A17E29C61E2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9549</xdr:colOff>
      <xdr:row>111</xdr:row>
      <xdr:rowOff>0</xdr:rowOff>
    </xdr:from>
    <xdr:ext cx="304800" cy="289192"/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838C60C-7333-AE47-8458-9B3999106C43}"/>
            </a:ext>
            <a:ext uri="{147F2762-F138-4A5C-976F-8EAC2B608ADB}">
              <a16:predDERef xmlns:a16="http://schemas.microsoft.com/office/drawing/2014/main" pred="{5E50AB81-F047-4455-8FA7-85D532C6F7FB}"/>
            </a:ext>
          </a:extLst>
        </xdr:cNvPr>
        <xdr:cNvSpPr>
          <a:spLocks noChangeAspect="1" noChangeArrowheads="1"/>
        </xdr:cNvSpPr>
      </xdr:nvSpPr>
      <xdr:spPr bwMode="auto">
        <a:xfrm>
          <a:off x="7337449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8C384B05-60B7-8442-962F-B55253ED7285}"/>
            </a:ext>
            <a:ext uri="{147F2762-F138-4A5C-976F-8EAC2B608ADB}">
              <a16:predDERef xmlns:a16="http://schemas.microsoft.com/office/drawing/2014/main" pred="{B008E7A3-7523-4B72-940C-DFC41A9FB4CA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9549</xdr:colOff>
      <xdr:row>111</xdr:row>
      <xdr:rowOff>0</xdr:rowOff>
    </xdr:from>
    <xdr:ext cx="304800" cy="289192"/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D418E33F-7B94-AA45-9646-AE5AE21128F3}"/>
            </a:ext>
            <a:ext uri="{147F2762-F138-4A5C-976F-8EAC2B608ADB}">
              <a16:predDERef xmlns:a16="http://schemas.microsoft.com/office/drawing/2014/main" pred="{166236D3-D193-4405-92B1-501B3561D8D8}"/>
            </a:ext>
          </a:extLst>
        </xdr:cNvPr>
        <xdr:cNvSpPr>
          <a:spLocks noChangeAspect="1" noChangeArrowheads="1"/>
        </xdr:cNvSpPr>
      </xdr:nvSpPr>
      <xdr:spPr bwMode="auto">
        <a:xfrm>
          <a:off x="7337449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111</xdr:row>
      <xdr:rowOff>0</xdr:rowOff>
    </xdr:from>
    <xdr:ext cx="304800" cy="289192"/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356DD573-C755-814E-AEC4-9D298A5A86C1}"/>
            </a:ext>
            <a:ext uri="{147F2762-F138-4A5C-976F-8EAC2B608ADB}">
              <a16:predDERef xmlns:a16="http://schemas.microsoft.com/office/drawing/2014/main" pred="{49D578EA-C0F8-4D49-AD63-E50FBFDB0A04}"/>
            </a:ext>
          </a:extLst>
        </xdr:cNvPr>
        <xdr:cNvSpPr>
          <a:spLocks noChangeAspect="1" noChangeArrowheads="1"/>
        </xdr:cNvSpPr>
      </xdr:nvSpPr>
      <xdr:spPr bwMode="auto">
        <a:xfrm>
          <a:off x="7327900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9549</xdr:colOff>
      <xdr:row>111</xdr:row>
      <xdr:rowOff>0</xdr:rowOff>
    </xdr:from>
    <xdr:ext cx="304800" cy="289192"/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2DDF5997-3C20-1E46-A0A9-1CCB72376BDD}"/>
            </a:ext>
            <a:ext uri="{147F2762-F138-4A5C-976F-8EAC2B608ADB}">
              <a16:predDERef xmlns:a16="http://schemas.microsoft.com/office/drawing/2014/main" pred="{819B014A-8466-471A-A241-DA800611BCFB}"/>
            </a:ext>
          </a:extLst>
        </xdr:cNvPr>
        <xdr:cNvSpPr>
          <a:spLocks noChangeAspect="1" noChangeArrowheads="1"/>
        </xdr:cNvSpPr>
      </xdr:nvSpPr>
      <xdr:spPr bwMode="auto">
        <a:xfrm>
          <a:off x="7337449" y="39039800"/>
          <a:ext cx="304800" cy="289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E8DC1-2855-7542-BBF0-411A14ADA916}">
  <sheetPr>
    <tabColor theme="9"/>
  </sheetPr>
  <dimension ref="A1:I115"/>
  <sheetViews>
    <sheetView tabSelected="1" zoomScale="89" workbookViewId="0">
      <selection activeCell="F5" sqref="F5"/>
    </sheetView>
  </sheetViews>
  <sheetFormatPr baseColWidth="10" defaultColWidth="10.796875" defaultRowHeight="13.2" x14ac:dyDescent="0.3"/>
  <cols>
    <col min="1" max="1" width="10.796875" style="7"/>
    <col min="2" max="2" width="21" style="7" customWidth="1"/>
    <col min="3" max="3" width="4.19921875" style="10" bestFit="1" customWidth="1"/>
    <col min="4" max="4" width="27.5" style="10" customWidth="1"/>
    <col min="5" max="5" width="6.19921875" style="10" bestFit="1" customWidth="1"/>
    <col min="6" max="6" width="45.19921875" style="7" customWidth="1"/>
    <col min="7" max="7" width="5.69921875" style="10" bestFit="1" customWidth="1"/>
    <col min="8" max="8" width="16.296875" style="9" bestFit="1" customWidth="1"/>
    <col min="9" max="9" width="16.69921875" style="9" bestFit="1" customWidth="1"/>
    <col min="10" max="16384" width="10.796875" style="7"/>
  </cols>
  <sheetData>
    <row r="1" spans="1:9" x14ac:dyDescent="0.3">
      <c r="A1" s="59" t="s">
        <v>81</v>
      </c>
      <c r="B1" s="60"/>
      <c r="C1" s="60"/>
      <c r="D1" s="60"/>
      <c r="E1" s="60"/>
      <c r="F1" s="60"/>
      <c r="G1" s="60"/>
      <c r="H1" s="60"/>
      <c r="I1" s="61"/>
    </row>
    <row r="2" spans="1:9" ht="63" customHeight="1" thickBot="1" x14ac:dyDescent="0.35">
      <c r="A2" s="54" t="s">
        <v>82</v>
      </c>
      <c r="B2" s="55"/>
      <c r="C2" s="55"/>
      <c r="D2" s="55"/>
      <c r="E2" s="55"/>
      <c r="F2" s="55"/>
      <c r="G2" s="55"/>
      <c r="H2" s="55"/>
      <c r="I2" s="56"/>
    </row>
    <row r="3" spans="1:9" ht="13.8" thickBot="1" x14ac:dyDescent="0.35">
      <c r="A3" s="46"/>
      <c r="B3" s="47"/>
      <c r="C3" s="47"/>
      <c r="D3" s="47"/>
      <c r="E3" s="47"/>
      <c r="F3" s="47"/>
      <c r="G3" s="47"/>
      <c r="H3" s="75" t="s">
        <v>125</v>
      </c>
      <c r="I3" s="76"/>
    </row>
    <row r="4" spans="1:9" ht="13.8" thickBot="1" x14ac:dyDescent="0.35">
      <c r="A4" s="31" t="s">
        <v>16</v>
      </c>
      <c r="B4" s="32" t="s">
        <v>0</v>
      </c>
      <c r="C4" s="57" t="s">
        <v>1</v>
      </c>
      <c r="D4" s="57"/>
      <c r="E4" s="33" t="s">
        <v>2</v>
      </c>
      <c r="F4" s="34" t="s">
        <v>3</v>
      </c>
      <c r="G4" s="34" t="s">
        <v>4</v>
      </c>
      <c r="H4" s="35" t="s">
        <v>5</v>
      </c>
      <c r="I4" s="36" t="s">
        <v>6</v>
      </c>
    </row>
    <row r="5" spans="1:9" ht="85.05" customHeight="1" x14ac:dyDescent="0.3">
      <c r="A5" s="63" t="s">
        <v>12</v>
      </c>
      <c r="B5" s="65" t="s">
        <v>83</v>
      </c>
      <c r="C5" s="37">
        <v>1</v>
      </c>
      <c r="D5" s="37" t="s">
        <v>7</v>
      </c>
      <c r="E5" s="37">
        <v>1</v>
      </c>
      <c r="F5" s="38" t="s">
        <v>11</v>
      </c>
      <c r="G5" s="39">
        <v>1</v>
      </c>
      <c r="H5" s="40">
        <v>20068907.56302521</v>
      </c>
      <c r="I5" s="48">
        <f t="shared" ref="I5:I33" si="0">E5*G5*H5</f>
        <v>20068907.56302521</v>
      </c>
    </row>
    <row r="6" spans="1:9" ht="26.4" x14ac:dyDescent="0.3">
      <c r="A6" s="64"/>
      <c r="B6" s="66"/>
      <c r="C6" s="3">
        <v>2</v>
      </c>
      <c r="D6" s="67" t="s">
        <v>110</v>
      </c>
      <c r="E6" s="13">
        <v>24</v>
      </c>
      <c r="F6" s="28" t="s">
        <v>108</v>
      </c>
      <c r="G6" s="15">
        <v>2</v>
      </c>
      <c r="H6" s="29">
        <v>551894.95798319334</v>
      </c>
      <c r="I6" s="49">
        <f t="shared" si="0"/>
        <v>26490957.983193278</v>
      </c>
    </row>
    <row r="7" spans="1:9" ht="26.4" x14ac:dyDescent="0.3">
      <c r="A7" s="64"/>
      <c r="B7" s="66"/>
      <c r="C7" s="3">
        <v>3</v>
      </c>
      <c r="D7" s="67"/>
      <c r="E7" s="13">
        <v>24</v>
      </c>
      <c r="F7" s="28" t="s">
        <v>109</v>
      </c>
      <c r="G7" s="15">
        <v>2</v>
      </c>
      <c r="H7" s="29">
        <v>551894.95798319334</v>
      </c>
      <c r="I7" s="49">
        <f t="shared" si="0"/>
        <v>26490957.983193278</v>
      </c>
    </row>
    <row r="8" spans="1:9" ht="26.4" x14ac:dyDescent="0.3">
      <c r="A8" s="64"/>
      <c r="B8" s="66"/>
      <c r="C8" s="3">
        <v>4</v>
      </c>
      <c r="D8" s="67"/>
      <c r="E8" s="13">
        <v>6</v>
      </c>
      <c r="F8" s="28" t="s">
        <v>89</v>
      </c>
      <c r="G8" s="15">
        <v>2</v>
      </c>
      <c r="H8" s="29">
        <v>401378.15126050421</v>
      </c>
      <c r="I8" s="49">
        <f t="shared" si="0"/>
        <v>4816537.8151260503</v>
      </c>
    </row>
    <row r="9" spans="1:9" x14ac:dyDescent="0.3">
      <c r="A9" s="64"/>
      <c r="B9" s="66"/>
      <c r="C9" s="3">
        <v>5</v>
      </c>
      <c r="D9" s="67"/>
      <c r="E9" s="13">
        <v>18</v>
      </c>
      <c r="F9" s="28" t="s">
        <v>90</v>
      </c>
      <c r="G9" s="15">
        <v>2</v>
      </c>
      <c r="H9" s="29">
        <v>401378.15126050421</v>
      </c>
      <c r="I9" s="49">
        <f t="shared" si="0"/>
        <v>14449613.445378151</v>
      </c>
    </row>
    <row r="10" spans="1:9" x14ac:dyDescent="0.3">
      <c r="A10" s="64"/>
      <c r="B10" s="66"/>
      <c r="C10" s="3">
        <v>6</v>
      </c>
      <c r="D10" s="67"/>
      <c r="E10" s="13">
        <v>12</v>
      </c>
      <c r="F10" s="28" t="s">
        <v>91</v>
      </c>
      <c r="G10" s="15">
        <v>2</v>
      </c>
      <c r="H10" s="29">
        <v>401378.15126050421</v>
      </c>
      <c r="I10" s="49">
        <f t="shared" si="0"/>
        <v>9633075.6302521005</v>
      </c>
    </row>
    <row r="11" spans="1:9" x14ac:dyDescent="0.3">
      <c r="A11" s="64"/>
      <c r="B11" s="66"/>
      <c r="C11" s="3">
        <v>7</v>
      </c>
      <c r="D11" s="67"/>
      <c r="E11" s="13">
        <v>12</v>
      </c>
      <c r="F11" s="28" t="s">
        <v>92</v>
      </c>
      <c r="G11" s="15">
        <v>2</v>
      </c>
      <c r="H11" s="29">
        <v>351205.8823529412</v>
      </c>
      <c r="I11" s="49">
        <f t="shared" si="0"/>
        <v>8428941.1764705889</v>
      </c>
    </row>
    <row r="12" spans="1:9" x14ac:dyDescent="0.3">
      <c r="A12" s="64"/>
      <c r="B12" s="66"/>
      <c r="C12" s="3">
        <v>8</v>
      </c>
      <c r="D12" s="67"/>
      <c r="E12" s="13">
        <v>6</v>
      </c>
      <c r="F12" s="28" t="s">
        <v>93</v>
      </c>
      <c r="G12" s="15">
        <v>2</v>
      </c>
      <c r="H12" s="29">
        <v>401378.15126050421</v>
      </c>
      <c r="I12" s="49">
        <f t="shared" si="0"/>
        <v>4816537.8151260503</v>
      </c>
    </row>
    <row r="13" spans="1:9" x14ac:dyDescent="0.3">
      <c r="A13" s="64"/>
      <c r="B13" s="66"/>
      <c r="C13" s="3">
        <v>9</v>
      </c>
      <c r="D13" s="67"/>
      <c r="E13" s="13">
        <v>24</v>
      </c>
      <c r="F13" s="28" t="s">
        <v>94</v>
      </c>
      <c r="G13" s="15">
        <v>2</v>
      </c>
      <c r="H13" s="29">
        <v>501722.68907563022</v>
      </c>
      <c r="I13" s="49">
        <f t="shared" si="0"/>
        <v>24082689.075630251</v>
      </c>
    </row>
    <row r="14" spans="1:9" x14ac:dyDescent="0.3">
      <c r="A14" s="64"/>
      <c r="B14" s="66"/>
      <c r="C14" s="3">
        <v>10</v>
      </c>
      <c r="D14" s="67"/>
      <c r="E14" s="13">
        <v>8</v>
      </c>
      <c r="F14" s="28" t="s">
        <v>95</v>
      </c>
      <c r="G14" s="15">
        <v>2</v>
      </c>
      <c r="H14" s="29">
        <v>401378.15126050421</v>
      </c>
      <c r="I14" s="49">
        <f t="shared" si="0"/>
        <v>6422050.4201680673</v>
      </c>
    </row>
    <row r="15" spans="1:9" x14ac:dyDescent="0.3">
      <c r="A15" s="64"/>
      <c r="B15" s="66"/>
      <c r="C15" s="3">
        <v>11</v>
      </c>
      <c r="D15" s="67"/>
      <c r="E15" s="13">
        <v>8</v>
      </c>
      <c r="F15" s="28" t="s">
        <v>96</v>
      </c>
      <c r="G15" s="15">
        <v>2</v>
      </c>
      <c r="H15" s="29">
        <v>401378.15126050421</v>
      </c>
      <c r="I15" s="49">
        <f t="shared" si="0"/>
        <v>6422050.4201680673</v>
      </c>
    </row>
    <row r="16" spans="1:9" ht="26.4" x14ac:dyDescent="0.3">
      <c r="A16" s="64"/>
      <c r="B16" s="66"/>
      <c r="C16" s="3">
        <v>12</v>
      </c>
      <c r="D16" s="67"/>
      <c r="E16" s="13">
        <v>1</v>
      </c>
      <c r="F16" s="28" t="s">
        <v>97</v>
      </c>
      <c r="G16" s="15">
        <v>2</v>
      </c>
      <c r="H16" s="29">
        <v>4013781.5126050417</v>
      </c>
      <c r="I16" s="49">
        <f t="shared" si="0"/>
        <v>8027563.0252100835</v>
      </c>
    </row>
    <row r="17" spans="1:9" ht="26.4" x14ac:dyDescent="0.3">
      <c r="A17" s="64"/>
      <c r="B17" s="66"/>
      <c r="C17" s="3">
        <v>13</v>
      </c>
      <c r="D17" s="67"/>
      <c r="E17" s="13">
        <v>2</v>
      </c>
      <c r="F17" s="28" t="s">
        <v>98</v>
      </c>
      <c r="G17" s="15">
        <v>2</v>
      </c>
      <c r="H17" s="29">
        <v>5017226.8907563025</v>
      </c>
      <c r="I17" s="49">
        <f t="shared" si="0"/>
        <v>20068907.56302521</v>
      </c>
    </row>
    <row r="18" spans="1:9" x14ac:dyDescent="0.3">
      <c r="A18" s="64"/>
      <c r="B18" s="66"/>
      <c r="C18" s="3">
        <v>14</v>
      </c>
      <c r="D18" s="67"/>
      <c r="E18" s="13">
        <v>1</v>
      </c>
      <c r="F18" s="28" t="s">
        <v>99</v>
      </c>
      <c r="G18" s="15">
        <v>2</v>
      </c>
      <c r="H18" s="29">
        <v>5017226.8907563025</v>
      </c>
      <c r="I18" s="49">
        <f t="shared" si="0"/>
        <v>10034453.781512605</v>
      </c>
    </row>
    <row r="19" spans="1:9" ht="26.4" x14ac:dyDescent="0.3">
      <c r="A19" s="64"/>
      <c r="B19" s="66"/>
      <c r="C19" s="3">
        <v>15</v>
      </c>
      <c r="D19" s="67"/>
      <c r="E19" s="13">
        <v>1</v>
      </c>
      <c r="F19" s="28" t="s">
        <v>100</v>
      </c>
      <c r="G19" s="15">
        <v>2</v>
      </c>
      <c r="H19" s="29">
        <v>451550.42016806727</v>
      </c>
      <c r="I19" s="49">
        <f t="shared" si="0"/>
        <v>903100.84033613454</v>
      </c>
    </row>
    <row r="20" spans="1:9" x14ac:dyDescent="0.3">
      <c r="A20" s="64"/>
      <c r="B20" s="66"/>
      <c r="C20" s="3">
        <v>16</v>
      </c>
      <c r="D20" s="67"/>
      <c r="E20" s="13">
        <v>24</v>
      </c>
      <c r="F20" s="28" t="s">
        <v>101</v>
      </c>
      <c r="G20" s="15">
        <v>2</v>
      </c>
      <c r="H20" s="29">
        <v>401378.15126050421</v>
      </c>
      <c r="I20" s="49">
        <f t="shared" si="0"/>
        <v>19266151.260504201</v>
      </c>
    </row>
    <row r="21" spans="1:9" x14ac:dyDescent="0.3">
      <c r="A21" s="64"/>
      <c r="B21" s="66"/>
      <c r="C21" s="3">
        <v>17</v>
      </c>
      <c r="D21" s="67"/>
      <c r="E21" s="13">
        <v>8</v>
      </c>
      <c r="F21" s="28" t="s">
        <v>102</v>
      </c>
      <c r="G21" s="15">
        <v>2</v>
      </c>
      <c r="H21" s="29">
        <v>301033.61344537814</v>
      </c>
      <c r="I21" s="49">
        <f t="shared" si="0"/>
        <v>4816537.8151260503</v>
      </c>
    </row>
    <row r="22" spans="1:9" x14ac:dyDescent="0.3">
      <c r="A22" s="64"/>
      <c r="B22" s="66"/>
      <c r="C22" s="3">
        <v>18</v>
      </c>
      <c r="D22" s="67"/>
      <c r="E22" s="13">
        <v>8</v>
      </c>
      <c r="F22" s="28" t="s">
        <v>103</v>
      </c>
      <c r="G22" s="15">
        <v>2</v>
      </c>
      <c r="H22" s="29">
        <v>250861.34453781511</v>
      </c>
      <c r="I22" s="49">
        <f t="shared" si="0"/>
        <v>4013781.5126050417</v>
      </c>
    </row>
    <row r="23" spans="1:9" ht="26.4" x14ac:dyDescent="0.3">
      <c r="A23" s="64"/>
      <c r="B23" s="66"/>
      <c r="C23" s="3">
        <v>19</v>
      </c>
      <c r="D23" s="67"/>
      <c r="E23" s="13">
        <v>2</v>
      </c>
      <c r="F23" s="28" t="s">
        <v>104</v>
      </c>
      <c r="G23" s="15">
        <v>2</v>
      </c>
      <c r="H23" s="29">
        <v>1103789.9159663867</v>
      </c>
      <c r="I23" s="49">
        <f t="shared" si="0"/>
        <v>4415159.6638655467</v>
      </c>
    </row>
    <row r="24" spans="1:9" ht="26.4" x14ac:dyDescent="0.3">
      <c r="A24" s="64"/>
      <c r="B24" s="66"/>
      <c r="C24" s="3">
        <v>20</v>
      </c>
      <c r="D24" s="67"/>
      <c r="E24" s="13">
        <v>1</v>
      </c>
      <c r="F24" s="28" t="s">
        <v>105</v>
      </c>
      <c r="G24" s="15">
        <v>2</v>
      </c>
      <c r="H24" s="29">
        <v>1003445.3781512604</v>
      </c>
      <c r="I24" s="49">
        <f t="shared" si="0"/>
        <v>2006890.7563025209</v>
      </c>
    </row>
    <row r="25" spans="1:9" x14ac:dyDescent="0.3">
      <c r="A25" s="64"/>
      <c r="B25" s="66"/>
      <c r="C25" s="3">
        <v>21</v>
      </c>
      <c r="D25" s="67"/>
      <c r="E25" s="13">
        <v>1</v>
      </c>
      <c r="F25" s="28" t="s">
        <v>106</v>
      </c>
      <c r="G25" s="15">
        <v>2</v>
      </c>
      <c r="H25" s="29">
        <v>451550.42016806727</v>
      </c>
      <c r="I25" s="49">
        <f t="shared" si="0"/>
        <v>903100.84033613454</v>
      </c>
    </row>
    <row r="26" spans="1:9" ht="26.4" x14ac:dyDescent="0.3">
      <c r="A26" s="64"/>
      <c r="B26" s="66"/>
      <c r="C26" s="3">
        <v>22</v>
      </c>
      <c r="D26" s="67"/>
      <c r="E26" s="13">
        <v>2</v>
      </c>
      <c r="F26" s="28" t="s">
        <v>107</v>
      </c>
      <c r="G26" s="15">
        <v>2</v>
      </c>
      <c r="H26" s="29">
        <v>250861.34453781511</v>
      </c>
      <c r="I26" s="49">
        <f t="shared" si="0"/>
        <v>1003445.3781512604</v>
      </c>
    </row>
    <row r="27" spans="1:9" ht="16.05" customHeight="1" x14ac:dyDescent="0.3">
      <c r="A27" s="64"/>
      <c r="B27" s="66"/>
      <c r="C27" s="3">
        <v>23</v>
      </c>
      <c r="D27" s="58" t="s">
        <v>20</v>
      </c>
      <c r="E27" s="13">
        <v>30</v>
      </c>
      <c r="F27" s="28" t="s">
        <v>111</v>
      </c>
      <c r="G27" s="15">
        <v>2</v>
      </c>
      <c r="H27" s="29">
        <v>551894.95798319334</v>
      </c>
      <c r="I27" s="49">
        <f t="shared" si="0"/>
        <v>33113697.478991602</v>
      </c>
    </row>
    <row r="28" spans="1:9" x14ac:dyDescent="0.3">
      <c r="A28" s="64"/>
      <c r="B28" s="66"/>
      <c r="C28" s="3">
        <v>24</v>
      </c>
      <c r="D28" s="58"/>
      <c r="E28" s="13">
        <v>24</v>
      </c>
      <c r="F28" s="28" t="s">
        <v>112</v>
      </c>
      <c r="G28" s="15">
        <v>2</v>
      </c>
      <c r="H28" s="29">
        <v>652239.49579831935</v>
      </c>
      <c r="I28" s="49">
        <f t="shared" si="0"/>
        <v>31307495.798319329</v>
      </c>
    </row>
    <row r="29" spans="1:9" x14ac:dyDescent="0.3">
      <c r="A29" s="64"/>
      <c r="B29" s="66"/>
      <c r="C29" s="3">
        <v>25</v>
      </c>
      <c r="D29" s="58"/>
      <c r="E29" s="13">
        <v>24</v>
      </c>
      <c r="F29" s="28" t="s">
        <v>113</v>
      </c>
      <c r="G29" s="15">
        <v>2</v>
      </c>
      <c r="H29" s="29">
        <v>581998.31932773103</v>
      </c>
      <c r="I29" s="49">
        <f t="shared" si="0"/>
        <v>27935919.327731088</v>
      </c>
    </row>
    <row r="30" spans="1:9" x14ac:dyDescent="0.3">
      <c r="A30" s="64"/>
      <c r="B30" s="66"/>
      <c r="C30" s="3">
        <v>26</v>
      </c>
      <c r="D30" s="58"/>
      <c r="E30" s="13">
        <v>16</v>
      </c>
      <c r="F30" s="28" t="s">
        <v>114</v>
      </c>
      <c r="G30" s="15">
        <v>2</v>
      </c>
      <c r="H30" s="29">
        <v>381309.24369747896</v>
      </c>
      <c r="I30" s="49">
        <f t="shared" si="0"/>
        <v>12201895.798319327</v>
      </c>
    </row>
    <row r="31" spans="1:9" x14ac:dyDescent="0.3">
      <c r="A31" s="64"/>
      <c r="B31" s="66"/>
      <c r="C31" s="3">
        <v>27</v>
      </c>
      <c r="D31" s="58"/>
      <c r="E31" s="13">
        <v>6</v>
      </c>
      <c r="F31" s="28" t="s">
        <v>115</v>
      </c>
      <c r="G31" s="15">
        <v>2</v>
      </c>
      <c r="H31" s="29">
        <v>802756.30252100842</v>
      </c>
      <c r="I31" s="49">
        <f t="shared" si="0"/>
        <v>9633075.6302521005</v>
      </c>
    </row>
    <row r="32" spans="1:9" x14ac:dyDescent="0.3">
      <c r="A32" s="64"/>
      <c r="B32" s="66"/>
      <c r="C32" s="3">
        <v>28</v>
      </c>
      <c r="D32" s="58"/>
      <c r="E32" s="13">
        <v>28</v>
      </c>
      <c r="F32" s="28" t="s">
        <v>116</v>
      </c>
      <c r="G32" s="15">
        <v>2</v>
      </c>
      <c r="H32" s="29">
        <v>451550.42016806727</v>
      </c>
      <c r="I32" s="49">
        <f t="shared" si="0"/>
        <v>25286823.529411767</v>
      </c>
    </row>
    <row r="33" spans="1:9" x14ac:dyDescent="0.3">
      <c r="A33" s="64"/>
      <c r="B33" s="66"/>
      <c r="C33" s="3">
        <v>29</v>
      </c>
      <c r="D33" s="58"/>
      <c r="E33" s="13">
        <v>16</v>
      </c>
      <c r="F33" s="28" t="s">
        <v>117</v>
      </c>
      <c r="G33" s="15">
        <v>2</v>
      </c>
      <c r="H33" s="29">
        <v>401378.15126050421</v>
      </c>
      <c r="I33" s="49">
        <f t="shared" si="0"/>
        <v>12844100.840336135</v>
      </c>
    </row>
    <row r="34" spans="1:9" x14ac:dyDescent="0.3">
      <c r="A34" s="64"/>
      <c r="B34" s="66"/>
      <c r="C34" s="3">
        <v>30</v>
      </c>
      <c r="D34" s="58"/>
      <c r="E34" s="13">
        <v>6</v>
      </c>
      <c r="F34" s="28" t="s">
        <v>118</v>
      </c>
      <c r="G34" s="15">
        <v>2</v>
      </c>
      <c r="H34" s="29">
        <v>301033.61344537814</v>
      </c>
      <c r="I34" s="49">
        <f t="shared" ref="I34:I38" si="1">E34*G34*H34</f>
        <v>3612403.3613445377</v>
      </c>
    </row>
    <row r="35" spans="1:9" x14ac:dyDescent="0.3">
      <c r="A35" s="64"/>
      <c r="B35" s="66"/>
      <c r="C35" s="3">
        <v>31</v>
      </c>
      <c r="D35" s="58"/>
      <c r="E35" s="13">
        <v>12</v>
      </c>
      <c r="F35" s="28" t="s">
        <v>119</v>
      </c>
      <c r="G35" s="15">
        <v>2</v>
      </c>
      <c r="H35" s="29">
        <v>401378.15126050421</v>
      </c>
      <c r="I35" s="49">
        <f t="shared" si="1"/>
        <v>9633075.6302521005</v>
      </c>
    </row>
    <row r="36" spans="1:9" ht="26.4" x14ac:dyDescent="0.3">
      <c r="A36" s="64"/>
      <c r="B36" s="66"/>
      <c r="C36" s="3">
        <v>32</v>
      </c>
      <c r="D36" s="58"/>
      <c r="E36" s="13">
        <v>4</v>
      </c>
      <c r="F36" s="28" t="s">
        <v>120</v>
      </c>
      <c r="G36" s="15">
        <v>2</v>
      </c>
      <c r="H36" s="29">
        <v>602067.22689075628</v>
      </c>
      <c r="I36" s="49">
        <f t="shared" si="1"/>
        <v>4816537.8151260503</v>
      </c>
    </row>
    <row r="37" spans="1:9" x14ac:dyDescent="0.3">
      <c r="A37" s="64"/>
      <c r="B37" s="66"/>
      <c r="C37" s="3">
        <v>33</v>
      </c>
      <c r="D37" s="58"/>
      <c r="E37" s="13">
        <v>2</v>
      </c>
      <c r="F37" s="28" t="s">
        <v>121</v>
      </c>
      <c r="G37" s="15">
        <v>2</v>
      </c>
      <c r="H37" s="29">
        <v>1003445.3781512604</v>
      </c>
      <c r="I37" s="49">
        <f t="shared" si="1"/>
        <v>4013781.5126050417</v>
      </c>
    </row>
    <row r="38" spans="1:9" x14ac:dyDescent="0.3">
      <c r="A38" s="64"/>
      <c r="B38" s="66"/>
      <c r="C38" s="3">
        <v>34</v>
      </c>
      <c r="D38" s="58"/>
      <c r="E38" s="13">
        <v>1</v>
      </c>
      <c r="F38" s="28" t="s">
        <v>122</v>
      </c>
      <c r="G38" s="15">
        <v>2</v>
      </c>
      <c r="H38" s="29">
        <v>4013781.5126050417</v>
      </c>
      <c r="I38" s="49">
        <f t="shared" si="1"/>
        <v>8027563.0252100835</v>
      </c>
    </row>
    <row r="39" spans="1:9" ht="39.6" x14ac:dyDescent="0.3">
      <c r="A39" s="64"/>
      <c r="B39" s="66"/>
      <c r="C39" s="3">
        <v>35</v>
      </c>
      <c r="D39" s="58" t="s">
        <v>21</v>
      </c>
      <c r="E39" s="3">
        <v>1</v>
      </c>
      <c r="F39" s="2" t="s">
        <v>126</v>
      </c>
      <c r="G39" s="12">
        <v>3</v>
      </c>
      <c r="H39" s="21">
        <v>17560294.117647059</v>
      </c>
      <c r="I39" s="50">
        <f t="shared" ref="I39:I66" si="2">+E39*G39*H39</f>
        <v>52680882.352941178</v>
      </c>
    </row>
    <row r="40" spans="1:9" ht="26.4" x14ac:dyDescent="0.3">
      <c r="A40" s="64"/>
      <c r="B40" s="66"/>
      <c r="C40" s="3">
        <v>36</v>
      </c>
      <c r="D40" s="58"/>
      <c r="E40" s="3">
        <v>1</v>
      </c>
      <c r="F40" s="11" t="s">
        <v>145</v>
      </c>
      <c r="G40" s="12">
        <v>3</v>
      </c>
      <c r="H40" s="21">
        <v>25587857.142857146</v>
      </c>
      <c r="I40" s="50">
        <f t="shared" si="2"/>
        <v>76763571.428571433</v>
      </c>
    </row>
    <row r="41" spans="1:9" ht="26.4" x14ac:dyDescent="0.3">
      <c r="A41" s="64"/>
      <c r="B41" s="66"/>
      <c r="C41" s="3">
        <v>37</v>
      </c>
      <c r="D41" s="58"/>
      <c r="E41" s="3">
        <v>2</v>
      </c>
      <c r="F41" s="11" t="s">
        <v>127</v>
      </c>
      <c r="G41" s="12">
        <v>3</v>
      </c>
      <c r="H41" s="21">
        <v>6020672.2689075628</v>
      </c>
      <c r="I41" s="50">
        <f t="shared" si="2"/>
        <v>36124033.613445379</v>
      </c>
    </row>
    <row r="42" spans="1:9" x14ac:dyDescent="0.3">
      <c r="A42" s="64"/>
      <c r="B42" s="66"/>
      <c r="C42" s="3">
        <v>38</v>
      </c>
      <c r="D42" s="58"/>
      <c r="E42" s="3">
        <v>1</v>
      </c>
      <c r="F42" s="11" t="s">
        <v>128</v>
      </c>
      <c r="G42" s="12">
        <v>3</v>
      </c>
      <c r="H42" s="21">
        <v>3010336.1344537814</v>
      </c>
      <c r="I42" s="50">
        <f t="shared" si="2"/>
        <v>9031008.4033613447</v>
      </c>
    </row>
    <row r="43" spans="1:9" ht="26.4" x14ac:dyDescent="0.3">
      <c r="A43" s="64"/>
      <c r="B43" s="66"/>
      <c r="C43" s="3">
        <v>39</v>
      </c>
      <c r="D43" s="58"/>
      <c r="E43" s="3">
        <v>4</v>
      </c>
      <c r="F43" s="11" t="s">
        <v>129</v>
      </c>
      <c r="G43" s="12">
        <v>3</v>
      </c>
      <c r="H43" s="21">
        <v>8027563.0252100835</v>
      </c>
      <c r="I43" s="50">
        <f t="shared" si="2"/>
        <v>96330756.302521005</v>
      </c>
    </row>
    <row r="44" spans="1:9" ht="26.4" x14ac:dyDescent="0.3">
      <c r="A44" s="64"/>
      <c r="B44" s="66"/>
      <c r="C44" s="3">
        <v>40</v>
      </c>
      <c r="D44" s="58"/>
      <c r="E44" s="3">
        <v>1</v>
      </c>
      <c r="F44" s="11" t="s">
        <v>130</v>
      </c>
      <c r="G44" s="12">
        <v>3</v>
      </c>
      <c r="H44" s="21">
        <v>6723084.0336134462</v>
      </c>
      <c r="I44" s="50">
        <f t="shared" si="2"/>
        <v>20169252.100840338</v>
      </c>
    </row>
    <row r="45" spans="1:9" x14ac:dyDescent="0.3">
      <c r="A45" s="64"/>
      <c r="B45" s="66"/>
      <c r="C45" s="3">
        <v>41</v>
      </c>
      <c r="D45" s="58"/>
      <c r="E45" s="3">
        <v>8</v>
      </c>
      <c r="F45" s="11" t="s">
        <v>131</v>
      </c>
      <c r="G45" s="12">
        <v>3</v>
      </c>
      <c r="H45" s="21">
        <v>501722.68907563022</v>
      </c>
      <c r="I45" s="50">
        <f t="shared" si="2"/>
        <v>12041344.537815126</v>
      </c>
    </row>
    <row r="46" spans="1:9" ht="26.4" x14ac:dyDescent="0.3">
      <c r="A46" s="64"/>
      <c r="B46" s="66"/>
      <c r="C46" s="3">
        <v>42</v>
      </c>
      <c r="D46" s="58"/>
      <c r="E46" s="3">
        <v>1</v>
      </c>
      <c r="F46" s="11" t="s">
        <v>132</v>
      </c>
      <c r="G46" s="12">
        <v>3</v>
      </c>
      <c r="H46" s="21">
        <v>2508613.4453781513</v>
      </c>
      <c r="I46" s="50">
        <f t="shared" si="2"/>
        <v>7525840.3361344542</v>
      </c>
    </row>
    <row r="47" spans="1:9" ht="26.4" x14ac:dyDescent="0.3">
      <c r="A47" s="64"/>
      <c r="B47" s="66"/>
      <c r="C47" s="3">
        <v>43</v>
      </c>
      <c r="D47" s="58"/>
      <c r="E47" s="3">
        <v>1</v>
      </c>
      <c r="F47" s="11" t="s">
        <v>133</v>
      </c>
      <c r="G47" s="12">
        <v>3</v>
      </c>
      <c r="H47" s="21">
        <v>1103789.9159663867</v>
      </c>
      <c r="I47" s="50">
        <f t="shared" si="2"/>
        <v>3311369.7478991598</v>
      </c>
    </row>
    <row r="48" spans="1:9" x14ac:dyDescent="0.3">
      <c r="A48" s="64"/>
      <c r="B48" s="66"/>
      <c r="C48" s="3">
        <v>44</v>
      </c>
      <c r="D48" s="58"/>
      <c r="E48" s="3">
        <v>1</v>
      </c>
      <c r="F48" s="11" t="s">
        <v>134</v>
      </c>
      <c r="G48" s="12">
        <v>3</v>
      </c>
      <c r="H48" s="21">
        <v>1404823.5294117648</v>
      </c>
      <c r="I48" s="50">
        <f t="shared" si="2"/>
        <v>4214470.5882352944</v>
      </c>
    </row>
    <row r="49" spans="1:9" x14ac:dyDescent="0.3">
      <c r="A49" s="64"/>
      <c r="B49" s="66"/>
      <c r="C49" s="3">
        <v>45</v>
      </c>
      <c r="D49" s="58"/>
      <c r="E49" s="3">
        <v>1</v>
      </c>
      <c r="F49" s="11" t="s">
        <v>135</v>
      </c>
      <c r="G49" s="12">
        <v>3</v>
      </c>
      <c r="H49" s="21">
        <v>1505168.0672268907</v>
      </c>
      <c r="I49" s="50">
        <f t="shared" si="2"/>
        <v>4515504.2016806724</v>
      </c>
    </row>
    <row r="50" spans="1:9" x14ac:dyDescent="0.3">
      <c r="A50" s="64"/>
      <c r="B50" s="66"/>
      <c r="C50" s="3">
        <v>46</v>
      </c>
      <c r="D50" s="62" t="s">
        <v>71</v>
      </c>
      <c r="E50" s="13">
        <v>120</v>
      </c>
      <c r="F50" s="14" t="s">
        <v>136</v>
      </c>
      <c r="G50" s="15">
        <v>3</v>
      </c>
      <c r="H50" s="18">
        <v>100344.53781512605</v>
      </c>
      <c r="I50" s="50">
        <f t="shared" si="2"/>
        <v>36124033.613445379</v>
      </c>
    </row>
    <row r="51" spans="1:9" x14ac:dyDescent="0.3">
      <c r="A51" s="64"/>
      <c r="B51" s="66"/>
      <c r="C51" s="3">
        <v>47</v>
      </c>
      <c r="D51" s="62"/>
      <c r="E51" s="13">
        <v>36</v>
      </c>
      <c r="F51" s="14" t="s">
        <v>137</v>
      </c>
      <c r="G51" s="15">
        <v>3</v>
      </c>
      <c r="H51" s="18">
        <v>280964.70588235295</v>
      </c>
      <c r="I51" s="50">
        <f t="shared" si="2"/>
        <v>30344188.235294119</v>
      </c>
    </row>
    <row r="52" spans="1:9" x14ac:dyDescent="0.3">
      <c r="A52" s="64"/>
      <c r="B52" s="66"/>
      <c r="C52" s="3">
        <v>48</v>
      </c>
      <c r="D52" s="62" t="s">
        <v>22</v>
      </c>
      <c r="E52" s="3">
        <v>72</v>
      </c>
      <c r="F52" s="16" t="s">
        <v>138</v>
      </c>
      <c r="G52" s="15">
        <v>3</v>
      </c>
      <c r="H52" s="18">
        <v>301033.61344537814</v>
      </c>
      <c r="I52" s="50">
        <f t="shared" si="2"/>
        <v>65023260.50420168</v>
      </c>
    </row>
    <row r="53" spans="1:9" x14ac:dyDescent="0.3">
      <c r="A53" s="64"/>
      <c r="B53" s="66"/>
      <c r="C53" s="3">
        <v>49</v>
      </c>
      <c r="D53" s="62"/>
      <c r="E53" s="3">
        <v>36</v>
      </c>
      <c r="F53" s="17" t="s">
        <v>139</v>
      </c>
      <c r="G53" s="15">
        <v>3</v>
      </c>
      <c r="H53" s="18">
        <v>301033.61344537814</v>
      </c>
      <c r="I53" s="50">
        <f t="shared" si="2"/>
        <v>32511630.25210084</v>
      </c>
    </row>
    <row r="54" spans="1:9" x14ac:dyDescent="0.3">
      <c r="A54" s="64"/>
      <c r="B54" s="66"/>
      <c r="C54" s="3">
        <v>50</v>
      </c>
      <c r="D54" s="62"/>
      <c r="E54" s="3">
        <v>15</v>
      </c>
      <c r="F54" s="17" t="s">
        <v>140</v>
      </c>
      <c r="G54" s="15">
        <v>3</v>
      </c>
      <c r="H54" s="18">
        <v>301033.61344537814</v>
      </c>
      <c r="I54" s="50">
        <f t="shared" si="2"/>
        <v>13546512.605042016</v>
      </c>
    </row>
    <row r="55" spans="1:9" x14ac:dyDescent="0.3">
      <c r="A55" s="64"/>
      <c r="B55" s="66"/>
      <c r="C55" s="3">
        <v>51</v>
      </c>
      <c r="D55" s="62"/>
      <c r="E55" s="3">
        <v>80</v>
      </c>
      <c r="F55" s="17" t="s">
        <v>141</v>
      </c>
      <c r="G55" s="15">
        <v>3</v>
      </c>
      <c r="H55" s="18">
        <v>301033.61344537814</v>
      </c>
      <c r="I55" s="50">
        <f t="shared" si="2"/>
        <v>72248067.226890758</v>
      </c>
    </row>
    <row r="56" spans="1:9" ht="26.4" x14ac:dyDescent="0.3">
      <c r="A56" s="64"/>
      <c r="B56" s="66"/>
      <c r="C56" s="3">
        <v>52</v>
      </c>
      <c r="D56" s="62"/>
      <c r="E56" s="3">
        <f>4*3*2</f>
        <v>24</v>
      </c>
      <c r="F56" s="17" t="s">
        <v>142</v>
      </c>
      <c r="G56" s="15">
        <v>3</v>
      </c>
      <c r="H56" s="18">
        <v>301033.61344537814</v>
      </c>
      <c r="I56" s="50">
        <f t="shared" si="2"/>
        <v>21674420.168067224</v>
      </c>
    </row>
    <row r="57" spans="1:9" x14ac:dyDescent="0.3">
      <c r="A57" s="64"/>
      <c r="B57" s="66"/>
      <c r="C57" s="3">
        <v>53</v>
      </c>
      <c r="D57" s="62"/>
      <c r="E57" s="3">
        <v>1</v>
      </c>
      <c r="F57" s="16" t="s">
        <v>143</v>
      </c>
      <c r="G57" s="15">
        <v>3</v>
      </c>
      <c r="H57" s="18">
        <v>1605512.6050420168</v>
      </c>
      <c r="I57" s="50">
        <f t="shared" si="2"/>
        <v>4816537.8151260503</v>
      </c>
    </row>
    <row r="58" spans="1:9" x14ac:dyDescent="0.3">
      <c r="A58" s="64"/>
      <c r="B58" s="66"/>
      <c r="C58" s="3">
        <v>54</v>
      </c>
      <c r="D58" s="62"/>
      <c r="E58" s="3">
        <v>1</v>
      </c>
      <c r="F58" s="30" t="s">
        <v>144</v>
      </c>
      <c r="G58" s="15">
        <v>3</v>
      </c>
      <c r="H58" s="18">
        <v>301033.61344537814</v>
      </c>
      <c r="I58" s="50">
        <f t="shared" si="2"/>
        <v>903100.84033613442</v>
      </c>
    </row>
    <row r="59" spans="1:9" x14ac:dyDescent="0.3">
      <c r="A59" s="64"/>
      <c r="B59" s="66"/>
      <c r="C59" s="3">
        <v>55</v>
      </c>
      <c r="D59" s="62"/>
      <c r="E59" s="3">
        <v>2</v>
      </c>
      <c r="F59" s="30" t="s">
        <v>146</v>
      </c>
      <c r="G59" s="15">
        <v>3</v>
      </c>
      <c r="H59" s="18">
        <v>301033.61344537814</v>
      </c>
      <c r="I59" s="50">
        <f t="shared" si="2"/>
        <v>1806201.6806722688</v>
      </c>
    </row>
    <row r="60" spans="1:9" ht="26.4" x14ac:dyDescent="0.3">
      <c r="A60" s="64"/>
      <c r="B60" s="66"/>
      <c r="C60" s="3">
        <v>56</v>
      </c>
      <c r="D60" s="58" t="s">
        <v>72</v>
      </c>
      <c r="E60" s="3">
        <v>20</v>
      </c>
      <c r="F60" s="2" t="s">
        <v>73</v>
      </c>
      <c r="G60" s="12">
        <v>7</v>
      </c>
      <c r="H60" s="18">
        <v>200689.0756302521</v>
      </c>
      <c r="I60" s="50">
        <f t="shared" si="2"/>
        <v>28096470.588235296</v>
      </c>
    </row>
    <row r="61" spans="1:9" x14ac:dyDescent="0.3">
      <c r="A61" s="64"/>
      <c r="B61" s="66"/>
      <c r="C61" s="3">
        <v>57</v>
      </c>
      <c r="D61" s="58"/>
      <c r="E61" s="3">
        <v>2</v>
      </c>
      <c r="F61" s="2" t="s">
        <v>23</v>
      </c>
      <c r="G61" s="12">
        <v>2</v>
      </c>
      <c r="H61" s="18">
        <v>6020672.2689075628</v>
      </c>
      <c r="I61" s="50">
        <f t="shared" si="2"/>
        <v>24082689.075630251</v>
      </c>
    </row>
    <row r="62" spans="1:9" x14ac:dyDescent="0.3">
      <c r="A62" s="64"/>
      <c r="B62" s="66"/>
      <c r="C62" s="3">
        <v>58</v>
      </c>
      <c r="D62" s="58"/>
      <c r="E62" s="3">
        <v>2</v>
      </c>
      <c r="F62" s="2" t="s">
        <v>24</v>
      </c>
      <c r="G62" s="12">
        <v>2</v>
      </c>
      <c r="H62" s="18">
        <v>8027563.0252100835</v>
      </c>
      <c r="I62" s="50">
        <f t="shared" si="2"/>
        <v>32110252.100840334</v>
      </c>
    </row>
    <row r="63" spans="1:9" x14ac:dyDescent="0.3">
      <c r="A63" s="64"/>
      <c r="B63" s="66"/>
      <c r="C63" s="3">
        <v>59</v>
      </c>
      <c r="D63" s="58"/>
      <c r="E63" s="3">
        <v>3</v>
      </c>
      <c r="F63" s="2" t="s">
        <v>25</v>
      </c>
      <c r="G63" s="12">
        <v>2</v>
      </c>
      <c r="H63" s="18">
        <v>5017226.8907563025</v>
      </c>
      <c r="I63" s="50">
        <f t="shared" si="2"/>
        <v>30103361.344537817</v>
      </c>
    </row>
    <row r="64" spans="1:9" x14ac:dyDescent="0.3">
      <c r="A64" s="64"/>
      <c r="B64" s="66"/>
      <c r="C64" s="3">
        <v>60</v>
      </c>
      <c r="D64" s="58"/>
      <c r="E64" s="3">
        <v>4</v>
      </c>
      <c r="F64" s="2" t="s">
        <v>74</v>
      </c>
      <c r="G64" s="12">
        <v>2</v>
      </c>
      <c r="H64" s="18">
        <v>5017226.8907563025</v>
      </c>
      <c r="I64" s="50">
        <f t="shared" si="2"/>
        <v>40137815.12605042</v>
      </c>
    </row>
    <row r="65" spans="1:9" x14ac:dyDescent="0.3">
      <c r="A65" s="64"/>
      <c r="B65" s="66"/>
      <c r="C65" s="3">
        <v>61</v>
      </c>
      <c r="D65" s="58"/>
      <c r="E65" s="3">
        <v>2</v>
      </c>
      <c r="F65" s="2" t="s">
        <v>26</v>
      </c>
      <c r="G65" s="12">
        <v>1</v>
      </c>
      <c r="H65" s="18">
        <v>802756.30252100842</v>
      </c>
      <c r="I65" s="50">
        <f t="shared" si="2"/>
        <v>1605512.6050420168</v>
      </c>
    </row>
    <row r="66" spans="1:9" x14ac:dyDescent="0.3">
      <c r="A66" s="64"/>
      <c r="B66" s="66"/>
      <c r="C66" s="3">
        <v>62</v>
      </c>
      <c r="D66" s="58"/>
      <c r="E66" s="3">
        <v>2</v>
      </c>
      <c r="F66" s="2" t="s">
        <v>27</v>
      </c>
      <c r="G66" s="12">
        <v>2</v>
      </c>
      <c r="H66" s="18">
        <v>1204134.4537815126</v>
      </c>
      <c r="I66" s="50">
        <f t="shared" si="2"/>
        <v>4816537.8151260503</v>
      </c>
    </row>
    <row r="67" spans="1:9" ht="79.2" x14ac:dyDescent="0.3">
      <c r="A67" s="64"/>
      <c r="B67" s="66"/>
      <c r="C67" s="3">
        <v>63</v>
      </c>
      <c r="D67" s="1" t="s">
        <v>15</v>
      </c>
      <c r="E67" s="3">
        <v>1</v>
      </c>
      <c r="F67" s="4" t="s">
        <v>124</v>
      </c>
      <c r="G67" s="3">
        <v>3</v>
      </c>
      <c r="H67" s="18">
        <v>15051680.672268907</v>
      </c>
      <c r="I67" s="51">
        <f>E67*G67*H67</f>
        <v>45155042.016806722</v>
      </c>
    </row>
    <row r="68" spans="1:9" ht="237.6" x14ac:dyDescent="0.3">
      <c r="A68" s="22" t="s">
        <v>14</v>
      </c>
      <c r="B68" s="8" t="s">
        <v>84</v>
      </c>
      <c r="C68" s="3">
        <v>64</v>
      </c>
      <c r="D68" s="1" t="s">
        <v>10</v>
      </c>
      <c r="E68" s="6">
        <v>1</v>
      </c>
      <c r="F68" s="2" t="s">
        <v>17</v>
      </c>
      <c r="G68" s="1">
        <v>1</v>
      </c>
      <c r="H68" s="52">
        <v>1539932865.6366665</v>
      </c>
      <c r="I68" s="79">
        <f t="shared" ref="I68:I111" si="3">E68*G68*H68</f>
        <v>1539932865.6366665</v>
      </c>
    </row>
    <row r="69" spans="1:9" ht="84" customHeight="1" x14ac:dyDescent="0.3">
      <c r="A69" s="64" t="s">
        <v>13</v>
      </c>
      <c r="B69" s="66" t="s">
        <v>85</v>
      </c>
      <c r="C69" s="3">
        <v>65</v>
      </c>
      <c r="D69" s="1" t="s">
        <v>28</v>
      </c>
      <c r="E69" s="3">
        <v>1</v>
      </c>
      <c r="F69" s="4" t="s">
        <v>18</v>
      </c>
      <c r="G69" s="3">
        <v>1</v>
      </c>
      <c r="H69" s="43">
        <v>65059796.60024818</v>
      </c>
      <c r="I69" s="51">
        <f t="shared" si="3"/>
        <v>65059796.60024818</v>
      </c>
    </row>
    <row r="70" spans="1:9" ht="52.8" x14ac:dyDescent="0.3">
      <c r="A70" s="64"/>
      <c r="B70" s="66"/>
      <c r="C70" s="3">
        <v>66</v>
      </c>
      <c r="D70" s="58" t="s">
        <v>30</v>
      </c>
      <c r="E70" s="1">
        <v>6</v>
      </c>
      <c r="F70" s="4" t="s">
        <v>32</v>
      </c>
      <c r="G70" s="1">
        <v>3</v>
      </c>
      <c r="H70" s="18">
        <v>381309.24369747896</v>
      </c>
      <c r="I70" s="50">
        <f t="shared" ref="I70:I82" si="4">+E70*G70*H70</f>
        <v>6863566.3865546212</v>
      </c>
    </row>
    <row r="71" spans="1:9" ht="26.4" x14ac:dyDescent="0.3">
      <c r="A71" s="64"/>
      <c r="B71" s="66"/>
      <c r="C71" s="3">
        <v>67</v>
      </c>
      <c r="D71" s="58"/>
      <c r="E71" s="1">
        <v>5</v>
      </c>
      <c r="F71" s="4" t="s">
        <v>31</v>
      </c>
      <c r="G71" s="1">
        <v>3</v>
      </c>
      <c r="H71" s="18">
        <v>60206.722689075628</v>
      </c>
      <c r="I71" s="50">
        <f t="shared" si="4"/>
        <v>903100.84033613442</v>
      </c>
    </row>
    <row r="72" spans="1:9" ht="52.8" x14ac:dyDescent="0.3">
      <c r="A72" s="64"/>
      <c r="B72" s="66"/>
      <c r="C72" s="3">
        <v>68</v>
      </c>
      <c r="D72" s="58"/>
      <c r="E72" s="1">
        <v>5</v>
      </c>
      <c r="F72" s="4" t="s">
        <v>33</v>
      </c>
      <c r="G72" s="1">
        <v>3</v>
      </c>
      <c r="H72" s="18">
        <v>301033.61344537814</v>
      </c>
      <c r="I72" s="50">
        <f t="shared" si="4"/>
        <v>4515504.2016806724</v>
      </c>
    </row>
    <row r="73" spans="1:9" ht="52.8" x14ac:dyDescent="0.3">
      <c r="A73" s="64"/>
      <c r="B73" s="66"/>
      <c r="C73" s="3">
        <v>69</v>
      </c>
      <c r="D73" s="58"/>
      <c r="E73" s="1">
        <v>5</v>
      </c>
      <c r="F73" s="4" t="s">
        <v>34</v>
      </c>
      <c r="G73" s="1">
        <v>3</v>
      </c>
      <c r="H73" s="18">
        <v>80275.630252100833</v>
      </c>
      <c r="I73" s="50">
        <f t="shared" si="4"/>
        <v>1204134.4537815126</v>
      </c>
    </row>
    <row r="74" spans="1:9" ht="52.8" x14ac:dyDescent="0.3">
      <c r="A74" s="64"/>
      <c r="B74" s="66"/>
      <c r="C74" s="3">
        <v>70</v>
      </c>
      <c r="D74" s="58"/>
      <c r="E74" s="1">
        <v>5</v>
      </c>
      <c r="F74" s="4" t="s">
        <v>35</v>
      </c>
      <c r="G74" s="1">
        <v>3</v>
      </c>
      <c r="H74" s="18">
        <v>551894.95798319334</v>
      </c>
      <c r="I74" s="50">
        <f t="shared" si="4"/>
        <v>8278424.3697479004</v>
      </c>
    </row>
    <row r="75" spans="1:9" ht="52.8" x14ac:dyDescent="0.3">
      <c r="A75" s="64"/>
      <c r="B75" s="66"/>
      <c r="C75" s="3">
        <v>71</v>
      </c>
      <c r="D75" s="58"/>
      <c r="E75" s="1">
        <v>5</v>
      </c>
      <c r="F75" s="4" t="s">
        <v>36</v>
      </c>
      <c r="G75" s="1">
        <v>3</v>
      </c>
      <c r="H75" s="18">
        <v>70241.176470588238</v>
      </c>
      <c r="I75" s="50">
        <f t="shared" si="4"/>
        <v>1053617.6470588236</v>
      </c>
    </row>
    <row r="76" spans="1:9" ht="52.8" x14ac:dyDescent="0.3">
      <c r="A76" s="64"/>
      <c r="B76" s="66"/>
      <c r="C76" s="3">
        <v>72</v>
      </c>
      <c r="D76" s="58"/>
      <c r="E76" s="1">
        <v>100</v>
      </c>
      <c r="F76" s="4" t="s">
        <v>37</v>
      </c>
      <c r="G76" s="1">
        <v>3</v>
      </c>
      <c r="H76" s="18">
        <v>4013.7815126050423</v>
      </c>
      <c r="I76" s="50">
        <f t="shared" si="4"/>
        <v>1204134.4537815128</v>
      </c>
    </row>
    <row r="77" spans="1:9" ht="79.2" x14ac:dyDescent="0.3">
      <c r="A77" s="64"/>
      <c r="B77" s="66"/>
      <c r="C77" s="3">
        <v>73</v>
      </c>
      <c r="D77" s="58" t="s">
        <v>29</v>
      </c>
      <c r="E77" s="1">
        <v>2000</v>
      </c>
      <c r="F77" s="4" t="s">
        <v>38</v>
      </c>
      <c r="G77" s="3">
        <v>3</v>
      </c>
      <c r="H77" s="18">
        <v>4515.5042016806719</v>
      </c>
      <c r="I77" s="50">
        <f t="shared" si="4"/>
        <v>27093025.210084032</v>
      </c>
    </row>
    <row r="78" spans="1:9" ht="66" x14ac:dyDescent="0.3">
      <c r="A78" s="64"/>
      <c r="B78" s="66"/>
      <c r="C78" s="3">
        <v>74</v>
      </c>
      <c r="D78" s="58"/>
      <c r="E78" s="1">
        <v>2</v>
      </c>
      <c r="F78" s="4" t="s">
        <v>39</v>
      </c>
      <c r="G78" s="3">
        <v>3</v>
      </c>
      <c r="H78" s="18">
        <v>200689.0756302521</v>
      </c>
      <c r="I78" s="50">
        <f t="shared" si="4"/>
        <v>1204134.4537815126</v>
      </c>
    </row>
    <row r="79" spans="1:9" ht="26.4" x14ac:dyDescent="0.3">
      <c r="A79" s="64"/>
      <c r="B79" s="66"/>
      <c r="C79" s="3">
        <v>75</v>
      </c>
      <c r="D79" s="58"/>
      <c r="E79" s="1">
        <v>20</v>
      </c>
      <c r="F79" s="4" t="s">
        <v>123</v>
      </c>
      <c r="G79" s="3">
        <v>3</v>
      </c>
      <c r="H79" s="18">
        <v>581998.31932773103</v>
      </c>
      <c r="I79" s="50">
        <f t="shared" si="4"/>
        <v>34919899.159663863</v>
      </c>
    </row>
    <row r="80" spans="1:9" ht="66" x14ac:dyDescent="0.3">
      <c r="A80" s="64"/>
      <c r="B80" s="66"/>
      <c r="C80" s="3">
        <v>76</v>
      </c>
      <c r="D80" s="58"/>
      <c r="E80" s="3">
        <v>100</v>
      </c>
      <c r="F80" s="4" t="s">
        <v>40</v>
      </c>
      <c r="G80" s="3">
        <v>3</v>
      </c>
      <c r="H80" s="18">
        <v>30103.361344537814</v>
      </c>
      <c r="I80" s="50">
        <f t="shared" si="4"/>
        <v>9031008.4033613447</v>
      </c>
    </row>
    <row r="81" spans="1:9" ht="79.2" x14ac:dyDescent="0.3">
      <c r="A81" s="64"/>
      <c r="B81" s="66"/>
      <c r="C81" s="3">
        <v>77</v>
      </c>
      <c r="D81" s="58"/>
      <c r="E81" s="3">
        <v>40</v>
      </c>
      <c r="F81" s="4" t="s">
        <v>41</v>
      </c>
      <c r="G81" s="3">
        <v>3</v>
      </c>
      <c r="H81" s="18">
        <v>50172.268907563026</v>
      </c>
      <c r="I81" s="50">
        <f t="shared" si="4"/>
        <v>6020672.2689075628</v>
      </c>
    </row>
    <row r="82" spans="1:9" ht="66" x14ac:dyDescent="0.3">
      <c r="A82" s="64"/>
      <c r="B82" s="66"/>
      <c r="C82" s="3">
        <v>78</v>
      </c>
      <c r="D82" s="58"/>
      <c r="E82" s="3">
        <v>200</v>
      </c>
      <c r="F82" s="4" t="s">
        <v>42</v>
      </c>
      <c r="G82" s="3">
        <v>3</v>
      </c>
      <c r="H82" s="18">
        <v>50172.268907563026</v>
      </c>
      <c r="I82" s="50">
        <f t="shared" si="4"/>
        <v>30103361.344537817</v>
      </c>
    </row>
    <row r="83" spans="1:9" ht="52.8" x14ac:dyDescent="0.3">
      <c r="A83" s="64"/>
      <c r="B83" s="66" t="s">
        <v>86</v>
      </c>
      <c r="C83" s="3">
        <v>79</v>
      </c>
      <c r="D83" s="58" t="s">
        <v>43</v>
      </c>
      <c r="E83" s="3">
        <v>1</v>
      </c>
      <c r="F83" s="4" t="s">
        <v>44</v>
      </c>
      <c r="G83" s="3">
        <v>3</v>
      </c>
      <c r="H83" s="18">
        <v>5017226.8907563025</v>
      </c>
      <c r="I83" s="51">
        <f t="shared" si="3"/>
        <v>15051680.672268908</v>
      </c>
    </row>
    <row r="84" spans="1:9" ht="39.6" x14ac:dyDescent="0.3">
      <c r="A84" s="64"/>
      <c r="B84" s="66"/>
      <c r="C84" s="3">
        <v>80</v>
      </c>
      <c r="D84" s="58"/>
      <c r="E84" s="6">
        <v>1</v>
      </c>
      <c r="F84" s="24" t="s">
        <v>45</v>
      </c>
      <c r="G84" s="1">
        <v>3</v>
      </c>
      <c r="H84" s="18">
        <v>4013781.5126050417</v>
      </c>
      <c r="I84" s="51">
        <f t="shared" si="3"/>
        <v>12041344.537815126</v>
      </c>
    </row>
    <row r="85" spans="1:9" ht="52.8" x14ac:dyDescent="0.3">
      <c r="A85" s="64"/>
      <c r="B85" s="66"/>
      <c r="C85" s="3">
        <v>81</v>
      </c>
      <c r="D85" s="58"/>
      <c r="E85" s="6">
        <v>1</v>
      </c>
      <c r="F85" s="24" t="s">
        <v>46</v>
      </c>
      <c r="G85" s="1">
        <v>3</v>
      </c>
      <c r="H85" s="18">
        <v>3010336.1344537814</v>
      </c>
      <c r="I85" s="51">
        <f t="shared" si="3"/>
        <v>9031008.4033613447</v>
      </c>
    </row>
    <row r="86" spans="1:9" ht="39.6" x14ac:dyDescent="0.3">
      <c r="A86" s="64"/>
      <c r="B86" s="66"/>
      <c r="C86" s="3">
        <v>82</v>
      </c>
      <c r="D86" s="58"/>
      <c r="E86" s="6">
        <v>1</v>
      </c>
      <c r="F86" s="5" t="s">
        <v>47</v>
      </c>
      <c r="G86" s="1">
        <v>3</v>
      </c>
      <c r="H86" s="18">
        <v>2508613.4453781513</v>
      </c>
      <c r="I86" s="51">
        <f t="shared" si="3"/>
        <v>7525840.3361344542</v>
      </c>
    </row>
    <row r="87" spans="1:9" ht="39.6" x14ac:dyDescent="0.3">
      <c r="A87" s="64"/>
      <c r="B87" s="66"/>
      <c r="C87" s="3">
        <v>83</v>
      </c>
      <c r="D87" s="58"/>
      <c r="E87" s="3">
        <v>1</v>
      </c>
      <c r="F87" s="2" t="s">
        <v>48</v>
      </c>
      <c r="G87" s="12">
        <v>3</v>
      </c>
      <c r="H87" s="18">
        <v>802756.30252100842</v>
      </c>
      <c r="I87" s="51">
        <f t="shared" si="3"/>
        <v>2408268.9075630251</v>
      </c>
    </row>
    <row r="88" spans="1:9" ht="52.8" x14ac:dyDescent="0.3">
      <c r="A88" s="64"/>
      <c r="B88" s="66"/>
      <c r="C88" s="3">
        <v>84</v>
      </c>
      <c r="D88" s="58"/>
      <c r="E88" s="6">
        <v>1</v>
      </c>
      <c r="F88" s="5" t="s">
        <v>49</v>
      </c>
      <c r="G88" s="1">
        <v>3</v>
      </c>
      <c r="H88" s="18">
        <v>4013781.5126050417</v>
      </c>
      <c r="I88" s="51">
        <f t="shared" si="3"/>
        <v>12041344.537815126</v>
      </c>
    </row>
    <row r="89" spans="1:9" ht="39.6" x14ac:dyDescent="0.3">
      <c r="A89" s="64"/>
      <c r="B89" s="66"/>
      <c r="C89" s="3">
        <v>85</v>
      </c>
      <c r="D89" s="58"/>
      <c r="E89" s="6">
        <v>1</v>
      </c>
      <c r="F89" s="5" t="s">
        <v>50</v>
      </c>
      <c r="G89" s="1">
        <v>3</v>
      </c>
      <c r="H89" s="18">
        <v>1505168.0672268907</v>
      </c>
      <c r="I89" s="51">
        <f t="shared" si="3"/>
        <v>4515504.2016806724</v>
      </c>
    </row>
    <row r="90" spans="1:9" ht="52.8" x14ac:dyDescent="0.3">
      <c r="A90" s="64"/>
      <c r="B90" s="66"/>
      <c r="C90" s="3">
        <v>86</v>
      </c>
      <c r="D90" s="58"/>
      <c r="E90" s="6">
        <v>1</v>
      </c>
      <c r="F90" s="5" t="s">
        <v>51</v>
      </c>
      <c r="G90" s="1">
        <v>3</v>
      </c>
      <c r="H90" s="18">
        <v>2006890.7563025209</v>
      </c>
      <c r="I90" s="51">
        <f t="shared" si="3"/>
        <v>6020672.2689075628</v>
      </c>
    </row>
    <row r="91" spans="1:9" ht="52.8" x14ac:dyDescent="0.3">
      <c r="A91" s="64"/>
      <c r="B91" s="66"/>
      <c r="C91" s="3">
        <v>87</v>
      </c>
      <c r="D91" s="58"/>
      <c r="E91" s="6">
        <v>15</v>
      </c>
      <c r="F91" s="24" t="s">
        <v>52</v>
      </c>
      <c r="G91" s="1">
        <v>7</v>
      </c>
      <c r="H91" s="18">
        <v>361240.33613445377</v>
      </c>
      <c r="I91" s="51">
        <f t="shared" si="3"/>
        <v>37930235.294117644</v>
      </c>
    </row>
    <row r="92" spans="1:9" ht="39.6" x14ac:dyDescent="0.3">
      <c r="A92" s="64"/>
      <c r="B92" s="66"/>
      <c r="C92" s="3">
        <v>88</v>
      </c>
      <c r="D92" s="58"/>
      <c r="E92" s="6">
        <v>5</v>
      </c>
      <c r="F92" s="24" t="s">
        <v>53</v>
      </c>
      <c r="G92" s="1">
        <v>4</v>
      </c>
      <c r="H92" s="18">
        <v>200689.0756302521</v>
      </c>
      <c r="I92" s="51">
        <f t="shared" si="3"/>
        <v>4013781.5126050422</v>
      </c>
    </row>
    <row r="93" spans="1:9" ht="39.6" x14ac:dyDescent="0.3">
      <c r="A93" s="64"/>
      <c r="B93" s="66"/>
      <c r="C93" s="3">
        <v>89</v>
      </c>
      <c r="D93" s="58"/>
      <c r="E93" s="6">
        <v>4</v>
      </c>
      <c r="F93" s="5" t="s">
        <v>54</v>
      </c>
      <c r="G93" s="1">
        <v>3</v>
      </c>
      <c r="H93" s="18">
        <v>346188.65546218486</v>
      </c>
      <c r="I93" s="51">
        <f t="shared" si="3"/>
        <v>4154263.8655462181</v>
      </c>
    </row>
    <row r="94" spans="1:9" ht="39.6" x14ac:dyDescent="0.3">
      <c r="A94" s="64"/>
      <c r="B94" s="66"/>
      <c r="C94" s="3">
        <v>90</v>
      </c>
      <c r="D94" s="58"/>
      <c r="E94" s="6">
        <v>1</v>
      </c>
      <c r="F94" s="5" t="s">
        <v>55</v>
      </c>
      <c r="G94" s="1">
        <v>3</v>
      </c>
      <c r="H94" s="18">
        <v>2006890.7563025209</v>
      </c>
      <c r="I94" s="51">
        <f t="shared" si="3"/>
        <v>6020672.2689075628</v>
      </c>
    </row>
    <row r="95" spans="1:9" ht="66" x14ac:dyDescent="0.3">
      <c r="A95" s="64"/>
      <c r="B95" s="66" t="s">
        <v>87</v>
      </c>
      <c r="C95" s="3">
        <v>91</v>
      </c>
      <c r="D95" s="58" t="s">
        <v>58</v>
      </c>
      <c r="E95" s="1">
        <v>4</v>
      </c>
      <c r="F95" s="4" t="s">
        <v>79</v>
      </c>
      <c r="G95" s="1">
        <v>7</v>
      </c>
      <c r="H95" s="21">
        <v>200689.0756302521</v>
      </c>
      <c r="I95" s="51">
        <f t="shared" si="3"/>
        <v>5619294.1176470593</v>
      </c>
    </row>
    <row r="96" spans="1:9" ht="39.6" x14ac:dyDescent="0.25">
      <c r="A96" s="64"/>
      <c r="B96" s="66"/>
      <c r="C96" s="3">
        <v>92</v>
      </c>
      <c r="D96" s="58"/>
      <c r="E96" s="1">
        <v>17</v>
      </c>
      <c r="F96" s="19" t="s">
        <v>56</v>
      </c>
      <c r="G96" s="1">
        <v>3</v>
      </c>
      <c r="H96" s="21">
        <v>200689.0756302521</v>
      </c>
      <c r="I96" s="51">
        <f t="shared" si="3"/>
        <v>10235142.857142858</v>
      </c>
    </row>
    <row r="97" spans="1:9" ht="79.2" x14ac:dyDescent="0.3">
      <c r="A97" s="64"/>
      <c r="B97" s="66"/>
      <c r="C97" s="3">
        <v>93</v>
      </c>
      <c r="D97" s="58"/>
      <c r="E97" s="3">
        <v>1</v>
      </c>
      <c r="F97" s="5" t="s">
        <v>78</v>
      </c>
      <c r="G97" s="1">
        <v>1</v>
      </c>
      <c r="H97" s="21">
        <v>50172268.907563031</v>
      </c>
      <c r="I97" s="51">
        <f t="shared" si="3"/>
        <v>50172268.907563031</v>
      </c>
    </row>
    <row r="98" spans="1:9" ht="39.6" x14ac:dyDescent="0.25">
      <c r="A98" s="64"/>
      <c r="B98" s="66"/>
      <c r="C98" s="3">
        <v>94</v>
      </c>
      <c r="D98" s="58"/>
      <c r="E98" s="6">
        <v>20</v>
      </c>
      <c r="F98" s="20" t="s">
        <v>57</v>
      </c>
      <c r="G98" s="1">
        <v>7</v>
      </c>
      <c r="H98" s="21">
        <v>150516.80672268907</v>
      </c>
      <c r="I98" s="51">
        <f t="shared" si="3"/>
        <v>21072352.94117647</v>
      </c>
    </row>
    <row r="99" spans="1:9" ht="26.4" x14ac:dyDescent="0.3">
      <c r="A99" s="64"/>
      <c r="B99" s="66"/>
      <c r="C99" s="3">
        <v>95</v>
      </c>
      <c r="D99" s="58" t="s">
        <v>60</v>
      </c>
      <c r="E99" s="3">
        <v>1</v>
      </c>
      <c r="F99" s="4" t="s">
        <v>19</v>
      </c>
      <c r="G99" s="3">
        <v>5</v>
      </c>
      <c r="H99" s="21">
        <v>576981.09243697475</v>
      </c>
      <c r="I99" s="51">
        <f t="shared" si="3"/>
        <v>2884905.4621848739</v>
      </c>
    </row>
    <row r="100" spans="1:9" ht="26.4" x14ac:dyDescent="0.3">
      <c r="A100" s="64"/>
      <c r="B100" s="66"/>
      <c r="C100" s="3">
        <v>96</v>
      </c>
      <c r="D100" s="58"/>
      <c r="E100" s="6">
        <v>1</v>
      </c>
      <c r="F100" s="5" t="s">
        <v>59</v>
      </c>
      <c r="G100" s="1">
        <v>2</v>
      </c>
      <c r="H100" s="21">
        <v>6115999.5798319327</v>
      </c>
      <c r="I100" s="51">
        <f t="shared" si="3"/>
        <v>12231999.159663865</v>
      </c>
    </row>
    <row r="101" spans="1:9" ht="39.6" x14ac:dyDescent="0.3">
      <c r="A101" s="64"/>
      <c r="B101" s="66"/>
      <c r="C101" s="3">
        <v>97</v>
      </c>
      <c r="D101" s="58"/>
      <c r="E101" s="3">
        <v>5</v>
      </c>
      <c r="F101" s="5" t="s">
        <v>75</v>
      </c>
      <c r="G101" s="3">
        <v>2</v>
      </c>
      <c r="H101" s="21">
        <v>5017226.8907563025</v>
      </c>
      <c r="I101" s="51">
        <f t="shared" si="3"/>
        <v>50172268.907563023</v>
      </c>
    </row>
    <row r="102" spans="1:9" ht="79.2" x14ac:dyDescent="0.3">
      <c r="A102" s="64"/>
      <c r="B102" s="66"/>
      <c r="C102" s="3">
        <v>98</v>
      </c>
      <c r="D102" s="58" t="s">
        <v>61</v>
      </c>
      <c r="E102" s="3">
        <v>20</v>
      </c>
      <c r="F102" s="4" t="s">
        <v>80</v>
      </c>
      <c r="G102" s="3">
        <v>5</v>
      </c>
      <c r="H102" s="21">
        <v>250861.34453781511</v>
      </c>
      <c r="I102" s="50">
        <f>+E102*G102*H102</f>
        <v>25086134.453781512</v>
      </c>
    </row>
    <row r="103" spans="1:9" ht="30" customHeight="1" x14ac:dyDescent="0.3">
      <c r="A103" s="64"/>
      <c r="B103" s="66"/>
      <c r="C103" s="3">
        <v>99</v>
      </c>
      <c r="D103" s="58"/>
      <c r="E103" s="3">
        <v>15</v>
      </c>
      <c r="F103" s="4" t="s">
        <v>76</v>
      </c>
      <c r="G103" s="3">
        <v>5</v>
      </c>
      <c r="H103" s="18">
        <v>200689.0756302521</v>
      </c>
      <c r="I103" s="50">
        <f>+E103*G103*H103</f>
        <v>15051680.672268908</v>
      </c>
    </row>
    <row r="104" spans="1:9" ht="52.8" x14ac:dyDescent="0.3">
      <c r="A104" s="64"/>
      <c r="B104" s="66"/>
      <c r="C104" s="3">
        <v>100</v>
      </c>
      <c r="D104" s="58"/>
      <c r="E104" s="3">
        <v>1</v>
      </c>
      <c r="F104" s="4" t="s">
        <v>62</v>
      </c>
      <c r="G104" s="3">
        <v>3</v>
      </c>
      <c r="H104" s="18">
        <v>3333284.9949579835</v>
      </c>
      <c r="I104" s="50">
        <f>+E104*G104*H104</f>
        <v>9999854.9848739505</v>
      </c>
    </row>
    <row r="105" spans="1:9" ht="52.8" x14ac:dyDescent="0.3">
      <c r="A105" s="64"/>
      <c r="B105" s="66"/>
      <c r="C105" s="3">
        <v>101</v>
      </c>
      <c r="D105" s="1" t="s">
        <v>63</v>
      </c>
      <c r="E105" s="3">
        <v>1</v>
      </c>
      <c r="F105" s="4" t="s">
        <v>77</v>
      </c>
      <c r="G105" s="3">
        <v>1</v>
      </c>
      <c r="H105" s="23">
        <v>40438848.739495799</v>
      </c>
      <c r="I105" s="51">
        <f t="shared" si="3"/>
        <v>40438848.739495799</v>
      </c>
    </row>
    <row r="106" spans="1:9" ht="79.2" x14ac:dyDescent="0.3">
      <c r="A106" s="64"/>
      <c r="B106" s="66" t="s">
        <v>88</v>
      </c>
      <c r="C106" s="3">
        <v>102</v>
      </c>
      <c r="D106" s="58" t="s">
        <v>64</v>
      </c>
      <c r="E106" s="3">
        <v>8</v>
      </c>
      <c r="F106" s="2" t="s">
        <v>65</v>
      </c>
      <c r="G106" s="3">
        <v>1</v>
      </c>
      <c r="H106" s="18">
        <v>200689.0756302521</v>
      </c>
      <c r="I106" s="51">
        <f t="shared" si="3"/>
        <v>1605512.6050420168</v>
      </c>
    </row>
    <row r="107" spans="1:9" ht="103.95" customHeight="1" x14ac:dyDescent="0.3">
      <c r="A107" s="64"/>
      <c r="B107" s="66"/>
      <c r="C107" s="3">
        <v>103</v>
      </c>
      <c r="D107" s="58"/>
      <c r="E107" s="3">
        <v>2</v>
      </c>
      <c r="F107" s="2" t="s">
        <v>66</v>
      </c>
      <c r="G107" s="3">
        <v>1</v>
      </c>
      <c r="H107" s="25">
        <v>1204134.4537815126</v>
      </c>
      <c r="I107" s="51">
        <f t="shared" si="3"/>
        <v>2408268.9075630251</v>
      </c>
    </row>
    <row r="108" spans="1:9" ht="79.2" x14ac:dyDescent="0.3">
      <c r="A108" s="64"/>
      <c r="B108" s="66"/>
      <c r="C108" s="3">
        <v>104</v>
      </c>
      <c r="D108" s="58"/>
      <c r="E108" s="3">
        <v>3000</v>
      </c>
      <c r="F108" s="2" t="s">
        <v>68</v>
      </c>
      <c r="G108" s="3">
        <v>3</v>
      </c>
      <c r="H108" s="18">
        <v>1505.168067226891</v>
      </c>
      <c r="I108" s="51">
        <f t="shared" si="3"/>
        <v>13546512.60504202</v>
      </c>
    </row>
    <row r="109" spans="1:9" ht="75" customHeight="1" x14ac:dyDescent="0.3">
      <c r="A109" s="64"/>
      <c r="B109" s="66"/>
      <c r="C109" s="3">
        <v>105</v>
      </c>
      <c r="D109" s="58"/>
      <c r="E109" s="3">
        <v>2000</v>
      </c>
      <c r="F109" s="2" t="s">
        <v>67</v>
      </c>
      <c r="G109" s="3">
        <v>3</v>
      </c>
      <c r="H109" s="18">
        <v>702.41176470588232</v>
      </c>
      <c r="I109" s="51">
        <f t="shared" si="3"/>
        <v>4214470.5882352935</v>
      </c>
    </row>
    <row r="110" spans="1:9" ht="75" customHeight="1" x14ac:dyDescent="0.3">
      <c r="A110" s="64"/>
      <c r="B110" s="66"/>
      <c r="C110" s="3">
        <v>106</v>
      </c>
      <c r="D110" s="58"/>
      <c r="E110" s="3">
        <v>4</v>
      </c>
      <c r="F110" s="2" t="s">
        <v>69</v>
      </c>
      <c r="G110" s="3">
        <v>1</v>
      </c>
      <c r="H110" s="18">
        <v>688363.5294117647</v>
      </c>
      <c r="I110" s="51">
        <f t="shared" si="3"/>
        <v>2753454.1176470588</v>
      </c>
    </row>
    <row r="111" spans="1:9" ht="75" customHeight="1" thickBot="1" x14ac:dyDescent="0.35">
      <c r="A111" s="72"/>
      <c r="B111" s="74"/>
      <c r="C111" s="26">
        <v>107</v>
      </c>
      <c r="D111" s="73"/>
      <c r="E111" s="26">
        <v>400</v>
      </c>
      <c r="F111" s="27" t="s">
        <v>70</v>
      </c>
      <c r="G111" s="26">
        <v>1</v>
      </c>
      <c r="H111" s="41">
        <v>12041.344537815128</v>
      </c>
      <c r="I111" s="53">
        <f t="shared" si="3"/>
        <v>4816537.8151260512</v>
      </c>
    </row>
    <row r="112" spans="1:9" x14ac:dyDescent="0.3">
      <c r="A112" s="77" t="s">
        <v>8</v>
      </c>
      <c r="B112" s="78"/>
      <c r="C112" s="78"/>
      <c r="D112" s="78"/>
      <c r="E112" s="78"/>
      <c r="F112" s="78"/>
      <c r="G112" s="78"/>
      <c r="H112" s="78"/>
      <c r="I112" s="44">
        <f>SUM(I5:I111)</f>
        <v>3348272818.8184285</v>
      </c>
    </row>
    <row r="113" spans="1:9" ht="79.05" customHeight="1" x14ac:dyDescent="0.3">
      <c r="A113" s="68" t="s">
        <v>147</v>
      </c>
      <c r="B113" s="69"/>
      <c r="C113" s="69"/>
      <c r="D113" s="69"/>
      <c r="E113" s="69"/>
      <c r="F113" s="69"/>
      <c r="G113" s="69"/>
      <c r="H113" s="69"/>
      <c r="I113" s="45">
        <f>I112*10%</f>
        <v>334827281.88184285</v>
      </c>
    </row>
    <row r="114" spans="1:9" ht="13.8" thickBot="1" x14ac:dyDescent="0.35">
      <c r="A114" s="70" t="s">
        <v>9</v>
      </c>
      <c r="B114" s="71"/>
      <c r="C114" s="71"/>
      <c r="D114" s="71"/>
      <c r="E114" s="71"/>
      <c r="F114" s="71"/>
      <c r="G114" s="71"/>
      <c r="H114" s="71"/>
      <c r="I114" s="42">
        <f>I112+I113</f>
        <v>3683100100.7002716</v>
      </c>
    </row>
    <row r="115" spans="1:9" ht="79.05" customHeight="1" x14ac:dyDescent="0.3"/>
  </sheetData>
  <mergeCells count="27">
    <mergeCell ref="A113:H113"/>
    <mergeCell ref="A114:H114"/>
    <mergeCell ref="D95:D98"/>
    <mergeCell ref="D99:D101"/>
    <mergeCell ref="A69:A111"/>
    <mergeCell ref="D102:D104"/>
    <mergeCell ref="B95:B105"/>
    <mergeCell ref="D106:D111"/>
    <mergeCell ref="B106:B111"/>
    <mergeCell ref="D70:D76"/>
    <mergeCell ref="D77:D82"/>
    <mergeCell ref="B69:B82"/>
    <mergeCell ref="B83:B94"/>
    <mergeCell ref="A112:H112"/>
    <mergeCell ref="A2:I2"/>
    <mergeCell ref="C4:D4"/>
    <mergeCell ref="D83:D94"/>
    <mergeCell ref="A1:I1"/>
    <mergeCell ref="D50:D51"/>
    <mergeCell ref="D60:D66"/>
    <mergeCell ref="A5:A67"/>
    <mergeCell ref="B5:B67"/>
    <mergeCell ref="D6:D26"/>
    <mergeCell ref="D27:D38"/>
    <mergeCell ref="D39:D49"/>
    <mergeCell ref="D52:D59"/>
    <mergeCell ref="H3:I3"/>
  </mergeCells>
  <dataValidations count="1">
    <dataValidation allowBlank="1" showInputMessage="1" showErrorMessage="1" sqref="D50 D39 D27 D52 D60 D106:D111" xr:uid="{4B5172BF-E03B-6D4A-8636-B250A5BE1FC3}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VF PROD., LOG, PROMO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Palencia Brieva</dc:creator>
  <cp:lastModifiedBy>Johanna Anaya Manzur</cp:lastModifiedBy>
  <dcterms:created xsi:type="dcterms:W3CDTF">2023-04-19T15:47:04Z</dcterms:created>
  <dcterms:modified xsi:type="dcterms:W3CDTF">2026-07-29T22:08:57Z</dcterms:modified>
</cp:coreProperties>
</file>