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omments2.xml" ContentType="application/vnd.openxmlformats-officedocument.spreadsheetml.comments+xml"/>
  <Override PartName="/xl/drawings/drawing8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SANTA ROSA\OBRA EL TAMBITO\"/>
    </mc:Choice>
  </mc:AlternateContent>
  <xr:revisionPtr revIDLastSave="0" documentId="13_ncr:1_{F76B045C-A060-4728-9CBE-CFD6E03AC041}" xr6:coauthVersionLast="47" xr6:coauthVersionMax="47" xr10:uidLastSave="{00000000-0000-0000-0000-000000000000}"/>
  <bookViews>
    <workbookView xWindow="28680" yWindow="-120" windowWidth="29040" windowHeight="15720" firstSheet="1" activeTab="1" xr2:uid="{00000000-000D-0000-FFFF-FFFF00000000}"/>
  </bookViews>
  <sheets>
    <sheet name="Materiales" sheetId="6" state="hidden" r:id="rId1"/>
    <sheet name="PRESUPUESTO DE OBRA" sheetId="37" r:id="rId2"/>
    <sheet name="AU" sheetId="44" state="hidden" r:id="rId3"/>
    <sheet name=" APU" sheetId="38" r:id="rId4"/>
    <sheet name="F. PRESTACIONAL" sheetId="32" r:id="rId5"/>
    <sheet name="DESG. CUADRILLAS" sheetId="39" r:id="rId6"/>
    <sheet name="INSUMOS" sheetId="25" r:id="rId7"/>
    <sheet name="EQUIPO" sheetId="40" r:id="rId8"/>
    <sheet name="CONCRETOS" sheetId="27" r:id="rId9"/>
    <sheet name="CONCRETOS Y MORTEROS" sheetId="21" state="hidden" r:id="rId10"/>
  </sheets>
  <externalReferences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</externalReferences>
  <definedNames>
    <definedName name="\0">#REF!</definedName>
    <definedName name="\a">#REF!</definedName>
    <definedName name="\b" localSheetId="2">#REF!</definedName>
    <definedName name="\b">#N/A</definedName>
    <definedName name="\c" localSheetId="2">#REF!</definedName>
    <definedName name="\c">#N/A</definedName>
    <definedName name="\e" localSheetId="2">#REF!</definedName>
    <definedName name="\e">#N/A</definedName>
    <definedName name="\f">#REF!</definedName>
    <definedName name="\i" localSheetId="2">#REF!</definedName>
    <definedName name="\i">#N/A</definedName>
    <definedName name="\L">#REF!</definedName>
    <definedName name="\m" localSheetId="2">#REF!</definedName>
    <definedName name="\m">#N/A</definedName>
    <definedName name="\P">#REF!</definedName>
    <definedName name="\r" localSheetId="2">#REF!</definedName>
    <definedName name="\r">#N/A</definedName>
    <definedName name="\s">#REF!</definedName>
    <definedName name="\t" localSheetId="2">#REF!</definedName>
    <definedName name="\t">#N/A</definedName>
    <definedName name="\x" localSheetId="2">#REF!</definedName>
    <definedName name="\x">#N/A</definedName>
    <definedName name="\z" localSheetId="2">#REF!</definedName>
    <definedName name="\z">#N/A</definedName>
    <definedName name="_">#REF!</definedName>
    <definedName name="_________\a">#REF!</definedName>
    <definedName name="_________\s">#REF!</definedName>
    <definedName name="_________\X">#N/A</definedName>
    <definedName name="_________\Z">#N/A</definedName>
    <definedName name="__________________________________________________i1">#REF!</definedName>
    <definedName name="_________________________________________________AFC1">#REF!</definedName>
    <definedName name="_________________________________________________AFC3">#REF!</definedName>
    <definedName name="_________________________________________________AFC5">#REF!</definedName>
    <definedName name="_________________________________________________BGC1">#REF!</definedName>
    <definedName name="_________________________________________________BGC3">#REF!</definedName>
    <definedName name="_________________________________________________BGC5">#REF!</definedName>
    <definedName name="_________________________________________________CAC1">#REF!</definedName>
    <definedName name="_________________________________________________CAC3">#REF!</definedName>
    <definedName name="_________________________________________________CAC5">#REF!</definedName>
    <definedName name="_________________________________________________i1">#REF!</definedName>
    <definedName name="_________________________________________________SBC1">#REF!</definedName>
    <definedName name="_________________________________________________SBC3">#REF!</definedName>
    <definedName name="_________________________________________________SBC5">#REF!</definedName>
    <definedName name="________________________________________________AFC1">#REF!</definedName>
    <definedName name="________________________________________________AFC3">#REF!</definedName>
    <definedName name="________________________________________________AFC5">#REF!</definedName>
    <definedName name="________________________________________________BGC1">#REF!</definedName>
    <definedName name="________________________________________________BGC3">#REF!</definedName>
    <definedName name="________________________________________________BGC5">#REF!</definedName>
    <definedName name="________________________________________________CAC1">#REF!</definedName>
    <definedName name="________________________________________________CAC3">#REF!</definedName>
    <definedName name="________________________________________________CAC5">#REF!</definedName>
    <definedName name="________________________________________________i1">#REF!</definedName>
    <definedName name="________________________________________________SBC1">#REF!</definedName>
    <definedName name="________________________________________________SBC3">#REF!</definedName>
    <definedName name="________________________________________________SBC5">#REF!</definedName>
    <definedName name="_______________________________________________AFC1">#REF!</definedName>
    <definedName name="_______________________________________________AFC3">#REF!</definedName>
    <definedName name="_______________________________________________AFC5">#REF!</definedName>
    <definedName name="_______________________________________________BGC1">#REF!</definedName>
    <definedName name="_______________________________________________BGC3">#REF!</definedName>
    <definedName name="_______________________________________________BGC5">#REF!</definedName>
    <definedName name="_______________________________________________CAC1">#REF!</definedName>
    <definedName name="_______________________________________________CAC3">#REF!</definedName>
    <definedName name="_______________________________________________CAC5">#REF!</definedName>
    <definedName name="_______________________________________________i1">#REF!</definedName>
    <definedName name="_______________________________________________SBC1">#REF!</definedName>
    <definedName name="_______________________________________________SBC3">#REF!</definedName>
    <definedName name="_______________________________________________SBC5">#REF!</definedName>
    <definedName name="______________________________________________AFC1">#REF!</definedName>
    <definedName name="______________________________________________AFC3">#REF!</definedName>
    <definedName name="______________________________________________AFC5">#REF!</definedName>
    <definedName name="______________________________________________BGC1">#REF!</definedName>
    <definedName name="______________________________________________BGC3">#REF!</definedName>
    <definedName name="______________________________________________BGC5">#REF!</definedName>
    <definedName name="______________________________________________CAC1">#REF!</definedName>
    <definedName name="______________________________________________CAC3">#REF!</definedName>
    <definedName name="______________________________________________CAC5">#REF!</definedName>
    <definedName name="______________________________________________i1">#REF!</definedName>
    <definedName name="______________________________________________SBC1">#REF!</definedName>
    <definedName name="______________________________________________SBC3">#REF!</definedName>
    <definedName name="______________________________________________SBC5">#REF!</definedName>
    <definedName name="_____________________________________________AFC1">#REF!</definedName>
    <definedName name="_____________________________________________AFC3">#REF!</definedName>
    <definedName name="_____________________________________________AFC5">#REF!</definedName>
    <definedName name="_____________________________________________BGC1">#REF!</definedName>
    <definedName name="_____________________________________________BGC3">#REF!</definedName>
    <definedName name="_____________________________________________BGC5">#REF!</definedName>
    <definedName name="_____________________________________________CAC1">#REF!</definedName>
    <definedName name="_____________________________________________CAC3">#REF!</definedName>
    <definedName name="_____________________________________________CAC5">#REF!</definedName>
    <definedName name="_____________________________________________i1">#REF!</definedName>
    <definedName name="_____________________________________________SBC1">#REF!</definedName>
    <definedName name="_____________________________________________SBC3">#REF!</definedName>
    <definedName name="_____________________________________________SBC5">#REF!</definedName>
    <definedName name="____________________________________________AFC1">#REF!</definedName>
    <definedName name="____________________________________________AFC3">#REF!</definedName>
    <definedName name="____________________________________________AFC5">#REF!</definedName>
    <definedName name="____________________________________________BGC1">#REF!</definedName>
    <definedName name="____________________________________________BGC3">#REF!</definedName>
    <definedName name="____________________________________________BGC5">#REF!</definedName>
    <definedName name="____________________________________________CAC1">#REF!</definedName>
    <definedName name="____________________________________________CAC3">#REF!</definedName>
    <definedName name="____________________________________________CAC5">#REF!</definedName>
    <definedName name="____________________________________________i1">#REF!</definedName>
    <definedName name="____________________________________________SBC1">#REF!</definedName>
    <definedName name="____________________________________________SBC3">#REF!</definedName>
    <definedName name="____________________________________________SBC5">#REF!</definedName>
    <definedName name="___________________________________________AFC1">#REF!</definedName>
    <definedName name="___________________________________________AFC3">#REF!</definedName>
    <definedName name="___________________________________________AFC5">#REF!</definedName>
    <definedName name="___________________________________________BGC1">#REF!</definedName>
    <definedName name="___________________________________________BGC3">#REF!</definedName>
    <definedName name="___________________________________________BGC5">#REF!</definedName>
    <definedName name="___________________________________________CAC1">#REF!</definedName>
    <definedName name="___________________________________________CAC3">#REF!</definedName>
    <definedName name="___________________________________________CAC5">#REF!</definedName>
    <definedName name="___________________________________________i1">#REF!</definedName>
    <definedName name="___________________________________________SBC1">#REF!</definedName>
    <definedName name="___________________________________________SBC3">#REF!</definedName>
    <definedName name="___________________________________________SBC5">#REF!</definedName>
    <definedName name="__________________________________________AFC1">#REF!</definedName>
    <definedName name="__________________________________________AFC3">#REF!</definedName>
    <definedName name="__________________________________________AFC5">#REF!</definedName>
    <definedName name="__________________________________________BGC1">#REF!</definedName>
    <definedName name="__________________________________________BGC3">#REF!</definedName>
    <definedName name="__________________________________________BGC5">#REF!</definedName>
    <definedName name="__________________________________________CAC1">#REF!</definedName>
    <definedName name="__________________________________________CAC3">#REF!</definedName>
    <definedName name="__________________________________________CAC5">#REF!</definedName>
    <definedName name="__________________________________________i1">#REF!</definedName>
    <definedName name="__________________________________________SBC1">#REF!</definedName>
    <definedName name="__________________________________________SBC3">#REF!</definedName>
    <definedName name="__________________________________________SBC5">#REF!</definedName>
    <definedName name="_________________________________________AFC1">#REF!</definedName>
    <definedName name="_________________________________________AFC3">#REF!</definedName>
    <definedName name="_________________________________________AFC5">#REF!</definedName>
    <definedName name="_________________________________________BGC1">#REF!</definedName>
    <definedName name="_________________________________________BGC3">#REF!</definedName>
    <definedName name="_________________________________________BGC5">#REF!</definedName>
    <definedName name="_________________________________________CAC1">#REF!</definedName>
    <definedName name="_________________________________________CAC3">#REF!</definedName>
    <definedName name="_________________________________________CAC5">#REF!</definedName>
    <definedName name="_________________________________________i1">#REF!</definedName>
    <definedName name="_________________________________________SBC1">#REF!</definedName>
    <definedName name="_________________________________________SBC3">#REF!</definedName>
    <definedName name="_________________________________________SBC5">#REF!</definedName>
    <definedName name="________________________________________AFC1">#REF!</definedName>
    <definedName name="________________________________________AFC3">#REF!</definedName>
    <definedName name="________________________________________AFC5">#REF!</definedName>
    <definedName name="________________________________________BGC1">#REF!</definedName>
    <definedName name="________________________________________BGC3">#REF!</definedName>
    <definedName name="________________________________________BGC5">#REF!</definedName>
    <definedName name="________________________________________CAC1">#REF!</definedName>
    <definedName name="________________________________________CAC3">#REF!</definedName>
    <definedName name="________________________________________CAC5">#REF!</definedName>
    <definedName name="________________________________________i1">#REF!</definedName>
    <definedName name="________________________________________SBC1">#REF!</definedName>
    <definedName name="________________________________________SBC3">#REF!</definedName>
    <definedName name="________________________________________SBC5">#REF!</definedName>
    <definedName name="_______________________________________AFC1">#REF!</definedName>
    <definedName name="_______________________________________AFC3">#REF!</definedName>
    <definedName name="_______________________________________AFC5">#REF!</definedName>
    <definedName name="_______________________________________BGC1">#REF!</definedName>
    <definedName name="_______________________________________BGC3">#REF!</definedName>
    <definedName name="_______________________________________BGC5">#REF!</definedName>
    <definedName name="_______________________________________CAC1">#REF!</definedName>
    <definedName name="_______________________________________CAC3">#REF!</definedName>
    <definedName name="_______________________________________CAC5">#REF!</definedName>
    <definedName name="_______________________________________i1">#REF!</definedName>
    <definedName name="_______________________________________SBC1">#REF!</definedName>
    <definedName name="_______________________________________SBC3">#REF!</definedName>
    <definedName name="_______________________________________SBC5">#REF!</definedName>
    <definedName name="______________________________________AFC1">#REF!</definedName>
    <definedName name="______________________________________AFC3">#REF!</definedName>
    <definedName name="______________________________________AFC5">#REF!</definedName>
    <definedName name="______________________________________BGC1">#REF!</definedName>
    <definedName name="______________________________________BGC3">#REF!</definedName>
    <definedName name="______________________________________BGC5">#REF!</definedName>
    <definedName name="______________________________________CAC1">#REF!</definedName>
    <definedName name="______________________________________CAC3">#REF!</definedName>
    <definedName name="______________________________________CAC5">#REF!</definedName>
    <definedName name="______________________________________i1">#REF!</definedName>
    <definedName name="______________________________________SBC1">#REF!</definedName>
    <definedName name="______________________________________SBC3">#REF!</definedName>
    <definedName name="______________________________________SBC5">#REF!</definedName>
    <definedName name="_____________________________________AFC1">#REF!</definedName>
    <definedName name="_____________________________________AFC3">#REF!</definedName>
    <definedName name="_____________________________________AFC5">#REF!</definedName>
    <definedName name="_____________________________________BGC1">#REF!</definedName>
    <definedName name="_____________________________________BGC3">#REF!</definedName>
    <definedName name="_____________________________________BGC5">#REF!</definedName>
    <definedName name="_____________________________________CAC1">#REF!</definedName>
    <definedName name="_____________________________________CAC3">#REF!</definedName>
    <definedName name="_____________________________________CAC5">#REF!</definedName>
    <definedName name="_____________________________________i1">#REF!</definedName>
    <definedName name="_____________________________________SBC1">#REF!</definedName>
    <definedName name="_____________________________________SBC3">#REF!</definedName>
    <definedName name="_____________________________________SBC5">#REF!</definedName>
    <definedName name="____________________________________AFC1">#REF!</definedName>
    <definedName name="____________________________________AFC3">#REF!</definedName>
    <definedName name="____________________________________AFC5">#REF!</definedName>
    <definedName name="____________________________________BGC1">#REF!</definedName>
    <definedName name="____________________________________BGC3">#REF!</definedName>
    <definedName name="____________________________________BGC5">#REF!</definedName>
    <definedName name="____________________________________CAC1">#REF!</definedName>
    <definedName name="____________________________________CAC3">#REF!</definedName>
    <definedName name="____________________________________CAC5">#REF!</definedName>
    <definedName name="____________________________________i1">#REF!</definedName>
    <definedName name="____________________________________SBC1">#REF!</definedName>
    <definedName name="____________________________________SBC3">#REF!</definedName>
    <definedName name="____________________________________SBC5">#REF!</definedName>
    <definedName name="___________________________________AFC1">#REF!</definedName>
    <definedName name="___________________________________AFC3">#REF!</definedName>
    <definedName name="___________________________________AFC5">#REF!</definedName>
    <definedName name="___________________________________BGC1">#REF!</definedName>
    <definedName name="___________________________________BGC3">#REF!</definedName>
    <definedName name="___________________________________BGC5">#REF!</definedName>
    <definedName name="___________________________________CAC1">#REF!</definedName>
    <definedName name="___________________________________CAC3">#REF!</definedName>
    <definedName name="___________________________________CAC5">#REF!</definedName>
    <definedName name="___________________________________i1">#REF!</definedName>
    <definedName name="___________________________________SBC1">#REF!</definedName>
    <definedName name="___________________________________SBC3">#REF!</definedName>
    <definedName name="___________________________________SBC5">#REF!</definedName>
    <definedName name="__________________________________AFC1">#REF!</definedName>
    <definedName name="__________________________________AFC3">#REF!</definedName>
    <definedName name="__________________________________AFC5">#REF!</definedName>
    <definedName name="__________________________________BGC1">#REF!</definedName>
    <definedName name="__________________________________BGC3">#REF!</definedName>
    <definedName name="__________________________________BGC5">#REF!</definedName>
    <definedName name="__________________________________CAC1">#REF!</definedName>
    <definedName name="__________________________________CAC3">#REF!</definedName>
    <definedName name="__________________________________CAC5">#REF!</definedName>
    <definedName name="__________________________________i1">#REF!</definedName>
    <definedName name="__________________________________SBC1">#REF!</definedName>
    <definedName name="__________________________________SBC3">#REF!</definedName>
    <definedName name="__________________________________SBC5">#REF!</definedName>
    <definedName name="_________________________________AFC1">#REF!</definedName>
    <definedName name="_________________________________AFC3">#REF!</definedName>
    <definedName name="_________________________________AFC5">#REF!</definedName>
    <definedName name="_________________________________BGC1">#REF!</definedName>
    <definedName name="_________________________________BGC3">#REF!</definedName>
    <definedName name="_________________________________BGC5">#REF!</definedName>
    <definedName name="_________________________________CAC1">#REF!</definedName>
    <definedName name="_________________________________CAC3">#REF!</definedName>
    <definedName name="_________________________________CAC5">#REF!</definedName>
    <definedName name="_________________________________i1">#REF!</definedName>
    <definedName name="_________________________________SBC1">#REF!</definedName>
    <definedName name="_________________________________SBC3">#REF!</definedName>
    <definedName name="_________________________________SBC5">#REF!</definedName>
    <definedName name="________________________________AFC1">#REF!</definedName>
    <definedName name="________________________________AFC3">#REF!</definedName>
    <definedName name="________________________________AFC5">#REF!</definedName>
    <definedName name="________________________________BGC1">#REF!</definedName>
    <definedName name="________________________________BGC3">#REF!</definedName>
    <definedName name="________________________________BGC5">#REF!</definedName>
    <definedName name="________________________________CAC1">#REF!</definedName>
    <definedName name="________________________________CAC3">#REF!</definedName>
    <definedName name="________________________________CAC5">#REF!</definedName>
    <definedName name="________________________________i1">#REF!</definedName>
    <definedName name="________________________________SBC1">#REF!</definedName>
    <definedName name="________________________________SBC3">#REF!</definedName>
    <definedName name="________________________________SBC5">#REF!</definedName>
    <definedName name="_______________________________AFC1">#REF!</definedName>
    <definedName name="_______________________________AFC3">#REF!</definedName>
    <definedName name="_______________________________AFC5">#REF!</definedName>
    <definedName name="_______________________________BGC1">#REF!</definedName>
    <definedName name="_______________________________BGC3">#REF!</definedName>
    <definedName name="_______________________________BGC5">#REF!</definedName>
    <definedName name="_______________________________CAC1">#REF!</definedName>
    <definedName name="_______________________________CAC3">#REF!</definedName>
    <definedName name="_______________________________CAC5">#REF!</definedName>
    <definedName name="_______________________________i1">#REF!</definedName>
    <definedName name="_______________________________SBC1">#REF!</definedName>
    <definedName name="_______________________________SBC3">#REF!</definedName>
    <definedName name="_______________________________SBC5">#REF!</definedName>
    <definedName name="______________________________AFC1">#REF!</definedName>
    <definedName name="______________________________AFC3">#REF!</definedName>
    <definedName name="______________________________AFC5">#REF!</definedName>
    <definedName name="______________________________BGC1">#REF!</definedName>
    <definedName name="______________________________BGC3">#REF!</definedName>
    <definedName name="______________________________BGC5">#REF!</definedName>
    <definedName name="______________________________CAC1">#REF!</definedName>
    <definedName name="______________________________CAC3">#REF!</definedName>
    <definedName name="______________________________CAC5">#REF!</definedName>
    <definedName name="______________________________i1">#REF!</definedName>
    <definedName name="______________________________SBC1">#REF!</definedName>
    <definedName name="______________________________SBC3">#REF!</definedName>
    <definedName name="______________________________SBC5">#REF!</definedName>
    <definedName name="_____________________________AFC1">#REF!</definedName>
    <definedName name="_____________________________AFC3">#REF!</definedName>
    <definedName name="_____________________________AFC5">#REF!</definedName>
    <definedName name="_____________________________BGC1">#REF!</definedName>
    <definedName name="_____________________________BGC3">#REF!</definedName>
    <definedName name="_____________________________BGC5">#REF!</definedName>
    <definedName name="_____________________________CAC1">#REF!</definedName>
    <definedName name="_____________________________CAC3">#REF!</definedName>
    <definedName name="_____________________________CAC5">#REF!</definedName>
    <definedName name="_____________________________i1">#REF!</definedName>
    <definedName name="_____________________________SBC1">#REF!</definedName>
    <definedName name="_____________________________SBC3">#REF!</definedName>
    <definedName name="_____________________________SBC5">#REF!</definedName>
    <definedName name="____________________________AFC1">#REF!</definedName>
    <definedName name="____________________________AFC3">#REF!</definedName>
    <definedName name="____________________________AFC5">#REF!</definedName>
    <definedName name="____________________________BGC1">#REF!</definedName>
    <definedName name="____________________________BGC3">#REF!</definedName>
    <definedName name="____________________________BGC5">#REF!</definedName>
    <definedName name="____________________________CAC1">#REF!</definedName>
    <definedName name="____________________________CAC3">#REF!</definedName>
    <definedName name="____________________________CAC5">#REF!</definedName>
    <definedName name="____________________________i1">#REF!</definedName>
    <definedName name="____________________________SBC1">#REF!</definedName>
    <definedName name="____________________________SBC3">#REF!</definedName>
    <definedName name="____________________________SBC5">#REF!</definedName>
    <definedName name="___________________________AFC1">#REF!</definedName>
    <definedName name="___________________________AFC3">#REF!</definedName>
    <definedName name="___________________________AFC5">#REF!</definedName>
    <definedName name="___________________________BGC1">#REF!</definedName>
    <definedName name="___________________________BGC3">#REF!</definedName>
    <definedName name="___________________________BGC5">#REF!</definedName>
    <definedName name="___________________________CAC1">#REF!</definedName>
    <definedName name="___________________________CAC3">#REF!</definedName>
    <definedName name="___________________________CAC5">#REF!</definedName>
    <definedName name="___________________________i1">#REF!</definedName>
    <definedName name="___________________________SBC1">#REF!</definedName>
    <definedName name="___________________________SBC3">#REF!</definedName>
    <definedName name="___________________________SBC5">#REF!</definedName>
    <definedName name="__________________________AFC1">#REF!</definedName>
    <definedName name="__________________________AFC3">#REF!</definedName>
    <definedName name="__________________________AFC5">#REF!</definedName>
    <definedName name="__________________________BGC1">#REF!</definedName>
    <definedName name="__________________________BGC3">#REF!</definedName>
    <definedName name="__________________________BGC5">#REF!</definedName>
    <definedName name="__________________________CAC1">#REF!</definedName>
    <definedName name="__________________________CAC3">#REF!</definedName>
    <definedName name="__________________________CAC5">#REF!</definedName>
    <definedName name="__________________________i1">#REF!</definedName>
    <definedName name="__________________________rc">#REF!</definedName>
    <definedName name="__________________________SBC1">#REF!</definedName>
    <definedName name="__________________________SBC3">#REF!</definedName>
    <definedName name="__________________________SBC5">#REF!</definedName>
    <definedName name="_________________________AFC1">#REF!</definedName>
    <definedName name="_________________________AFC3">#REF!</definedName>
    <definedName name="_________________________AFC5">#REF!</definedName>
    <definedName name="_________________________BGC1">#REF!</definedName>
    <definedName name="_________________________BGC3">#REF!</definedName>
    <definedName name="_________________________BGC5">#REF!</definedName>
    <definedName name="_________________________CAC1">#REF!</definedName>
    <definedName name="_________________________CAC3">#REF!</definedName>
    <definedName name="_________________________CAC5">#REF!</definedName>
    <definedName name="_________________________EQP1">#REF!</definedName>
    <definedName name="_________________________EQP10">#REF!</definedName>
    <definedName name="_________________________EQP11">#REF!</definedName>
    <definedName name="_________________________EQP12">#REF!</definedName>
    <definedName name="_________________________EQP13">#REF!</definedName>
    <definedName name="_________________________EQP14">#REF!</definedName>
    <definedName name="_________________________EQP15">#REF!</definedName>
    <definedName name="_________________________EQP16">#REF!</definedName>
    <definedName name="_________________________EQP17">#REF!</definedName>
    <definedName name="_________________________EQP18">#REF!</definedName>
    <definedName name="_________________________EQP19">#REF!</definedName>
    <definedName name="_________________________EQP2">#REF!</definedName>
    <definedName name="_________________________EQP20">#REF!</definedName>
    <definedName name="_________________________EQP3">#REF!</definedName>
    <definedName name="_________________________EQP4">#REF!</definedName>
    <definedName name="_________________________EQP5">#REF!</definedName>
    <definedName name="_________________________EQP6">#REF!</definedName>
    <definedName name="_________________________EQP7">#REF!</definedName>
    <definedName name="_________________________EQP8">#REF!</definedName>
    <definedName name="_________________________EQP9">#REF!</definedName>
    <definedName name="_________________________i1">#REF!</definedName>
    <definedName name="_________________________MAT1">#REF!</definedName>
    <definedName name="_________________________MAT10">#REF!</definedName>
    <definedName name="_________________________MAT11">#REF!</definedName>
    <definedName name="_________________________MAT12">#REF!</definedName>
    <definedName name="_________________________MAT13">#REF!</definedName>
    <definedName name="_________________________MAT14">#REF!</definedName>
    <definedName name="_________________________MAT15">#REF!</definedName>
    <definedName name="_________________________MAT16">#REF!</definedName>
    <definedName name="_________________________MAT17">#REF!</definedName>
    <definedName name="_________________________MAT18">#REF!</definedName>
    <definedName name="_________________________MAT19">#REF!</definedName>
    <definedName name="_________________________MAT2">#REF!</definedName>
    <definedName name="_________________________MAT20">#REF!</definedName>
    <definedName name="_________________________MAT21">#REF!</definedName>
    <definedName name="_________________________MAT22">#REF!</definedName>
    <definedName name="_________________________MAT23">#REF!</definedName>
    <definedName name="_________________________MAT24">#REF!</definedName>
    <definedName name="_________________________MAT25">#REF!</definedName>
    <definedName name="_________________________MAT26">#REF!</definedName>
    <definedName name="_________________________MAT27">#REF!</definedName>
    <definedName name="_________________________MAT28">#REF!</definedName>
    <definedName name="_________________________MAT29">#REF!</definedName>
    <definedName name="_________________________MAT3">#REF!</definedName>
    <definedName name="_________________________MAT30">#REF!</definedName>
    <definedName name="_________________________MAT31">#REF!</definedName>
    <definedName name="_________________________MAT32">#REF!</definedName>
    <definedName name="_________________________MAT33">#REF!</definedName>
    <definedName name="_________________________MAT34">#REF!</definedName>
    <definedName name="_________________________MAT35">#REF!</definedName>
    <definedName name="_________________________MAT36">#REF!</definedName>
    <definedName name="_________________________MAT37">#REF!</definedName>
    <definedName name="_________________________MAT4">#REF!</definedName>
    <definedName name="_________________________MAT5">#REF!</definedName>
    <definedName name="_________________________MAT6">#REF!</definedName>
    <definedName name="_________________________MAT7">#REF!</definedName>
    <definedName name="_________________________MAT8">#REF!</definedName>
    <definedName name="_________________________MAT9">#REF!</definedName>
    <definedName name="_________________________MO1">#REF!</definedName>
    <definedName name="_________________________MO10">#REF!</definedName>
    <definedName name="_________________________MO2">#REF!</definedName>
    <definedName name="_________________________MO3">#REF!</definedName>
    <definedName name="_________________________MO4">#REF!</definedName>
    <definedName name="_________________________MO5">#REF!</definedName>
    <definedName name="_________________________MO6">#REF!</definedName>
    <definedName name="_________________________MO7">#REF!</definedName>
    <definedName name="_________________________MO8">#REF!</definedName>
    <definedName name="_________________________MO9">#REF!</definedName>
    <definedName name="_________________________MV1">#REF!</definedName>
    <definedName name="_________________________MV10">#REF!</definedName>
    <definedName name="_________________________MV11">#REF!</definedName>
    <definedName name="_________________________MV12">#REF!</definedName>
    <definedName name="_________________________MV13">#REF!</definedName>
    <definedName name="_________________________MV14">#REF!</definedName>
    <definedName name="_________________________MV15">#REF!</definedName>
    <definedName name="_________________________MV16">#REF!</definedName>
    <definedName name="_________________________MV17">#REF!</definedName>
    <definedName name="_________________________MV18">#REF!</definedName>
    <definedName name="_________________________MV19">#REF!</definedName>
    <definedName name="_________________________MV2">#REF!</definedName>
    <definedName name="_________________________MV20">#REF!</definedName>
    <definedName name="_________________________MV3">#REF!</definedName>
    <definedName name="_________________________MV5">#REF!</definedName>
    <definedName name="_________________________MV6">#REF!</definedName>
    <definedName name="_________________________MV7">#REF!</definedName>
    <definedName name="_________________________MV8">#REF!</definedName>
    <definedName name="_________________________MV9">#REF!</definedName>
    <definedName name="_________________________rc">#REF!</definedName>
    <definedName name="_________________________SBC1">#REF!</definedName>
    <definedName name="_________________________SBC3">#REF!</definedName>
    <definedName name="_________________________SBC5">#REF!</definedName>
    <definedName name="________________________AFC1">#REF!</definedName>
    <definedName name="________________________AFC3">#REF!</definedName>
    <definedName name="________________________AFC5">#REF!</definedName>
    <definedName name="________________________BGC1">#REF!</definedName>
    <definedName name="________________________BGC3">#REF!</definedName>
    <definedName name="________________________BGC5">#REF!</definedName>
    <definedName name="________________________CAC1">#REF!</definedName>
    <definedName name="________________________CAC3">#REF!</definedName>
    <definedName name="________________________CAC5">#REF!</definedName>
    <definedName name="________________________EQP1">#REF!</definedName>
    <definedName name="________________________EQP10">#REF!</definedName>
    <definedName name="________________________EQP11">#REF!</definedName>
    <definedName name="________________________EQP12">#REF!</definedName>
    <definedName name="________________________EQP13">#REF!</definedName>
    <definedName name="________________________EQP14">#REF!</definedName>
    <definedName name="________________________EQP15">#REF!</definedName>
    <definedName name="________________________EQP16">#REF!</definedName>
    <definedName name="________________________EQP17">#REF!</definedName>
    <definedName name="________________________EQP18">#REF!</definedName>
    <definedName name="________________________EQP19">#REF!</definedName>
    <definedName name="________________________EQP2">#REF!</definedName>
    <definedName name="________________________EQP20">#REF!</definedName>
    <definedName name="________________________EQP3">#REF!</definedName>
    <definedName name="________________________EQP4">#REF!</definedName>
    <definedName name="________________________EQP5">#REF!</definedName>
    <definedName name="________________________EQP6">#REF!</definedName>
    <definedName name="________________________EQP7">#REF!</definedName>
    <definedName name="________________________EQP8">#REF!</definedName>
    <definedName name="________________________EQP9">#REF!</definedName>
    <definedName name="________________________i1">#REF!</definedName>
    <definedName name="________________________MAT1">#REF!</definedName>
    <definedName name="________________________MAT10">#REF!</definedName>
    <definedName name="________________________MAT11">#REF!</definedName>
    <definedName name="________________________MAT12">#REF!</definedName>
    <definedName name="________________________MAT13">#REF!</definedName>
    <definedName name="________________________MAT14">#REF!</definedName>
    <definedName name="________________________MAT15">#REF!</definedName>
    <definedName name="________________________MAT16">#REF!</definedName>
    <definedName name="________________________MAT17">#REF!</definedName>
    <definedName name="________________________MAT18">#REF!</definedName>
    <definedName name="________________________MAT19">#REF!</definedName>
    <definedName name="________________________MAT2">#REF!</definedName>
    <definedName name="________________________MAT20">#REF!</definedName>
    <definedName name="________________________MAT21">#REF!</definedName>
    <definedName name="________________________MAT22">#REF!</definedName>
    <definedName name="________________________MAT23">#REF!</definedName>
    <definedName name="________________________MAT24">#REF!</definedName>
    <definedName name="________________________MAT25">#REF!</definedName>
    <definedName name="________________________MAT26">#REF!</definedName>
    <definedName name="________________________MAT27">#REF!</definedName>
    <definedName name="________________________MAT28">#REF!</definedName>
    <definedName name="________________________MAT29">#REF!</definedName>
    <definedName name="________________________MAT3">#REF!</definedName>
    <definedName name="________________________MAT30">#REF!</definedName>
    <definedName name="________________________MAT31">#REF!</definedName>
    <definedName name="________________________MAT32">#REF!</definedName>
    <definedName name="________________________MAT33">#REF!</definedName>
    <definedName name="________________________MAT34">#REF!</definedName>
    <definedName name="________________________MAT35">#REF!</definedName>
    <definedName name="________________________MAT36">#REF!</definedName>
    <definedName name="________________________MAT37">#REF!</definedName>
    <definedName name="________________________MAT38">#REF!</definedName>
    <definedName name="________________________MAT39">#REF!</definedName>
    <definedName name="________________________MAT4">#REF!</definedName>
    <definedName name="________________________MAT40">#REF!</definedName>
    <definedName name="________________________MAT5">#REF!</definedName>
    <definedName name="________________________MAT6">#REF!</definedName>
    <definedName name="________________________MAT7">#REF!</definedName>
    <definedName name="________________________MAT8">#REF!</definedName>
    <definedName name="________________________MAT9">#REF!</definedName>
    <definedName name="________________________MO1">#REF!</definedName>
    <definedName name="________________________MO10">#REF!</definedName>
    <definedName name="________________________MO2">#REF!</definedName>
    <definedName name="________________________MO3">#REF!</definedName>
    <definedName name="________________________MO4">#REF!</definedName>
    <definedName name="________________________MO5">#REF!</definedName>
    <definedName name="________________________MO6">#REF!</definedName>
    <definedName name="________________________MO7">#REF!</definedName>
    <definedName name="________________________MO8">#REF!</definedName>
    <definedName name="________________________MO9">#REF!</definedName>
    <definedName name="________________________MV1">#REF!</definedName>
    <definedName name="________________________MV10">#REF!</definedName>
    <definedName name="________________________MV11">#REF!</definedName>
    <definedName name="________________________MV12">#REF!</definedName>
    <definedName name="________________________MV13">#REF!</definedName>
    <definedName name="________________________MV14">#REF!</definedName>
    <definedName name="________________________MV15">#REF!</definedName>
    <definedName name="________________________MV16">#REF!</definedName>
    <definedName name="________________________MV17">#REF!</definedName>
    <definedName name="________________________MV18">#REF!</definedName>
    <definedName name="________________________MV19">#REF!</definedName>
    <definedName name="________________________MV2">#REF!</definedName>
    <definedName name="________________________MV20">#REF!</definedName>
    <definedName name="________________________MV3">#REF!</definedName>
    <definedName name="________________________MV4">#REF!</definedName>
    <definedName name="________________________MV5">#REF!</definedName>
    <definedName name="________________________MV6">#REF!</definedName>
    <definedName name="________________________MV7">#REF!</definedName>
    <definedName name="________________________MV8">#REF!</definedName>
    <definedName name="________________________MV9">#REF!</definedName>
    <definedName name="________________________POR1">#REF!</definedName>
    <definedName name="________________________POR2">#REF!</definedName>
    <definedName name="________________________POR3">#REF!</definedName>
    <definedName name="________________________POR4">#REF!</definedName>
    <definedName name="________________________POR5">#REF!</definedName>
    <definedName name="________________________rc">#REF!</definedName>
    <definedName name="________________________SBC1">#REF!</definedName>
    <definedName name="________________________SBC3">#REF!</definedName>
    <definedName name="________________________SBC5">#REF!</definedName>
    <definedName name="_______________________AFC1">#REF!</definedName>
    <definedName name="_______________________AFC3">#REF!</definedName>
    <definedName name="_______________________AFC5">#REF!</definedName>
    <definedName name="_______________________BGC1">#REF!</definedName>
    <definedName name="_______________________BGC3">#REF!</definedName>
    <definedName name="_______________________BGC5">#REF!</definedName>
    <definedName name="_______________________CAC1">#REF!</definedName>
    <definedName name="_______________________CAC3">#REF!</definedName>
    <definedName name="_______________________CAC5">#REF!</definedName>
    <definedName name="_______________________EQP1">#REF!</definedName>
    <definedName name="_______________________EQP10">#REF!</definedName>
    <definedName name="_______________________EQP11">#REF!</definedName>
    <definedName name="_______________________EQP12">#REF!</definedName>
    <definedName name="_______________________EQP13">#REF!</definedName>
    <definedName name="_______________________EQP14">#REF!</definedName>
    <definedName name="_______________________EQP15">#REF!</definedName>
    <definedName name="_______________________EQP16">#REF!</definedName>
    <definedName name="_______________________EQP17">#REF!</definedName>
    <definedName name="_______________________EQP18">#REF!</definedName>
    <definedName name="_______________________EQP19">#REF!</definedName>
    <definedName name="_______________________EQP2">#REF!</definedName>
    <definedName name="_______________________EQP20">#REF!</definedName>
    <definedName name="_______________________eqp27">#REF!</definedName>
    <definedName name="_______________________EQP3">#REF!</definedName>
    <definedName name="_______________________EQP4">#REF!</definedName>
    <definedName name="_______________________EQP5">#REF!</definedName>
    <definedName name="_______________________EQP6">#REF!</definedName>
    <definedName name="_______________________EQP7">#REF!</definedName>
    <definedName name="_______________________EQP8">#REF!</definedName>
    <definedName name="_______________________EQP9">#REF!</definedName>
    <definedName name="_______________________i1">#REF!</definedName>
    <definedName name="_______________________MAT1">#REF!</definedName>
    <definedName name="_______________________MAT10">#REF!</definedName>
    <definedName name="_______________________MAT100">#REF!</definedName>
    <definedName name="_______________________MAT101">#REF!</definedName>
    <definedName name="_______________________MAT102">#REF!</definedName>
    <definedName name="_______________________MAT103">#REF!</definedName>
    <definedName name="_______________________MAT104">#REF!</definedName>
    <definedName name="_______________________MAT105">#REF!</definedName>
    <definedName name="_______________________MAT106">#REF!</definedName>
    <definedName name="_______________________MAT107">#REF!</definedName>
    <definedName name="_______________________MAT108">#REF!</definedName>
    <definedName name="_______________________MAT109">#REF!</definedName>
    <definedName name="_______________________MAT11">#REF!</definedName>
    <definedName name="_______________________MAT110">#REF!</definedName>
    <definedName name="_______________________MAT111">#REF!</definedName>
    <definedName name="_______________________MAT112">#REF!</definedName>
    <definedName name="_______________________MAT113">#REF!</definedName>
    <definedName name="_______________________MAT114">#REF!</definedName>
    <definedName name="_______________________MAT115">#REF!</definedName>
    <definedName name="_______________________MAT116">#REF!</definedName>
    <definedName name="_______________________MAT117">#REF!</definedName>
    <definedName name="_______________________MAT118">#REF!</definedName>
    <definedName name="_______________________MAT119">#REF!</definedName>
    <definedName name="_______________________MAT12">#REF!</definedName>
    <definedName name="_______________________MAT120">#REF!</definedName>
    <definedName name="_______________________MAT121">#REF!</definedName>
    <definedName name="_______________________MAT122">#REF!</definedName>
    <definedName name="_______________________MAT123">#REF!</definedName>
    <definedName name="_______________________MAT124">#REF!</definedName>
    <definedName name="_______________________MAT125">#REF!</definedName>
    <definedName name="_______________________MAT126">#REF!</definedName>
    <definedName name="_______________________MAT127">#REF!</definedName>
    <definedName name="_______________________MAT128">#REF!</definedName>
    <definedName name="_______________________MAT129">#REF!</definedName>
    <definedName name="_______________________MAT13">#REF!</definedName>
    <definedName name="_______________________MAT130">#REF!</definedName>
    <definedName name="_______________________MAT131">#REF!</definedName>
    <definedName name="_______________________MAT132">#REF!</definedName>
    <definedName name="_______________________MAT133">#REF!</definedName>
    <definedName name="_______________________MAT134">#REF!</definedName>
    <definedName name="_______________________MAT135">#REF!</definedName>
    <definedName name="_______________________MAT136">#REF!</definedName>
    <definedName name="_______________________MAT137">#REF!</definedName>
    <definedName name="_______________________MAT138">#REF!</definedName>
    <definedName name="_______________________MAT139">#REF!</definedName>
    <definedName name="_______________________MAT14">#REF!</definedName>
    <definedName name="_______________________MAT140">#REF!</definedName>
    <definedName name="_______________________MAT141">#REF!</definedName>
    <definedName name="_______________________MAT142">#REF!</definedName>
    <definedName name="_______________________MAT143">#REF!</definedName>
    <definedName name="_______________________MAT144">#REF!</definedName>
    <definedName name="_______________________MAT145">#REF!</definedName>
    <definedName name="_______________________MAT146">#REF!</definedName>
    <definedName name="_______________________MAT147">#REF!</definedName>
    <definedName name="_______________________MAT148">#REF!</definedName>
    <definedName name="_______________________MAT149">#REF!</definedName>
    <definedName name="_______________________MAT15">#REF!</definedName>
    <definedName name="_______________________MAT150">#REF!</definedName>
    <definedName name="_______________________MAT151">#REF!</definedName>
    <definedName name="_______________________MAT152">#REF!</definedName>
    <definedName name="_______________________MAT153">#REF!</definedName>
    <definedName name="_______________________MAT154">#REF!</definedName>
    <definedName name="_______________________MAT155">#REF!</definedName>
    <definedName name="_______________________MAT156">#REF!</definedName>
    <definedName name="_______________________MAT157">#REF!</definedName>
    <definedName name="_______________________MAT158">#REF!</definedName>
    <definedName name="_______________________MAT159">#REF!</definedName>
    <definedName name="_______________________MAT16">#REF!</definedName>
    <definedName name="_______________________MAT160">#REF!</definedName>
    <definedName name="_______________________MAT161">#REF!</definedName>
    <definedName name="_______________________MAT162">#REF!</definedName>
    <definedName name="_______________________MAT163">#REF!</definedName>
    <definedName name="_______________________MAT164">#REF!</definedName>
    <definedName name="_______________________MAT165">#REF!</definedName>
    <definedName name="_______________________MAT166">#REF!</definedName>
    <definedName name="_______________________MAT17">#REF!</definedName>
    <definedName name="_______________________MAT18">#REF!</definedName>
    <definedName name="_______________________MAT19">#REF!</definedName>
    <definedName name="_______________________MAT2">#REF!</definedName>
    <definedName name="_______________________MAT20">#REF!</definedName>
    <definedName name="_______________________MAT21">#REF!</definedName>
    <definedName name="_______________________MAT22">#REF!</definedName>
    <definedName name="_______________________MAT23">#REF!</definedName>
    <definedName name="_______________________MAT24">#REF!</definedName>
    <definedName name="_______________________MAT25">#REF!</definedName>
    <definedName name="_______________________MAT26">#REF!</definedName>
    <definedName name="_______________________MAT27">#REF!</definedName>
    <definedName name="_______________________MAT28">#REF!</definedName>
    <definedName name="_______________________MAT29">#REF!</definedName>
    <definedName name="_______________________MAT3">#REF!</definedName>
    <definedName name="_______________________MAT30">#REF!</definedName>
    <definedName name="_______________________MAT31">#REF!</definedName>
    <definedName name="_______________________MAT32">#REF!</definedName>
    <definedName name="_______________________MAT33">#REF!</definedName>
    <definedName name="_______________________MAT34">#REF!</definedName>
    <definedName name="_______________________MAT35">#REF!</definedName>
    <definedName name="_______________________MAT36">#REF!</definedName>
    <definedName name="_______________________MAT37">#REF!</definedName>
    <definedName name="_______________________MAT38">#REF!</definedName>
    <definedName name="_______________________MAT39">#REF!</definedName>
    <definedName name="_______________________MAT4">#REF!</definedName>
    <definedName name="_______________________MAT40">#REF!</definedName>
    <definedName name="_______________________MAT41">#REF!</definedName>
    <definedName name="_______________________MAT42">#REF!</definedName>
    <definedName name="_______________________MAT43">#REF!</definedName>
    <definedName name="_______________________MAT44">#REF!</definedName>
    <definedName name="_______________________MAT45">#REF!</definedName>
    <definedName name="_______________________MAT46">#REF!</definedName>
    <definedName name="_______________________MAT47">#REF!</definedName>
    <definedName name="_______________________MAT48">#REF!</definedName>
    <definedName name="_______________________MAT49">#REF!</definedName>
    <definedName name="_______________________MAT5">#REF!</definedName>
    <definedName name="_______________________MAT50">#REF!</definedName>
    <definedName name="_______________________MAT51">#REF!</definedName>
    <definedName name="_______________________MAT52">#REF!</definedName>
    <definedName name="_______________________MAT53">#REF!</definedName>
    <definedName name="_______________________MAT54">#REF!</definedName>
    <definedName name="_______________________MAT55">#REF!</definedName>
    <definedName name="_______________________MAT56">#REF!</definedName>
    <definedName name="_______________________MAT57">#REF!</definedName>
    <definedName name="_______________________MAT58">#REF!</definedName>
    <definedName name="_______________________MAT59">#REF!</definedName>
    <definedName name="_______________________MAT6">#REF!</definedName>
    <definedName name="_______________________MAT60">#REF!</definedName>
    <definedName name="_______________________MAT61">#REF!</definedName>
    <definedName name="_______________________MAT62">#REF!</definedName>
    <definedName name="_______________________MAT63">#REF!</definedName>
    <definedName name="_______________________MAT64">#REF!</definedName>
    <definedName name="_______________________MAT65">#REF!</definedName>
    <definedName name="_______________________MAT66">#REF!</definedName>
    <definedName name="_______________________MAT67">#REF!</definedName>
    <definedName name="_______________________MAT68">#REF!</definedName>
    <definedName name="_______________________MAT69">#REF!</definedName>
    <definedName name="_______________________MAT7">#REF!</definedName>
    <definedName name="_______________________MAT70">#REF!</definedName>
    <definedName name="_______________________MAT71">#REF!</definedName>
    <definedName name="_______________________MAT72">#REF!</definedName>
    <definedName name="_______________________MAT73">#REF!</definedName>
    <definedName name="_______________________MAT74">#REF!</definedName>
    <definedName name="_______________________MAT75">#REF!</definedName>
    <definedName name="_______________________MAT76">#REF!</definedName>
    <definedName name="_______________________MAT77">#REF!</definedName>
    <definedName name="_______________________MAT78">#REF!</definedName>
    <definedName name="_______________________MAT79">#REF!</definedName>
    <definedName name="_______________________MAT8">#REF!</definedName>
    <definedName name="_______________________MAT80">#REF!</definedName>
    <definedName name="_______________________MAT81">#REF!</definedName>
    <definedName name="_______________________MAT82">#REF!</definedName>
    <definedName name="_______________________MAT83">#REF!</definedName>
    <definedName name="_______________________MAT84">#REF!</definedName>
    <definedName name="_______________________MAT85">#REF!</definedName>
    <definedName name="_______________________MAT86">#REF!</definedName>
    <definedName name="_______________________MAT87">#REF!</definedName>
    <definedName name="_______________________MAT88">#REF!</definedName>
    <definedName name="_______________________MAT89">#REF!</definedName>
    <definedName name="_______________________MAT9">#REF!</definedName>
    <definedName name="_______________________MAT90">#REF!</definedName>
    <definedName name="_______________________MAT91">#REF!</definedName>
    <definedName name="_______________________MAT92">#REF!</definedName>
    <definedName name="_______________________MAT93">#REF!</definedName>
    <definedName name="_______________________MAT94">#REF!</definedName>
    <definedName name="_______________________MAT95">#REF!</definedName>
    <definedName name="_______________________MAT96">#REF!</definedName>
    <definedName name="_______________________MAT97">#REF!</definedName>
    <definedName name="_______________________MAT98">#REF!</definedName>
    <definedName name="_______________________MAT99">#REF!</definedName>
    <definedName name="_______________________MO1">#REF!</definedName>
    <definedName name="_______________________MO10">#REF!</definedName>
    <definedName name="_______________________MO2">#REF!</definedName>
    <definedName name="_______________________MO3">#REF!</definedName>
    <definedName name="_______________________MO4">#REF!</definedName>
    <definedName name="_______________________MO5">#REF!</definedName>
    <definedName name="_______________________MO6">#REF!</definedName>
    <definedName name="_______________________MO7">#REF!</definedName>
    <definedName name="_______________________MO8">#REF!</definedName>
    <definedName name="_______________________MO9">#REF!</definedName>
    <definedName name="_______________________MV1">#REF!</definedName>
    <definedName name="_______________________MV10">#REF!</definedName>
    <definedName name="_______________________MV11">#REF!</definedName>
    <definedName name="_______________________MV12">#REF!</definedName>
    <definedName name="_______________________MV13">#REF!</definedName>
    <definedName name="_______________________MV14">#REF!</definedName>
    <definedName name="_______________________MV15">#REF!</definedName>
    <definedName name="_______________________MV16">#REF!</definedName>
    <definedName name="_______________________MV17">#REF!</definedName>
    <definedName name="_______________________MV18">#REF!</definedName>
    <definedName name="_______________________MV19">#REF!</definedName>
    <definedName name="_______________________MV2">#REF!</definedName>
    <definedName name="_______________________MV20">#REF!</definedName>
    <definedName name="_______________________MV3">#REF!</definedName>
    <definedName name="_______________________MV4">#REF!</definedName>
    <definedName name="_______________________MV5">#REF!</definedName>
    <definedName name="_______________________MV6">#REF!</definedName>
    <definedName name="_______________________MV7">#REF!</definedName>
    <definedName name="_______________________MV8">#REF!</definedName>
    <definedName name="_______________________MV9">#REF!</definedName>
    <definedName name="_______________________POR1">#REF!</definedName>
    <definedName name="_______________________POR2">#REF!</definedName>
    <definedName name="_______________________POR3">#REF!</definedName>
    <definedName name="_______________________POR4">#REF!</definedName>
    <definedName name="_______________________POR5">#REF!</definedName>
    <definedName name="_______________________rc">#REF!</definedName>
    <definedName name="_______________________SBC1">#REF!</definedName>
    <definedName name="_______________________SBC3">#REF!</definedName>
    <definedName name="_______________________SBC5">#REF!</definedName>
    <definedName name="______________________AFC1">#REF!</definedName>
    <definedName name="______________________AFC3">#REF!</definedName>
    <definedName name="______________________AFC5">#REF!</definedName>
    <definedName name="______________________BGC1">#REF!</definedName>
    <definedName name="______________________BGC3">#REF!</definedName>
    <definedName name="______________________BGC5">#REF!</definedName>
    <definedName name="______________________CAC1">#REF!</definedName>
    <definedName name="______________________CAC3">#REF!</definedName>
    <definedName name="______________________CAC5">#REF!</definedName>
    <definedName name="______________________EQP1">#REF!</definedName>
    <definedName name="______________________EQP10">#REF!</definedName>
    <definedName name="______________________EQP11">#REF!</definedName>
    <definedName name="______________________EQP12">#REF!</definedName>
    <definedName name="______________________EQP13">#REF!</definedName>
    <definedName name="______________________EQP14">#REF!</definedName>
    <definedName name="______________________EQP15">#REF!</definedName>
    <definedName name="______________________EQP16">#REF!</definedName>
    <definedName name="______________________EQP17">#REF!</definedName>
    <definedName name="______________________EQP18">#REF!</definedName>
    <definedName name="______________________EQP19">#REF!</definedName>
    <definedName name="______________________EQP2">#REF!</definedName>
    <definedName name="______________________EQP20">#REF!</definedName>
    <definedName name="______________________eqp27">#REF!</definedName>
    <definedName name="______________________EQP3">#REF!</definedName>
    <definedName name="______________________EQP4">#REF!</definedName>
    <definedName name="______________________EQP5">#REF!</definedName>
    <definedName name="______________________EQP6">#REF!</definedName>
    <definedName name="______________________EQP7">#REF!</definedName>
    <definedName name="______________________EQP8">#REF!</definedName>
    <definedName name="______________________EQP9">#REF!</definedName>
    <definedName name="______________________i1">#REF!</definedName>
    <definedName name="______________________MAT1">#REF!</definedName>
    <definedName name="______________________MAT10">#REF!</definedName>
    <definedName name="______________________MAT100">#REF!</definedName>
    <definedName name="______________________MAT101">#REF!</definedName>
    <definedName name="______________________MAT102">#REF!</definedName>
    <definedName name="______________________MAT103">#REF!</definedName>
    <definedName name="______________________MAT104">#REF!</definedName>
    <definedName name="______________________MAT105">#REF!</definedName>
    <definedName name="______________________MAT106">#REF!</definedName>
    <definedName name="______________________MAT107">#REF!</definedName>
    <definedName name="______________________MAT108">#REF!</definedName>
    <definedName name="______________________MAT109">#REF!</definedName>
    <definedName name="______________________MAT11">#REF!</definedName>
    <definedName name="______________________MAT110">#REF!</definedName>
    <definedName name="______________________MAT111">#REF!</definedName>
    <definedName name="______________________MAT112">#REF!</definedName>
    <definedName name="______________________MAT113">#REF!</definedName>
    <definedName name="______________________MAT114">#REF!</definedName>
    <definedName name="______________________MAT115">#REF!</definedName>
    <definedName name="______________________MAT116">#REF!</definedName>
    <definedName name="______________________MAT117">#REF!</definedName>
    <definedName name="______________________MAT118">#REF!</definedName>
    <definedName name="______________________MAT119">#REF!</definedName>
    <definedName name="______________________MAT12">#REF!</definedName>
    <definedName name="______________________MAT120">#REF!</definedName>
    <definedName name="______________________MAT121">#REF!</definedName>
    <definedName name="______________________MAT122">#REF!</definedName>
    <definedName name="______________________MAT123">#REF!</definedName>
    <definedName name="______________________MAT124">#REF!</definedName>
    <definedName name="______________________MAT125">#REF!</definedName>
    <definedName name="______________________MAT126">#REF!</definedName>
    <definedName name="______________________MAT127">#REF!</definedName>
    <definedName name="______________________MAT128">#REF!</definedName>
    <definedName name="______________________MAT129">#REF!</definedName>
    <definedName name="______________________MAT13">#REF!</definedName>
    <definedName name="______________________MAT130">#REF!</definedName>
    <definedName name="______________________MAT131">#REF!</definedName>
    <definedName name="______________________MAT132">#REF!</definedName>
    <definedName name="______________________MAT133">#REF!</definedName>
    <definedName name="______________________MAT134">#REF!</definedName>
    <definedName name="______________________MAT135">#REF!</definedName>
    <definedName name="______________________MAT136">#REF!</definedName>
    <definedName name="______________________MAT137">#REF!</definedName>
    <definedName name="______________________MAT138">#REF!</definedName>
    <definedName name="______________________MAT139">#REF!</definedName>
    <definedName name="______________________MAT14">#REF!</definedName>
    <definedName name="______________________MAT140">#REF!</definedName>
    <definedName name="______________________MAT141">#REF!</definedName>
    <definedName name="______________________MAT142">#REF!</definedName>
    <definedName name="______________________MAT143">#REF!</definedName>
    <definedName name="______________________MAT144">#REF!</definedName>
    <definedName name="______________________MAT145">#REF!</definedName>
    <definedName name="______________________MAT146">#REF!</definedName>
    <definedName name="______________________MAT147">#REF!</definedName>
    <definedName name="______________________MAT148">#REF!</definedName>
    <definedName name="______________________MAT149">#REF!</definedName>
    <definedName name="______________________MAT15">#REF!</definedName>
    <definedName name="______________________MAT150">#REF!</definedName>
    <definedName name="______________________MAT151">#REF!</definedName>
    <definedName name="______________________MAT152">#REF!</definedName>
    <definedName name="______________________MAT153">#REF!</definedName>
    <definedName name="______________________MAT154">#REF!</definedName>
    <definedName name="______________________MAT155">#REF!</definedName>
    <definedName name="______________________MAT156">#REF!</definedName>
    <definedName name="______________________MAT157">#REF!</definedName>
    <definedName name="______________________MAT158">#REF!</definedName>
    <definedName name="______________________MAT159">#REF!</definedName>
    <definedName name="______________________MAT16">#REF!</definedName>
    <definedName name="______________________MAT160">#REF!</definedName>
    <definedName name="______________________MAT161">#REF!</definedName>
    <definedName name="______________________MAT162">#REF!</definedName>
    <definedName name="______________________MAT163">#REF!</definedName>
    <definedName name="______________________MAT164">#REF!</definedName>
    <definedName name="______________________MAT165">#REF!</definedName>
    <definedName name="______________________MAT166">#REF!</definedName>
    <definedName name="______________________MAT17">#REF!</definedName>
    <definedName name="______________________MAT18">#REF!</definedName>
    <definedName name="______________________MAT19">#REF!</definedName>
    <definedName name="______________________MAT2">#REF!</definedName>
    <definedName name="______________________MAT20">#REF!</definedName>
    <definedName name="______________________MAT21">#REF!</definedName>
    <definedName name="______________________MAT22">#REF!</definedName>
    <definedName name="______________________MAT23">#REF!</definedName>
    <definedName name="______________________MAT24">#REF!</definedName>
    <definedName name="______________________MAT25">#REF!</definedName>
    <definedName name="______________________MAT26">#REF!</definedName>
    <definedName name="______________________MAT27">#REF!</definedName>
    <definedName name="______________________MAT28">#REF!</definedName>
    <definedName name="______________________MAT29">#REF!</definedName>
    <definedName name="______________________MAT3">#REF!</definedName>
    <definedName name="______________________MAT30">#REF!</definedName>
    <definedName name="______________________MAT31">#REF!</definedName>
    <definedName name="______________________MAT32">#REF!</definedName>
    <definedName name="______________________MAT33">#REF!</definedName>
    <definedName name="______________________MAT34">#REF!</definedName>
    <definedName name="______________________MAT35">#REF!</definedName>
    <definedName name="______________________MAT36">#REF!</definedName>
    <definedName name="______________________MAT37">#REF!</definedName>
    <definedName name="______________________MAT38">#REF!</definedName>
    <definedName name="______________________MAT39">#REF!</definedName>
    <definedName name="______________________MAT4">#REF!</definedName>
    <definedName name="______________________MAT40">#REF!</definedName>
    <definedName name="______________________MAT41">#REF!</definedName>
    <definedName name="______________________MAT42">#REF!</definedName>
    <definedName name="______________________MAT43">#REF!</definedName>
    <definedName name="______________________MAT44">#REF!</definedName>
    <definedName name="______________________MAT45">#REF!</definedName>
    <definedName name="______________________MAT46">#REF!</definedName>
    <definedName name="______________________MAT47">#REF!</definedName>
    <definedName name="______________________MAT48">#REF!</definedName>
    <definedName name="______________________MAT49">#REF!</definedName>
    <definedName name="______________________MAT5">#REF!</definedName>
    <definedName name="______________________MAT50">#REF!</definedName>
    <definedName name="______________________MAT51">#REF!</definedName>
    <definedName name="______________________MAT52">#REF!</definedName>
    <definedName name="______________________MAT53">#REF!</definedName>
    <definedName name="______________________MAT54">#REF!</definedName>
    <definedName name="______________________MAT55">#REF!</definedName>
    <definedName name="______________________MAT56">#REF!</definedName>
    <definedName name="______________________MAT57">#REF!</definedName>
    <definedName name="______________________MAT58">#REF!</definedName>
    <definedName name="______________________MAT59">#REF!</definedName>
    <definedName name="______________________MAT6">#REF!</definedName>
    <definedName name="______________________MAT60">#REF!</definedName>
    <definedName name="______________________MAT61">#REF!</definedName>
    <definedName name="______________________MAT62">#REF!</definedName>
    <definedName name="______________________MAT63">#REF!</definedName>
    <definedName name="______________________MAT64">#REF!</definedName>
    <definedName name="______________________MAT65">#REF!</definedName>
    <definedName name="______________________MAT66">#REF!</definedName>
    <definedName name="______________________MAT67">#REF!</definedName>
    <definedName name="______________________MAT68">#REF!</definedName>
    <definedName name="______________________MAT69">#REF!</definedName>
    <definedName name="______________________MAT7">#REF!</definedName>
    <definedName name="______________________MAT70">#REF!</definedName>
    <definedName name="______________________MAT71">#REF!</definedName>
    <definedName name="______________________MAT72">#REF!</definedName>
    <definedName name="______________________MAT73">#REF!</definedName>
    <definedName name="______________________MAT74">#REF!</definedName>
    <definedName name="______________________MAT75">#REF!</definedName>
    <definedName name="______________________MAT76">#REF!</definedName>
    <definedName name="______________________MAT77">#REF!</definedName>
    <definedName name="______________________MAT78">#REF!</definedName>
    <definedName name="______________________MAT79">#REF!</definedName>
    <definedName name="______________________MAT8">#REF!</definedName>
    <definedName name="______________________MAT80">#REF!</definedName>
    <definedName name="______________________MAT81">#REF!</definedName>
    <definedName name="______________________MAT82">#REF!</definedName>
    <definedName name="______________________MAT83">#REF!</definedName>
    <definedName name="______________________MAT84">#REF!</definedName>
    <definedName name="______________________MAT85">#REF!</definedName>
    <definedName name="______________________MAT86">#REF!</definedName>
    <definedName name="______________________MAT87">#REF!</definedName>
    <definedName name="______________________MAT88">#REF!</definedName>
    <definedName name="______________________MAT89">#REF!</definedName>
    <definedName name="______________________MAT9">#REF!</definedName>
    <definedName name="______________________MAT90">#REF!</definedName>
    <definedName name="______________________MAT91">#REF!</definedName>
    <definedName name="______________________MAT92">#REF!</definedName>
    <definedName name="______________________MAT93">#REF!</definedName>
    <definedName name="______________________MAT94">#REF!</definedName>
    <definedName name="______________________MAT95">#REF!</definedName>
    <definedName name="______________________MAT96">#REF!</definedName>
    <definedName name="______________________MAT97">#REF!</definedName>
    <definedName name="______________________MAT98">#REF!</definedName>
    <definedName name="______________________MAT99">#REF!</definedName>
    <definedName name="______________________MO1">#REF!</definedName>
    <definedName name="______________________MO10">#REF!</definedName>
    <definedName name="______________________MO2">#REF!</definedName>
    <definedName name="______________________MO3">#REF!</definedName>
    <definedName name="______________________MO4">#REF!</definedName>
    <definedName name="______________________MO5">#REF!</definedName>
    <definedName name="______________________MO6">#REF!</definedName>
    <definedName name="______________________MO7">#REF!</definedName>
    <definedName name="______________________MO8">#REF!</definedName>
    <definedName name="______________________MO9">#REF!</definedName>
    <definedName name="______________________MV1">#REF!</definedName>
    <definedName name="______________________MV10">#REF!</definedName>
    <definedName name="______________________MV11">#REF!</definedName>
    <definedName name="______________________MV12">#REF!</definedName>
    <definedName name="______________________MV13">#REF!</definedName>
    <definedName name="______________________MV14">#REF!</definedName>
    <definedName name="______________________MV15">#REF!</definedName>
    <definedName name="______________________MV16">#REF!</definedName>
    <definedName name="______________________MV17">#REF!</definedName>
    <definedName name="______________________MV18">#REF!</definedName>
    <definedName name="______________________MV19">#REF!</definedName>
    <definedName name="______________________MV2">#REF!</definedName>
    <definedName name="______________________MV20">#REF!</definedName>
    <definedName name="______________________MV3">#REF!</definedName>
    <definedName name="______________________MV4">#REF!</definedName>
    <definedName name="______________________MV5">#REF!</definedName>
    <definedName name="______________________MV6">#REF!</definedName>
    <definedName name="______________________MV7">#REF!</definedName>
    <definedName name="______________________MV8">#REF!</definedName>
    <definedName name="______________________MV9">#REF!</definedName>
    <definedName name="______________________POR1">#REF!</definedName>
    <definedName name="______________________POR2">#REF!</definedName>
    <definedName name="______________________POR3">#REF!</definedName>
    <definedName name="______________________POR4">#REF!</definedName>
    <definedName name="______________________POR5">#REF!</definedName>
    <definedName name="______________________rc">#REF!</definedName>
    <definedName name="______________________SBC1">#REF!</definedName>
    <definedName name="______________________SBC3">#REF!</definedName>
    <definedName name="______________________SBC5">#REF!</definedName>
    <definedName name="_____________________AFC1">#REF!</definedName>
    <definedName name="_____________________AFC3">#REF!</definedName>
    <definedName name="_____________________AFC5">#REF!</definedName>
    <definedName name="_____________________BGC1">#REF!</definedName>
    <definedName name="_____________________BGC3">#REF!</definedName>
    <definedName name="_____________________BGC5">#REF!</definedName>
    <definedName name="_____________________CAC1">#REF!</definedName>
    <definedName name="_____________________CAC3">#REF!</definedName>
    <definedName name="_____________________CAC5">#REF!</definedName>
    <definedName name="_____________________EQP1">#REF!</definedName>
    <definedName name="_____________________EQP10">#REF!</definedName>
    <definedName name="_____________________EQP11">#REF!</definedName>
    <definedName name="_____________________EQP12">#REF!</definedName>
    <definedName name="_____________________EQP13">#REF!</definedName>
    <definedName name="_____________________EQP14">#REF!</definedName>
    <definedName name="_____________________EQP15">#REF!</definedName>
    <definedName name="_____________________EQP16">#REF!</definedName>
    <definedName name="_____________________EQP17">#REF!</definedName>
    <definedName name="_____________________EQP18">#REF!</definedName>
    <definedName name="_____________________EQP19">#REF!</definedName>
    <definedName name="_____________________EQP2">#REF!</definedName>
    <definedName name="_____________________EQP20">#REF!</definedName>
    <definedName name="_____________________eqp27">#REF!</definedName>
    <definedName name="_____________________EQP3">#REF!</definedName>
    <definedName name="_____________________EQP4">#REF!</definedName>
    <definedName name="_____________________EQP5">#REF!</definedName>
    <definedName name="_____________________EQP6">#REF!</definedName>
    <definedName name="_____________________EQP7">#REF!</definedName>
    <definedName name="_____________________EQP8">#REF!</definedName>
    <definedName name="_____________________EQP9">#REF!</definedName>
    <definedName name="_____________________i1">#REF!</definedName>
    <definedName name="_____________________MAT1">#REF!</definedName>
    <definedName name="_____________________MAT10">#REF!</definedName>
    <definedName name="_____________________MAT100">#REF!</definedName>
    <definedName name="_____________________MAT101">#REF!</definedName>
    <definedName name="_____________________MAT102">#REF!</definedName>
    <definedName name="_____________________MAT103">#REF!</definedName>
    <definedName name="_____________________MAT104">#REF!</definedName>
    <definedName name="_____________________MAT105">#REF!</definedName>
    <definedName name="_____________________MAT106">#REF!</definedName>
    <definedName name="_____________________MAT107">#REF!</definedName>
    <definedName name="_____________________MAT108">#REF!</definedName>
    <definedName name="_____________________MAT109">#REF!</definedName>
    <definedName name="_____________________MAT11">#REF!</definedName>
    <definedName name="_____________________MAT110">#REF!</definedName>
    <definedName name="_____________________MAT111">#REF!</definedName>
    <definedName name="_____________________MAT112">#REF!</definedName>
    <definedName name="_____________________MAT113">#REF!</definedName>
    <definedName name="_____________________MAT114">#REF!</definedName>
    <definedName name="_____________________MAT115">#REF!</definedName>
    <definedName name="_____________________MAT116">#REF!</definedName>
    <definedName name="_____________________MAT117">#REF!</definedName>
    <definedName name="_____________________MAT118">#REF!</definedName>
    <definedName name="_____________________MAT119">#REF!</definedName>
    <definedName name="_____________________MAT12">#REF!</definedName>
    <definedName name="_____________________MAT120">#REF!</definedName>
    <definedName name="_____________________MAT121">#REF!</definedName>
    <definedName name="_____________________MAT122">#REF!</definedName>
    <definedName name="_____________________MAT123">#REF!</definedName>
    <definedName name="_____________________MAT124">#REF!</definedName>
    <definedName name="_____________________MAT125">#REF!</definedName>
    <definedName name="_____________________MAT126">#REF!</definedName>
    <definedName name="_____________________MAT127">#REF!</definedName>
    <definedName name="_____________________MAT128">#REF!</definedName>
    <definedName name="_____________________MAT129">#REF!</definedName>
    <definedName name="_____________________MAT13">#REF!</definedName>
    <definedName name="_____________________MAT130">#REF!</definedName>
    <definedName name="_____________________MAT131">#REF!</definedName>
    <definedName name="_____________________MAT132">#REF!</definedName>
    <definedName name="_____________________MAT133">#REF!</definedName>
    <definedName name="_____________________MAT134">#REF!</definedName>
    <definedName name="_____________________MAT135">#REF!</definedName>
    <definedName name="_____________________MAT136">#REF!</definedName>
    <definedName name="_____________________MAT137">#REF!</definedName>
    <definedName name="_____________________MAT138">#REF!</definedName>
    <definedName name="_____________________MAT139">#REF!</definedName>
    <definedName name="_____________________MAT14">#REF!</definedName>
    <definedName name="_____________________MAT140">#REF!</definedName>
    <definedName name="_____________________MAT141">#REF!</definedName>
    <definedName name="_____________________MAT142">#REF!</definedName>
    <definedName name="_____________________MAT143">#REF!</definedName>
    <definedName name="_____________________MAT144">#REF!</definedName>
    <definedName name="_____________________MAT145">#REF!</definedName>
    <definedName name="_____________________MAT146">#REF!</definedName>
    <definedName name="_____________________MAT147">#REF!</definedName>
    <definedName name="_____________________MAT148">#REF!</definedName>
    <definedName name="_____________________MAT149">#REF!</definedName>
    <definedName name="_____________________MAT15">#REF!</definedName>
    <definedName name="_____________________MAT150">#REF!</definedName>
    <definedName name="_____________________MAT151">#REF!</definedName>
    <definedName name="_____________________MAT152">#REF!</definedName>
    <definedName name="_____________________MAT153">#REF!</definedName>
    <definedName name="_____________________MAT154">#REF!</definedName>
    <definedName name="_____________________MAT155">#REF!</definedName>
    <definedName name="_____________________MAT156">#REF!</definedName>
    <definedName name="_____________________MAT157">#REF!</definedName>
    <definedName name="_____________________MAT158">#REF!</definedName>
    <definedName name="_____________________MAT159">#REF!</definedName>
    <definedName name="_____________________MAT16">#REF!</definedName>
    <definedName name="_____________________MAT160">#REF!</definedName>
    <definedName name="_____________________MAT161">#REF!</definedName>
    <definedName name="_____________________MAT162">#REF!</definedName>
    <definedName name="_____________________MAT163">#REF!</definedName>
    <definedName name="_____________________MAT164">#REF!</definedName>
    <definedName name="_____________________MAT165">#REF!</definedName>
    <definedName name="_____________________MAT166">#REF!</definedName>
    <definedName name="_____________________MAT17">#REF!</definedName>
    <definedName name="_____________________MAT18">#REF!</definedName>
    <definedName name="_____________________MAT19">#REF!</definedName>
    <definedName name="_____________________MAT2">#REF!</definedName>
    <definedName name="_____________________MAT20">#REF!</definedName>
    <definedName name="_____________________MAT21">#REF!</definedName>
    <definedName name="_____________________MAT22">#REF!</definedName>
    <definedName name="_____________________MAT23">#REF!</definedName>
    <definedName name="_____________________MAT24">#REF!</definedName>
    <definedName name="_____________________MAT25">#REF!</definedName>
    <definedName name="_____________________MAT26">#REF!</definedName>
    <definedName name="_____________________MAT27">#REF!</definedName>
    <definedName name="_____________________MAT28">#REF!</definedName>
    <definedName name="_____________________MAT29">#REF!</definedName>
    <definedName name="_____________________MAT3">#REF!</definedName>
    <definedName name="_____________________MAT30">#REF!</definedName>
    <definedName name="_____________________MAT31">#REF!</definedName>
    <definedName name="_____________________MAT32">#REF!</definedName>
    <definedName name="_____________________MAT33">#REF!</definedName>
    <definedName name="_____________________MAT34">#REF!</definedName>
    <definedName name="_____________________MAT35">#REF!</definedName>
    <definedName name="_____________________MAT36">#REF!</definedName>
    <definedName name="_____________________MAT37">#REF!</definedName>
    <definedName name="_____________________MAT38">#REF!</definedName>
    <definedName name="_____________________MAT39">#REF!</definedName>
    <definedName name="_____________________MAT4">#REF!</definedName>
    <definedName name="_____________________MAT40">#REF!</definedName>
    <definedName name="_____________________MAT41">#REF!</definedName>
    <definedName name="_____________________MAT42">#REF!</definedName>
    <definedName name="_____________________MAT43">#REF!</definedName>
    <definedName name="_____________________MAT44">#REF!</definedName>
    <definedName name="_____________________MAT45">#REF!</definedName>
    <definedName name="_____________________MAT46">#REF!</definedName>
    <definedName name="_____________________MAT47">#REF!</definedName>
    <definedName name="_____________________MAT48">#REF!</definedName>
    <definedName name="_____________________MAT49">#REF!</definedName>
    <definedName name="_____________________MAT5">#REF!</definedName>
    <definedName name="_____________________MAT50">#REF!</definedName>
    <definedName name="_____________________MAT51">#REF!</definedName>
    <definedName name="_____________________MAT52">#REF!</definedName>
    <definedName name="_____________________MAT53">#REF!</definedName>
    <definedName name="_____________________MAT54">#REF!</definedName>
    <definedName name="_____________________MAT55">#REF!</definedName>
    <definedName name="_____________________MAT56">#REF!</definedName>
    <definedName name="_____________________MAT57">#REF!</definedName>
    <definedName name="_____________________MAT58">#REF!</definedName>
    <definedName name="_____________________MAT59">#REF!</definedName>
    <definedName name="_____________________MAT6">#REF!</definedName>
    <definedName name="_____________________MAT60">#REF!</definedName>
    <definedName name="_____________________MAT61">#REF!</definedName>
    <definedName name="_____________________MAT62">#REF!</definedName>
    <definedName name="_____________________MAT63">#REF!</definedName>
    <definedName name="_____________________MAT64">#REF!</definedName>
    <definedName name="_____________________MAT65">#REF!</definedName>
    <definedName name="_____________________MAT66">#REF!</definedName>
    <definedName name="_____________________MAT67">#REF!</definedName>
    <definedName name="_____________________MAT68">#REF!</definedName>
    <definedName name="_____________________MAT69">#REF!</definedName>
    <definedName name="_____________________MAT7">#REF!</definedName>
    <definedName name="_____________________MAT70">#REF!</definedName>
    <definedName name="_____________________MAT71">#REF!</definedName>
    <definedName name="_____________________MAT72">#REF!</definedName>
    <definedName name="_____________________MAT73">#REF!</definedName>
    <definedName name="_____________________MAT74">#REF!</definedName>
    <definedName name="_____________________MAT75">#REF!</definedName>
    <definedName name="_____________________MAT76">#REF!</definedName>
    <definedName name="_____________________MAT77">#REF!</definedName>
    <definedName name="_____________________MAT78">#REF!</definedName>
    <definedName name="_____________________MAT79">#REF!</definedName>
    <definedName name="_____________________MAT8">#REF!</definedName>
    <definedName name="_____________________MAT80">#REF!</definedName>
    <definedName name="_____________________MAT81">#REF!</definedName>
    <definedName name="_____________________MAT82">#REF!</definedName>
    <definedName name="_____________________MAT83">#REF!</definedName>
    <definedName name="_____________________MAT84">#REF!</definedName>
    <definedName name="_____________________MAT85">#REF!</definedName>
    <definedName name="_____________________MAT86">#REF!</definedName>
    <definedName name="_____________________MAT87">#REF!</definedName>
    <definedName name="_____________________MAT88">#REF!</definedName>
    <definedName name="_____________________MAT89">#REF!</definedName>
    <definedName name="_____________________MAT9">#REF!</definedName>
    <definedName name="_____________________MAT90">#REF!</definedName>
    <definedName name="_____________________MAT91">#REF!</definedName>
    <definedName name="_____________________MAT92">#REF!</definedName>
    <definedName name="_____________________MAT93">#REF!</definedName>
    <definedName name="_____________________MAT94">#REF!</definedName>
    <definedName name="_____________________MAT95">#REF!</definedName>
    <definedName name="_____________________MAT96">#REF!</definedName>
    <definedName name="_____________________MAT97">#REF!</definedName>
    <definedName name="_____________________MAT98">#REF!</definedName>
    <definedName name="_____________________MAT99">#REF!</definedName>
    <definedName name="_____________________MO1">#REF!</definedName>
    <definedName name="_____________________MO10">#REF!</definedName>
    <definedName name="_____________________MO2">#REF!</definedName>
    <definedName name="_____________________MO3">#REF!</definedName>
    <definedName name="_____________________MO4">#REF!</definedName>
    <definedName name="_____________________MO5">#REF!</definedName>
    <definedName name="_____________________MO6">#REF!</definedName>
    <definedName name="_____________________MO7">#REF!</definedName>
    <definedName name="_____________________MO8">#REF!</definedName>
    <definedName name="_____________________MO9">#REF!</definedName>
    <definedName name="_____________________MV1">#REF!</definedName>
    <definedName name="_____________________MV10">#REF!</definedName>
    <definedName name="_____________________MV11">#REF!</definedName>
    <definedName name="_____________________MV12">#REF!</definedName>
    <definedName name="_____________________MV13">#REF!</definedName>
    <definedName name="_____________________MV14">#REF!</definedName>
    <definedName name="_____________________MV15">#REF!</definedName>
    <definedName name="_____________________MV16">#REF!</definedName>
    <definedName name="_____________________MV17">#REF!</definedName>
    <definedName name="_____________________MV18">#REF!</definedName>
    <definedName name="_____________________MV19">#REF!</definedName>
    <definedName name="_____________________MV2">#REF!</definedName>
    <definedName name="_____________________MV20">#REF!</definedName>
    <definedName name="_____________________MV3">#REF!</definedName>
    <definedName name="_____________________MV4">#REF!</definedName>
    <definedName name="_____________________MV5">#REF!</definedName>
    <definedName name="_____________________MV6">#REF!</definedName>
    <definedName name="_____________________MV7">#REF!</definedName>
    <definedName name="_____________________MV8">#REF!</definedName>
    <definedName name="_____________________MV9">#REF!</definedName>
    <definedName name="_____________________POR1">#REF!</definedName>
    <definedName name="_____________________POR2">#REF!</definedName>
    <definedName name="_____________________POR3">#REF!</definedName>
    <definedName name="_____________________POR4">#REF!</definedName>
    <definedName name="_____________________POR5">#REF!</definedName>
    <definedName name="_____________________rc">#REF!</definedName>
    <definedName name="_____________________SBC1">#REF!</definedName>
    <definedName name="_____________________SBC3">#REF!</definedName>
    <definedName name="_____________________SBC5">#REF!</definedName>
    <definedName name="____________________AFC1">#REF!</definedName>
    <definedName name="____________________AFC3">#REF!</definedName>
    <definedName name="____________________AFC5">#REF!</definedName>
    <definedName name="____________________BGC1">#REF!</definedName>
    <definedName name="____________________BGC3">#REF!</definedName>
    <definedName name="____________________BGC5">#REF!</definedName>
    <definedName name="____________________CAC1">#REF!</definedName>
    <definedName name="____________________CAC3">#REF!</definedName>
    <definedName name="____________________CAC5">#REF!</definedName>
    <definedName name="____________________EQP1">#REF!</definedName>
    <definedName name="____________________EQP10">#REF!</definedName>
    <definedName name="____________________EQP11">#REF!</definedName>
    <definedName name="____________________EQP12">#REF!</definedName>
    <definedName name="____________________EQP13">#REF!</definedName>
    <definedName name="____________________EQP14">#REF!</definedName>
    <definedName name="____________________EQP15">#REF!</definedName>
    <definedName name="____________________EQP16">#REF!</definedName>
    <definedName name="____________________EQP17">#REF!</definedName>
    <definedName name="____________________EQP18">#REF!</definedName>
    <definedName name="____________________EQP19">#REF!</definedName>
    <definedName name="____________________EQP2">#REF!</definedName>
    <definedName name="____________________EQP20">#REF!</definedName>
    <definedName name="____________________eqp27">#REF!</definedName>
    <definedName name="____________________EQP3">#REF!</definedName>
    <definedName name="____________________EQP4">#REF!</definedName>
    <definedName name="____________________EQP5">#REF!</definedName>
    <definedName name="____________________EQP6">#REF!</definedName>
    <definedName name="____________________EQP7">#REF!</definedName>
    <definedName name="____________________EQP8">#REF!</definedName>
    <definedName name="____________________EQP9">#REF!</definedName>
    <definedName name="____________________i1">#REF!</definedName>
    <definedName name="____________________MAT1">#REF!</definedName>
    <definedName name="____________________MAT10">#REF!</definedName>
    <definedName name="____________________MAT100">#REF!</definedName>
    <definedName name="____________________MAT101">#REF!</definedName>
    <definedName name="____________________MAT102">#REF!</definedName>
    <definedName name="____________________MAT103">#REF!</definedName>
    <definedName name="____________________MAT104">#REF!</definedName>
    <definedName name="____________________MAT105">#REF!</definedName>
    <definedName name="____________________MAT106">#REF!</definedName>
    <definedName name="____________________MAT107">#REF!</definedName>
    <definedName name="____________________MAT108">#REF!</definedName>
    <definedName name="____________________MAT109">#REF!</definedName>
    <definedName name="____________________MAT11">#REF!</definedName>
    <definedName name="____________________MAT110">#REF!</definedName>
    <definedName name="____________________MAT111">#REF!</definedName>
    <definedName name="____________________MAT112">#REF!</definedName>
    <definedName name="____________________MAT113">#REF!</definedName>
    <definedName name="____________________MAT114">#REF!</definedName>
    <definedName name="____________________MAT115">#REF!</definedName>
    <definedName name="____________________MAT116">#REF!</definedName>
    <definedName name="____________________MAT117">#REF!</definedName>
    <definedName name="____________________MAT118">#REF!</definedName>
    <definedName name="____________________MAT119">#REF!</definedName>
    <definedName name="____________________MAT12">#REF!</definedName>
    <definedName name="____________________MAT120">#REF!</definedName>
    <definedName name="____________________MAT121">#REF!</definedName>
    <definedName name="____________________MAT122">#REF!</definedName>
    <definedName name="____________________MAT123">#REF!</definedName>
    <definedName name="____________________MAT124">#REF!</definedName>
    <definedName name="____________________MAT125">#REF!</definedName>
    <definedName name="____________________MAT126">#REF!</definedName>
    <definedName name="____________________MAT127">#REF!</definedName>
    <definedName name="____________________MAT128">#REF!</definedName>
    <definedName name="____________________MAT129">#REF!</definedName>
    <definedName name="____________________MAT13">#REF!</definedName>
    <definedName name="____________________MAT130">#REF!</definedName>
    <definedName name="____________________MAT131">#REF!</definedName>
    <definedName name="____________________MAT132">#REF!</definedName>
    <definedName name="____________________MAT133">#REF!</definedName>
    <definedName name="____________________MAT134">#REF!</definedName>
    <definedName name="____________________MAT135">#REF!</definedName>
    <definedName name="____________________MAT136">#REF!</definedName>
    <definedName name="____________________MAT137">#REF!</definedName>
    <definedName name="____________________MAT138">#REF!</definedName>
    <definedName name="____________________MAT139">#REF!</definedName>
    <definedName name="____________________MAT14">#REF!</definedName>
    <definedName name="____________________MAT140">#REF!</definedName>
    <definedName name="____________________MAT141">#REF!</definedName>
    <definedName name="____________________MAT142">#REF!</definedName>
    <definedName name="____________________MAT143">#REF!</definedName>
    <definedName name="____________________MAT144">#REF!</definedName>
    <definedName name="____________________MAT145">#REF!</definedName>
    <definedName name="____________________MAT146">#REF!</definedName>
    <definedName name="____________________MAT147">#REF!</definedName>
    <definedName name="____________________MAT148">#REF!</definedName>
    <definedName name="____________________MAT149">#REF!</definedName>
    <definedName name="____________________MAT15">#REF!</definedName>
    <definedName name="____________________MAT150">#REF!</definedName>
    <definedName name="____________________MAT151">#REF!</definedName>
    <definedName name="____________________MAT152">#REF!</definedName>
    <definedName name="____________________MAT153">#REF!</definedName>
    <definedName name="____________________MAT154">#REF!</definedName>
    <definedName name="____________________MAT155">#REF!</definedName>
    <definedName name="____________________MAT156">#REF!</definedName>
    <definedName name="____________________MAT157">#REF!</definedName>
    <definedName name="____________________MAT158">#REF!</definedName>
    <definedName name="____________________MAT159">#REF!</definedName>
    <definedName name="____________________MAT16">#REF!</definedName>
    <definedName name="____________________MAT160">#REF!</definedName>
    <definedName name="____________________MAT161">#REF!</definedName>
    <definedName name="____________________MAT162">#REF!</definedName>
    <definedName name="____________________MAT163">#REF!</definedName>
    <definedName name="____________________MAT164">#REF!</definedName>
    <definedName name="____________________MAT165">#REF!</definedName>
    <definedName name="____________________MAT166">#REF!</definedName>
    <definedName name="____________________MAT17">#REF!</definedName>
    <definedName name="____________________MAT18">#REF!</definedName>
    <definedName name="____________________MAT19">#REF!</definedName>
    <definedName name="____________________MAT2">#REF!</definedName>
    <definedName name="____________________MAT20">#REF!</definedName>
    <definedName name="____________________MAT21">#REF!</definedName>
    <definedName name="____________________MAT22">#REF!</definedName>
    <definedName name="____________________MAT23">#REF!</definedName>
    <definedName name="____________________MAT24">#REF!</definedName>
    <definedName name="____________________MAT25">#REF!</definedName>
    <definedName name="____________________MAT26">#REF!</definedName>
    <definedName name="____________________MAT27">#REF!</definedName>
    <definedName name="____________________MAT28">#REF!</definedName>
    <definedName name="____________________MAT29">#REF!</definedName>
    <definedName name="____________________MAT3">#REF!</definedName>
    <definedName name="____________________MAT30">#REF!</definedName>
    <definedName name="____________________MAT31">#REF!</definedName>
    <definedName name="____________________MAT32">#REF!</definedName>
    <definedName name="____________________MAT33">#REF!</definedName>
    <definedName name="____________________MAT34">#REF!</definedName>
    <definedName name="____________________MAT35">#REF!</definedName>
    <definedName name="____________________MAT36">#REF!</definedName>
    <definedName name="____________________MAT37">#REF!</definedName>
    <definedName name="____________________MAT38">#REF!</definedName>
    <definedName name="____________________MAT39">#REF!</definedName>
    <definedName name="____________________MAT4">#REF!</definedName>
    <definedName name="____________________MAT40">#REF!</definedName>
    <definedName name="____________________MAT41">#REF!</definedName>
    <definedName name="____________________MAT42">#REF!</definedName>
    <definedName name="____________________MAT43">#REF!</definedName>
    <definedName name="____________________MAT44">#REF!</definedName>
    <definedName name="____________________MAT45">#REF!</definedName>
    <definedName name="____________________MAT46">#REF!</definedName>
    <definedName name="____________________MAT47">#REF!</definedName>
    <definedName name="____________________MAT48">#REF!</definedName>
    <definedName name="____________________MAT49">#REF!</definedName>
    <definedName name="____________________MAT5">#REF!</definedName>
    <definedName name="____________________MAT50">#REF!</definedName>
    <definedName name="____________________MAT51">#REF!</definedName>
    <definedName name="____________________MAT52">#REF!</definedName>
    <definedName name="____________________MAT53">#REF!</definedName>
    <definedName name="____________________MAT54">#REF!</definedName>
    <definedName name="____________________MAT55">#REF!</definedName>
    <definedName name="____________________MAT56">#REF!</definedName>
    <definedName name="____________________MAT57">#REF!</definedName>
    <definedName name="____________________MAT58">#REF!</definedName>
    <definedName name="____________________MAT59">#REF!</definedName>
    <definedName name="____________________MAT6">#REF!</definedName>
    <definedName name="____________________MAT60">#REF!</definedName>
    <definedName name="____________________MAT61">#REF!</definedName>
    <definedName name="____________________MAT62">#REF!</definedName>
    <definedName name="____________________MAT63">#REF!</definedName>
    <definedName name="____________________MAT64">#REF!</definedName>
    <definedName name="____________________MAT65">#REF!</definedName>
    <definedName name="____________________MAT66">#REF!</definedName>
    <definedName name="____________________MAT67">#REF!</definedName>
    <definedName name="____________________MAT68">#REF!</definedName>
    <definedName name="____________________MAT69">#REF!</definedName>
    <definedName name="____________________MAT7">#REF!</definedName>
    <definedName name="____________________MAT70">#REF!</definedName>
    <definedName name="____________________MAT71">#REF!</definedName>
    <definedName name="____________________MAT72">#REF!</definedName>
    <definedName name="____________________MAT73">#REF!</definedName>
    <definedName name="____________________MAT74">#REF!</definedName>
    <definedName name="____________________MAT75">#REF!</definedName>
    <definedName name="____________________MAT76">#REF!</definedName>
    <definedName name="____________________MAT77">#REF!</definedName>
    <definedName name="____________________MAT78">#REF!</definedName>
    <definedName name="____________________MAT79">#REF!</definedName>
    <definedName name="____________________MAT8">#REF!</definedName>
    <definedName name="____________________MAT80">#REF!</definedName>
    <definedName name="____________________MAT81">#REF!</definedName>
    <definedName name="____________________MAT82">#REF!</definedName>
    <definedName name="____________________MAT83">#REF!</definedName>
    <definedName name="____________________MAT84">#REF!</definedName>
    <definedName name="____________________MAT85">#REF!</definedName>
    <definedName name="____________________MAT86">#REF!</definedName>
    <definedName name="____________________MAT87">#REF!</definedName>
    <definedName name="____________________MAT88">#REF!</definedName>
    <definedName name="____________________MAT89">#REF!</definedName>
    <definedName name="____________________MAT9">#REF!</definedName>
    <definedName name="____________________MAT90">#REF!</definedName>
    <definedName name="____________________MAT91">#REF!</definedName>
    <definedName name="____________________MAT92">#REF!</definedName>
    <definedName name="____________________MAT93">#REF!</definedName>
    <definedName name="____________________MAT94">#REF!</definedName>
    <definedName name="____________________MAT95">#REF!</definedName>
    <definedName name="____________________MAT96">#REF!</definedName>
    <definedName name="____________________MAT97">#REF!</definedName>
    <definedName name="____________________MAT98">#REF!</definedName>
    <definedName name="____________________MAT99">#REF!</definedName>
    <definedName name="____________________MO1">#REF!</definedName>
    <definedName name="____________________MO10">#REF!</definedName>
    <definedName name="____________________MO2">#REF!</definedName>
    <definedName name="____________________MO3">#REF!</definedName>
    <definedName name="____________________MO4">#REF!</definedName>
    <definedName name="____________________MO5">#REF!</definedName>
    <definedName name="____________________MO6">#REF!</definedName>
    <definedName name="____________________MO7">#REF!</definedName>
    <definedName name="____________________MO8">#REF!</definedName>
    <definedName name="____________________MO9">#REF!</definedName>
    <definedName name="____________________MV1">#REF!</definedName>
    <definedName name="____________________MV10">#REF!</definedName>
    <definedName name="____________________MV11">#REF!</definedName>
    <definedName name="____________________MV12">#REF!</definedName>
    <definedName name="____________________MV13">#REF!</definedName>
    <definedName name="____________________MV14">#REF!</definedName>
    <definedName name="____________________MV15">#REF!</definedName>
    <definedName name="____________________MV16">#REF!</definedName>
    <definedName name="____________________MV17">#REF!</definedName>
    <definedName name="____________________MV18">#REF!</definedName>
    <definedName name="____________________MV19">#REF!</definedName>
    <definedName name="____________________MV2">#REF!</definedName>
    <definedName name="____________________MV20">#REF!</definedName>
    <definedName name="____________________MV3">#REF!</definedName>
    <definedName name="____________________MV4">#REF!</definedName>
    <definedName name="____________________MV5">#REF!</definedName>
    <definedName name="____________________MV6">#REF!</definedName>
    <definedName name="____________________MV7">#REF!</definedName>
    <definedName name="____________________MV8">#REF!</definedName>
    <definedName name="____________________MV9">#REF!</definedName>
    <definedName name="____________________POR1">#REF!</definedName>
    <definedName name="____________________POR2">#REF!</definedName>
    <definedName name="____________________POR3">#REF!</definedName>
    <definedName name="____________________POR4">#REF!</definedName>
    <definedName name="____________________POR5">#REF!</definedName>
    <definedName name="____________________rc">#REF!</definedName>
    <definedName name="____________________SBC1">#REF!</definedName>
    <definedName name="____________________SBC3">#REF!</definedName>
    <definedName name="____________________SBC5">#REF!</definedName>
    <definedName name="___________________AFC1">#REF!</definedName>
    <definedName name="___________________AFC3">#REF!</definedName>
    <definedName name="___________________AFC5">#REF!</definedName>
    <definedName name="___________________BGC1">#REF!</definedName>
    <definedName name="___________________BGC3">#REF!</definedName>
    <definedName name="___________________BGC5">#REF!</definedName>
    <definedName name="___________________CAC1">#REF!</definedName>
    <definedName name="___________________CAC3">#REF!</definedName>
    <definedName name="___________________CAC5">#REF!</definedName>
    <definedName name="___________________EQP1">#REF!</definedName>
    <definedName name="___________________EQP10">#REF!</definedName>
    <definedName name="___________________EQP11">#REF!</definedName>
    <definedName name="___________________EQP12">#REF!</definedName>
    <definedName name="___________________EQP13">#REF!</definedName>
    <definedName name="___________________EQP14">#REF!</definedName>
    <definedName name="___________________EQP15">#REF!</definedName>
    <definedName name="___________________EQP16">#REF!</definedName>
    <definedName name="___________________EQP17">#REF!</definedName>
    <definedName name="___________________EQP18">#REF!</definedName>
    <definedName name="___________________EQP19">#REF!</definedName>
    <definedName name="___________________EQP2">#REF!</definedName>
    <definedName name="___________________EQP20">#REF!</definedName>
    <definedName name="___________________eqp27">#REF!</definedName>
    <definedName name="___________________EQP3">#REF!</definedName>
    <definedName name="___________________EQP4">#REF!</definedName>
    <definedName name="___________________EQP5">#REF!</definedName>
    <definedName name="___________________EQP6">#REF!</definedName>
    <definedName name="___________________EQP7">#REF!</definedName>
    <definedName name="___________________EQP8">#REF!</definedName>
    <definedName name="___________________EQP9">#REF!</definedName>
    <definedName name="___________________i1">#REF!</definedName>
    <definedName name="___________________MAT1">#REF!</definedName>
    <definedName name="___________________MAT10">#REF!</definedName>
    <definedName name="___________________MAT100">#REF!</definedName>
    <definedName name="___________________MAT101">#REF!</definedName>
    <definedName name="___________________MAT102">#REF!</definedName>
    <definedName name="___________________MAT103">#REF!</definedName>
    <definedName name="___________________MAT104">#REF!</definedName>
    <definedName name="___________________MAT105">#REF!</definedName>
    <definedName name="___________________MAT106">#REF!</definedName>
    <definedName name="___________________MAT107">#REF!</definedName>
    <definedName name="___________________MAT108">#REF!</definedName>
    <definedName name="___________________MAT109">#REF!</definedName>
    <definedName name="___________________MAT11">#REF!</definedName>
    <definedName name="___________________MAT110">#REF!</definedName>
    <definedName name="___________________MAT111">#REF!</definedName>
    <definedName name="___________________MAT112">#REF!</definedName>
    <definedName name="___________________MAT113">#REF!</definedName>
    <definedName name="___________________MAT114">#REF!</definedName>
    <definedName name="___________________MAT115">#REF!</definedName>
    <definedName name="___________________MAT116">#REF!</definedName>
    <definedName name="___________________MAT117">#REF!</definedName>
    <definedName name="___________________MAT118">#REF!</definedName>
    <definedName name="___________________MAT119">#REF!</definedName>
    <definedName name="___________________MAT12">#REF!</definedName>
    <definedName name="___________________MAT120">#REF!</definedName>
    <definedName name="___________________MAT121">#REF!</definedName>
    <definedName name="___________________MAT122">#REF!</definedName>
    <definedName name="___________________MAT123">#REF!</definedName>
    <definedName name="___________________MAT124">#REF!</definedName>
    <definedName name="___________________MAT125">#REF!</definedName>
    <definedName name="___________________MAT126">#REF!</definedName>
    <definedName name="___________________MAT127">#REF!</definedName>
    <definedName name="___________________MAT128">#REF!</definedName>
    <definedName name="___________________MAT129">#REF!</definedName>
    <definedName name="___________________MAT13">#REF!</definedName>
    <definedName name="___________________MAT130">#REF!</definedName>
    <definedName name="___________________MAT131">#REF!</definedName>
    <definedName name="___________________MAT132">#REF!</definedName>
    <definedName name="___________________MAT133">#REF!</definedName>
    <definedName name="___________________MAT134">#REF!</definedName>
    <definedName name="___________________MAT135">#REF!</definedName>
    <definedName name="___________________MAT136">#REF!</definedName>
    <definedName name="___________________MAT137">#REF!</definedName>
    <definedName name="___________________MAT138">#REF!</definedName>
    <definedName name="___________________MAT139">#REF!</definedName>
    <definedName name="___________________MAT14">#REF!</definedName>
    <definedName name="___________________MAT140">#REF!</definedName>
    <definedName name="___________________MAT141">#REF!</definedName>
    <definedName name="___________________MAT142">#REF!</definedName>
    <definedName name="___________________MAT143">#REF!</definedName>
    <definedName name="___________________MAT144">#REF!</definedName>
    <definedName name="___________________MAT145">#REF!</definedName>
    <definedName name="___________________MAT146">#REF!</definedName>
    <definedName name="___________________MAT147">#REF!</definedName>
    <definedName name="___________________MAT148">#REF!</definedName>
    <definedName name="___________________MAT149">#REF!</definedName>
    <definedName name="___________________MAT15">#REF!</definedName>
    <definedName name="___________________MAT150">#REF!</definedName>
    <definedName name="___________________MAT151">#REF!</definedName>
    <definedName name="___________________MAT152">#REF!</definedName>
    <definedName name="___________________MAT153">#REF!</definedName>
    <definedName name="___________________MAT154">#REF!</definedName>
    <definedName name="___________________MAT155">#REF!</definedName>
    <definedName name="___________________MAT156">#REF!</definedName>
    <definedName name="___________________MAT157">#REF!</definedName>
    <definedName name="___________________MAT158">#REF!</definedName>
    <definedName name="___________________MAT159">#REF!</definedName>
    <definedName name="___________________MAT16">#REF!</definedName>
    <definedName name="___________________MAT160">#REF!</definedName>
    <definedName name="___________________MAT161">#REF!</definedName>
    <definedName name="___________________MAT162">#REF!</definedName>
    <definedName name="___________________MAT163">#REF!</definedName>
    <definedName name="___________________MAT164">#REF!</definedName>
    <definedName name="___________________MAT165">#REF!</definedName>
    <definedName name="___________________MAT166">#REF!</definedName>
    <definedName name="___________________MAT17">#REF!</definedName>
    <definedName name="___________________MAT18">#REF!</definedName>
    <definedName name="___________________MAT19">#REF!</definedName>
    <definedName name="___________________MAT2">#REF!</definedName>
    <definedName name="___________________MAT20">#REF!</definedName>
    <definedName name="___________________MAT21">#REF!</definedName>
    <definedName name="___________________MAT22">#REF!</definedName>
    <definedName name="___________________MAT23">#REF!</definedName>
    <definedName name="___________________MAT24">#REF!</definedName>
    <definedName name="___________________MAT25">#REF!</definedName>
    <definedName name="___________________MAT26">#REF!</definedName>
    <definedName name="___________________MAT27">#REF!</definedName>
    <definedName name="___________________MAT28">#REF!</definedName>
    <definedName name="___________________MAT29">#REF!</definedName>
    <definedName name="___________________MAT3">#REF!</definedName>
    <definedName name="___________________MAT30">#REF!</definedName>
    <definedName name="___________________MAT31">#REF!</definedName>
    <definedName name="___________________MAT32">#REF!</definedName>
    <definedName name="___________________MAT33">#REF!</definedName>
    <definedName name="___________________MAT34">#REF!</definedName>
    <definedName name="___________________MAT35">#REF!</definedName>
    <definedName name="___________________MAT36">#REF!</definedName>
    <definedName name="___________________MAT37">#REF!</definedName>
    <definedName name="___________________MAT38">#REF!</definedName>
    <definedName name="___________________MAT39">#REF!</definedName>
    <definedName name="___________________MAT4">#REF!</definedName>
    <definedName name="___________________MAT40">#REF!</definedName>
    <definedName name="___________________MAT41">#REF!</definedName>
    <definedName name="___________________MAT42">#REF!</definedName>
    <definedName name="___________________MAT43">#REF!</definedName>
    <definedName name="___________________MAT44">#REF!</definedName>
    <definedName name="___________________MAT45">#REF!</definedName>
    <definedName name="___________________MAT46">#REF!</definedName>
    <definedName name="___________________MAT47">#REF!</definedName>
    <definedName name="___________________MAT48">#REF!</definedName>
    <definedName name="___________________MAT49">#REF!</definedName>
    <definedName name="___________________MAT5">#REF!</definedName>
    <definedName name="___________________MAT50">#REF!</definedName>
    <definedName name="___________________MAT51">#REF!</definedName>
    <definedName name="___________________MAT52">#REF!</definedName>
    <definedName name="___________________MAT53">#REF!</definedName>
    <definedName name="___________________MAT54">#REF!</definedName>
    <definedName name="___________________MAT55">#REF!</definedName>
    <definedName name="___________________MAT56">#REF!</definedName>
    <definedName name="___________________MAT57">#REF!</definedName>
    <definedName name="___________________MAT58">#REF!</definedName>
    <definedName name="___________________MAT59">#REF!</definedName>
    <definedName name="___________________MAT6">#REF!</definedName>
    <definedName name="___________________MAT60">#REF!</definedName>
    <definedName name="___________________MAT61">#REF!</definedName>
    <definedName name="___________________MAT62">#REF!</definedName>
    <definedName name="___________________MAT63">#REF!</definedName>
    <definedName name="___________________MAT64">#REF!</definedName>
    <definedName name="___________________MAT65">#REF!</definedName>
    <definedName name="___________________MAT66">#REF!</definedName>
    <definedName name="___________________MAT67">#REF!</definedName>
    <definedName name="___________________MAT68">#REF!</definedName>
    <definedName name="___________________MAT69">#REF!</definedName>
    <definedName name="___________________MAT7">#REF!</definedName>
    <definedName name="___________________MAT70">#REF!</definedName>
    <definedName name="___________________MAT71">#REF!</definedName>
    <definedName name="___________________MAT72">#REF!</definedName>
    <definedName name="___________________MAT73">#REF!</definedName>
    <definedName name="___________________MAT74">#REF!</definedName>
    <definedName name="___________________MAT75">#REF!</definedName>
    <definedName name="___________________MAT76">#REF!</definedName>
    <definedName name="___________________MAT77">#REF!</definedName>
    <definedName name="___________________MAT78">#REF!</definedName>
    <definedName name="___________________MAT79">#REF!</definedName>
    <definedName name="___________________MAT8">#REF!</definedName>
    <definedName name="___________________MAT80">#REF!</definedName>
    <definedName name="___________________MAT81">#REF!</definedName>
    <definedName name="___________________MAT82">#REF!</definedName>
    <definedName name="___________________MAT83">#REF!</definedName>
    <definedName name="___________________MAT84">#REF!</definedName>
    <definedName name="___________________MAT85">#REF!</definedName>
    <definedName name="___________________MAT86">#REF!</definedName>
    <definedName name="___________________MAT87">#REF!</definedName>
    <definedName name="___________________MAT88">#REF!</definedName>
    <definedName name="___________________MAT89">#REF!</definedName>
    <definedName name="___________________MAT9">#REF!</definedName>
    <definedName name="___________________MAT90">#REF!</definedName>
    <definedName name="___________________MAT91">#REF!</definedName>
    <definedName name="___________________MAT92">#REF!</definedName>
    <definedName name="___________________MAT93">#REF!</definedName>
    <definedName name="___________________MAT94">#REF!</definedName>
    <definedName name="___________________MAT95">#REF!</definedName>
    <definedName name="___________________MAT96">#REF!</definedName>
    <definedName name="___________________MAT97">#REF!</definedName>
    <definedName name="___________________MAT98">#REF!</definedName>
    <definedName name="___________________MAT99">#REF!</definedName>
    <definedName name="___________________MO1">#REF!</definedName>
    <definedName name="___________________MO10">#REF!</definedName>
    <definedName name="___________________MO2">#REF!</definedName>
    <definedName name="___________________MO3">#REF!</definedName>
    <definedName name="___________________MO4">#REF!</definedName>
    <definedName name="___________________MO5">#REF!</definedName>
    <definedName name="___________________MO6">#REF!</definedName>
    <definedName name="___________________MO7">#REF!</definedName>
    <definedName name="___________________MO8">#REF!</definedName>
    <definedName name="___________________MO9">#REF!</definedName>
    <definedName name="___________________MV1">#REF!</definedName>
    <definedName name="___________________MV10">#REF!</definedName>
    <definedName name="___________________MV11">#REF!</definedName>
    <definedName name="___________________MV12">#REF!</definedName>
    <definedName name="___________________MV13">#REF!</definedName>
    <definedName name="___________________MV14">#REF!</definedName>
    <definedName name="___________________MV15">#REF!</definedName>
    <definedName name="___________________MV16">#REF!</definedName>
    <definedName name="___________________MV17">#REF!</definedName>
    <definedName name="___________________MV18">#REF!</definedName>
    <definedName name="___________________MV19">#REF!</definedName>
    <definedName name="___________________MV2">#REF!</definedName>
    <definedName name="___________________MV20">#REF!</definedName>
    <definedName name="___________________MV3">#REF!</definedName>
    <definedName name="___________________MV4">#REF!</definedName>
    <definedName name="___________________MV5">#REF!</definedName>
    <definedName name="___________________MV6">#REF!</definedName>
    <definedName name="___________________MV7">#REF!</definedName>
    <definedName name="___________________MV8">#REF!</definedName>
    <definedName name="___________________MV9">#REF!</definedName>
    <definedName name="___________________POR1">#REF!</definedName>
    <definedName name="___________________POR2">#REF!</definedName>
    <definedName name="___________________POR3">#REF!</definedName>
    <definedName name="___________________POR4">#REF!</definedName>
    <definedName name="___________________POR5">#REF!</definedName>
    <definedName name="___________________rc">#REF!</definedName>
    <definedName name="___________________SBC1">#REF!</definedName>
    <definedName name="___________________SBC3">#REF!</definedName>
    <definedName name="___________________SBC5">#REF!</definedName>
    <definedName name="__________________A1">#N/A</definedName>
    <definedName name="__________________A17000">#REF!</definedName>
    <definedName name="__________________A20000">#REF!</definedName>
    <definedName name="__________________A30000">#REF!</definedName>
    <definedName name="__________________AFC1">#REF!</definedName>
    <definedName name="__________________AFC3">#REF!</definedName>
    <definedName name="__________________AFC5">#REF!</definedName>
    <definedName name="__________________BGC1">#REF!</definedName>
    <definedName name="__________________BGC3">#REF!</definedName>
    <definedName name="__________________BGC5">#REF!</definedName>
    <definedName name="__________________CAC1">#REF!</definedName>
    <definedName name="__________________CAC3">#REF!</definedName>
    <definedName name="__________________CAC5">#REF!</definedName>
    <definedName name="__________________EQP1">#REF!</definedName>
    <definedName name="__________________EQP10">#REF!</definedName>
    <definedName name="__________________EQP11">#REF!</definedName>
    <definedName name="__________________EQP12">#REF!</definedName>
    <definedName name="__________________EQP13">#REF!</definedName>
    <definedName name="__________________EQP14">#REF!</definedName>
    <definedName name="__________________EQP15">#REF!</definedName>
    <definedName name="__________________EQP16">#REF!</definedName>
    <definedName name="__________________EQP17">#REF!</definedName>
    <definedName name="__________________EQP18">#REF!</definedName>
    <definedName name="__________________EQP19">#REF!</definedName>
    <definedName name="__________________EQP2">#REF!</definedName>
    <definedName name="__________________EQP20">#REF!</definedName>
    <definedName name="__________________eqp27">#REF!</definedName>
    <definedName name="__________________EQP3">#REF!</definedName>
    <definedName name="__________________EQP4">#REF!</definedName>
    <definedName name="__________________EQP5">#REF!</definedName>
    <definedName name="__________________EQP6">#REF!</definedName>
    <definedName name="__________________EQP7">#REF!</definedName>
    <definedName name="__________________EQP8">#REF!</definedName>
    <definedName name="__________________EQP9">#REF!</definedName>
    <definedName name="__________________G1">#REF!</definedName>
    <definedName name="__________________i1">#REF!</definedName>
    <definedName name="__________________INF1">#REF!</definedName>
    <definedName name="__________________MA2">#REF!</definedName>
    <definedName name="__________________MAT1">#REF!</definedName>
    <definedName name="__________________MAT10">#REF!</definedName>
    <definedName name="__________________MAT100">#REF!</definedName>
    <definedName name="__________________MAT101">#REF!</definedName>
    <definedName name="__________________MAT102">#REF!</definedName>
    <definedName name="__________________MAT103">#REF!</definedName>
    <definedName name="__________________MAT104">#REF!</definedName>
    <definedName name="__________________MAT105">#REF!</definedName>
    <definedName name="__________________MAT106">#REF!</definedName>
    <definedName name="__________________MAT107">#REF!</definedName>
    <definedName name="__________________MAT108">#REF!</definedName>
    <definedName name="__________________MAT109">#REF!</definedName>
    <definedName name="__________________MAT11">#REF!</definedName>
    <definedName name="__________________MAT110">#REF!</definedName>
    <definedName name="__________________MAT111">#REF!</definedName>
    <definedName name="__________________MAT112">#REF!</definedName>
    <definedName name="__________________MAT113">#REF!</definedName>
    <definedName name="__________________MAT114">#REF!</definedName>
    <definedName name="__________________MAT115">#REF!</definedName>
    <definedName name="__________________MAT116">#REF!</definedName>
    <definedName name="__________________MAT117">#REF!</definedName>
    <definedName name="__________________MAT118">#REF!</definedName>
    <definedName name="__________________MAT119">#REF!</definedName>
    <definedName name="__________________MAT12">#REF!</definedName>
    <definedName name="__________________MAT120">#REF!</definedName>
    <definedName name="__________________MAT121">#REF!</definedName>
    <definedName name="__________________MAT122">#REF!</definedName>
    <definedName name="__________________MAT123">#REF!</definedName>
    <definedName name="__________________MAT124">#REF!</definedName>
    <definedName name="__________________MAT125">#REF!</definedName>
    <definedName name="__________________MAT126">#REF!</definedName>
    <definedName name="__________________MAT127">#REF!</definedName>
    <definedName name="__________________MAT128">#REF!</definedName>
    <definedName name="__________________MAT129">#REF!</definedName>
    <definedName name="__________________MAT13">#REF!</definedName>
    <definedName name="__________________MAT130">#REF!</definedName>
    <definedName name="__________________MAT131">#REF!</definedName>
    <definedName name="__________________MAT132">#REF!</definedName>
    <definedName name="__________________MAT133">#REF!</definedName>
    <definedName name="__________________MAT134">#REF!</definedName>
    <definedName name="__________________MAT135">#REF!</definedName>
    <definedName name="__________________MAT136">#REF!</definedName>
    <definedName name="__________________MAT137">#REF!</definedName>
    <definedName name="__________________MAT138">#REF!</definedName>
    <definedName name="__________________MAT139">#REF!</definedName>
    <definedName name="__________________MAT14">#REF!</definedName>
    <definedName name="__________________MAT140">#REF!</definedName>
    <definedName name="__________________MAT141">#REF!</definedName>
    <definedName name="__________________MAT142">#REF!</definedName>
    <definedName name="__________________MAT143">#REF!</definedName>
    <definedName name="__________________MAT144">#REF!</definedName>
    <definedName name="__________________MAT145">#REF!</definedName>
    <definedName name="__________________MAT146">#REF!</definedName>
    <definedName name="__________________MAT147">#REF!</definedName>
    <definedName name="__________________MAT148">#REF!</definedName>
    <definedName name="__________________MAT149">#REF!</definedName>
    <definedName name="__________________MAT15">#REF!</definedName>
    <definedName name="__________________MAT150">#REF!</definedName>
    <definedName name="__________________MAT151">#REF!</definedName>
    <definedName name="__________________MAT152">#REF!</definedName>
    <definedName name="__________________MAT153">#REF!</definedName>
    <definedName name="__________________MAT154">#REF!</definedName>
    <definedName name="__________________MAT155">#REF!</definedName>
    <definedName name="__________________MAT156">#REF!</definedName>
    <definedName name="__________________MAT157">#REF!</definedName>
    <definedName name="__________________MAT158">#REF!</definedName>
    <definedName name="__________________MAT159">#REF!</definedName>
    <definedName name="__________________MAT16">#REF!</definedName>
    <definedName name="__________________MAT160">#REF!</definedName>
    <definedName name="__________________MAT161">#REF!</definedName>
    <definedName name="__________________MAT162">#REF!</definedName>
    <definedName name="__________________MAT163">#REF!</definedName>
    <definedName name="__________________MAT164">#REF!</definedName>
    <definedName name="__________________MAT165">#REF!</definedName>
    <definedName name="__________________MAT166">#REF!</definedName>
    <definedName name="__________________MAT17">#REF!</definedName>
    <definedName name="__________________MAT18">#REF!</definedName>
    <definedName name="__________________MAT19">#REF!</definedName>
    <definedName name="__________________MAT2">#REF!</definedName>
    <definedName name="__________________MAT20">#REF!</definedName>
    <definedName name="__________________MAT21">#REF!</definedName>
    <definedName name="__________________MAT22">#REF!</definedName>
    <definedName name="__________________MAT23">#REF!</definedName>
    <definedName name="__________________MAT24">#REF!</definedName>
    <definedName name="__________________MAT25">#REF!</definedName>
    <definedName name="__________________MAT26">#REF!</definedName>
    <definedName name="__________________MAT27">#REF!</definedName>
    <definedName name="__________________MAT28">#REF!</definedName>
    <definedName name="__________________MAT29">#REF!</definedName>
    <definedName name="__________________MAT3">#REF!</definedName>
    <definedName name="__________________MAT30">#REF!</definedName>
    <definedName name="__________________MAT31">#REF!</definedName>
    <definedName name="__________________MAT32">#REF!</definedName>
    <definedName name="__________________MAT33">#REF!</definedName>
    <definedName name="__________________MAT34">#REF!</definedName>
    <definedName name="__________________MAT35">#REF!</definedName>
    <definedName name="__________________MAT36">#REF!</definedName>
    <definedName name="__________________MAT37">#REF!</definedName>
    <definedName name="__________________MAT38">#REF!</definedName>
    <definedName name="__________________MAT39">#REF!</definedName>
    <definedName name="__________________MAT4">#REF!</definedName>
    <definedName name="__________________MAT40">#REF!</definedName>
    <definedName name="__________________MAT41">#REF!</definedName>
    <definedName name="__________________MAT42">#REF!</definedName>
    <definedName name="__________________MAT43">#REF!</definedName>
    <definedName name="__________________MAT44">#REF!</definedName>
    <definedName name="__________________MAT45">#REF!</definedName>
    <definedName name="__________________MAT46">#REF!</definedName>
    <definedName name="__________________MAT47">#REF!</definedName>
    <definedName name="__________________MAT48">#REF!</definedName>
    <definedName name="__________________MAT49">#REF!</definedName>
    <definedName name="__________________MAT5">#REF!</definedName>
    <definedName name="__________________MAT50">#REF!</definedName>
    <definedName name="__________________MAT51">#REF!</definedName>
    <definedName name="__________________MAT52">#REF!</definedName>
    <definedName name="__________________MAT53">#REF!</definedName>
    <definedName name="__________________MAT54">#REF!</definedName>
    <definedName name="__________________MAT55">#REF!</definedName>
    <definedName name="__________________MAT56">#REF!</definedName>
    <definedName name="__________________MAT57">#REF!</definedName>
    <definedName name="__________________MAT58">#REF!</definedName>
    <definedName name="__________________MAT59">#REF!</definedName>
    <definedName name="__________________MAT6">#REF!</definedName>
    <definedName name="__________________MAT60">#REF!</definedName>
    <definedName name="__________________MAT61">#REF!</definedName>
    <definedName name="__________________MAT62">#REF!</definedName>
    <definedName name="__________________MAT63">#REF!</definedName>
    <definedName name="__________________MAT64">#REF!</definedName>
    <definedName name="__________________MAT65">#REF!</definedName>
    <definedName name="__________________MAT66">#REF!</definedName>
    <definedName name="__________________MAT67">#REF!</definedName>
    <definedName name="__________________MAT68">#REF!</definedName>
    <definedName name="__________________MAT69">#REF!</definedName>
    <definedName name="__________________MAT7">#REF!</definedName>
    <definedName name="__________________MAT70">#REF!</definedName>
    <definedName name="__________________MAT71">#REF!</definedName>
    <definedName name="__________________MAT72">#REF!</definedName>
    <definedName name="__________________MAT73">#REF!</definedName>
    <definedName name="__________________MAT74">#REF!</definedName>
    <definedName name="__________________MAT75">#REF!</definedName>
    <definedName name="__________________MAT76">#REF!</definedName>
    <definedName name="__________________MAT77">#REF!</definedName>
    <definedName name="__________________MAT78">#REF!</definedName>
    <definedName name="__________________MAT79">#REF!</definedName>
    <definedName name="__________________MAT8">#REF!</definedName>
    <definedName name="__________________MAT80">#REF!</definedName>
    <definedName name="__________________MAT81">#REF!</definedName>
    <definedName name="__________________MAT82">#REF!</definedName>
    <definedName name="__________________MAT83">#REF!</definedName>
    <definedName name="__________________MAT84">#REF!</definedName>
    <definedName name="__________________MAT85">#REF!</definedName>
    <definedName name="__________________MAT86">#REF!</definedName>
    <definedName name="__________________MAT87">#REF!</definedName>
    <definedName name="__________________MAT88">#REF!</definedName>
    <definedName name="__________________MAT89">#REF!</definedName>
    <definedName name="__________________MAT9">#REF!</definedName>
    <definedName name="__________________MAT90">#REF!</definedName>
    <definedName name="__________________MAT91">#REF!</definedName>
    <definedName name="__________________MAT92">#REF!</definedName>
    <definedName name="__________________MAT93">#REF!</definedName>
    <definedName name="__________________MAT94">#REF!</definedName>
    <definedName name="__________________MAT95">#REF!</definedName>
    <definedName name="__________________MAT96">#REF!</definedName>
    <definedName name="__________________MAT97">#REF!</definedName>
    <definedName name="__________________MAT98">#REF!</definedName>
    <definedName name="__________________MAT99">#REF!</definedName>
    <definedName name="__________________MO1">#REF!</definedName>
    <definedName name="__________________MO10">#REF!</definedName>
    <definedName name="__________________MO2">#REF!</definedName>
    <definedName name="__________________MO3">#REF!</definedName>
    <definedName name="__________________MO4">#REF!</definedName>
    <definedName name="__________________MO5">#REF!</definedName>
    <definedName name="__________________MO6">#REF!</definedName>
    <definedName name="__________________MO7">#REF!</definedName>
    <definedName name="__________________MO8">#REF!</definedName>
    <definedName name="__________________MO9">#REF!</definedName>
    <definedName name="__________________MV1">#REF!</definedName>
    <definedName name="__________________MV10">#REF!</definedName>
    <definedName name="__________________MV11">#REF!</definedName>
    <definedName name="__________________MV12">#REF!</definedName>
    <definedName name="__________________MV13">#REF!</definedName>
    <definedName name="__________________MV14">#REF!</definedName>
    <definedName name="__________________MV15">#REF!</definedName>
    <definedName name="__________________MV16">#REF!</definedName>
    <definedName name="__________________MV17">#REF!</definedName>
    <definedName name="__________________MV18">#REF!</definedName>
    <definedName name="__________________MV19">#REF!</definedName>
    <definedName name="__________________MV2">#REF!</definedName>
    <definedName name="__________________MV20">#REF!</definedName>
    <definedName name="__________________MV3">#REF!</definedName>
    <definedName name="__________________MV4">#REF!</definedName>
    <definedName name="__________________MV5">#REF!</definedName>
    <definedName name="__________________MV6">#REF!</definedName>
    <definedName name="__________________MV7">#REF!</definedName>
    <definedName name="__________________MV8">#REF!</definedName>
    <definedName name="__________________MV9">#REF!</definedName>
    <definedName name="__________________PJ50">#REF!</definedName>
    <definedName name="__________________POR1">#REF!</definedName>
    <definedName name="__________________POR2">#REF!</definedName>
    <definedName name="__________________POR3">#REF!</definedName>
    <definedName name="__________________POR4">#REF!</definedName>
    <definedName name="__________________POR5">#REF!</definedName>
    <definedName name="__________________rc">#REF!</definedName>
    <definedName name="__________________SBC1">#REF!</definedName>
    <definedName name="__________________SBC3">#REF!</definedName>
    <definedName name="__________________SBC5">#REF!</definedName>
    <definedName name="__________________v1">#N/A</definedName>
    <definedName name="__________________v2">#N/A</definedName>
    <definedName name="__________________v4">#REF!</definedName>
    <definedName name="__________________v5">#REF!</definedName>
    <definedName name="__________________v6">#REF!</definedName>
    <definedName name="__________________v7">Scheduled_Payment+Extra_Payment</definedName>
    <definedName name="__________________w1">#N/A</definedName>
    <definedName name="__________________w2">#N/A</definedName>
    <definedName name="__________________w3">#REF!</definedName>
    <definedName name="__________________w4">#REF!</definedName>
    <definedName name="__________________w5">#REF!</definedName>
    <definedName name="__________________w6">Scheduled_Payment+Extra_Payment</definedName>
    <definedName name="__________________w7">#REF!</definedName>
    <definedName name="__________________X1">#N/A</definedName>
    <definedName name="__________________X2">#N/A</definedName>
    <definedName name="__________________X3">#REF!</definedName>
    <definedName name="__________________X4">#REF!</definedName>
    <definedName name="__________________X5">#REF!</definedName>
    <definedName name="__________________X6">Scheduled_Payment+Extra_Payment</definedName>
    <definedName name="__________________X7">#REF!</definedName>
    <definedName name="__________________y2">#N/A</definedName>
    <definedName name="__________________y3">#REF!</definedName>
    <definedName name="__________________y4">#REF!</definedName>
    <definedName name="__________________y5">#REF!</definedName>
    <definedName name="__________________y6">Scheduled_Payment+Extra_Payment</definedName>
    <definedName name="__________________y7">#REF!</definedName>
    <definedName name="__________________z1">#N/A</definedName>
    <definedName name="__________________z2">#N/A</definedName>
    <definedName name="__________________z3">#REF!</definedName>
    <definedName name="__________________z4">#REF!</definedName>
    <definedName name="__________________z5">#REF!</definedName>
    <definedName name="__________________z6">Scheduled_Payment+Extra_Payment</definedName>
    <definedName name="__________________z7">#REF!</definedName>
    <definedName name="_________________AFC1">#REF!</definedName>
    <definedName name="_________________AFC3">#REF!</definedName>
    <definedName name="_________________AFC5">#REF!</definedName>
    <definedName name="_________________BGC1">#REF!</definedName>
    <definedName name="_________________BGC3">#REF!</definedName>
    <definedName name="_________________BGC5">#REF!</definedName>
    <definedName name="_________________CAC1">#REF!</definedName>
    <definedName name="_________________CAC3">#REF!</definedName>
    <definedName name="_________________CAC5">#REF!</definedName>
    <definedName name="_________________EQP1">#REF!</definedName>
    <definedName name="_________________EQP10">#REF!</definedName>
    <definedName name="_________________EQP11">#REF!</definedName>
    <definedName name="_________________EQP12">#REF!</definedName>
    <definedName name="_________________EQP13">#REF!</definedName>
    <definedName name="_________________EQP14">#REF!</definedName>
    <definedName name="_________________EQP15">#REF!</definedName>
    <definedName name="_________________EQP16">#REF!</definedName>
    <definedName name="_________________EQP17">#REF!</definedName>
    <definedName name="_________________EQP18">#REF!</definedName>
    <definedName name="_________________EQP19">#REF!</definedName>
    <definedName name="_________________EQP2">#REF!</definedName>
    <definedName name="_________________EQP20">#REF!</definedName>
    <definedName name="_________________eqp27">#REF!</definedName>
    <definedName name="_________________EQP3">#REF!</definedName>
    <definedName name="_________________EQP4">#REF!</definedName>
    <definedName name="_________________EQP5">#REF!</definedName>
    <definedName name="_________________EQP6">#REF!</definedName>
    <definedName name="_________________EQP7">#REF!</definedName>
    <definedName name="_________________EQP8">#REF!</definedName>
    <definedName name="_________________EQP9">#REF!</definedName>
    <definedName name="_________________i1">#REF!</definedName>
    <definedName name="_________________INF1">#REF!</definedName>
    <definedName name="_________________IPC2002">#REF!</definedName>
    <definedName name="_________________MA2">#REF!</definedName>
    <definedName name="_________________MAT1">#REF!</definedName>
    <definedName name="_________________MAT10">#REF!</definedName>
    <definedName name="_________________MAT100">#REF!</definedName>
    <definedName name="_________________MAT101">#REF!</definedName>
    <definedName name="_________________MAT102">#REF!</definedName>
    <definedName name="_________________MAT103">#REF!</definedName>
    <definedName name="_________________MAT104">#REF!</definedName>
    <definedName name="_________________MAT105">#REF!</definedName>
    <definedName name="_________________MAT106">#REF!</definedName>
    <definedName name="_________________MAT107">#REF!</definedName>
    <definedName name="_________________MAT108">#REF!</definedName>
    <definedName name="_________________MAT109">#REF!</definedName>
    <definedName name="_________________MAT11">#REF!</definedName>
    <definedName name="_________________MAT110">#REF!</definedName>
    <definedName name="_________________MAT111">#REF!</definedName>
    <definedName name="_________________MAT112">#REF!</definedName>
    <definedName name="_________________MAT113">#REF!</definedName>
    <definedName name="_________________MAT114">#REF!</definedName>
    <definedName name="_________________MAT115">#REF!</definedName>
    <definedName name="_________________MAT116">#REF!</definedName>
    <definedName name="_________________MAT117">#REF!</definedName>
    <definedName name="_________________MAT118">#REF!</definedName>
    <definedName name="_________________MAT119">#REF!</definedName>
    <definedName name="_________________MAT12">#REF!</definedName>
    <definedName name="_________________MAT120">#REF!</definedName>
    <definedName name="_________________MAT121">#REF!</definedName>
    <definedName name="_________________MAT122">#REF!</definedName>
    <definedName name="_________________MAT123">#REF!</definedName>
    <definedName name="_________________MAT124">#REF!</definedName>
    <definedName name="_________________MAT125">#REF!</definedName>
    <definedName name="_________________MAT126">#REF!</definedName>
    <definedName name="_________________MAT127">#REF!</definedName>
    <definedName name="_________________MAT128">#REF!</definedName>
    <definedName name="_________________MAT129">#REF!</definedName>
    <definedName name="_________________MAT13">#REF!</definedName>
    <definedName name="_________________MAT130">#REF!</definedName>
    <definedName name="_________________MAT131">#REF!</definedName>
    <definedName name="_________________MAT132">#REF!</definedName>
    <definedName name="_________________MAT133">#REF!</definedName>
    <definedName name="_________________MAT134">#REF!</definedName>
    <definedName name="_________________MAT135">#REF!</definedName>
    <definedName name="_________________MAT136">#REF!</definedName>
    <definedName name="_________________MAT137">#REF!</definedName>
    <definedName name="_________________MAT138">#REF!</definedName>
    <definedName name="_________________MAT139">#REF!</definedName>
    <definedName name="_________________MAT14">#REF!</definedName>
    <definedName name="_________________MAT140">#REF!</definedName>
    <definedName name="_________________MAT141">#REF!</definedName>
    <definedName name="_________________MAT142">#REF!</definedName>
    <definedName name="_________________MAT143">#REF!</definedName>
    <definedName name="_________________MAT144">#REF!</definedName>
    <definedName name="_________________MAT145">#REF!</definedName>
    <definedName name="_________________MAT146">#REF!</definedName>
    <definedName name="_________________MAT147">#REF!</definedName>
    <definedName name="_________________MAT148">#REF!</definedName>
    <definedName name="_________________MAT149">#REF!</definedName>
    <definedName name="_________________MAT15">#REF!</definedName>
    <definedName name="_________________MAT150">#REF!</definedName>
    <definedName name="_________________MAT151">#REF!</definedName>
    <definedName name="_________________MAT152">#REF!</definedName>
    <definedName name="_________________MAT153">#REF!</definedName>
    <definedName name="_________________MAT154">#REF!</definedName>
    <definedName name="_________________MAT155">#REF!</definedName>
    <definedName name="_________________MAT156">#REF!</definedName>
    <definedName name="_________________MAT157">#REF!</definedName>
    <definedName name="_________________MAT158">#REF!</definedName>
    <definedName name="_________________MAT159">#REF!</definedName>
    <definedName name="_________________MAT16">#REF!</definedName>
    <definedName name="_________________MAT160">#REF!</definedName>
    <definedName name="_________________MAT161">#REF!</definedName>
    <definedName name="_________________MAT162">#REF!</definedName>
    <definedName name="_________________MAT163">#REF!</definedName>
    <definedName name="_________________MAT164">#REF!</definedName>
    <definedName name="_________________MAT165">#REF!</definedName>
    <definedName name="_________________MAT166">#REF!</definedName>
    <definedName name="_________________MAT17">#REF!</definedName>
    <definedName name="_________________MAT18">#REF!</definedName>
    <definedName name="_________________MAT19">#REF!</definedName>
    <definedName name="_________________MAT2">#REF!</definedName>
    <definedName name="_________________MAT20">#REF!</definedName>
    <definedName name="_________________MAT21">#REF!</definedName>
    <definedName name="_________________MAT22">#REF!</definedName>
    <definedName name="_________________MAT23">#REF!</definedName>
    <definedName name="_________________MAT24">#REF!</definedName>
    <definedName name="_________________MAT25">#REF!</definedName>
    <definedName name="_________________MAT26">#REF!</definedName>
    <definedName name="_________________MAT27">#REF!</definedName>
    <definedName name="_________________MAT28">#REF!</definedName>
    <definedName name="_________________MAT29">#REF!</definedName>
    <definedName name="_________________MAT3">#REF!</definedName>
    <definedName name="_________________MAT30">#REF!</definedName>
    <definedName name="_________________MAT31">#REF!</definedName>
    <definedName name="_________________MAT32">#REF!</definedName>
    <definedName name="_________________MAT33">#REF!</definedName>
    <definedName name="_________________MAT34">#REF!</definedName>
    <definedName name="_________________MAT35">#REF!</definedName>
    <definedName name="_________________MAT36">#REF!</definedName>
    <definedName name="_________________MAT37">#REF!</definedName>
    <definedName name="_________________MAT38">#REF!</definedName>
    <definedName name="_________________MAT39">#REF!</definedName>
    <definedName name="_________________MAT4">#REF!</definedName>
    <definedName name="_________________MAT40">#REF!</definedName>
    <definedName name="_________________MAT41">#REF!</definedName>
    <definedName name="_________________MAT42">#REF!</definedName>
    <definedName name="_________________MAT43">#REF!</definedName>
    <definedName name="_________________MAT44">#REF!</definedName>
    <definedName name="_________________MAT45">#REF!</definedName>
    <definedName name="_________________MAT46">#REF!</definedName>
    <definedName name="_________________MAT47">#REF!</definedName>
    <definedName name="_________________MAT48">#REF!</definedName>
    <definedName name="_________________MAT49">#REF!</definedName>
    <definedName name="_________________MAT5">#REF!</definedName>
    <definedName name="_________________MAT50">#REF!</definedName>
    <definedName name="_________________MAT51">#REF!</definedName>
    <definedName name="_________________MAT52">#REF!</definedName>
    <definedName name="_________________MAT53">#REF!</definedName>
    <definedName name="_________________MAT54">#REF!</definedName>
    <definedName name="_________________MAT55">#REF!</definedName>
    <definedName name="_________________MAT56">#REF!</definedName>
    <definedName name="_________________MAT57">#REF!</definedName>
    <definedName name="_________________MAT58">#REF!</definedName>
    <definedName name="_________________MAT59">#REF!</definedName>
    <definedName name="_________________MAT6">#REF!</definedName>
    <definedName name="_________________MAT60">#REF!</definedName>
    <definedName name="_________________MAT61">#REF!</definedName>
    <definedName name="_________________MAT62">#REF!</definedName>
    <definedName name="_________________MAT63">#REF!</definedName>
    <definedName name="_________________MAT64">#REF!</definedName>
    <definedName name="_________________MAT65">#REF!</definedName>
    <definedName name="_________________MAT66">#REF!</definedName>
    <definedName name="_________________MAT67">#REF!</definedName>
    <definedName name="_________________MAT68">#REF!</definedName>
    <definedName name="_________________MAT69">#REF!</definedName>
    <definedName name="_________________MAT7">#REF!</definedName>
    <definedName name="_________________MAT70">#REF!</definedName>
    <definedName name="_________________MAT71">#REF!</definedName>
    <definedName name="_________________MAT72">#REF!</definedName>
    <definedName name="_________________MAT73">#REF!</definedName>
    <definedName name="_________________MAT74">#REF!</definedName>
    <definedName name="_________________MAT75">#REF!</definedName>
    <definedName name="_________________MAT76">#REF!</definedName>
    <definedName name="_________________MAT77">#REF!</definedName>
    <definedName name="_________________MAT78">#REF!</definedName>
    <definedName name="_________________MAT79">#REF!</definedName>
    <definedName name="_________________MAT8">#REF!</definedName>
    <definedName name="_________________MAT80">#REF!</definedName>
    <definedName name="_________________MAT81">#REF!</definedName>
    <definedName name="_________________MAT82">#REF!</definedName>
    <definedName name="_________________MAT83">#REF!</definedName>
    <definedName name="_________________MAT84">#REF!</definedName>
    <definedName name="_________________MAT85">#REF!</definedName>
    <definedName name="_________________MAT86">#REF!</definedName>
    <definedName name="_________________MAT87">#REF!</definedName>
    <definedName name="_________________MAT88">#REF!</definedName>
    <definedName name="_________________MAT89">#REF!</definedName>
    <definedName name="_________________MAT9">#REF!</definedName>
    <definedName name="_________________MAT90">#REF!</definedName>
    <definedName name="_________________MAT91">#REF!</definedName>
    <definedName name="_________________MAT92">#REF!</definedName>
    <definedName name="_________________MAT93">#REF!</definedName>
    <definedName name="_________________MAT94">#REF!</definedName>
    <definedName name="_________________MAT95">#REF!</definedName>
    <definedName name="_________________MAT96">#REF!</definedName>
    <definedName name="_________________MAT97">#REF!</definedName>
    <definedName name="_________________MAT98">#REF!</definedName>
    <definedName name="_________________MAT99">#REF!</definedName>
    <definedName name="_________________MO1">#REF!</definedName>
    <definedName name="_________________MO10">#REF!</definedName>
    <definedName name="_________________MO2">#REF!</definedName>
    <definedName name="_________________MO3">#REF!</definedName>
    <definedName name="_________________MO4">#REF!</definedName>
    <definedName name="_________________MO5">#REF!</definedName>
    <definedName name="_________________MO6">#REF!</definedName>
    <definedName name="_________________MO7">#REF!</definedName>
    <definedName name="_________________MO8">#REF!</definedName>
    <definedName name="_________________MO9">#REF!</definedName>
    <definedName name="_________________MV1">#REF!</definedName>
    <definedName name="_________________MV10">#REF!</definedName>
    <definedName name="_________________MV11">#REF!</definedName>
    <definedName name="_________________MV12">#REF!</definedName>
    <definedName name="_________________MV13">#REF!</definedName>
    <definedName name="_________________MV14">#REF!</definedName>
    <definedName name="_________________MV15">#REF!</definedName>
    <definedName name="_________________MV16">#REF!</definedName>
    <definedName name="_________________MV17">#REF!</definedName>
    <definedName name="_________________MV18">#REF!</definedName>
    <definedName name="_________________MV19">#REF!</definedName>
    <definedName name="_________________MV2">#REF!</definedName>
    <definedName name="_________________MV20">#REF!</definedName>
    <definedName name="_________________MV3">#REF!</definedName>
    <definedName name="_________________MV4">#REF!</definedName>
    <definedName name="_________________MV5">#REF!</definedName>
    <definedName name="_________________MV6">#REF!</definedName>
    <definedName name="_________________MV7">#REF!</definedName>
    <definedName name="_________________MV8">#REF!</definedName>
    <definedName name="_________________MV9">#REF!</definedName>
    <definedName name="_________________POR1">#REF!</definedName>
    <definedName name="_________________POR2">#REF!</definedName>
    <definedName name="_________________POR3">#REF!</definedName>
    <definedName name="_________________POR4">#REF!</definedName>
    <definedName name="_________________POR5">#REF!</definedName>
    <definedName name="_________________rc">#REF!</definedName>
    <definedName name="_________________SBC1">#REF!</definedName>
    <definedName name="_________________SBC3">#REF!</definedName>
    <definedName name="_________________SBC5">#REF!</definedName>
    <definedName name="________________A1">#N/A</definedName>
    <definedName name="________________A17000">#REF!</definedName>
    <definedName name="________________A20000">#REF!</definedName>
    <definedName name="________________A30000">#REF!</definedName>
    <definedName name="________________AFC1">#REF!</definedName>
    <definedName name="________________AFC3">#REF!</definedName>
    <definedName name="________________AFC5">#REF!</definedName>
    <definedName name="________________BGC1">#REF!</definedName>
    <definedName name="________________BGC3">#REF!</definedName>
    <definedName name="________________BGC5">#REF!</definedName>
    <definedName name="________________CAC1">#REF!</definedName>
    <definedName name="________________CAC3">#REF!</definedName>
    <definedName name="________________CAC5">#REF!</definedName>
    <definedName name="________________EQP1">#REF!</definedName>
    <definedName name="________________EQP10">#REF!</definedName>
    <definedName name="________________EQP11">#REF!</definedName>
    <definedName name="________________EQP12">#REF!</definedName>
    <definedName name="________________EQP13">#REF!</definedName>
    <definedName name="________________EQP14">#REF!</definedName>
    <definedName name="________________EQP15">#REF!</definedName>
    <definedName name="________________EQP16">#REF!</definedName>
    <definedName name="________________EQP17">#REF!</definedName>
    <definedName name="________________EQP18">#REF!</definedName>
    <definedName name="________________EQP19">#REF!</definedName>
    <definedName name="________________EQP2">#REF!</definedName>
    <definedName name="________________EQP20">#REF!</definedName>
    <definedName name="________________eqp27">#REF!</definedName>
    <definedName name="________________EQP3">#REF!</definedName>
    <definedName name="________________EQP4">#REF!</definedName>
    <definedName name="________________EQP5">#REF!</definedName>
    <definedName name="________________EQP6">#REF!</definedName>
    <definedName name="________________EQP7">#REF!</definedName>
    <definedName name="________________EQP8">#REF!</definedName>
    <definedName name="________________EQP9">#REF!</definedName>
    <definedName name="________________G1">#REF!</definedName>
    <definedName name="________________i1">#REF!</definedName>
    <definedName name="________________INF1">#REF!</definedName>
    <definedName name="________________MA2">#REF!</definedName>
    <definedName name="________________MAT1">#REF!</definedName>
    <definedName name="________________MAT10">#REF!</definedName>
    <definedName name="________________MAT100">#REF!</definedName>
    <definedName name="________________MAT101">#REF!</definedName>
    <definedName name="________________MAT102">#REF!</definedName>
    <definedName name="________________MAT103">#REF!</definedName>
    <definedName name="________________MAT104">#REF!</definedName>
    <definedName name="________________MAT105">#REF!</definedName>
    <definedName name="________________MAT106">#REF!</definedName>
    <definedName name="________________MAT107">#REF!</definedName>
    <definedName name="________________MAT108">#REF!</definedName>
    <definedName name="________________MAT109">#REF!</definedName>
    <definedName name="________________MAT11">#REF!</definedName>
    <definedName name="________________MAT110">#REF!</definedName>
    <definedName name="________________MAT111">#REF!</definedName>
    <definedName name="________________MAT112">#REF!</definedName>
    <definedName name="________________MAT113">#REF!</definedName>
    <definedName name="________________MAT114">#REF!</definedName>
    <definedName name="________________MAT115">#REF!</definedName>
    <definedName name="________________MAT116">#REF!</definedName>
    <definedName name="________________MAT117">#REF!</definedName>
    <definedName name="________________MAT118">#REF!</definedName>
    <definedName name="________________MAT119">#REF!</definedName>
    <definedName name="________________MAT12">#REF!</definedName>
    <definedName name="________________MAT120">#REF!</definedName>
    <definedName name="________________MAT121">#REF!</definedName>
    <definedName name="________________MAT122">#REF!</definedName>
    <definedName name="________________MAT123">#REF!</definedName>
    <definedName name="________________MAT124">#REF!</definedName>
    <definedName name="________________MAT125">#REF!</definedName>
    <definedName name="________________MAT126">#REF!</definedName>
    <definedName name="________________MAT127">#REF!</definedName>
    <definedName name="________________MAT128">#REF!</definedName>
    <definedName name="________________MAT129">#REF!</definedName>
    <definedName name="________________MAT13">#REF!</definedName>
    <definedName name="________________MAT130">#REF!</definedName>
    <definedName name="________________MAT131">#REF!</definedName>
    <definedName name="________________MAT132">#REF!</definedName>
    <definedName name="________________MAT133">#REF!</definedName>
    <definedName name="________________MAT134">#REF!</definedName>
    <definedName name="________________MAT135">#REF!</definedName>
    <definedName name="________________MAT136">#REF!</definedName>
    <definedName name="________________MAT137">#REF!</definedName>
    <definedName name="________________MAT138">#REF!</definedName>
    <definedName name="________________MAT139">#REF!</definedName>
    <definedName name="________________MAT14">#REF!</definedName>
    <definedName name="________________MAT140">#REF!</definedName>
    <definedName name="________________MAT141">#REF!</definedName>
    <definedName name="________________MAT142">#REF!</definedName>
    <definedName name="________________MAT143">#REF!</definedName>
    <definedName name="________________MAT144">#REF!</definedName>
    <definedName name="________________MAT145">#REF!</definedName>
    <definedName name="________________MAT146">#REF!</definedName>
    <definedName name="________________MAT147">#REF!</definedName>
    <definedName name="________________MAT148">#REF!</definedName>
    <definedName name="________________MAT149">#REF!</definedName>
    <definedName name="________________MAT15">#REF!</definedName>
    <definedName name="________________MAT150">#REF!</definedName>
    <definedName name="________________MAT151">#REF!</definedName>
    <definedName name="________________MAT152">#REF!</definedName>
    <definedName name="________________MAT153">#REF!</definedName>
    <definedName name="________________MAT154">#REF!</definedName>
    <definedName name="________________MAT155">#REF!</definedName>
    <definedName name="________________MAT156">#REF!</definedName>
    <definedName name="________________MAT157">#REF!</definedName>
    <definedName name="________________MAT158">#REF!</definedName>
    <definedName name="________________MAT159">#REF!</definedName>
    <definedName name="________________MAT16">#REF!</definedName>
    <definedName name="________________MAT160">#REF!</definedName>
    <definedName name="________________MAT161">#REF!</definedName>
    <definedName name="________________MAT162">#REF!</definedName>
    <definedName name="________________MAT163">#REF!</definedName>
    <definedName name="________________MAT164">#REF!</definedName>
    <definedName name="________________MAT165">#REF!</definedName>
    <definedName name="________________MAT166">#REF!</definedName>
    <definedName name="________________MAT17">#REF!</definedName>
    <definedName name="________________MAT18">#REF!</definedName>
    <definedName name="________________MAT19">#REF!</definedName>
    <definedName name="________________MAT2">#REF!</definedName>
    <definedName name="________________MAT20">#REF!</definedName>
    <definedName name="________________MAT21">#REF!</definedName>
    <definedName name="________________MAT22">#REF!</definedName>
    <definedName name="________________MAT23">#REF!</definedName>
    <definedName name="________________MAT24">#REF!</definedName>
    <definedName name="________________MAT25">#REF!</definedName>
    <definedName name="________________MAT26">#REF!</definedName>
    <definedName name="________________MAT27">#REF!</definedName>
    <definedName name="________________MAT28">#REF!</definedName>
    <definedName name="________________MAT29">#REF!</definedName>
    <definedName name="________________MAT3">#REF!</definedName>
    <definedName name="________________MAT30">#REF!</definedName>
    <definedName name="________________MAT31">#REF!</definedName>
    <definedName name="________________MAT32">#REF!</definedName>
    <definedName name="________________MAT33">#REF!</definedName>
    <definedName name="________________MAT34">#REF!</definedName>
    <definedName name="________________MAT35">#REF!</definedName>
    <definedName name="________________MAT36">#REF!</definedName>
    <definedName name="________________MAT37">#REF!</definedName>
    <definedName name="________________MAT38">#REF!</definedName>
    <definedName name="________________MAT39">#REF!</definedName>
    <definedName name="________________MAT4">#REF!</definedName>
    <definedName name="________________MAT40">#REF!</definedName>
    <definedName name="________________MAT41">#REF!</definedName>
    <definedName name="________________MAT42">#REF!</definedName>
    <definedName name="________________MAT43">#REF!</definedName>
    <definedName name="________________MAT44">#REF!</definedName>
    <definedName name="________________MAT45">#REF!</definedName>
    <definedName name="________________MAT46">#REF!</definedName>
    <definedName name="________________MAT47">#REF!</definedName>
    <definedName name="________________MAT48">#REF!</definedName>
    <definedName name="________________MAT49">#REF!</definedName>
    <definedName name="________________MAT5">#REF!</definedName>
    <definedName name="________________MAT50">#REF!</definedName>
    <definedName name="________________MAT51">#REF!</definedName>
    <definedName name="________________MAT52">#REF!</definedName>
    <definedName name="________________MAT53">#REF!</definedName>
    <definedName name="________________MAT54">#REF!</definedName>
    <definedName name="________________MAT55">#REF!</definedName>
    <definedName name="________________MAT56">#REF!</definedName>
    <definedName name="________________MAT57">#REF!</definedName>
    <definedName name="________________MAT58">#REF!</definedName>
    <definedName name="________________MAT59">#REF!</definedName>
    <definedName name="________________MAT6">#REF!</definedName>
    <definedName name="________________MAT60">#REF!</definedName>
    <definedName name="________________MAT61">#REF!</definedName>
    <definedName name="________________MAT62">#REF!</definedName>
    <definedName name="________________MAT63">#REF!</definedName>
    <definedName name="________________MAT64">#REF!</definedName>
    <definedName name="________________MAT65">#REF!</definedName>
    <definedName name="________________MAT66">#REF!</definedName>
    <definedName name="________________MAT67">#REF!</definedName>
    <definedName name="________________MAT68">#REF!</definedName>
    <definedName name="________________MAT69">#REF!</definedName>
    <definedName name="________________MAT7">#REF!</definedName>
    <definedName name="________________MAT70">#REF!</definedName>
    <definedName name="________________MAT71">#REF!</definedName>
    <definedName name="________________MAT72">#REF!</definedName>
    <definedName name="________________MAT73">#REF!</definedName>
    <definedName name="________________MAT74">#REF!</definedName>
    <definedName name="________________MAT75">#REF!</definedName>
    <definedName name="________________MAT76">#REF!</definedName>
    <definedName name="________________MAT77">#REF!</definedName>
    <definedName name="________________MAT78">#REF!</definedName>
    <definedName name="________________MAT79">#REF!</definedName>
    <definedName name="________________MAT8">#REF!</definedName>
    <definedName name="________________MAT80">#REF!</definedName>
    <definedName name="________________MAT81">#REF!</definedName>
    <definedName name="________________MAT82">#REF!</definedName>
    <definedName name="________________MAT83">#REF!</definedName>
    <definedName name="________________MAT84">#REF!</definedName>
    <definedName name="________________MAT85">#REF!</definedName>
    <definedName name="________________MAT86">#REF!</definedName>
    <definedName name="________________MAT87">#REF!</definedName>
    <definedName name="________________MAT88">#REF!</definedName>
    <definedName name="________________MAT89">#REF!</definedName>
    <definedName name="________________MAT9">#REF!</definedName>
    <definedName name="________________MAT90">#REF!</definedName>
    <definedName name="________________MAT91">#REF!</definedName>
    <definedName name="________________MAT92">#REF!</definedName>
    <definedName name="________________MAT93">#REF!</definedName>
    <definedName name="________________MAT94">#REF!</definedName>
    <definedName name="________________MAT95">#REF!</definedName>
    <definedName name="________________MAT96">#REF!</definedName>
    <definedName name="________________MAT97">#REF!</definedName>
    <definedName name="________________MAT98">#REF!</definedName>
    <definedName name="________________MAT99">#REF!</definedName>
    <definedName name="________________MO1">#REF!</definedName>
    <definedName name="________________MO10">#REF!</definedName>
    <definedName name="________________MO2">#REF!</definedName>
    <definedName name="________________MO3">#REF!</definedName>
    <definedName name="________________MO4">#REF!</definedName>
    <definedName name="________________MO5">#REF!</definedName>
    <definedName name="________________MO6">#REF!</definedName>
    <definedName name="________________MO7">#REF!</definedName>
    <definedName name="________________MO8">#REF!</definedName>
    <definedName name="________________MO9">#REF!</definedName>
    <definedName name="________________MV1">#REF!</definedName>
    <definedName name="________________MV10">#REF!</definedName>
    <definedName name="________________MV11">#REF!</definedName>
    <definedName name="________________MV12">#REF!</definedName>
    <definedName name="________________MV13">#REF!</definedName>
    <definedName name="________________MV14">#REF!</definedName>
    <definedName name="________________MV15">#REF!</definedName>
    <definedName name="________________MV16">#REF!</definedName>
    <definedName name="________________MV17">#REF!</definedName>
    <definedName name="________________MV18">#REF!</definedName>
    <definedName name="________________MV19">#REF!</definedName>
    <definedName name="________________MV2">#REF!</definedName>
    <definedName name="________________MV20">#REF!</definedName>
    <definedName name="________________MV3">#REF!</definedName>
    <definedName name="________________MV4">#REF!</definedName>
    <definedName name="________________MV5">#REF!</definedName>
    <definedName name="________________MV6">#REF!</definedName>
    <definedName name="________________MV7">#REF!</definedName>
    <definedName name="________________MV8">#REF!</definedName>
    <definedName name="________________MV9">#REF!</definedName>
    <definedName name="________________PJ50">#REF!</definedName>
    <definedName name="________________POR1">#REF!</definedName>
    <definedName name="________________POR2">#REF!</definedName>
    <definedName name="________________POR3">#REF!</definedName>
    <definedName name="________________POR4">#REF!</definedName>
    <definedName name="________________POR5">#REF!</definedName>
    <definedName name="________________rc">#REF!</definedName>
    <definedName name="________________SBC1">#REF!</definedName>
    <definedName name="________________SBC3">#REF!</definedName>
    <definedName name="________________SBC5">#REF!</definedName>
    <definedName name="________________v1">#N/A</definedName>
    <definedName name="________________v2">#N/A</definedName>
    <definedName name="________________v4">#REF!</definedName>
    <definedName name="________________v5">#REF!</definedName>
    <definedName name="________________v6">#REF!</definedName>
    <definedName name="________________v7">Scheduled_Payment+Extra_Payment</definedName>
    <definedName name="________________v8">#REF!</definedName>
    <definedName name="________________w1">#N/A</definedName>
    <definedName name="________________w2">#N/A</definedName>
    <definedName name="________________w3">#REF!</definedName>
    <definedName name="________________w4">#REF!</definedName>
    <definedName name="________________w5">#REF!</definedName>
    <definedName name="________________w6">Scheduled_Payment+Extra_Payment</definedName>
    <definedName name="________________w7">#REF!</definedName>
    <definedName name="________________X1">#N/A</definedName>
    <definedName name="________________X2">#N/A</definedName>
    <definedName name="________________X3">#REF!</definedName>
    <definedName name="________________X4">#REF!</definedName>
    <definedName name="________________X5">#REF!</definedName>
    <definedName name="________________X6">Scheduled_Payment+Extra_Payment</definedName>
    <definedName name="________________X7">#REF!</definedName>
    <definedName name="________________y1">#N/A</definedName>
    <definedName name="________________y2">#N/A</definedName>
    <definedName name="________________y3">#REF!</definedName>
    <definedName name="________________y4">#REF!</definedName>
    <definedName name="________________y5">#REF!</definedName>
    <definedName name="________________y6">Scheduled_Payment+Extra_Payment</definedName>
    <definedName name="________________y7">#REF!</definedName>
    <definedName name="________________z1">#N/A</definedName>
    <definedName name="________________z2">#N/A</definedName>
    <definedName name="________________z3">#REF!</definedName>
    <definedName name="________________z4">#REF!</definedName>
    <definedName name="________________z5">#REF!</definedName>
    <definedName name="________________z6">Scheduled_Payment+Extra_Payment</definedName>
    <definedName name="________________z7">#REF!</definedName>
    <definedName name="_______________AFC1">#REF!</definedName>
    <definedName name="_______________AFC3">#REF!</definedName>
    <definedName name="_______________AFC5">#REF!</definedName>
    <definedName name="_______________BGC1">#REF!</definedName>
    <definedName name="_______________BGC3">#REF!</definedName>
    <definedName name="_______________BGC5">#REF!</definedName>
    <definedName name="_______________CAC1">#REF!</definedName>
    <definedName name="_______________CAC3">#REF!</definedName>
    <definedName name="_______________CAC5">#REF!</definedName>
    <definedName name="_______________EQP1">#REF!</definedName>
    <definedName name="_______________EQP10">#REF!</definedName>
    <definedName name="_______________EQP11">#REF!</definedName>
    <definedName name="_______________EQP12">#REF!</definedName>
    <definedName name="_______________EQP13">#REF!</definedName>
    <definedName name="_______________EQP14">#REF!</definedName>
    <definedName name="_______________EQP15">#REF!</definedName>
    <definedName name="_______________EQP16">#REF!</definedName>
    <definedName name="_______________EQP17">#REF!</definedName>
    <definedName name="_______________EQP18">#REF!</definedName>
    <definedName name="_______________EQP19">#REF!</definedName>
    <definedName name="_______________EQP2">#REF!</definedName>
    <definedName name="_______________EQP20">#REF!</definedName>
    <definedName name="_______________eqp27">#REF!</definedName>
    <definedName name="_______________EQP3">#REF!</definedName>
    <definedName name="_______________EQP4">#REF!</definedName>
    <definedName name="_______________EQP5">#REF!</definedName>
    <definedName name="_______________EQP6">#REF!</definedName>
    <definedName name="_______________EQP7">#REF!</definedName>
    <definedName name="_______________EQP8">#REF!</definedName>
    <definedName name="_______________EQP9">#REF!</definedName>
    <definedName name="_______________i1">#REF!</definedName>
    <definedName name="_______________INF1">#REF!</definedName>
    <definedName name="_______________IPC2002">#REF!</definedName>
    <definedName name="_______________MA2">#REF!</definedName>
    <definedName name="_______________MAT1">#REF!</definedName>
    <definedName name="_______________MAT10">#REF!</definedName>
    <definedName name="_______________MAT100">#REF!</definedName>
    <definedName name="_______________MAT101">#REF!</definedName>
    <definedName name="_______________MAT102">#REF!</definedName>
    <definedName name="_______________MAT103">#REF!</definedName>
    <definedName name="_______________MAT104">#REF!</definedName>
    <definedName name="_______________MAT105">#REF!</definedName>
    <definedName name="_______________MAT106">#REF!</definedName>
    <definedName name="_______________MAT107">#REF!</definedName>
    <definedName name="_______________MAT108">#REF!</definedName>
    <definedName name="_______________MAT109">#REF!</definedName>
    <definedName name="_______________MAT11">#REF!</definedName>
    <definedName name="_______________MAT110">#REF!</definedName>
    <definedName name="_______________MAT111">#REF!</definedName>
    <definedName name="_______________MAT112">#REF!</definedName>
    <definedName name="_______________MAT113">#REF!</definedName>
    <definedName name="_______________MAT114">#REF!</definedName>
    <definedName name="_______________MAT115">#REF!</definedName>
    <definedName name="_______________MAT116">#REF!</definedName>
    <definedName name="_______________MAT117">#REF!</definedName>
    <definedName name="_______________MAT118">#REF!</definedName>
    <definedName name="_______________MAT119">#REF!</definedName>
    <definedName name="_______________MAT12">#REF!</definedName>
    <definedName name="_______________MAT120">#REF!</definedName>
    <definedName name="_______________MAT121">#REF!</definedName>
    <definedName name="_______________MAT122">#REF!</definedName>
    <definedName name="_______________MAT123">#REF!</definedName>
    <definedName name="_______________MAT124">#REF!</definedName>
    <definedName name="_______________MAT125">#REF!</definedName>
    <definedName name="_______________MAT126">#REF!</definedName>
    <definedName name="_______________MAT127">#REF!</definedName>
    <definedName name="_______________MAT128">#REF!</definedName>
    <definedName name="_______________MAT129">#REF!</definedName>
    <definedName name="_______________MAT13">#REF!</definedName>
    <definedName name="_______________MAT130">#REF!</definedName>
    <definedName name="_______________MAT131">#REF!</definedName>
    <definedName name="_______________MAT132">#REF!</definedName>
    <definedName name="_______________MAT133">#REF!</definedName>
    <definedName name="_______________MAT134">#REF!</definedName>
    <definedName name="_______________MAT135">#REF!</definedName>
    <definedName name="_______________MAT136">#REF!</definedName>
    <definedName name="_______________MAT137">#REF!</definedName>
    <definedName name="_______________MAT138">#REF!</definedName>
    <definedName name="_______________MAT139">#REF!</definedName>
    <definedName name="_______________MAT14">#REF!</definedName>
    <definedName name="_______________MAT140">#REF!</definedName>
    <definedName name="_______________MAT141">#REF!</definedName>
    <definedName name="_______________MAT142">#REF!</definedName>
    <definedName name="_______________MAT143">#REF!</definedName>
    <definedName name="_______________MAT144">#REF!</definedName>
    <definedName name="_______________MAT145">#REF!</definedName>
    <definedName name="_______________MAT146">#REF!</definedName>
    <definedName name="_______________MAT147">#REF!</definedName>
    <definedName name="_______________MAT148">#REF!</definedName>
    <definedName name="_______________MAT149">#REF!</definedName>
    <definedName name="_______________MAT15">#REF!</definedName>
    <definedName name="_______________MAT150">#REF!</definedName>
    <definedName name="_______________MAT151">#REF!</definedName>
    <definedName name="_______________MAT152">#REF!</definedName>
    <definedName name="_______________MAT153">#REF!</definedName>
    <definedName name="_______________MAT154">#REF!</definedName>
    <definedName name="_______________MAT155">#REF!</definedName>
    <definedName name="_______________MAT156">#REF!</definedName>
    <definedName name="_______________MAT157">#REF!</definedName>
    <definedName name="_______________MAT158">#REF!</definedName>
    <definedName name="_______________MAT159">#REF!</definedName>
    <definedName name="_______________MAT16">#REF!</definedName>
    <definedName name="_______________MAT160">#REF!</definedName>
    <definedName name="_______________MAT161">#REF!</definedName>
    <definedName name="_______________MAT162">#REF!</definedName>
    <definedName name="_______________MAT163">#REF!</definedName>
    <definedName name="_______________MAT164">#REF!</definedName>
    <definedName name="_______________MAT165">#REF!</definedName>
    <definedName name="_______________MAT166">#REF!</definedName>
    <definedName name="_______________MAT17">#REF!</definedName>
    <definedName name="_______________MAT18">#REF!</definedName>
    <definedName name="_______________MAT19">#REF!</definedName>
    <definedName name="_______________MAT2">#REF!</definedName>
    <definedName name="_______________MAT20">#REF!</definedName>
    <definedName name="_______________MAT21">#REF!</definedName>
    <definedName name="_______________MAT22">#REF!</definedName>
    <definedName name="_______________MAT23">#REF!</definedName>
    <definedName name="_______________MAT24">#REF!</definedName>
    <definedName name="_______________MAT25">#REF!</definedName>
    <definedName name="_______________MAT26">#REF!</definedName>
    <definedName name="_______________MAT27">#REF!</definedName>
    <definedName name="_______________MAT28">#REF!</definedName>
    <definedName name="_______________MAT29">#REF!</definedName>
    <definedName name="_______________MAT3">#REF!</definedName>
    <definedName name="_______________MAT30">#REF!</definedName>
    <definedName name="_______________MAT31">#REF!</definedName>
    <definedName name="_______________MAT32">#REF!</definedName>
    <definedName name="_______________MAT33">#REF!</definedName>
    <definedName name="_______________MAT34">#REF!</definedName>
    <definedName name="_______________MAT35">#REF!</definedName>
    <definedName name="_______________MAT36">#REF!</definedName>
    <definedName name="_______________MAT37">#REF!</definedName>
    <definedName name="_______________MAT38">#REF!</definedName>
    <definedName name="_______________MAT39">#REF!</definedName>
    <definedName name="_______________MAT4">#REF!</definedName>
    <definedName name="_______________MAT40">#REF!</definedName>
    <definedName name="_______________MAT41">#REF!</definedName>
    <definedName name="_______________MAT42">#REF!</definedName>
    <definedName name="_______________MAT43">#REF!</definedName>
    <definedName name="_______________MAT44">#REF!</definedName>
    <definedName name="_______________MAT45">#REF!</definedName>
    <definedName name="_______________MAT46">#REF!</definedName>
    <definedName name="_______________MAT47">#REF!</definedName>
    <definedName name="_______________MAT48">#REF!</definedName>
    <definedName name="_______________MAT49">#REF!</definedName>
    <definedName name="_______________MAT5">#REF!</definedName>
    <definedName name="_______________MAT50">#REF!</definedName>
    <definedName name="_______________MAT51">#REF!</definedName>
    <definedName name="_______________MAT52">#REF!</definedName>
    <definedName name="_______________MAT53">#REF!</definedName>
    <definedName name="_______________MAT54">#REF!</definedName>
    <definedName name="_______________MAT55">#REF!</definedName>
    <definedName name="_______________MAT56">#REF!</definedName>
    <definedName name="_______________MAT57">#REF!</definedName>
    <definedName name="_______________MAT58">#REF!</definedName>
    <definedName name="_______________MAT59">#REF!</definedName>
    <definedName name="_______________MAT6">#REF!</definedName>
    <definedName name="_______________MAT60">#REF!</definedName>
    <definedName name="_______________MAT61">#REF!</definedName>
    <definedName name="_______________MAT62">#REF!</definedName>
    <definedName name="_______________MAT63">#REF!</definedName>
    <definedName name="_______________MAT64">#REF!</definedName>
    <definedName name="_______________MAT65">#REF!</definedName>
    <definedName name="_______________MAT66">#REF!</definedName>
    <definedName name="_______________MAT67">#REF!</definedName>
    <definedName name="_______________MAT68">#REF!</definedName>
    <definedName name="_______________MAT69">#REF!</definedName>
    <definedName name="_______________MAT7">#REF!</definedName>
    <definedName name="_______________MAT70">#REF!</definedName>
    <definedName name="_______________MAT71">#REF!</definedName>
    <definedName name="_______________MAT72">#REF!</definedName>
    <definedName name="_______________MAT73">#REF!</definedName>
    <definedName name="_______________MAT74">#REF!</definedName>
    <definedName name="_______________MAT75">#REF!</definedName>
    <definedName name="_______________MAT76">#REF!</definedName>
    <definedName name="_______________MAT77">#REF!</definedName>
    <definedName name="_______________MAT78">#REF!</definedName>
    <definedName name="_______________MAT79">#REF!</definedName>
    <definedName name="_______________MAT8">#REF!</definedName>
    <definedName name="_______________MAT80">#REF!</definedName>
    <definedName name="_______________MAT81">#REF!</definedName>
    <definedName name="_______________MAT82">#REF!</definedName>
    <definedName name="_______________MAT83">#REF!</definedName>
    <definedName name="_______________MAT84">#REF!</definedName>
    <definedName name="_______________MAT85">#REF!</definedName>
    <definedName name="_______________MAT86">#REF!</definedName>
    <definedName name="_______________MAT87">#REF!</definedName>
    <definedName name="_______________MAT88">#REF!</definedName>
    <definedName name="_______________MAT89">#REF!</definedName>
    <definedName name="_______________MAT9">#REF!</definedName>
    <definedName name="_______________MAT90">#REF!</definedName>
    <definedName name="_______________MAT91">#REF!</definedName>
    <definedName name="_______________MAT92">#REF!</definedName>
    <definedName name="_______________MAT93">#REF!</definedName>
    <definedName name="_______________MAT94">#REF!</definedName>
    <definedName name="_______________MAT95">#REF!</definedName>
    <definedName name="_______________MAT96">#REF!</definedName>
    <definedName name="_______________MAT97">#REF!</definedName>
    <definedName name="_______________MAT98">#REF!</definedName>
    <definedName name="_______________MAT99">#REF!</definedName>
    <definedName name="_______________MO1">#REF!</definedName>
    <definedName name="_______________MO10">#REF!</definedName>
    <definedName name="_______________MO2">#REF!</definedName>
    <definedName name="_______________MO3">#REF!</definedName>
    <definedName name="_______________MO4">#REF!</definedName>
    <definedName name="_______________MO5">#REF!</definedName>
    <definedName name="_______________MO6">#REF!</definedName>
    <definedName name="_______________MO7">#REF!</definedName>
    <definedName name="_______________MO8">#REF!</definedName>
    <definedName name="_______________MO9">#REF!</definedName>
    <definedName name="_______________MV1">#REF!</definedName>
    <definedName name="_______________MV10">#REF!</definedName>
    <definedName name="_______________MV11">#REF!</definedName>
    <definedName name="_______________MV12">#REF!</definedName>
    <definedName name="_______________MV13">#REF!</definedName>
    <definedName name="_______________MV14">#REF!</definedName>
    <definedName name="_______________MV15">#REF!</definedName>
    <definedName name="_______________MV16">#REF!</definedName>
    <definedName name="_______________MV17">#REF!</definedName>
    <definedName name="_______________MV18">#REF!</definedName>
    <definedName name="_______________MV19">#REF!</definedName>
    <definedName name="_______________MV2">#REF!</definedName>
    <definedName name="_______________MV20">#REF!</definedName>
    <definedName name="_______________MV3">#REF!</definedName>
    <definedName name="_______________MV4">#REF!</definedName>
    <definedName name="_______________MV5">#REF!</definedName>
    <definedName name="_______________MV6">#REF!</definedName>
    <definedName name="_______________MV7">#REF!</definedName>
    <definedName name="_______________MV8">#REF!</definedName>
    <definedName name="_______________MV9">#REF!</definedName>
    <definedName name="_______________oa55">#REF!</definedName>
    <definedName name="_______________POR1">#REF!</definedName>
    <definedName name="_______________POR2">#REF!</definedName>
    <definedName name="_______________POR3">#REF!</definedName>
    <definedName name="_______________POR4">#REF!</definedName>
    <definedName name="_______________POR5">#REF!</definedName>
    <definedName name="_______________rc">#REF!</definedName>
    <definedName name="_______________SBC1">#REF!</definedName>
    <definedName name="_______________SBC3">#REF!</definedName>
    <definedName name="_______________SBC5">#REF!</definedName>
    <definedName name="______________A1">#N/A</definedName>
    <definedName name="______________A17000">#REF!</definedName>
    <definedName name="______________A20000">#REF!</definedName>
    <definedName name="______________A30000">#REF!</definedName>
    <definedName name="______________AFC1">#REF!</definedName>
    <definedName name="______________AFC3">#REF!</definedName>
    <definedName name="______________AFC5">#REF!</definedName>
    <definedName name="______________BGC1">#REF!</definedName>
    <definedName name="______________BGC3">#REF!</definedName>
    <definedName name="______________BGC5">#REF!</definedName>
    <definedName name="______________CAC1">#REF!</definedName>
    <definedName name="______________CAC3">#REF!</definedName>
    <definedName name="______________CAC5">#REF!</definedName>
    <definedName name="______________EQP1">#REF!</definedName>
    <definedName name="______________EQP10">#REF!</definedName>
    <definedName name="______________EQP11">#REF!</definedName>
    <definedName name="______________EQP12">#REF!</definedName>
    <definedName name="______________EQP13">#REF!</definedName>
    <definedName name="______________EQP14">#REF!</definedName>
    <definedName name="______________EQP15">#REF!</definedName>
    <definedName name="______________EQP16">#REF!</definedName>
    <definedName name="______________EQP17">#REF!</definedName>
    <definedName name="______________EQP18">#REF!</definedName>
    <definedName name="______________EQP19">#REF!</definedName>
    <definedName name="______________EQP2">#REF!</definedName>
    <definedName name="______________EQP20">#REF!</definedName>
    <definedName name="______________eqp27">#REF!</definedName>
    <definedName name="______________EQP3">#REF!</definedName>
    <definedName name="______________EQP4">#REF!</definedName>
    <definedName name="______________EQP5">#REF!</definedName>
    <definedName name="______________EQP6">#REF!</definedName>
    <definedName name="______________EQP7">#REF!</definedName>
    <definedName name="______________EQP8">#REF!</definedName>
    <definedName name="______________EQP9">#REF!</definedName>
    <definedName name="______________G1">#REF!</definedName>
    <definedName name="______________i1">#REF!</definedName>
    <definedName name="______________INF1">#REF!</definedName>
    <definedName name="______________MA2">#REF!</definedName>
    <definedName name="______________MAT1">#REF!</definedName>
    <definedName name="______________MAT10">#REF!</definedName>
    <definedName name="______________MAT100">#REF!</definedName>
    <definedName name="______________MAT101">#REF!</definedName>
    <definedName name="______________MAT102">#REF!</definedName>
    <definedName name="______________MAT103">#REF!</definedName>
    <definedName name="______________MAT104">#REF!</definedName>
    <definedName name="______________MAT105">#REF!</definedName>
    <definedName name="______________MAT106">#REF!</definedName>
    <definedName name="______________MAT107">#REF!</definedName>
    <definedName name="______________MAT108">#REF!</definedName>
    <definedName name="______________MAT109">#REF!</definedName>
    <definedName name="______________MAT11">#REF!</definedName>
    <definedName name="______________MAT110">#REF!</definedName>
    <definedName name="______________MAT111">#REF!</definedName>
    <definedName name="______________MAT112">#REF!</definedName>
    <definedName name="______________MAT113">#REF!</definedName>
    <definedName name="______________MAT114">#REF!</definedName>
    <definedName name="______________MAT115">#REF!</definedName>
    <definedName name="______________MAT116">#REF!</definedName>
    <definedName name="______________MAT117">#REF!</definedName>
    <definedName name="______________MAT118">#REF!</definedName>
    <definedName name="______________MAT119">#REF!</definedName>
    <definedName name="______________MAT12">#REF!</definedName>
    <definedName name="______________MAT120">#REF!</definedName>
    <definedName name="______________MAT121">#REF!</definedName>
    <definedName name="______________MAT122">#REF!</definedName>
    <definedName name="______________MAT123">#REF!</definedName>
    <definedName name="______________MAT124">#REF!</definedName>
    <definedName name="______________MAT125">#REF!</definedName>
    <definedName name="______________MAT126">#REF!</definedName>
    <definedName name="______________MAT127">#REF!</definedName>
    <definedName name="______________MAT128">#REF!</definedName>
    <definedName name="______________MAT129">#REF!</definedName>
    <definedName name="______________MAT13">#REF!</definedName>
    <definedName name="______________MAT130">#REF!</definedName>
    <definedName name="______________MAT131">#REF!</definedName>
    <definedName name="______________MAT132">#REF!</definedName>
    <definedName name="______________MAT133">#REF!</definedName>
    <definedName name="______________MAT134">#REF!</definedName>
    <definedName name="______________MAT135">#REF!</definedName>
    <definedName name="______________MAT136">#REF!</definedName>
    <definedName name="______________MAT137">#REF!</definedName>
    <definedName name="______________MAT138">#REF!</definedName>
    <definedName name="______________MAT139">#REF!</definedName>
    <definedName name="______________MAT14">#REF!</definedName>
    <definedName name="______________MAT140">#REF!</definedName>
    <definedName name="______________MAT141">#REF!</definedName>
    <definedName name="______________MAT142">#REF!</definedName>
    <definedName name="______________MAT143">#REF!</definedName>
    <definedName name="______________MAT144">#REF!</definedName>
    <definedName name="______________MAT145">#REF!</definedName>
    <definedName name="______________MAT146">#REF!</definedName>
    <definedName name="______________MAT147">#REF!</definedName>
    <definedName name="______________MAT148">#REF!</definedName>
    <definedName name="______________MAT149">#REF!</definedName>
    <definedName name="______________MAT15">#REF!</definedName>
    <definedName name="______________MAT150">#REF!</definedName>
    <definedName name="______________MAT151">#REF!</definedName>
    <definedName name="______________MAT152">#REF!</definedName>
    <definedName name="______________MAT153">#REF!</definedName>
    <definedName name="______________MAT154">#REF!</definedName>
    <definedName name="______________MAT155">#REF!</definedName>
    <definedName name="______________MAT156">#REF!</definedName>
    <definedName name="______________MAT157">#REF!</definedName>
    <definedName name="______________MAT158">#REF!</definedName>
    <definedName name="______________MAT159">#REF!</definedName>
    <definedName name="______________MAT16">#REF!</definedName>
    <definedName name="______________MAT160">#REF!</definedName>
    <definedName name="______________MAT161">#REF!</definedName>
    <definedName name="______________MAT162">#REF!</definedName>
    <definedName name="______________MAT163">#REF!</definedName>
    <definedName name="______________MAT164">#REF!</definedName>
    <definedName name="______________MAT165">#REF!</definedName>
    <definedName name="______________MAT166">#REF!</definedName>
    <definedName name="______________MAT17">#REF!</definedName>
    <definedName name="______________MAT18">#REF!</definedName>
    <definedName name="______________MAT19">#REF!</definedName>
    <definedName name="______________MAT2">#REF!</definedName>
    <definedName name="______________MAT20">#REF!</definedName>
    <definedName name="______________MAT21">#REF!</definedName>
    <definedName name="______________MAT22">#REF!</definedName>
    <definedName name="______________MAT23">#REF!</definedName>
    <definedName name="______________MAT24">#REF!</definedName>
    <definedName name="______________MAT25">#REF!</definedName>
    <definedName name="______________MAT26">#REF!</definedName>
    <definedName name="______________MAT27">#REF!</definedName>
    <definedName name="______________MAT28">#REF!</definedName>
    <definedName name="______________MAT29">#REF!</definedName>
    <definedName name="______________MAT3">#REF!</definedName>
    <definedName name="______________MAT30">#REF!</definedName>
    <definedName name="______________MAT31">#REF!</definedName>
    <definedName name="______________MAT32">#REF!</definedName>
    <definedName name="______________MAT33">#REF!</definedName>
    <definedName name="______________MAT34">#REF!</definedName>
    <definedName name="______________MAT35">#REF!</definedName>
    <definedName name="______________MAT36">#REF!</definedName>
    <definedName name="______________MAT37">#REF!</definedName>
    <definedName name="______________MAT38">#REF!</definedName>
    <definedName name="______________MAT39">#REF!</definedName>
    <definedName name="______________MAT4">#REF!</definedName>
    <definedName name="______________MAT40">#REF!</definedName>
    <definedName name="______________MAT41">#REF!</definedName>
    <definedName name="______________MAT42">#REF!</definedName>
    <definedName name="______________MAT43">#REF!</definedName>
    <definedName name="______________MAT44">#REF!</definedName>
    <definedName name="______________MAT45">#REF!</definedName>
    <definedName name="______________MAT46">#REF!</definedName>
    <definedName name="______________MAT47">#REF!</definedName>
    <definedName name="______________MAT48">#REF!</definedName>
    <definedName name="______________MAT49">#REF!</definedName>
    <definedName name="______________MAT5">#REF!</definedName>
    <definedName name="______________MAT50">#REF!</definedName>
    <definedName name="______________MAT51">#REF!</definedName>
    <definedName name="______________MAT52">#REF!</definedName>
    <definedName name="______________MAT53">#REF!</definedName>
    <definedName name="______________MAT54">#REF!</definedName>
    <definedName name="______________MAT55">#REF!</definedName>
    <definedName name="______________MAT56">#REF!</definedName>
    <definedName name="______________MAT57">#REF!</definedName>
    <definedName name="______________MAT58">#REF!</definedName>
    <definedName name="______________MAT59">#REF!</definedName>
    <definedName name="______________MAT6">#REF!</definedName>
    <definedName name="______________MAT60">#REF!</definedName>
    <definedName name="______________MAT61">#REF!</definedName>
    <definedName name="______________MAT62">#REF!</definedName>
    <definedName name="______________MAT63">#REF!</definedName>
    <definedName name="______________MAT64">#REF!</definedName>
    <definedName name="______________MAT65">#REF!</definedName>
    <definedName name="______________MAT66">#REF!</definedName>
    <definedName name="______________MAT67">#REF!</definedName>
    <definedName name="______________MAT68">#REF!</definedName>
    <definedName name="______________MAT69">#REF!</definedName>
    <definedName name="______________MAT7">#REF!</definedName>
    <definedName name="______________MAT70">#REF!</definedName>
    <definedName name="______________MAT71">#REF!</definedName>
    <definedName name="______________MAT72">#REF!</definedName>
    <definedName name="______________MAT73">#REF!</definedName>
    <definedName name="______________MAT74">#REF!</definedName>
    <definedName name="______________MAT75">#REF!</definedName>
    <definedName name="______________MAT76">#REF!</definedName>
    <definedName name="______________MAT77">#REF!</definedName>
    <definedName name="______________MAT78">#REF!</definedName>
    <definedName name="______________MAT79">#REF!</definedName>
    <definedName name="______________MAT8">#REF!</definedName>
    <definedName name="______________MAT80">#REF!</definedName>
    <definedName name="______________MAT81">#REF!</definedName>
    <definedName name="______________MAT82">#REF!</definedName>
    <definedName name="______________MAT83">#REF!</definedName>
    <definedName name="______________MAT84">#REF!</definedName>
    <definedName name="______________MAT85">#REF!</definedName>
    <definedName name="______________MAT86">#REF!</definedName>
    <definedName name="______________MAT87">#REF!</definedName>
    <definedName name="______________MAT88">#REF!</definedName>
    <definedName name="______________MAT89">#REF!</definedName>
    <definedName name="______________MAT9">#REF!</definedName>
    <definedName name="______________MAT90">#REF!</definedName>
    <definedName name="______________MAT91">#REF!</definedName>
    <definedName name="______________MAT92">#REF!</definedName>
    <definedName name="______________MAT93">#REF!</definedName>
    <definedName name="______________MAT94">#REF!</definedName>
    <definedName name="______________MAT95">#REF!</definedName>
    <definedName name="______________MAT96">#REF!</definedName>
    <definedName name="______________MAT97">#REF!</definedName>
    <definedName name="______________MAT98">#REF!</definedName>
    <definedName name="______________MAT99">#REF!</definedName>
    <definedName name="______________MO1">#REF!</definedName>
    <definedName name="______________MO10">#REF!</definedName>
    <definedName name="______________MO2">#REF!</definedName>
    <definedName name="______________MO3">#REF!</definedName>
    <definedName name="______________MO4">#REF!</definedName>
    <definedName name="______________MO5">#REF!</definedName>
    <definedName name="______________MO6">#REF!</definedName>
    <definedName name="______________MO7">#REF!</definedName>
    <definedName name="______________MO8">#REF!</definedName>
    <definedName name="______________MO9">#REF!</definedName>
    <definedName name="______________MV1">#REF!</definedName>
    <definedName name="______________MV10">#REF!</definedName>
    <definedName name="______________MV11">#REF!</definedName>
    <definedName name="______________MV12">#REF!</definedName>
    <definedName name="______________MV13">#REF!</definedName>
    <definedName name="______________MV14">#REF!</definedName>
    <definedName name="______________MV15">#REF!</definedName>
    <definedName name="______________MV16">#REF!</definedName>
    <definedName name="______________MV17">#REF!</definedName>
    <definedName name="______________MV18">#REF!</definedName>
    <definedName name="______________MV19">#REF!</definedName>
    <definedName name="______________MV2">#REF!</definedName>
    <definedName name="______________MV20">#REF!</definedName>
    <definedName name="______________MV3">#REF!</definedName>
    <definedName name="______________MV4">#REF!</definedName>
    <definedName name="______________MV5">#REF!</definedName>
    <definedName name="______________MV6">#REF!</definedName>
    <definedName name="______________MV7">#REF!</definedName>
    <definedName name="______________MV8">#REF!</definedName>
    <definedName name="______________MV9">#REF!</definedName>
    <definedName name="______________oa55">#REF!</definedName>
    <definedName name="______________PJ50">#REF!</definedName>
    <definedName name="______________POR1">#REF!</definedName>
    <definedName name="______________POR2">#REF!</definedName>
    <definedName name="______________POR3">#REF!</definedName>
    <definedName name="______________POR4">#REF!</definedName>
    <definedName name="______________POR5">#REF!</definedName>
    <definedName name="______________rc">#REF!</definedName>
    <definedName name="______________SBC1">#REF!</definedName>
    <definedName name="______________SBC3">#REF!</definedName>
    <definedName name="______________SBC5">#REF!</definedName>
    <definedName name="______________v1">#N/A</definedName>
    <definedName name="______________v2">#N/A</definedName>
    <definedName name="______________v4">#REF!</definedName>
    <definedName name="______________v5">#REF!</definedName>
    <definedName name="______________v6">#REF!</definedName>
    <definedName name="______________v7">Scheduled_Payment+Extra_Payment</definedName>
    <definedName name="______________v8">#REF!</definedName>
    <definedName name="______________w1">#N/A</definedName>
    <definedName name="______________w2">#N/A</definedName>
    <definedName name="______________w3">#REF!</definedName>
    <definedName name="______________w4">#REF!</definedName>
    <definedName name="______________w5">#REF!</definedName>
    <definedName name="______________w6">Scheduled_Payment+Extra_Payment</definedName>
    <definedName name="______________w7">#REF!</definedName>
    <definedName name="______________X1">#N/A</definedName>
    <definedName name="______________X2">#N/A</definedName>
    <definedName name="______________X3">#REF!</definedName>
    <definedName name="______________X4">#REF!</definedName>
    <definedName name="______________X5">#REF!</definedName>
    <definedName name="______________X6">Scheduled_Payment+Extra_Payment</definedName>
    <definedName name="______________X7">#REF!</definedName>
    <definedName name="______________y1">#N/A</definedName>
    <definedName name="______________y2">#N/A</definedName>
    <definedName name="______________y3">#REF!</definedName>
    <definedName name="______________y4">#REF!</definedName>
    <definedName name="______________y5">#REF!</definedName>
    <definedName name="______________y6">Scheduled_Payment+Extra_Payment</definedName>
    <definedName name="______________y7">#REF!</definedName>
    <definedName name="______________z1">#N/A</definedName>
    <definedName name="______________z2">#N/A</definedName>
    <definedName name="______________z3">#REF!</definedName>
    <definedName name="______________z4">#REF!</definedName>
    <definedName name="______________z5">#REF!</definedName>
    <definedName name="______________z6">Scheduled_Payment+Extra_Payment</definedName>
    <definedName name="______________z7">#REF!</definedName>
    <definedName name="_____________AFC1">#REF!</definedName>
    <definedName name="_____________AFC3">#REF!</definedName>
    <definedName name="_____________AFC5">#REF!</definedName>
    <definedName name="_____________BGC1">#REF!</definedName>
    <definedName name="_____________BGC3">#REF!</definedName>
    <definedName name="_____________BGC5">#REF!</definedName>
    <definedName name="_____________CAC1">#REF!</definedName>
    <definedName name="_____________CAC3">#REF!</definedName>
    <definedName name="_____________CAC5">#REF!</definedName>
    <definedName name="_____________EQP1">#REF!</definedName>
    <definedName name="_____________EQP10">#REF!</definedName>
    <definedName name="_____________EQP11">#REF!</definedName>
    <definedName name="_____________EQP12">#REF!</definedName>
    <definedName name="_____________EQP13">#REF!</definedName>
    <definedName name="_____________EQP14">#REF!</definedName>
    <definedName name="_____________EQP15">#REF!</definedName>
    <definedName name="_____________EQP16">#REF!</definedName>
    <definedName name="_____________EQP17">#REF!</definedName>
    <definedName name="_____________EQP18">#REF!</definedName>
    <definedName name="_____________EQP19">#REF!</definedName>
    <definedName name="_____________EQP2">#REF!</definedName>
    <definedName name="_____________EQP20">#REF!</definedName>
    <definedName name="_____________eqp27">#REF!</definedName>
    <definedName name="_____________EQP3">#REF!</definedName>
    <definedName name="_____________EQP4">#REF!</definedName>
    <definedName name="_____________EQP5">#REF!</definedName>
    <definedName name="_____________EQP6">#REF!</definedName>
    <definedName name="_____________EQP7">#REF!</definedName>
    <definedName name="_____________EQP8">#REF!</definedName>
    <definedName name="_____________EQP9">#REF!</definedName>
    <definedName name="_____________i1">#REF!</definedName>
    <definedName name="_____________INF1" localSheetId="7">#REF!</definedName>
    <definedName name="_____________INF1">#REF!</definedName>
    <definedName name="_____________IPC2002">#REF!</definedName>
    <definedName name="_____________MA2">#REF!</definedName>
    <definedName name="_____________MAT1">#REF!</definedName>
    <definedName name="_____________MAT10">#REF!</definedName>
    <definedName name="_____________MAT100">#REF!</definedName>
    <definedName name="_____________MAT101">#REF!</definedName>
    <definedName name="_____________MAT102">#REF!</definedName>
    <definedName name="_____________MAT103">#REF!</definedName>
    <definedName name="_____________MAT104">#REF!</definedName>
    <definedName name="_____________MAT105">#REF!</definedName>
    <definedName name="_____________MAT106">#REF!</definedName>
    <definedName name="_____________MAT107">#REF!</definedName>
    <definedName name="_____________MAT108">#REF!</definedName>
    <definedName name="_____________MAT109">#REF!</definedName>
    <definedName name="_____________MAT11">#REF!</definedName>
    <definedName name="_____________MAT110">#REF!</definedName>
    <definedName name="_____________MAT111">#REF!</definedName>
    <definedName name="_____________MAT112">#REF!</definedName>
    <definedName name="_____________MAT113">#REF!</definedName>
    <definedName name="_____________MAT114">#REF!</definedName>
    <definedName name="_____________MAT115">#REF!</definedName>
    <definedName name="_____________MAT116">#REF!</definedName>
    <definedName name="_____________MAT117">#REF!</definedName>
    <definedName name="_____________MAT118">#REF!</definedName>
    <definedName name="_____________MAT119">#REF!</definedName>
    <definedName name="_____________MAT12">#REF!</definedName>
    <definedName name="_____________MAT120">#REF!</definedName>
    <definedName name="_____________MAT121">#REF!</definedName>
    <definedName name="_____________MAT122">#REF!</definedName>
    <definedName name="_____________MAT123">#REF!</definedName>
    <definedName name="_____________MAT124">#REF!</definedName>
    <definedName name="_____________MAT125">#REF!</definedName>
    <definedName name="_____________MAT126">#REF!</definedName>
    <definedName name="_____________MAT127">#REF!</definedName>
    <definedName name="_____________MAT128">#REF!</definedName>
    <definedName name="_____________MAT129">#REF!</definedName>
    <definedName name="_____________MAT13">#REF!</definedName>
    <definedName name="_____________MAT130">#REF!</definedName>
    <definedName name="_____________MAT131">#REF!</definedName>
    <definedName name="_____________MAT132">#REF!</definedName>
    <definedName name="_____________MAT133">#REF!</definedName>
    <definedName name="_____________MAT134">#REF!</definedName>
    <definedName name="_____________MAT135">#REF!</definedName>
    <definedName name="_____________MAT136">#REF!</definedName>
    <definedName name="_____________MAT137">#REF!</definedName>
    <definedName name="_____________MAT138">#REF!</definedName>
    <definedName name="_____________MAT139">#REF!</definedName>
    <definedName name="_____________MAT14">#REF!</definedName>
    <definedName name="_____________MAT140">#REF!</definedName>
    <definedName name="_____________MAT141">#REF!</definedName>
    <definedName name="_____________MAT142">#REF!</definedName>
    <definedName name="_____________MAT143">#REF!</definedName>
    <definedName name="_____________MAT144">#REF!</definedName>
    <definedName name="_____________MAT145">#REF!</definedName>
    <definedName name="_____________MAT146">#REF!</definedName>
    <definedName name="_____________MAT147">#REF!</definedName>
    <definedName name="_____________MAT148">#REF!</definedName>
    <definedName name="_____________MAT149">#REF!</definedName>
    <definedName name="_____________MAT15">#REF!</definedName>
    <definedName name="_____________MAT150">#REF!</definedName>
    <definedName name="_____________MAT151">#REF!</definedName>
    <definedName name="_____________MAT152">#REF!</definedName>
    <definedName name="_____________MAT153">#REF!</definedName>
    <definedName name="_____________MAT154">#REF!</definedName>
    <definedName name="_____________MAT155">#REF!</definedName>
    <definedName name="_____________MAT156">#REF!</definedName>
    <definedName name="_____________MAT157">#REF!</definedName>
    <definedName name="_____________MAT158">#REF!</definedName>
    <definedName name="_____________MAT159">#REF!</definedName>
    <definedName name="_____________MAT16">#REF!</definedName>
    <definedName name="_____________MAT160">#REF!</definedName>
    <definedName name="_____________MAT161">#REF!</definedName>
    <definedName name="_____________MAT162">#REF!</definedName>
    <definedName name="_____________MAT163">#REF!</definedName>
    <definedName name="_____________MAT164">#REF!</definedName>
    <definedName name="_____________MAT165">#REF!</definedName>
    <definedName name="_____________MAT166">#REF!</definedName>
    <definedName name="_____________MAT17">#REF!</definedName>
    <definedName name="_____________MAT18">#REF!</definedName>
    <definedName name="_____________MAT19">#REF!</definedName>
    <definedName name="_____________MAT2">#REF!</definedName>
    <definedName name="_____________MAT20">#REF!</definedName>
    <definedName name="_____________MAT21">#REF!</definedName>
    <definedName name="_____________MAT22">#REF!</definedName>
    <definedName name="_____________MAT23">#REF!</definedName>
    <definedName name="_____________MAT24">#REF!</definedName>
    <definedName name="_____________MAT25">#REF!</definedName>
    <definedName name="_____________MAT26">#REF!</definedName>
    <definedName name="_____________MAT27">#REF!</definedName>
    <definedName name="_____________MAT28">#REF!</definedName>
    <definedName name="_____________MAT29">#REF!</definedName>
    <definedName name="_____________MAT3">#REF!</definedName>
    <definedName name="_____________MAT30">#REF!</definedName>
    <definedName name="_____________MAT31">#REF!</definedName>
    <definedName name="_____________MAT32">#REF!</definedName>
    <definedName name="_____________MAT33">#REF!</definedName>
    <definedName name="_____________MAT34">#REF!</definedName>
    <definedName name="_____________MAT35">#REF!</definedName>
    <definedName name="_____________MAT36">#REF!</definedName>
    <definedName name="_____________MAT37">#REF!</definedName>
    <definedName name="_____________MAT38">#REF!</definedName>
    <definedName name="_____________MAT39">#REF!</definedName>
    <definedName name="_____________MAT4">#REF!</definedName>
    <definedName name="_____________MAT40">#REF!</definedName>
    <definedName name="_____________MAT41">#REF!</definedName>
    <definedName name="_____________MAT42">#REF!</definedName>
    <definedName name="_____________MAT43">#REF!</definedName>
    <definedName name="_____________MAT44">#REF!</definedName>
    <definedName name="_____________MAT45">#REF!</definedName>
    <definedName name="_____________MAT46">#REF!</definedName>
    <definedName name="_____________MAT47">#REF!</definedName>
    <definedName name="_____________MAT48">#REF!</definedName>
    <definedName name="_____________MAT49">#REF!</definedName>
    <definedName name="_____________MAT5">#REF!</definedName>
    <definedName name="_____________MAT50">#REF!</definedName>
    <definedName name="_____________MAT51">#REF!</definedName>
    <definedName name="_____________MAT52">#REF!</definedName>
    <definedName name="_____________MAT53">#REF!</definedName>
    <definedName name="_____________MAT54">#REF!</definedName>
    <definedName name="_____________MAT55">#REF!</definedName>
    <definedName name="_____________MAT56">#REF!</definedName>
    <definedName name="_____________MAT57">#REF!</definedName>
    <definedName name="_____________MAT58">#REF!</definedName>
    <definedName name="_____________MAT59">#REF!</definedName>
    <definedName name="_____________MAT6">#REF!</definedName>
    <definedName name="_____________MAT60">#REF!</definedName>
    <definedName name="_____________MAT61">#REF!</definedName>
    <definedName name="_____________MAT62">#REF!</definedName>
    <definedName name="_____________MAT63">#REF!</definedName>
    <definedName name="_____________MAT64">#REF!</definedName>
    <definedName name="_____________MAT65">#REF!</definedName>
    <definedName name="_____________MAT66">#REF!</definedName>
    <definedName name="_____________MAT67">#REF!</definedName>
    <definedName name="_____________MAT68">#REF!</definedName>
    <definedName name="_____________MAT69">#REF!</definedName>
    <definedName name="_____________MAT7">#REF!</definedName>
    <definedName name="_____________MAT70">#REF!</definedName>
    <definedName name="_____________MAT71">#REF!</definedName>
    <definedName name="_____________MAT72">#REF!</definedName>
    <definedName name="_____________MAT73">#REF!</definedName>
    <definedName name="_____________MAT74">#REF!</definedName>
    <definedName name="_____________MAT75">#REF!</definedName>
    <definedName name="_____________MAT76">#REF!</definedName>
    <definedName name="_____________MAT77">#REF!</definedName>
    <definedName name="_____________MAT78">#REF!</definedName>
    <definedName name="_____________MAT79">#REF!</definedName>
    <definedName name="_____________MAT8">#REF!</definedName>
    <definedName name="_____________MAT80">#REF!</definedName>
    <definedName name="_____________MAT81">#REF!</definedName>
    <definedName name="_____________MAT82">#REF!</definedName>
    <definedName name="_____________MAT83">#REF!</definedName>
    <definedName name="_____________MAT84">#REF!</definedName>
    <definedName name="_____________MAT85">#REF!</definedName>
    <definedName name="_____________MAT86">#REF!</definedName>
    <definedName name="_____________MAT87">#REF!</definedName>
    <definedName name="_____________MAT88">#REF!</definedName>
    <definedName name="_____________MAT89">#REF!</definedName>
    <definedName name="_____________MAT9">#REF!</definedName>
    <definedName name="_____________MAT90">#REF!</definedName>
    <definedName name="_____________MAT91">#REF!</definedName>
    <definedName name="_____________MAT92">#REF!</definedName>
    <definedName name="_____________MAT93">#REF!</definedName>
    <definedName name="_____________MAT94">#REF!</definedName>
    <definedName name="_____________MAT95">#REF!</definedName>
    <definedName name="_____________MAT96">#REF!</definedName>
    <definedName name="_____________MAT97">#REF!</definedName>
    <definedName name="_____________MAT98">#REF!</definedName>
    <definedName name="_____________MAT99">#REF!</definedName>
    <definedName name="_____________MO1">#REF!</definedName>
    <definedName name="_____________MO10">#REF!</definedName>
    <definedName name="_____________MO2">#REF!</definedName>
    <definedName name="_____________MO3">#REF!</definedName>
    <definedName name="_____________MO4">#REF!</definedName>
    <definedName name="_____________MO5">#REF!</definedName>
    <definedName name="_____________MO6">#REF!</definedName>
    <definedName name="_____________MO7">#REF!</definedName>
    <definedName name="_____________MO8">#REF!</definedName>
    <definedName name="_____________MO9">#REF!</definedName>
    <definedName name="_____________MV1">#REF!</definedName>
    <definedName name="_____________MV10">#REF!</definedName>
    <definedName name="_____________MV11">#REF!</definedName>
    <definedName name="_____________MV12">#REF!</definedName>
    <definedName name="_____________MV13">#REF!</definedName>
    <definedName name="_____________MV14">#REF!</definedName>
    <definedName name="_____________MV15">#REF!</definedName>
    <definedName name="_____________MV16">#REF!</definedName>
    <definedName name="_____________MV17">#REF!</definedName>
    <definedName name="_____________MV18">#REF!</definedName>
    <definedName name="_____________MV19">#REF!</definedName>
    <definedName name="_____________MV2">#REF!</definedName>
    <definedName name="_____________MV20">#REF!</definedName>
    <definedName name="_____________MV3">#REF!</definedName>
    <definedName name="_____________MV4">#REF!</definedName>
    <definedName name="_____________MV5">#REF!</definedName>
    <definedName name="_____________MV6">#REF!</definedName>
    <definedName name="_____________MV7">#REF!</definedName>
    <definedName name="_____________MV8">#REF!</definedName>
    <definedName name="_____________MV9">#REF!</definedName>
    <definedName name="_____________oa55">#REF!</definedName>
    <definedName name="_____________POR1">#REF!</definedName>
    <definedName name="_____________POR2">#REF!</definedName>
    <definedName name="_____________POR3">#REF!</definedName>
    <definedName name="_____________POR4">#REF!</definedName>
    <definedName name="_____________POR5">#REF!</definedName>
    <definedName name="_____________rc">#REF!</definedName>
    <definedName name="_____________SBC1">#REF!</definedName>
    <definedName name="_____________SBC3">#REF!</definedName>
    <definedName name="_____________SBC5">#REF!</definedName>
    <definedName name="____________A1">#N/A</definedName>
    <definedName name="____________A17000">#REF!</definedName>
    <definedName name="____________A20000">#REF!</definedName>
    <definedName name="____________A30000">#REF!</definedName>
    <definedName name="____________AFC1">#REF!</definedName>
    <definedName name="____________AFC3">#REF!</definedName>
    <definedName name="____________AFC5">#REF!</definedName>
    <definedName name="____________BGC1">#REF!</definedName>
    <definedName name="____________BGC3">#REF!</definedName>
    <definedName name="____________BGC5">#REF!</definedName>
    <definedName name="____________CAC1">#REF!</definedName>
    <definedName name="____________CAC3">#REF!</definedName>
    <definedName name="____________CAC5">#REF!</definedName>
    <definedName name="____________EQP1">#REF!</definedName>
    <definedName name="____________EQP10">#REF!</definedName>
    <definedName name="____________EQP11">#REF!</definedName>
    <definedName name="____________EQP12">#REF!</definedName>
    <definedName name="____________EQP13">#REF!</definedName>
    <definedName name="____________EQP14">#REF!</definedName>
    <definedName name="____________EQP15">#REF!</definedName>
    <definedName name="____________EQP16">#REF!</definedName>
    <definedName name="____________EQP17">#REF!</definedName>
    <definedName name="____________EQP18">#REF!</definedName>
    <definedName name="____________EQP19">#REF!</definedName>
    <definedName name="____________EQP2">#REF!</definedName>
    <definedName name="____________EQP20">#REF!</definedName>
    <definedName name="____________eqp27">#REF!</definedName>
    <definedName name="____________EQP3">#REF!</definedName>
    <definedName name="____________EQP4">#REF!</definedName>
    <definedName name="____________EQP5">#REF!</definedName>
    <definedName name="____________EQP6">#REF!</definedName>
    <definedName name="____________EQP7">#REF!</definedName>
    <definedName name="____________EQP8">#REF!</definedName>
    <definedName name="____________EQP9">#REF!</definedName>
    <definedName name="____________G1">#REF!</definedName>
    <definedName name="____________i1">#REF!</definedName>
    <definedName name="____________INF1" localSheetId="7">#REF!</definedName>
    <definedName name="____________INF1">#REF!</definedName>
    <definedName name="____________MA2">#REF!</definedName>
    <definedName name="____________MAT1">#REF!</definedName>
    <definedName name="____________MAT10">#REF!</definedName>
    <definedName name="____________MAT100">#REF!</definedName>
    <definedName name="____________MAT101">#REF!</definedName>
    <definedName name="____________MAT102">#REF!</definedName>
    <definedName name="____________MAT103">#REF!</definedName>
    <definedName name="____________MAT104">#REF!</definedName>
    <definedName name="____________MAT105">#REF!</definedName>
    <definedName name="____________MAT106">#REF!</definedName>
    <definedName name="____________MAT107">#REF!</definedName>
    <definedName name="____________MAT108">#REF!</definedName>
    <definedName name="____________MAT109">#REF!</definedName>
    <definedName name="____________MAT11">#REF!</definedName>
    <definedName name="____________MAT110">#REF!</definedName>
    <definedName name="____________MAT111">#REF!</definedName>
    <definedName name="____________MAT112">#REF!</definedName>
    <definedName name="____________MAT113">#REF!</definedName>
    <definedName name="____________MAT114">#REF!</definedName>
    <definedName name="____________MAT115">#REF!</definedName>
    <definedName name="____________MAT116">#REF!</definedName>
    <definedName name="____________MAT117">#REF!</definedName>
    <definedName name="____________MAT118">#REF!</definedName>
    <definedName name="____________MAT119">#REF!</definedName>
    <definedName name="____________MAT12">#REF!</definedName>
    <definedName name="____________MAT120">#REF!</definedName>
    <definedName name="____________MAT121">#REF!</definedName>
    <definedName name="____________MAT122">#REF!</definedName>
    <definedName name="____________MAT123">#REF!</definedName>
    <definedName name="____________MAT124">#REF!</definedName>
    <definedName name="____________MAT125">#REF!</definedName>
    <definedName name="____________MAT126">#REF!</definedName>
    <definedName name="____________MAT127">#REF!</definedName>
    <definedName name="____________MAT128">#REF!</definedName>
    <definedName name="____________MAT129">#REF!</definedName>
    <definedName name="____________MAT13">#REF!</definedName>
    <definedName name="____________MAT130">#REF!</definedName>
    <definedName name="____________MAT131">#REF!</definedName>
    <definedName name="____________MAT132">#REF!</definedName>
    <definedName name="____________MAT133">#REF!</definedName>
    <definedName name="____________MAT134">#REF!</definedName>
    <definedName name="____________MAT135">#REF!</definedName>
    <definedName name="____________MAT136">#REF!</definedName>
    <definedName name="____________MAT137">#REF!</definedName>
    <definedName name="____________MAT138">#REF!</definedName>
    <definedName name="____________MAT139">#REF!</definedName>
    <definedName name="____________MAT14">#REF!</definedName>
    <definedName name="____________MAT140">#REF!</definedName>
    <definedName name="____________MAT141">#REF!</definedName>
    <definedName name="____________MAT142">#REF!</definedName>
    <definedName name="____________MAT143">#REF!</definedName>
    <definedName name="____________MAT144">#REF!</definedName>
    <definedName name="____________MAT145">#REF!</definedName>
    <definedName name="____________MAT146">#REF!</definedName>
    <definedName name="____________MAT147">#REF!</definedName>
    <definedName name="____________MAT148">#REF!</definedName>
    <definedName name="____________MAT149">#REF!</definedName>
    <definedName name="____________MAT15">#REF!</definedName>
    <definedName name="____________MAT150">#REF!</definedName>
    <definedName name="____________MAT151">#REF!</definedName>
    <definedName name="____________MAT152">#REF!</definedName>
    <definedName name="____________MAT153">#REF!</definedName>
    <definedName name="____________MAT154">#REF!</definedName>
    <definedName name="____________MAT155">#REF!</definedName>
    <definedName name="____________MAT156">#REF!</definedName>
    <definedName name="____________MAT157">#REF!</definedName>
    <definedName name="____________MAT158">#REF!</definedName>
    <definedName name="____________MAT159">#REF!</definedName>
    <definedName name="____________MAT16">#REF!</definedName>
    <definedName name="____________MAT160">#REF!</definedName>
    <definedName name="____________MAT161">#REF!</definedName>
    <definedName name="____________MAT162">#REF!</definedName>
    <definedName name="____________MAT163">#REF!</definedName>
    <definedName name="____________MAT164">#REF!</definedName>
    <definedName name="____________MAT165">#REF!</definedName>
    <definedName name="____________MAT166">#REF!</definedName>
    <definedName name="____________MAT17">#REF!</definedName>
    <definedName name="____________MAT18">#REF!</definedName>
    <definedName name="____________MAT19">#REF!</definedName>
    <definedName name="____________MAT2">#REF!</definedName>
    <definedName name="____________MAT20">#REF!</definedName>
    <definedName name="____________MAT21">#REF!</definedName>
    <definedName name="____________MAT22">#REF!</definedName>
    <definedName name="____________MAT23">#REF!</definedName>
    <definedName name="____________MAT24">#REF!</definedName>
    <definedName name="____________MAT25">#REF!</definedName>
    <definedName name="____________MAT26">#REF!</definedName>
    <definedName name="____________MAT27">#REF!</definedName>
    <definedName name="____________MAT28">#REF!</definedName>
    <definedName name="____________MAT29">#REF!</definedName>
    <definedName name="____________MAT3">#REF!</definedName>
    <definedName name="____________MAT30">#REF!</definedName>
    <definedName name="____________MAT31">#REF!</definedName>
    <definedName name="____________MAT32">#REF!</definedName>
    <definedName name="____________MAT33">#REF!</definedName>
    <definedName name="____________MAT34">#REF!</definedName>
    <definedName name="____________MAT35">#REF!</definedName>
    <definedName name="____________MAT36">#REF!</definedName>
    <definedName name="____________MAT37">#REF!</definedName>
    <definedName name="____________MAT38">#REF!</definedName>
    <definedName name="____________MAT39">#REF!</definedName>
    <definedName name="____________MAT4">#REF!</definedName>
    <definedName name="____________MAT40">#REF!</definedName>
    <definedName name="____________MAT41">#REF!</definedName>
    <definedName name="____________MAT42">#REF!</definedName>
    <definedName name="____________MAT43">#REF!</definedName>
    <definedName name="____________MAT44">#REF!</definedName>
    <definedName name="____________MAT45">#REF!</definedName>
    <definedName name="____________MAT46">#REF!</definedName>
    <definedName name="____________MAT47">#REF!</definedName>
    <definedName name="____________MAT48">#REF!</definedName>
    <definedName name="____________MAT49">#REF!</definedName>
    <definedName name="____________MAT5">#REF!</definedName>
    <definedName name="____________MAT50">#REF!</definedName>
    <definedName name="____________MAT51">#REF!</definedName>
    <definedName name="____________MAT52">#REF!</definedName>
    <definedName name="____________MAT53">#REF!</definedName>
    <definedName name="____________MAT54">#REF!</definedName>
    <definedName name="____________MAT55">#REF!</definedName>
    <definedName name="____________MAT56">#REF!</definedName>
    <definedName name="____________MAT57">#REF!</definedName>
    <definedName name="____________MAT58">#REF!</definedName>
    <definedName name="____________MAT59">#REF!</definedName>
    <definedName name="____________MAT6">#REF!</definedName>
    <definedName name="____________MAT60">#REF!</definedName>
    <definedName name="____________MAT61">#REF!</definedName>
    <definedName name="____________MAT62">#REF!</definedName>
    <definedName name="____________MAT63">#REF!</definedName>
    <definedName name="____________MAT64">#REF!</definedName>
    <definedName name="____________MAT65">#REF!</definedName>
    <definedName name="____________MAT66">#REF!</definedName>
    <definedName name="____________MAT67">#REF!</definedName>
    <definedName name="____________MAT68">#REF!</definedName>
    <definedName name="____________MAT69">#REF!</definedName>
    <definedName name="____________MAT7">#REF!</definedName>
    <definedName name="____________MAT70">#REF!</definedName>
    <definedName name="____________MAT71">#REF!</definedName>
    <definedName name="____________MAT72">#REF!</definedName>
    <definedName name="____________MAT73">#REF!</definedName>
    <definedName name="____________MAT74">#REF!</definedName>
    <definedName name="____________MAT75">#REF!</definedName>
    <definedName name="____________MAT76">#REF!</definedName>
    <definedName name="____________MAT77">#REF!</definedName>
    <definedName name="____________MAT78">#REF!</definedName>
    <definedName name="____________MAT79">#REF!</definedName>
    <definedName name="____________MAT8">#REF!</definedName>
    <definedName name="____________MAT80">#REF!</definedName>
    <definedName name="____________MAT81">#REF!</definedName>
    <definedName name="____________MAT82">#REF!</definedName>
    <definedName name="____________MAT83">#REF!</definedName>
    <definedName name="____________MAT84">#REF!</definedName>
    <definedName name="____________MAT85">#REF!</definedName>
    <definedName name="____________MAT86">#REF!</definedName>
    <definedName name="____________MAT87">#REF!</definedName>
    <definedName name="____________MAT88">#REF!</definedName>
    <definedName name="____________MAT89">#REF!</definedName>
    <definedName name="____________MAT9">#REF!</definedName>
    <definedName name="____________MAT90">#REF!</definedName>
    <definedName name="____________MAT91">#REF!</definedName>
    <definedName name="____________MAT92">#REF!</definedName>
    <definedName name="____________MAT93">#REF!</definedName>
    <definedName name="____________MAT94">#REF!</definedName>
    <definedName name="____________MAT95">#REF!</definedName>
    <definedName name="____________MAT96">#REF!</definedName>
    <definedName name="____________MAT97">#REF!</definedName>
    <definedName name="____________MAT98">#REF!</definedName>
    <definedName name="____________MAT99">#REF!</definedName>
    <definedName name="____________MO1">#REF!</definedName>
    <definedName name="____________MO10">#REF!</definedName>
    <definedName name="____________MO2">#REF!</definedName>
    <definedName name="____________MO3">#REF!</definedName>
    <definedName name="____________MO4">#REF!</definedName>
    <definedName name="____________MO5">#REF!</definedName>
    <definedName name="____________MO6">#REF!</definedName>
    <definedName name="____________MO7">#REF!</definedName>
    <definedName name="____________MO8">#REF!</definedName>
    <definedName name="____________MO9">#REF!</definedName>
    <definedName name="____________MV1">#REF!</definedName>
    <definedName name="____________MV10">#REF!</definedName>
    <definedName name="____________MV11">#REF!</definedName>
    <definedName name="____________MV12">#REF!</definedName>
    <definedName name="____________MV13">#REF!</definedName>
    <definedName name="____________MV14">#REF!</definedName>
    <definedName name="____________MV15">#REF!</definedName>
    <definedName name="____________MV16">#REF!</definedName>
    <definedName name="____________MV17">#REF!</definedName>
    <definedName name="____________MV18">#REF!</definedName>
    <definedName name="____________MV19">#REF!</definedName>
    <definedName name="____________MV2">#REF!</definedName>
    <definedName name="____________MV20">#REF!</definedName>
    <definedName name="____________MV3">#REF!</definedName>
    <definedName name="____________MV4">#REF!</definedName>
    <definedName name="____________MV5">#REF!</definedName>
    <definedName name="____________MV6">#REF!</definedName>
    <definedName name="____________MV7">#REF!</definedName>
    <definedName name="____________MV8">#REF!</definedName>
    <definedName name="____________MV9">#REF!</definedName>
    <definedName name="____________oa55">#REF!</definedName>
    <definedName name="____________PJ50">#REF!</definedName>
    <definedName name="____________POR1">#REF!</definedName>
    <definedName name="____________POR2">#REF!</definedName>
    <definedName name="____________POR3">#REF!</definedName>
    <definedName name="____________POR4">#REF!</definedName>
    <definedName name="____________POR5">#REF!</definedName>
    <definedName name="____________rc">#REF!</definedName>
    <definedName name="____________SBC1">#REF!</definedName>
    <definedName name="____________SBC3">#REF!</definedName>
    <definedName name="____________SBC5">#REF!</definedName>
    <definedName name="____________v1">#N/A</definedName>
    <definedName name="____________v2">#N/A</definedName>
    <definedName name="____________v4">#REF!</definedName>
    <definedName name="____________v5">#REF!</definedName>
    <definedName name="____________v6">#REF!</definedName>
    <definedName name="____________v7">Scheduled_Payment+Extra_Payment</definedName>
    <definedName name="____________v8">#REF!</definedName>
    <definedName name="____________w1">#N/A</definedName>
    <definedName name="____________w2">#N/A</definedName>
    <definedName name="____________w3">#REF!</definedName>
    <definedName name="____________w4">#REF!</definedName>
    <definedName name="____________w5">#REF!</definedName>
    <definedName name="____________w6">Scheduled_Payment+Extra_Payment</definedName>
    <definedName name="____________w7">#REF!</definedName>
    <definedName name="____________X1">#N/A</definedName>
    <definedName name="____________X2">#N/A</definedName>
    <definedName name="____________X3">#REF!</definedName>
    <definedName name="____________X4">#REF!</definedName>
    <definedName name="____________X5">#REF!</definedName>
    <definedName name="____________X6">Scheduled_Payment+Extra_Payment</definedName>
    <definedName name="____________X7">#REF!</definedName>
    <definedName name="____________y1">#N/A</definedName>
    <definedName name="____________y2">#N/A</definedName>
    <definedName name="____________y3">#REF!</definedName>
    <definedName name="____________y4">#REF!</definedName>
    <definedName name="____________y5">#REF!</definedName>
    <definedName name="____________y6">Scheduled_Payment+Extra_Payment</definedName>
    <definedName name="____________y7">#REF!</definedName>
    <definedName name="____________z1">#N/A</definedName>
    <definedName name="____________z2">#N/A</definedName>
    <definedName name="____________z3">#REF!</definedName>
    <definedName name="____________z4">#REF!</definedName>
    <definedName name="____________z5">#REF!</definedName>
    <definedName name="____________z6">Scheduled_Payment+Extra_Payment</definedName>
    <definedName name="____________z7">#REF!</definedName>
    <definedName name="___________AFC1">#REF!</definedName>
    <definedName name="___________AFC3">#REF!</definedName>
    <definedName name="___________AFC5">#REF!</definedName>
    <definedName name="___________BGC1">#REF!</definedName>
    <definedName name="___________BGC3">#REF!</definedName>
    <definedName name="___________BGC5">#REF!</definedName>
    <definedName name="___________CAC1">#REF!</definedName>
    <definedName name="___________CAC3">#REF!</definedName>
    <definedName name="___________CAC5">#REF!</definedName>
    <definedName name="___________EQP1">#REF!</definedName>
    <definedName name="___________EQP10">#REF!</definedName>
    <definedName name="___________EQP11">#REF!</definedName>
    <definedName name="___________EQP12">#REF!</definedName>
    <definedName name="___________EQP13">#REF!</definedName>
    <definedName name="___________EQP14">#REF!</definedName>
    <definedName name="___________EQP15">#REF!</definedName>
    <definedName name="___________EQP16">#REF!</definedName>
    <definedName name="___________EQP17">#REF!</definedName>
    <definedName name="___________EQP18">#REF!</definedName>
    <definedName name="___________EQP19">#REF!</definedName>
    <definedName name="___________EQP2">#REF!</definedName>
    <definedName name="___________EQP20">#REF!</definedName>
    <definedName name="___________eqp27">#REF!</definedName>
    <definedName name="___________EQP3">#REF!</definedName>
    <definedName name="___________EQP4">#REF!</definedName>
    <definedName name="___________EQP5">#REF!</definedName>
    <definedName name="___________EQP6">#REF!</definedName>
    <definedName name="___________EQP7">#REF!</definedName>
    <definedName name="___________EQP8">#REF!</definedName>
    <definedName name="___________EQP9">#REF!</definedName>
    <definedName name="___________i1">#REF!</definedName>
    <definedName name="___________INF1" localSheetId="7">#REF!</definedName>
    <definedName name="___________INF1">#REF!</definedName>
    <definedName name="___________IPC2002">#REF!</definedName>
    <definedName name="___________MA2">#REF!</definedName>
    <definedName name="___________MAT1">#REF!</definedName>
    <definedName name="___________MAT10">#REF!</definedName>
    <definedName name="___________MAT100">#REF!</definedName>
    <definedName name="___________MAT101">#REF!</definedName>
    <definedName name="___________MAT102">#REF!</definedName>
    <definedName name="___________MAT103">#REF!</definedName>
    <definedName name="___________MAT104">#REF!</definedName>
    <definedName name="___________MAT105">#REF!</definedName>
    <definedName name="___________MAT106">#REF!</definedName>
    <definedName name="___________MAT107">#REF!</definedName>
    <definedName name="___________MAT108">#REF!</definedName>
    <definedName name="___________MAT109">#REF!</definedName>
    <definedName name="___________MAT11">#REF!</definedName>
    <definedName name="___________MAT110">#REF!</definedName>
    <definedName name="___________MAT111">#REF!</definedName>
    <definedName name="___________MAT112">#REF!</definedName>
    <definedName name="___________MAT113">#REF!</definedName>
    <definedName name="___________MAT114">#REF!</definedName>
    <definedName name="___________MAT115">#REF!</definedName>
    <definedName name="___________MAT116">#REF!</definedName>
    <definedName name="___________MAT117">#REF!</definedName>
    <definedName name="___________MAT118">#REF!</definedName>
    <definedName name="___________MAT119">#REF!</definedName>
    <definedName name="___________MAT12">#REF!</definedName>
    <definedName name="___________MAT120">#REF!</definedName>
    <definedName name="___________MAT121">#REF!</definedName>
    <definedName name="___________MAT122">#REF!</definedName>
    <definedName name="___________MAT123">#REF!</definedName>
    <definedName name="___________MAT124">#REF!</definedName>
    <definedName name="___________MAT125">#REF!</definedName>
    <definedName name="___________MAT126">#REF!</definedName>
    <definedName name="___________MAT127">#REF!</definedName>
    <definedName name="___________MAT128">#REF!</definedName>
    <definedName name="___________MAT129">#REF!</definedName>
    <definedName name="___________MAT13">#REF!</definedName>
    <definedName name="___________MAT130">#REF!</definedName>
    <definedName name="___________MAT131">#REF!</definedName>
    <definedName name="___________MAT132">#REF!</definedName>
    <definedName name="___________MAT133">#REF!</definedName>
    <definedName name="___________MAT134">#REF!</definedName>
    <definedName name="___________MAT135">#REF!</definedName>
    <definedName name="___________MAT136">#REF!</definedName>
    <definedName name="___________MAT137">#REF!</definedName>
    <definedName name="___________MAT138">#REF!</definedName>
    <definedName name="___________MAT139">#REF!</definedName>
    <definedName name="___________MAT14">#REF!</definedName>
    <definedName name="___________MAT140">#REF!</definedName>
    <definedName name="___________MAT141">#REF!</definedName>
    <definedName name="___________MAT142">#REF!</definedName>
    <definedName name="___________MAT143">#REF!</definedName>
    <definedName name="___________MAT144">#REF!</definedName>
    <definedName name="___________MAT145">#REF!</definedName>
    <definedName name="___________MAT146">#REF!</definedName>
    <definedName name="___________MAT147">#REF!</definedName>
    <definedName name="___________MAT148">#REF!</definedName>
    <definedName name="___________MAT149">#REF!</definedName>
    <definedName name="___________MAT15">#REF!</definedName>
    <definedName name="___________MAT150">#REF!</definedName>
    <definedName name="___________MAT151">#REF!</definedName>
    <definedName name="___________MAT152">#REF!</definedName>
    <definedName name="___________MAT153">#REF!</definedName>
    <definedName name="___________MAT154">#REF!</definedName>
    <definedName name="___________MAT155">#REF!</definedName>
    <definedName name="___________MAT156">#REF!</definedName>
    <definedName name="___________MAT157">#REF!</definedName>
    <definedName name="___________MAT158">#REF!</definedName>
    <definedName name="___________MAT159">#REF!</definedName>
    <definedName name="___________MAT16">#REF!</definedName>
    <definedName name="___________MAT160">#REF!</definedName>
    <definedName name="___________MAT161">#REF!</definedName>
    <definedName name="___________MAT162">#REF!</definedName>
    <definedName name="___________MAT163">#REF!</definedName>
    <definedName name="___________MAT164">#REF!</definedName>
    <definedName name="___________MAT165">#REF!</definedName>
    <definedName name="___________MAT166">#REF!</definedName>
    <definedName name="___________MAT17">#REF!</definedName>
    <definedName name="___________MAT18">#REF!</definedName>
    <definedName name="___________MAT19">#REF!</definedName>
    <definedName name="___________MAT2">#REF!</definedName>
    <definedName name="___________MAT20">#REF!</definedName>
    <definedName name="___________MAT21">#REF!</definedName>
    <definedName name="___________MAT22">#REF!</definedName>
    <definedName name="___________MAT23">#REF!</definedName>
    <definedName name="___________MAT24">#REF!</definedName>
    <definedName name="___________MAT25">#REF!</definedName>
    <definedName name="___________MAT26">#REF!</definedName>
    <definedName name="___________MAT27">#REF!</definedName>
    <definedName name="___________MAT28">#REF!</definedName>
    <definedName name="___________MAT29">#REF!</definedName>
    <definedName name="___________MAT3">#REF!</definedName>
    <definedName name="___________MAT30">#REF!</definedName>
    <definedName name="___________MAT31">#REF!</definedName>
    <definedName name="___________MAT32">#REF!</definedName>
    <definedName name="___________MAT33">#REF!</definedName>
    <definedName name="___________MAT34">#REF!</definedName>
    <definedName name="___________MAT35">#REF!</definedName>
    <definedName name="___________MAT36">#REF!</definedName>
    <definedName name="___________MAT37">#REF!</definedName>
    <definedName name="___________MAT38">#REF!</definedName>
    <definedName name="___________MAT39">#REF!</definedName>
    <definedName name="___________MAT4">#REF!</definedName>
    <definedName name="___________MAT40">#REF!</definedName>
    <definedName name="___________MAT41">#REF!</definedName>
    <definedName name="___________MAT42">#REF!</definedName>
    <definedName name="___________MAT43">#REF!</definedName>
    <definedName name="___________MAT44">#REF!</definedName>
    <definedName name="___________MAT45">#REF!</definedName>
    <definedName name="___________MAT46">#REF!</definedName>
    <definedName name="___________MAT47">#REF!</definedName>
    <definedName name="___________MAT48">#REF!</definedName>
    <definedName name="___________MAT49">#REF!</definedName>
    <definedName name="___________MAT5">#REF!</definedName>
    <definedName name="___________MAT50">#REF!</definedName>
    <definedName name="___________MAT51">#REF!</definedName>
    <definedName name="___________MAT52">#REF!</definedName>
    <definedName name="___________MAT53">#REF!</definedName>
    <definedName name="___________MAT54">#REF!</definedName>
    <definedName name="___________MAT55">#REF!</definedName>
    <definedName name="___________MAT56">#REF!</definedName>
    <definedName name="___________MAT57">#REF!</definedName>
    <definedName name="___________MAT58">#REF!</definedName>
    <definedName name="___________MAT59">#REF!</definedName>
    <definedName name="___________MAT6">#REF!</definedName>
    <definedName name="___________MAT60">#REF!</definedName>
    <definedName name="___________MAT61">#REF!</definedName>
    <definedName name="___________MAT62">#REF!</definedName>
    <definedName name="___________MAT63">#REF!</definedName>
    <definedName name="___________MAT64">#REF!</definedName>
    <definedName name="___________MAT65">#REF!</definedName>
    <definedName name="___________MAT66">#REF!</definedName>
    <definedName name="___________MAT67">#REF!</definedName>
    <definedName name="___________MAT68">#REF!</definedName>
    <definedName name="___________MAT69">#REF!</definedName>
    <definedName name="___________MAT7">#REF!</definedName>
    <definedName name="___________MAT70">#REF!</definedName>
    <definedName name="___________MAT71">#REF!</definedName>
    <definedName name="___________MAT72">#REF!</definedName>
    <definedName name="___________MAT73">#REF!</definedName>
    <definedName name="___________MAT74">#REF!</definedName>
    <definedName name="___________MAT75">#REF!</definedName>
    <definedName name="___________MAT76">#REF!</definedName>
    <definedName name="___________MAT77">#REF!</definedName>
    <definedName name="___________MAT78">#REF!</definedName>
    <definedName name="___________MAT79">#REF!</definedName>
    <definedName name="___________MAT8">#REF!</definedName>
    <definedName name="___________MAT80">#REF!</definedName>
    <definedName name="___________MAT81">#REF!</definedName>
    <definedName name="___________MAT82">#REF!</definedName>
    <definedName name="___________MAT83">#REF!</definedName>
    <definedName name="___________MAT84">#REF!</definedName>
    <definedName name="___________MAT85">#REF!</definedName>
    <definedName name="___________MAT86">#REF!</definedName>
    <definedName name="___________MAT87">#REF!</definedName>
    <definedName name="___________MAT88">#REF!</definedName>
    <definedName name="___________MAT89">#REF!</definedName>
    <definedName name="___________MAT9">#REF!</definedName>
    <definedName name="___________MAT90">#REF!</definedName>
    <definedName name="___________MAT91">#REF!</definedName>
    <definedName name="___________MAT92">#REF!</definedName>
    <definedName name="___________MAT93">#REF!</definedName>
    <definedName name="___________MAT94">#REF!</definedName>
    <definedName name="___________MAT95">#REF!</definedName>
    <definedName name="___________MAT96">#REF!</definedName>
    <definedName name="___________MAT97">#REF!</definedName>
    <definedName name="___________MAT98">#REF!</definedName>
    <definedName name="___________MAT99">#REF!</definedName>
    <definedName name="___________MO1">#REF!</definedName>
    <definedName name="___________MO10">#REF!</definedName>
    <definedName name="___________MO2">#REF!</definedName>
    <definedName name="___________MO3">#REF!</definedName>
    <definedName name="___________MO4">#REF!</definedName>
    <definedName name="___________MO5">#REF!</definedName>
    <definedName name="___________MO6">#REF!</definedName>
    <definedName name="___________MO7">#REF!</definedName>
    <definedName name="___________MO8">#REF!</definedName>
    <definedName name="___________MO9">#REF!</definedName>
    <definedName name="___________MV1">#REF!</definedName>
    <definedName name="___________MV10">#REF!</definedName>
    <definedName name="___________MV11">#REF!</definedName>
    <definedName name="___________MV12">#REF!</definedName>
    <definedName name="___________MV13">#REF!</definedName>
    <definedName name="___________MV14">#REF!</definedName>
    <definedName name="___________MV15">#REF!</definedName>
    <definedName name="___________MV16">#REF!</definedName>
    <definedName name="___________MV17">#REF!</definedName>
    <definedName name="___________MV18">#REF!</definedName>
    <definedName name="___________MV19">#REF!</definedName>
    <definedName name="___________MV2">#REF!</definedName>
    <definedName name="___________MV20">#REF!</definedName>
    <definedName name="___________MV3">#REF!</definedName>
    <definedName name="___________MV4">#REF!</definedName>
    <definedName name="___________MV5">#REF!</definedName>
    <definedName name="___________MV6">#REF!</definedName>
    <definedName name="___________MV7">#REF!</definedName>
    <definedName name="___________MV8">#REF!</definedName>
    <definedName name="___________MV9">#REF!</definedName>
    <definedName name="___________oa55">#REF!</definedName>
    <definedName name="___________PJ50">#REF!</definedName>
    <definedName name="___________POR1">#REF!</definedName>
    <definedName name="___________POR2">#REF!</definedName>
    <definedName name="___________POR3">#REF!</definedName>
    <definedName name="___________POR4">#REF!</definedName>
    <definedName name="___________POR5">#REF!</definedName>
    <definedName name="___________rc">#REF!</definedName>
    <definedName name="___________SBC1">#REF!</definedName>
    <definedName name="___________SBC3">#REF!</definedName>
    <definedName name="___________SBC5">#REF!</definedName>
    <definedName name="__________A1">#REF!</definedName>
    <definedName name="__________A17000">#REF!</definedName>
    <definedName name="__________A20000">#REF!</definedName>
    <definedName name="__________A30000">#REF!</definedName>
    <definedName name="__________AFC1">#REF!</definedName>
    <definedName name="__________AFC3">#REF!</definedName>
    <definedName name="__________AFC5">#REF!</definedName>
    <definedName name="__________AIU1" localSheetId="7">#REF!</definedName>
    <definedName name="__________AIU1">#REF!</definedName>
    <definedName name="__________AIU2" localSheetId="2">#REF!</definedName>
    <definedName name="__________AIU2">[1]BASE!$C$5</definedName>
    <definedName name="__________APU221">#REF!</definedName>
    <definedName name="__________APU465">#REF!</definedName>
    <definedName name="__________BGC1">#REF!</definedName>
    <definedName name="__________BGC3">#REF!</definedName>
    <definedName name="__________BGC5">#REF!</definedName>
    <definedName name="__________CAC1">#REF!</definedName>
    <definedName name="__________CAC3">#REF!</definedName>
    <definedName name="__________CAC5">#REF!</definedName>
    <definedName name="__________Cod1" localSheetId="7">#REF!</definedName>
    <definedName name="__________Cod1">#REF!</definedName>
    <definedName name="__________EQP1">#REF!</definedName>
    <definedName name="__________EQP10">#REF!</definedName>
    <definedName name="__________EQP11">#REF!</definedName>
    <definedName name="__________EQP12">#REF!</definedName>
    <definedName name="__________EQP13">#REF!</definedName>
    <definedName name="__________EQP14">#REF!</definedName>
    <definedName name="__________EQP15">#REF!</definedName>
    <definedName name="__________EQP16">#REF!</definedName>
    <definedName name="__________EQP17">#REF!</definedName>
    <definedName name="__________EQP18">#REF!</definedName>
    <definedName name="__________EQP19">#REF!</definedName>
    <definedName name="__________EQP2">#REF!</definedName>
    <definedName name="__________EQP20">#REF!</definedName>
    <definedName name="__________eqp27">#REF!</definedName>
    <definedName name="__________EQP3">#REF!</definedName>
    <definedName name="__________EQP4">#REF!</definedName>
    <definedName name="__________EQP5">#REF!</definedName>
    <definedName name="__________EQP6">#REF!</definedName>
    <definedName name="__________EQP7">#REF!</definedName>
    <definedName name="__________EQP8">#REF!</definedName>
    <definedName name="__________EQP9">#REF!</definedName>
    <definedName name="__________fei10">#REF!</definedName>
    <definedName name="__________fei3">#REF!</definedName>
    <definedName name="__________fei4">#REF!</definedName>
    <definedName name="__________G1">#REF!</definedName>
    <definedName name="__________i1">#REF!</definedName>
    <definedName name="__________INF1" localSheetId="7">#REF!</definedName>
    <definedName name="__________INF1">#REF!</definedName>
    <definedName name="__________MA2">#REF!</definedName>
    <definedName name="__________MAT1">#REF!</definedName>
    <definedName name="__________MAT10">#REF!</definedName>
    <definedName name="__________MAT100">#REF!</definedName>
    <definedName name="__________MAT101">#REF!</definedName>
    <definedName name="__________MAT102">#REF!</definedName>
    <definedName name="__________MAT103">#REF!</definedName>
    <definedName name="__________MAT104">#REF!</definedName>
    <definedName name="__________MAT105">#REF!</definedName>
    <definedName name="__________MAT106">#REF!</definedName>
    <definedName name="__________MAT107">#REF!</definedName>
    <definedName name="__________MAT108">#REF!</definedName>
    <definedName name="__________MAT109">#REF!</definedName>
    <definedName name="__________MAT11">#REF!</definedName>
    <definedName name="__________MAT110">#REF!</definedName>
    <definedName name="__________MAT111">#REF!</definedName>
    <definedName name="__________MAT112">#REF!</definedName>
    <definedName name="__________MAT113">#REF!</definedName>
    <definedName name="__________MAT114">#REF!</definedName>
    <definedName name="__________MAT115">#REF!</definedName>
    <definedName name="__________MAT116">#REF!</definedName>
    <definedName name="__________MAT117">#REF!</definedName>
    <definedName name="__________MAT118">#REF!</definedName>
    <definedName name="__________MAT119">#REF!</definedName>
    <definedName name="__________MAT12">#REF!</definedName>
    <definedName name="__________MAT120">#REF!</definedName>
    <definedName name="__________MAT121">#REF!</definedName>
    <definedName name="__________MAT122">#REF!</definedName>
    <definedName name="__________MAT123">#REF!</definedName>
    <definedName name="__________MAT124">#REF!</definedName>
    <definedName name="__________MAT125">#REF!</definedName>
    <definedName name="__________MAT126">#REF!</definedName>
    <definedName name="__________MAT127">#REF!</definedName>
    <definedName name="__________MAT128">#REF!</definedName>
    <definedName name="__________MAT129">#REF!</definedName>
    <definedName name="__________MAT13">#REF!</definedName>
    <definedName name="__________MAT130">#REF!</definedName>
    <definedName name="__________MAT131">#REF!</definedName>
    <definedName name="__________MAT132">#REF!</definedName>
    <definedName name="__________MAT133">#REF!</definedName>
    <definedName name="__________MAT134">#REF!</definedName>
    <definedName name="__________MAT135">#REF!</definedName>
    <definedName name="__________MAT136">#REF!</definedName>
    <definedName name="__________MAT137">#REF!</definedName>
    <definedName name="__________MAT138">#REF!</definedName>
    <definedName name="__________MAT139">#REF!</definedName>
    <definedName name="__________MAT14">#REF!</definedName>
    <definedName name="__________MAT140">#REF!</definedName>
    <definedName name="__________MAT141">#REF!</definedName>
    <definedName name="__________MAT142">#REF!</definedName>
    <definedName name="__________MAT143">#REF!</definedName>
    <definedName name="__________MAT144">#REF!</definedName>
    <definedName name="__________MAT145">#REF!</definedName>
    <definedName name="__________MAT146">#REF!</definedName>
    <definedName name="__________MAT147">#REF!</definedName>
    <definedName name="__________MAT148">#REF!</definedName>
    <definedName name="__________MAT149">#REF!</definedName>
    <definedName name="__________MAT15">#REF!</definedName>
    <definedName name="__________MAT150">#REF!</definedName>
    <definedName name="__________MAT151">#REF!</definedName>
    <definedName name="__________MAT152">#REF!</definedName>
    <definedName name="__________MAT153">#REF!</definedName>
    <definedName name="__________MAT154">#REF!</definedName>
    <definedName name="__________MAT155">#REF!</definedName>
    <definedName name="__________MAT156">#REF!</definedName>
    <definedName name="__________MAT157">#REF!</definedName>
    <definedName name="__________MAT158">#REF!</definedName>
    <definedName name="__________MAT159">#REF!</definedName>
    <definedName name="__________MAT16">#REF!</definedName>
    <definedName name="__________MAT160">#REF!</definedName>
    <definedName name="__________MAT161">#REF!</definedName>
    <definedName name="__________MAT162">#REF!</definedName>
    <definedName name="__________MAT163">#REF!</definedName>
    <definedName name="__________MAT164">#REF!</definedName>
    <definedName name="__________MAT165">#REF!</definedName>
    <definedName name="__________MAT166">#REF!</definedName>
    <definedName name="__________MAT17">#REF!</definedName>
    <definedName name="__________MAT18">#REF!</definedName>
    <definedName name="__________MAT19">#REF!</definedName>
    <definedName name="__________MAT2">#REF!</definedName>
    <definedName name="__________MAT20">#REF!</definedName>
    <definedName name="__________MAT21">#REF!</definedName>
    <definedName name="__________MAT22">#REF!</definedName>
    <definedName name="__________MAT23">#REF!</definedName>
    <definedName name="__________MAT24">#REF!</definedName>
    <definedName name="__________MAT25">#REF!</definedName>
    <definedName name="__________MAT26">#REF!</definedName>
    <definedName name="__________MAT27">#REF!</definedName>
    <definedName name="__________MAT28">#REF!</definedName>
    <definedName name="__________MAT29">#REF!</definedName>
    <definedName name="__________MAT3">#REF!</definedName>
    <definedName name="__________MAT30">#REF!</definedName>
    <definedName name="__________MAT31">#REF!</definedName>
    <definedName name="__________MAT32">#REF!</definedName>
    <definedName name="__________MAT33">#REF!</definedName>
    <definedName name="__________MAT34">#REF!</definedName>
    <definedName name="__________MAT35">#REF!</definedName>
    <definedName name="__________MAT36">#REF!</definedName>
    <definedName name="__________MAT37">#REF!</definedName>
    <definedName name="__________MAT38">#REF!</definedName>
    <definedName name="__________MAT39">#REF!</definedName>
    <definedName name="__________MAT4">#REF!</definedName>
    <definedName name="__________MAT40">#REF!</definedName>
    <definedName name="__________MAT41">#REF!</definedName>
    <definedName name="__________MAT42">#REF!</definedName>
    <definedName name="__________MAT43">#REF!</definedName>
    <definedName name="__________MAT44">#REF!</definedName>
    <definedName name="__________MAT45">#REF!</definedName>
    <definedName name="__________MAT46">#REF!</definedName>
    <definedName name="__________MAT47">#REF!</definedName>
    <definedName name="__________MAT48">#REF!</definedName>
    <definedName name="__________MAT49">#REF!</definedName>
    <definedName name="__________MAT5">#REF!</definedName>
    <definedName name="__________MAT50">#REF!</definedName>
    <definedName name="__________MAT51">#REF!</definedName>
    <definedName name="__________MAT52">#REF!</definedName>
    <definedName name="__________MAT53">#REF!</definedName>
    <definedName name="__________MAT54">#REF!</definedName>
    <definedName name="__________MAT55">#REF!</definedName>
    <definedName name="__________MAT56">#REF!</definedName>
    <definedName name="__________MAT57">#REF!</definedName>
    <definedName name="__________MAT58">#REF!</definedName>
    <definedName name="__________MAT59">#REF!</definedName>
    <definedName name="__________MAT6">#REF!</definedName>
    <definedName name="__________MAT60">#REF!</definedName>
    <definedName name="__________MAT61">#REF!</definedName>
    <definedName name="__________MAT62">#REF!</definedName>
    <definedName name="__________MAT63">#REF!</definedName>
    <definedName name="__________MAT64">#REF!</definedName>
    <definedName name="__________MAT65">#REF!</definedName>
    <definedName name="__________MAT66">#REF!</definedName>
    <definedName name="__________MAT67">#REF!</definedName>
    <definedName name="__________MAT68">#REF!</definedName>
    <definedName name="__________MAT69">#REF!</definedName>
    <definedName name="__________MAT7">#REF!</definedName>
    <definedName name="__________MAT70">#REF!</definedName>
    <definedName name="__________MAT71">#REF!</definedName>
    <definedName name="__________MAT72">#REF!</definedName>
    <definedName name="__________MAT73">#REF!</definedName>
    <definedName name="__________MAT74">#REF!</definedName>
    <definedName name="__________MAT75">#REF!</definedName>
    <definedName name="__________MAT76">#REF!</definedName>
    <definedName name="__________MAT77">#REF!</definedName>
    <definedName name="__________MAT78">#REF!</definedName>
    <definedName name="__________MAT79">#REF!</definedName>
    <definedName name="__________MAT8">#REF!</definedName>
    <definedName name="__________MAT80">#REF!</definedName>
    <definedName name="__________MAT81">#REF!</definedName>
    <definedName name="__________MAT82">#REF!</definedName>
    <definedName name="__________MAT83">#REF!</definedName>
    <definedName name="__________MAT84">#REF!</definedName>
    <definedName name="__________MAT85">#REF!</definedName>
    <definedName name="__________MAT86">#REF!</definedName>
    <definedName name="__________MAT87">#REF!</definedName>
    <definedName name="__________MAT88">#REF!</definedName>
    <definedName name="__________MAT89">#REF!</definedName>
    <definedName name="__________MAT9">#REF!</definedName>
    <definedName name="__________MAT90">#REF!</definedName>
    <definedName name="__________MAT91">#REF!</definedName>
    <definedName name="__________MAT92">#REF!</definedName>
    <definedName name="__________MAT93">#REF!</definedName>
    <definedName name="__________MAT94">#REF!</definedName>
    <definedName name="__________MAT95">#REF!</definedName>
    <definedName name="__________MAT96">#REF!</definedName>
    <definedName name="__________MAT97">#REF!</definedName>
    <definedName name="__________MAT98">#REF!</definedName>
    <definedName name="__________MAT99">#REF!</definedName>
    <definedName name="__________MO1">#REF!</definedName>
    <definedName name="__________MO10">#REF!</definedName>
    <definedName name="__________MO2">#REF!</definedName>
    <definedName name="__________MO3">#REF!</definedName>
    <definedName name="__________MO4">#REF!</definedName>
    <definedName name="__________MO5">#REF!</definedName>
    <definedName name="__________MO6">#REF!</definedName>
    <definedName name="__________MO7">#REF!</definedName>
    <definedName name="__________MO8">#REF!</definedName>
    <definedName name="__________MO9">#REF!</definedName>
    <definedName name="__________MV1">#REF!</definedName>
    <definedName name="__________MV10">#REF!</definedName>
    <definedName name="__________MV11">#REF!</definedName>
    <definedName name="__________MV12">#REF!</definedName>
    <definedName name="__________MV13">#REF!</definedName>
    <definedName name="__________MV14">#REF!</definedName>
    <definedName name="__________MV15">#REF!</definedName>
    <definedName name="__________MV16">#REF!</definedName>
    <definedName name="__________MV17">#REF!</definedName>
    <definedName name="__________MV18">#REF!</definedName>
    <definedName name="__________MV19">#REF!</definedName>
    <definedName name="__________MV2">#REF!</definedName>
    <definedName name="__________MV20">#REF!</definedName>
    <definedName name="__________MV3">#REF!</definedName>
    <definedName name="__________MV4">#REF!</definedName>
    <definedName name="__________MV5">#REF!</definedName>
    <definedName name="__________MV6">#REF!</definedName>
    <definedName name="__________MV7">#REF!</definedName>
    <definedName name="__________MV8">#REF!</definedName>
    <definedName name="__________MV9">#REF!</definedName>
    <definedName name="__________oa55">#REF!</definedName>
    <definedName name="__________Pa2" localSheetId="2">#REF!</definedName>
    <definedName name="__________Pa2">#N/A</definedName>
    <definedName name="__________Pa3" localSheetId="2">#REF!</definedName>
    <definedName name="__________Pa3">#N/A</definedName>
    <definedName name="__________Pa4" localSheetId="2">#REF!</definedName>
    <definedName name="__________Pa4">#N/A</definedName>
    <definedName name="__________PJ50">#REF!</definedName>
    <definedName name="__________pj51">#REF!</definedName>
    <definedName name="__________Po2" localSheetId="2">#REF!</definedName>
    <definedName name="__________Po2" localSheetId="7">[2]REAJUSTESACTA1PROVI!#REF!</definedName>
    <definedName name="__________Po2">[2]REAJUSTESACTA1PROVI!#REF!</definedName>
    <definedName name="__________POR1">#REF!</definedName>
    <definedName name="__________POR2">#REF!</definedName>
    <definedName name="__________POR3">#REF!</definedName>
    <definedName name="__________POR4">#REF!</definedName>
    <definedName name="__________POR5">#REF!</definedName>
    <definedName name="__________rc">#REF!</definedName>
    <definedName name="__________SBC1">#REF!</definedName>
    <definedName name="__________SBC3">#REF!</definedName>
    <definedName name="__________SBC5">#REF!</definedName>
    <definedName name="__________ST166" localSheetId="2">#REF!</definedName>
    <definedName name="__________ST166">#N/A</definedName>
    <definedName name="__________TPE8016" localSheetId="2">#REF!</definedName>
    <definedName name="__________TPE8016">#N/A</definedName>
    <definedName name="__________TPE8020" localSheetId="2">#REF!</definedName>
    <definedName name="__________TPE8020">#N/A</definedName>
    <definedName name="__________TPE8025" localSheetId="2">#REF!</definedName>
    <definedName name="__________TPE8025">#N/A</definedName>
    <definedName name="__________TPN1002" localSheetId="2">#REF!</definedName>
    <definedName name="__________TPN1002">#N/A</definedName>
    <definedName name="__________TPN1003" localSheetId="2">#REF!</definedName>
    <definedName name="__________TPN1003">#N/A</definedName>
    <definedName name="__________TPN1004" localSheetId="2">#REF!</definedName>
    <definedName name="__________TPN1004">#N/A</definedName>
    <definedName name="__________TPN1006" localSheetId="2">#REF!</definedName>
    <definedName name="__________TPN1006">#N/A</definedName>
    <definedName name="__________TPN1008" localSheetId="2">#REF!</definedName>
    <definedName name="__________TPN1008">#N/A</definedName>
    <definedName name="__________TPN1202" localSheetId="2">#REF!</definedName>
    <definedName name="__________TPN1202">#N/A</definedName>
    <definedName name="__________TPN1203" localSheetId="2">#REF!</definedName>
    <definedName name="__________TPN1203">#N/A</definedName>
    <definedName name="__________TPN1204" localSheetId="2">#REF!</definedName>
    <definedName name="__________TPN1204">#N/A</definedName>
    <definedName name="__________TPN1206" localSheetId="2">#REF!</definedName>
    <definedName name="__________TPN1206">#N/A</definedName>
    <definedName name="__________TPN1208" localSheetId="2">#REF!</definedName>
    <definedName name="__________TPN1208">#N/A</definedName>
    <definedName name="__________TPN16012" localSheetId="2">#REF!</definedName>
    <definedName name="__________TPN16012">#N/A</definedName>
    <definedName name="__________TPN1602" localSheetId="2">#REF!</definedName>
    <definedName name="__________TPN1602">#N/A</definedName>
    <definedName name="__________TPN1603" localSheetId="2">#REF!</definedName>
    <definedName name="__________TPN1603">#N/A</definedName>
    <definedName name="__________TPN1604" localSheetId="2">#REF!</definedName>
    <definedName name="__________TPN1604">#N/A</definedName>
    <definedName name="__________TPN1606" localSheetId="2">#REF!</definedName>
    <definedName name="__________TPN1606">#N/A</definedName>
    <definedName name="__________TPN1608" localSheetId="2">#REF!</definedName>
    <definedName name="__________TPN1608">#N/A</definedName>
    <definedName name="__________TUZ22" localSheetId="2">#REF!</definedName>
    <definedName name="__________TUZ22">#N/A</definedName>
    <definedName name="__________TUZ36" localSheetId="2">#REF!</definedName>
    <definedName name="__________TUZ36">#N/A</definedName>
    <definedName name="__________TZ323" localSheetId="2">#REF!</definedName>
    <definedName name="__________TZ323">#N/A</definedName>
    <definedName name="__________TZ324" localSheetId="2">#REF!</definedName>
    <definedName name="__________TZ324">#N/A</definedName>
    <definedName name="__________v1">#N/A</definedName>
    <definedName name="__________v2">#N/A</definedName>
    <definedName name="__________v4">#REF!</definedName>
    <definedName name="__________v5">#REF!</definedName>
    <definedName name="__________v6">#REF!</definedName>
    <definedName name="__________v7">Scheduled_Payment+Extra_Payment</definedName>
    <definedName name="__________v8">#REF!</definedName>
    <definedName name="__________w1">#N/A</definedName>
    <definedName name="__________w2">#N/A</definedName>
    <definedName name="__________w3">#REF!</definedName>
    <definedName name="__________w4">#REF!</definedName>
    <definedName name="__________w5">#REF!</definedName>
    <definedName name="__________w6">Scheduled_Payment+Extra_Payment</definedName>
    <definedName name="__________w7">#REF!</definedName>
    <definedName name="__________X1">#N/A</definedName>
    <definedName name="__________X2">#N/A</definedName>
    <definedName name="__________X3">#REF!</definedName>
    <definedName name="__________X4">#REF!</definedName>
    <definedName name="__________X5">#REF!</definedName>
    <definedName name="__________X6">Scheduled_Payment+Extra_Payment</definedName>
    <definedName name="__________X7">#REF!</definedName>
    <definedName name="__________y1">#N/A</definedName>
    <definedName name="__________y2">#N/A</definedName>
    <definedName name="__________y3">#REF!</definedName>
    <definedName name="__________y4">#REF!</definedName>
    <definedName name="__________y5">#REF!</definedName>
    <definedName name="__________y6">Scheduled_Payment+Extra_Payment</definedName>
    <definedName name="__________y7">#REF!</definedName>
    <definedName name="__________z1">#N/A</definedName>
    <definedName name="__________z2">#N/A</definedName>
    <definedName name="__________z3">#REF!</definedName>
    <definedName name="__________z4">#REF!</definedName>
    <definedName name="__________z5">#REF!</definedName>
    <definedName name="__________z6">Scheduled_Payment+Extra_Payment</definedName>
    <definedName name="__________z7">#REF!</definedName>
    <definedName name="_________A1">#REF!</definedName>
    <definedName name="_________AFC1">#REF!</definedName>
    <definedName name="_________AFC3">#REF!</definedName>
    <definedName name="_________AFC5">#REF!</definedName>
    <definedName name="_________AIU1" localSheetId="7">#REF!</definedName>
    <definedName name="_________AIU1">#REF!</definedName>
    <definedName name="_________AIU2" localSheetId="2">#REF!</definedName>
    <definedName name="_________AIU2">[1]BASE!$C$5</definedName>
    <definedName name="_________APU221">#REF!</definedName>
    <definedName name="_________APU465">#REF!</definedName>
    <definedName name="_________BGC1">#REF!</definedName>
    <definedName name="_________BGC3">#REF!</definedName>
    <definedName name="_________BGC5">#REF!</definedName>
    <definedName name="_________CAC1">#REF!</definedName>
    <definedName name="_________CAC3">#REF!</definedName>
    <definedName name="_________CAC5">#REF!</definedName>
    <definedName name="_________Cod1" localSheetId="7">#REF!</definedName>
    <definedName name="_________Cod1">#REF!</definedName>
    <definedName name="_________D119353">#REF!</definedName>
    <definedName name="_________EQP1">#REF!</definedName>
    <definedName name="_________EQP10">#REF!</definedName>
    <definedName name="_________EQP11">#REF!</definedName>
    <definedName name="_________EQP12">#REF!</definedName>
    <definedName name="_________EQP13">#REF!</definedName>
    <definedName name="_________EQP14">#REF!</definedName>
    <definedName name="_________EQP15">#REF!</definedName>
    <definedName name="_________EQP16">#REF!</definedName>
    <definedName name="_________EQP17">#REF!</definedName>
    <definedName name="_________EQP18">#REF!</definedName>
    <definedName name="_________EQP19">#REF!</definedName>
    <definedName name="_________EQP2">#REF!</definedName>
    <definedName name="_________EQP20">#REF!</definedName>
    <definedName name="_________eqp27">#REF!</definedName>
    <definedName name="_________EQP3">#REF!</definedName>
    <definedName name="_________EQP4">#REF!</definedName>
    <definedName name="_________EQP5">#REF!</definedName>
    <definedName name="_________EQP6">#REF!</definedName>
    <definedName name="_________EQP7">#REF!</definedName>
    <definedName name="_________EQP8">#REF!</definedName>
    <definedName name="_________EQP9">#REF!</definedName>
    <definedName name="_________EST6">#REF!</definedName>
    <definedName name="_________fei12">#REF!</definedName>
    <definedName name="_________i1">#REF!</definedName>
    <definedName name="_________INF1" localSheetId="7">#REF!</definedName>
    <definedName name="_________INF1">#REF!</definedName>
    <definedName name="_________IPC2002">#REF!</definedName>
    <definedName name="_________MA2">#REF!</definedName>
    <definedName name="_________MAT1">#REF!</definedName>
    <definedName name="_________MAT10">#REF!</definedName>
    <definedName name="_________MAT100">#REF!</definedName>
    <definedName name="_________MAT101">#REF!</definedName>
    <definedName name="_________MAT102">#REF!</definedName>
    <definedName name="_________MAT103">#REF!</definedName>
    <definedName name="_________MAT104">#REF!</definedName>
    <definedName name="_________MAT105">#REF!</definedName>
    <definedName name="_________MAT106">#REF!</definedName>
    <definedName name="_________MAT107">#REF!</definedName>
    <definedName name="_________MAT108">#REF!</definedName>
    <definedName name="_________MAT109">#REF!</definedName>
    <definedName name="_________MAT11">#REF!</definedName>
    <definedName name="_________MAT110">#REF!</definedName>
    <definedName name="_________MAT111">#REF!</definedName>
    <definedName name="_________MAT112">#REF!</definedName>
    <definedName name="_________MAT113">#REF!</definedName>
    <definedName name="_________MAT114">#REF!</definedName>
    <definedName name="_________MAT115">#REF!</definedName>
    <definedName name="_________MAT116">#REF!</definedName>
    <definedName name="_________MAT117">#REF!</definedName>
    <definedName name="_________MAT118">#REF!</definedName>
    <definedName name="_________MAT119">#REF!</definedName>
    <definedName name="_________MAT12">#REF!</definedName>
    <definedName name="_________MAT120">#REF!</definedName>
    <definedName name="_________MAT121">#REF!</definedName>
    <definedName name="_________MAT122">#REF!</definedName>
    <definedName name="_________MAT123">#REF!</definedName>
    <definedName name="_________MAT124">#REF!</definedName>
    <definedName name="_________MAT125">#REF!</definedName>
    <definedName name="_________MAT126">#REF!</definedName>
    <definedName name="_________MAT127">#REF!</definedName>
    <definedName name="_________MAT128">#REF!</definedName>
    <definedName name="_________MAT129">#REF!</definedName>
    <definedName name="_________MAT13">#REF!</definedName>
    <definedName name="_________MAT130">#REF!</definedName>
    <definedName name="_________MAT131">#REF!</definedName>
    <definedName name="_________MAT132">#REF!</definedName>
    <definedName name="_________MAT133">#REF!</definedName>
    <definedName name="_________MAT134">#REF!</definedName>
    <definedName name="_________MAT135">#REF!</definedName>
    <definedName name="_________MAT136">#REF!</definedName>
    <definedName name="_________MAT137">#REF!</definedName>
    <definedName name="_________MAT138">#REF!</definedName>
    <definedName name="_________MAT139">#REF!</definedName>
    <definedName name="_________MAT14">#REF!</definedName>
    <definedName name="_________MAT140">#REF!</definedName>
    <definedName name="_________MAT141">#REF!</definedName>
    <definedName name="_________MAT142">#REF!</definedName>
    <definedName name="_________MAT143">#REF!</definedName>
    <definedName name="_________MAT144">#REF!</definedName>
    <definedName name="_________MAT145">#REF!</definedName>
    <definedName name="_________MAT146">#REF!</definedName>
    <definedName name="_________MAT147">#REF!</definedName>
    <definedName name="_________MAT148">#REF!</definedName>
    <definedName name="_________MAT149">#REF!</definedName>
    <definedName name="_________MAT15">#REF!</definedName>
    <definedName name="_________MAT150">#REF!</definedName>
    <definedName name="_________MAT151">#REF!</definedName>
    <definedName name="_________MAT152">#REF!</definedName>
    <definedName name="_________MAT153">#REF!</definedName>
    <definedName name="_________MAT154">#REF!</definedName>
    <definedName name="_________MAT155">#REF!</definedName>
    <definedName name="_________MAT156">#REF!</definedName>
    <definedName name="_________MAT157">#REF!</definedName>
    <definedName name="_________MAT158">#REF!</definedName>
    <definedName name="_________MAT159">#REF!</definedName>
    <definedName name="_________MAT16">#REF!</definedName>
    <definedName name="_________MAT160">#REF!</definedName>
    <definedName name="_________MAT161">#REF!</definedName>
    <definedName name="_________MAT162">#REF!</definedName>
    <definedName name="_________MAT163">#REF!</definedName>
    <definedName name="_________MAT164">#REF!</definedName>
    <definedName name="_________MAT165">#REF!</definedName>
    <definedName name="_________MAT166">#REF!</definedName>
    <definedName name="_________MAT17">#REF!</definedName>
    <definedName name="_________MAT18">#REF!</definedName>
    <definedName name="_________MAT19">#REF!</definedName>
    <definedName name="_________MAT2">#REF!</definedName>
    <definedName name="_________MAT20">#REF!</definedName>
    <definedName name="_________MAT21">#REF!</definedName>
    <definedName name="_________MAT22">#REF!</definedName>
    <definedName name="_________MAT23">#REF!</definedName>
    <definedName name="_________MAT24">#REF!</definedName>
    <definedName name="_________MAT25">#REF!</definedName>
    <definedName name="_________MAT26">#REF!</definedName>
    <definedName name="_________MAT27">#REF!</definedName>
    <definedName name="_________MAT28">#REF!</definedName>
    <definedName name="_________MAT29">#REF!</definedName>
    <definedName name="_________MAT3">#REF!</definedName>
    <definedName name="_________MAT30">#REF!</definedName>
    <definedName name="_________MAT31">#REF!</definedName>
    <definedName name="_________MAT32">#REF!</definedName>
    <definedName name="_________MAT33">#REF!</definedName>
    <definedName name="_________MAT34">#REF!</definedName>
    <definedName name="_________MAT35">#REF!</definedName>
    <definedName name="_________MAT36">#REF!</definedName>
    <definedName name="_________MAT37">#REF!</definedName>
    <definedName name="_________MAT38">#REF!</definedName>
    <definedName name="_________MAT39">#REF!</definedName>
    <definedName name="_________MAT4">#REF!</definedName>
    <definedName name="_________MAT40">#REF!</definedName>
    <definedName name="_________MAT41">#REF!</definedName>
    <definedName name="_________MAT42">#REF!</definedName>
    <definedName name="_________MAT43">#REF!</definedName>
    <definedName name="_________MAT44">#REF!</definedName>
    <definedName name="_________MAT45">#REF!</definedName>
    <definedName name="_________MAT46">#REF!</definedName>
    <definedName name="_________MAT47">#REF!</definedName>
    <definedName name="_________MAT48">#REF!</definedName>
    <definedName name="_________MAT49">#REF!</definedName>
    <definedName name="_________MAT5">#REF!</definedName>
    <definedName name="_________MAT50">#REF!</definedName>
    <definedName name="_________MAT51">#REF!</definedName>
    <definedName name="_________MAT52">#REF!</definedName>
    <definedName name="_________MAT53">#REF!</definedName>
    <definedName name="_________MAT54">#REF!</definedName>
    <definedName name="_________MAT55">#REF!</definedName>
    <definedName name="_________MAT56">#REF!</definedName>
    <definedName name="_________MAT57">#REF!</definedName>
    <definedName name="_________MAT58">#REF!</definedName>
    <definedName name="_________MAT59">#REF!</definedName>
    <definedName name="_________MAT6">#REF!</definedName>
    <definedName name="_________MAT60">#REF!</definedName>
    <definedName name="_________MAT61">#REF!</definedName>
    <definedName name="_________MAT62">#REF!</definedName>
    <definedName name="_________MAT63">#REF!</definedName>
    <definedName name="_________MAT64">#REF!</definedName>
    <definedName name="_________MAT65">#REF!</definedName>
    <definedName name="_________MAT66">#REF!</definedName>
    <definedName name="_________MAT67">#REF!</definedName>
    <definedName name="_________MAT68">#REF!</definedName>
    <definedName name="_________MAT69">#REF!</definedName>
    <definedName name="_________MAT7">#REF!</definedName>
    <definedName name="_________MAT70">#REF!</definedName>
    <definedName name="_________MAT71">#REF!</definedName>
    <definedName name="_________MAT72">#REF!</definedName>
    <definedName name="_________MAT73">#REF!</definedName>
    <definedName name="_________MAT74">#REF!</definedName>
    <definedName name="_________MAT75">#REF!</definedName>
    <definedName name="_________MAT76">#REF!</definedName>
    <definedName name="_________MAT77">#REF!</definedName>
    <definedName name="_________MAT78">#REF!</definedName>
    <definedName name="_________MAT79">#REF!</definedName>
    <definedName name="_________MAT8">#REF!</definedName>
    <definedName name="_________MAT80">#REF!</definedName>
    <definedName name="_________MAT81">#REF!</definedName>
    <definedName name="_________MAT82">#REF!</definedName>
    <definedName name="_________MAT83">#REF!</definedName>
    <definedName name="_________MAT84">#REF!</definedName>
    <definedName name="_________MAT85">#REF!</definedName>
    <definedName name="_________MAT86">#REF!</definedName>
    <definedName name="_________MAT87">#REF!</definedName>
    <definedName name="_________MAT88">#REF!</definedName>
    <definedName name="_________MAT89">#REF!</definedName>
    <definedName name="_________MAT9">#REF!</definedName>
    <definedName name="_________MAT90">#REF!</definedName>
    <definedName name="_________MAT91">#REF!</definedName>
    <definedName name="_________MAT92">#REF!</definedName>
    <definedName name="_________MAT93">#REF!</definedName>
    <definedName name="_________MAT94">#REF!</definedName>
    <definedName name="_________MAT95">#REF!</definedName>
    <definedName name="_________MAT96">#REF!</definedName>
    <definedName name="_________MAT97">#REF!</definedName>
    <definedName name="_________MAT98">#REF!</definedName>
    <definedName name="_________MAT99">#REF!</definedName>
    <definedName name="_________MO1">#REF!</definedName>
    <definedName name="_________MO10">#REF!</definedName>
    <definedName name="_________MO2">#REF!</definedName>
    <definedName name="_________MO3">#REF!</definedName>
    <definedName name="_________MO4">#REF!</definedName>
    <definedName name="_________MO5">#REF!</definedName>
    <definedName name="_________MO6">#REF!</definedName>
    <definedName name="_________MO7">#REF!</definedName>
    <definedName name="_________MO8">#REF!</definedName>
    <definedName name="_________MO9">#REF!</definedName>
    <definedName name="_________MV1">#REF!</definedName>
    <definedName name="_________MV10">#REF!</definedName>
    <definedName name="_________MV11">#REF!</definedName>
    <definedName name="_________MV12">#REF!</definedName>
    <definedName name="_________MV13">#REF!</definedName>
    <definedName name="_________MV14">#REF!</definedName>
    <definedName name="_________MV15">#REF!</definedName>
    <definedName name="_________MV16">#REF!</definedName>
    <definedName name="_________MV17">#REF!</definedName>
    <definedName name="_________MV18">#REF!</definedName>
    <definedName name="_________MV19">#REF!</definedName>
    <definedName name="_________MV2">#REF!</definedName>
    <definedName name="_________MV20">#REF!</definedName>
    <definedName name="_________MV3">#REF!</definedName>
    <definedName name="_________MV4">#REF!</definedName>
    <definedName name="_________MV5">#REF!</definedName>
    <definedName name="_________MV6">#REF!</definedName>
    <definedName name="_________MV7">#REF!</definedName>
    <definedName name="_________MV8">#REF!</definedName>
    <definedName name="_________MV9">#REF!</definedName>
    <definedName name="_________oa55">#REF!</definedName>
    <definedName name="_________Pa1" localSheetId="2">#REF!</definedName>
    <definedName name="_________Pa1">#N/A</definedName>
    <definedName name="_________Pa2" localSheetId="2">#REF!</definedName>
    <definedName name="_________Pa2">#N/A</definedName>
    <definedName name="_________Pa3" localSheetId="2">#REF!</definedName>
    <definedName name="_________Pa3">#N/A</definedName>
    <definedName name="_________Pa4" localSheetId="2">#REF!</definedName>
    <definedName name="_________Pa4">#N/A</definedName>
    <definedName name="_________PJ50">#REF!</definedName>
    <definedName name="_________pj51">#REF!</definedName>
    <definedName name="_________Po2" localSheetId="2">#REF!</definedName>
    <definedName name="_________Po2" localSheetId="7">[2]REAJUSTESACTA1PROVI!#REF!</definedName>
    <definedName name="_________Po2">[2]REAJUSTESACTA1PROVI!#REF!</definedName>
    <definedName name="_________POR1">#REF!</definedName>
    <definedName name="_________POR2">#REF!</definedName>
    <definedName name="_________POR3">#REF!</definedName>
    <definedName name="_________POR4">#REF!</definedName>
    <definedName name="_________POR5">#REF!</definedName>
    <definedName name="_________r" localSheetId="2">#REF!</definedName>
    <definedName name="_________r">#N/A</definedName>
    <definedName name="_________rc">#REF!</definedName>
    <definedName name="_________SBC1">#REF!</definedName>
    <definedName name="_________SBC3">#REF!</definedName>
    <definedName name="_________SBC5">#REF!</definedName>
    <definedName name="_________ST166" localSheetId="2">#REF!</definedName>
    <definedName name="_________ST166">#N/A</definedName>
    <definedName name="_________TPE8016" localSheetId="2">#REF!</definedName>
    <definedName name="_________TPE8016">#N/A</definedName>
    <definedName name="_________TPE8020" localSheetId="2">#REF!</definedName>
    <definedName name="_________TPE8020">#N/A</definedName>
    <definedName name="_________TPE8025" localSheetId="2">#REF!</definedName>
    <definedName name="_________TPE8025">#N/A</definedName>
    <definedName name="_________TPN1002" localSheetId="2">#REF!</definedName>
    <definedName name="_________TPN1002">#N/A</definedName>
    <definedName name="_________TPN1003" localSheetId="2">#REF!</definedName>
    <definedName name="_________TPN1003">#N/A</definedName>
    <definedName name="_________TPN1004" localSheetId="2">#REF!</definedName>
    <definedName name="_________TPN1004">#N/A</definedName>
    <definedName name="_________TPN1006" localSheetId="2">#REF!</definedName>
    <definedName name="_________TPN1006">#N/A</definedName>
    <definedName name="_________TPN1008" localSheetId="2">#REF!</definedName>
    <definedName name="_________TPN1008">#N/A</definedName>
    <definedName name="_________TPN1202" localSheetId="2">#REF!</definedName>
    <definedName name="_________TPN1202">#N/A</definedName>
    <definedName name="_________TPN1203" localSheetId="2">#REF!</definedName>
    <definedName name="_________TPN1203">#N/A</definedName>
    <definedName name="_________TPN1204" localSheetId="2">#REF!</definedName>
    <definedName name="_________TPN1204">#N/A</definedName>
    <definedName name="_________TPN1206" localSheetId="2">#REF!</definedName>
    <definedName name="_________TPN1206">#N/A</definedName>
    <definedName name="_________TPN1208" localSheetId="2">#REF!</definedName>
    <definedName name="_________TPN1208">#N/A</definedName>
    <definedName name="_________TPN16012" localSheetId="2">#REF!</definedName>
    <definedName name="_________TPN16012">#N/A</definedName>
    <definedName name="_________TPN1602" localSheetId="2">#REF!</definedName>
    <definedName name="_________TPN1602">#N/A</definedName>
    <definedName name="_________TPN1603" localSheetId="2">#REF!</definedName>
    <definedName name="_________TPN1603">#N/A</definedName>
    <definedName name="_________TPN1604" localSheetId="2">#REF!</definedName>
    <definedName name="_________TPN1604">#N/A</definedName>
    <definedName name="_________TPN1606" localSheetId="2">#REF!</definedName>
    <definedName name="_________TPN1606">#N/A</definedName>
    <definedName name="_________TPN1608" localSheetId="2">#REF!</definedName>
    <definedName name="_________TPN1608">#N/A</definedName>
    <definedName name="_________TUZ22" localSheetId="2">#REF!</definedName>
    <definedName name="_________TUZ22">#N/A</definedName>
    <definedName name="_________TUZ36" localSheetId="2">#REF!</definedName>
    <definedName name="_________TUZ36">#N/A</definedName>
    <definedName name="_________TZ323" localSheetId="2">#REF!</definedName>
    <definedName name="_________TZ323">#N/A</definedName>
    <definedName name="_________TZ324" localSheetId="2">#REF!</definedName>
    <definedName name="_________TZ324">#N/A</definedName>
    <definedName name="________A1">#REF!</definedName>
    <definedName name="________A17000">#REF!</definedName>
    <definedName name="________A20000">#REF!</definedName>
    <definedName name="________A30000">#REF!</definedName>
    <definedName name="________AFC1">#REF!</definedName>
    <definedName name="________AFC3">#REF!</definedName>
    <definedName name="________AFC5">#REF!</definedName>
    <definedName name="________AIU1" localSheetId="7">#REF!</definedName>
    <definedName name="________AIU1">#REF!</definedName>
    <definedName name="________AIU2" localSheetId="2">#REF!</definedName>
    <definedName name="________AIU2">[1]BASE!$C$5</definedName>
    <definedName name="________APU221">#REF!</definedName>
    <definedName name="________APU465">#REF!</definedName>
    <definedName name="________BGC1">#REF!</definedName>
    <definedName name="________BGC3">#REF!</definedName>
    <definedName name="________BGC5">#REF!</definedName>
    <definedName name="________CAC1">#REF!</definedName>
    <definedName name="________CAC3">#REF!</definedName>
    <definedName name="________CAC5">#REF!</definedName>
    <definedName name="________Cod1" localSheetId="7">#REF!</definedName>
    <definedName name="________Cod1">#REF!</definedName>
    <definedName name="________EQP1">#REF!</definedName>
    <definedName name="________EQP10">#REF!</definedName>
    <definedName name="________EQP11">#REF!</definedName>
    <definedName name="________EQP12">#REF!</definedName>
    <definedName name="________EQP13">#REF!</definedName>
    <definedName name="________EQP14">#REF!</definedName>
    <definedName name="________EQP15">#REF!</definedName>
    <definedName name="________EQP16">#REF!</definedName>
    <definedName name="________EQP17">#REF!</definedName>
    <definedName name="________EQP18">#REF!</definedName>
    <definedName name="________EQP19">#REF!</definedName>
    <definedName name="________EQP2">#REF!</definedName>
    <definedName name="________EQP20">#REF!</definedName>
    <definedName name="________eqp27">#REF!</definedName>
    <definedName name="________EQP3">#REF!</definedName>
    <definedName name="________EQP4">#REF!</definedName>
    <definedName name="________EQP5">#REF!</definedName>
    <definedName name="________EQP6">#REF!</definedName>
    <definedName name="________EQP7">#REF!</definedName>
    <definedName name="________EQP8">#REF!</definedName>
    <definedName name="________EQP9">#REF!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G1">#REF!</definedName>
    <definedName name="________i1">#REF!</definedName>
    <definedName name="________INF1" localSheetId="7">#REF!</definedName>
    <definedName name="________INF1">#REF!</definedName>
    <definedName name="________MA2">#REF!</definedName>
    <definedName name="________MAT1">#REF!</definedName>
    <definedName name="________MAT10">#REF!</definedName>
    <definedName name="________MAT100">#REF!</definedName>
    <definedName name="________MAT101">#REF!</definedName>
    <definedName name="________MAT102">#REF!</definedName>
    <definedName name="________MAT103">#REF!</definedName>
    <definedName name="________MAT104">#REF!</definedName>
    <definedName name="________MAT105">#REF!</definedName>
    <definedName name="________MAT106">#REF!</definedName>
    <definedName name="________MAT107">#REF!</definedName>
    <definedName name="________MAT108">#REF!</definedName>
    <definedName name="________MAT109">#REF!</definedName>
    <definedName name="________MAT11">#REF!</definedName>
    <definedName name="________MAT110">#REF!</definedName>
    <definedName name="________MAT111">#REF!</definedName>
    <definedName name="________MAT112">#REF!</definedName>
    <definedName name="________MAT113">#REF!</definedName>
    <definedName name="________MAT114">#REF!</definedName>
    <definedName name="________MAT115">#REF!</definedName>
    <definedName name="________MAT116">#REF!</definedName>
    <definedName name="________MAT117">#REF!</definedName>
    <definedName name="________MAT118">#REF!</definedName>
    <definedName name="________MAT119">#REF!</definedName>
    <definedName name="________MAT12">#REF!</definedName>
    <definedName name="________MAT120">#REF!</definedName>
    <definedName name="________MAT121">#REF!</definedName>
    <definedName name="________MAT122">#REF!</definedName>
    <definedName name="________MAT123">#REF!</definedName>
    <definedName name="________MAT124">#REF!</definedName>
    <definedName name="________MAT125">#REF!</definedName>
    <definedName name="________MAT126">#REF!</definedName>
    <definedName name="________MAT127">#REF!</definedName>
    <definedName name="________MAT128">#REF!</definedName>
    <definedName name="________MAT129">#REF!</definedName>
    <definedName name="________MAT13">#REF!</definedName>
    <definedName name="________MAT130">#REF!</definedName>
    <definedName name="________MAT131">#REF!</definedName>
    <definedName name="________MAT132">#REF!</definedName>
    <definedName name="________MAT133">#REF!</definedName>
    <definedName name="________MAT134">#REF!</definedName>
    <definedName name="________MAT135">#REF!</definedName>
    <definedName name="________MAT136">#REF!</definedName>
    <definedName name="________MAT137">#REF!</definedName>
    <definedName name="________MAT138">#REF!</definedName>
    <definedName name="________MAT139">#REF!</definedName>
    <definedName name="________MAT14">#REF!</definedName>
    <definedName name="________MAT140">#REF!</definedName>
    <definedName name="________MAT141">#REF!</definedName>
    <definedName name="________MAT142">#REF!</definedName>
    <definedName name="________MAT143">#REF!</definedName>
    <definedName name="________MAT144">#REF!</definedName>
    <definedName name="________MAT145">#REF!</definedName>
    <definedName name="________MAT146">#REF!</definedName>
    <definedName name="________MAT147">#REF!</definedName>
    <definedName name="________MAT148">#REF!</definedName>
    <definedName name="________MAT149">#REF!</definedName>
    <definedName name="________MAT15">#REF!</definedName>
    <definedName name="________MAT150">#REF!</definedName>
    <definedName name="________MAT151">#REF!</definedName>
    <definedName name="________MAT152">#REF!</definedName>
    <definedName name="________MAT153">#REF!</definedName>
    <definedName name="________MAT154">#REF!</definedName>
    <definedName name="________MAT155">#REF!</definedName>
    <definedName name="________MAT156">#REF!</definedName>
    <definedName name="________MAT157">#REF!</definedName>
    <definedName name="________MAT158">#REF!</definedName>
    <definedName name="________MAT159">#REF!</definedName>
    <definedName name="________MAT16">#REF!</definedName>
    <definedName name="________MAT160">#REF!</definedName>
    <definedName name="________MAT161">#REF!</definedName>
    <definedName name="________MAT162">#REF!</definedName>
    <definedName name="________MAT163">#REF!</definedName>
    <definedName name="________MAT164">#REF!</definedName>
    <definedName name="________MAT165">#REF!</definedName>
    <definedName name="________MAT166">#REF!</definedName>
    <definedName name="________MAT17">#REF!</definedName>
    <definedName name="________MAT18">#REF!</definedName>
    <definedName name="________MAT19">#REF!</definedName>
    <definedName name="________MAT2">#REF!</definedName>
    <definedName name="________MAT20">#REF!</definedName>
    <definedName name="________MAT21">#REF!</definedName>
    <definedName name="________MAT22">#REF!</definedName>
    <definedName name="________MAT23">#REF!</definedName>
    <definedName name="________MAT24">#REF!</definedName>
    <definedName name="________MAT25">#REF!</definedName>
    <definedName name="________MAT26">#REF!</definedName>
    <definedName name="________MAT27">#REF!</definedName>
    <definedName name="________MAT28">#REF!</definedName>
    <definedName name="________MAT29">#REF!</definedName>
    <definedName name="________MAT3">#REF!</definedName>
    <definedName name="________MAT30">#REF!</definedName>
    <definedName name="________MAT31">#REF!</definedName>
    <definedName name="________MAT32">#REF!</definedName>
    <definedName name="________MAT33">#REF!</definedName>
    <definedName name="________MAT34">#REF!</definedName>
    <definedName name="________MAT35">#REF!</definedName>
    <definedName name="________MAT36">#REF!</definedName>
    <definedName name="________MAT37">#REF!</definedName>
    <definedName name="________MAT38">#REF!</definedName>
    <definedName name="________MAT39">#REF!</definedName>
    <definedName name="________MAT4">#REF!</definedName>
    <definedName name="________MAT40">#REF!</definedName>
    <definedName name="________MAT41">#REF!</definedName>
    <definedName name="________MAT42">#REF!</definedName>
    <definedName name="________MAT43">#REF!</definedName>
    <definedName name="________MAT44">#REF!</definedName>
    <definedName name="________MAT45">#REF!</definedName>
    <definedName name="________MAT46">#REF!</definedName>
    <definedName name="________MAT47">#REF!</definedName>
    <definedName name="________MAT48">#REF!</definedName>
    <definedName name="________MAT49">#REF!</definedName>
    <definedName name="________MAT5">#REF!</definedName>
    <definedName name="________MAT50">#REF!</definedName>
    <definedName name="________MAT51">#REF!</definedName>
    <definedName name="________MAT52">#REF!</definedName>
    <definedName name="________MAT53">#REF!</definedName>
    <definedName name="________MAT54">#REF!</definedName>
    <definedName name="________MAT55">#REF!</definedName>
    <definedName name="________MAT56">#REF!</definedName>
    <definedName name="________MAT57">#REF!</definedName>
    <definedName name="________MAT58">#REF!</definedName>
    <definedName name="________MAT59">#REF!</definedName>
    <definedName name="________MAT6">#REF!</definedName>
    <definedName name="________MAT60">#REF!</definedName>
    <definedName name="________MAT61">#REF!</definedName>
    <definedName name="________MAT62">#REF!</definedName>
    <definedName name="________MAT63">#REF!</definedName>
    <definedName name="________MAT64">#REF!</definedName>
    <definedName name="________MAT65">#REF!</definedName>
    <definedName name="________MAT66">#REF!</definedName>
    <definedName name="________MAT67">#REF!</definedName>
    <definedName name="________MAT68">#REF!</definedName>
    <definedName name="________MAT69">#REF!</definedName>
    <definedName name="________MAT7">#REF!</definedName>
    <definedName name="________MAT70">#REF!</definedName>
    <definedName name="________MAT71">#REF!</definedName>
    <definedName name="________MAT72">#REF!</definedName>
    <definedName name="________MAT73">#REF!</definedName>
    <definedName name="________MAT74">#REF!</definedName>
    <definedName name="________MAT75">#REF!</definedName>
    <definedName name="________MAT76">#REF!</definedName>
    <definedName name="________MAT77">#REF!</definedName>
    <definedName name="________MAT78">#REF!</definedName>
    <definedName name="________MAT79">#REF!</definedName>
    <definedName name="________MAT8">#REF!</definedName>
    <definedName name="________MAT80">#REF!</definedName>
    <definedName name="________MAT81">#REF!</definedName>
    <definedName name="________MAT82">#REF!</definedName>
    <definedName name="________MAT83">#REF!</definedName>
    <definedName name="________MAT84">#REF!</definedName>
    <definedName name="________MAT85">#REF!</definedName>
    <definedName name="________MAT86">#REF!</definedName>
    <definedName name="________MAT87">#REF!</definedName>
    <definedName name="________MAT88">#REF!</definedName>
    <definedName name="________MAT89">#REF!</definedName>
    <definedName name="________MAT9">#REF!</definedName>
    <definedName name="________MAT90">#REF!</definedName>
    <definedName name="________MAT91">#REF!</definedName>
    <definedName name="________MAT92">#REF!</definedName>
    <definedName name="________MAT93">#REF!</definedName>
    <definedName name="________MAT94">#REF!</definedName>
    <definedName name="________MAT95">#REF!</definedName>
    <definedName name="________MAT96">#REF!</definedName>
    <definedName name="________MAT97">#REF!</definedName>
    <definedName name="________MAT98">#REF!</definedName>
    <definedName name="________MAT99">#REF!</definedName>
    <definedName name="________MO1">#REF!</definedName>
    <definedName name="________MO10">#REF!</definedName>
    <definedName name="________MO2">#REF!</definedName>
    <definedName name="________MO3">#REF!</definedName>
    <definedName name="________MO4">#REF!</definedName>
    <definedName name="________MO5">#REF!</definedName>
    <definedName name="________MO6">#REF!</definedName>
    <definedName name="________MO7">#REF!</definedName>
    <definedName name="________MO8">#REF!</definedName>
    <definedName name="________MO9">#REF!</definedName>
    <definedName name="________MV1">#REF!</definedName>
    <definedName name="________MV10">#REF!</definedName>
    <definedName name="________MV11">#REF!</definedName>
    <definedName name="________MV12">#REF!</definedName>
    <definedName name="________MV13">#REF!</definedName>
    <definedName name="________MV14">#REF!</definedName>
    <definedName name="________MV15">#REF!</definedName>
    <definedName name="________MV16">#REF!</definedName>
    <definedName name="________MV17">#REF!</definedName>
    <definedName name="________MV18">#REF!</definedName>
    <definedName name="________MV19">#REF!</definedName>
    <definedName name="________MV2">#REF!</definedName>
    <definedName name="________MV20">#REF!</definedName>
    <definedName name="________MV3">#REF!</definedName>
    <definedName name="________MV4">#REF!</definedName>
    <definedName name="________MV5">#REF!</definedName>
    <definedName name="________MV6">#REF!</definedName>
    <definedName name="________MV7">#REF!</definedName>
    <definedName name="________MV8">#REF!</definedName>
    <definedName name="________MV9">#REF!</definedName>
    <definedName name="________oa55">#REF!</definedName>
    <definedName name="________Pa1" localSheetId="2">#REF!</definedName>
    <definedName name="________Pa1">#N/A</definedName>
    <definedName name="________Pa2" localSheetId="2">#REF!</definedName>
    <definedName name="________Pa2">#N/A</definedName>
    <definedName name="________Pa3" localSheetId="2">#REF!</definedName>
    <definedName name="________Pa3">#N/A</definedName>
    <definedName name="________Pa4" localSheetId="2">#REF!</definedName>
    <definedName name="________Pa4">#N/A</definedName>
    <definedName name="________PJ50">#REF!</definedName>
    <definedName name="________pj51">#REF!</definedName>
    <definedName name="________Po2" localSheetId="2">#REF!</definedName>
    <definedName name="________Po2" localSheetId="7">[2]REAJUSTESACTA1PROVI!#REF!</definedName>
    <definedName name="________Po2">[2]REAJUSTESACTA1PROVI!#REF!</definedName>
    <definedName name="________POR1">#REF!</definedName>
    <definedName name="________POR2">#REF!</definedName>
    <definedName name="________POR3">#REF!</definedName>
    <definedName name="________POR4">#REF!</definedName>
    <definedName name="________POR5">#REF!</definedName>
    <definedName name="________r" localSheetId="2">#REF!</definedName>
    <definedName name="________r">#N/A</definedName>
    <definedName name="________r4r">#REF!</definedName>
    <definedName name="________rc">#REF!</definedName>
    <definedName name="________SBC1">#REF!</definedName>
    <definedName name="________SBC3">#REF!</definedName>
    <definedName name="________SBC5">#REF!</definedName>
    <definedName name="________ST166" localSheetId="2">#REF!</definedName>
    <definedName name="________ST166">#N/A</definedName>
    <definedName name="________TPE8016" localSheetId="2">#REF!</definedName>
    <definedName name="________TPE8016">#N/A</definedName>
    <definedName name="________TPE8020" localSheetId="2">#REF!</definedName>
    <definedName name="________TPE8020">#N/A</definedName>
    <definedName name="________TPE8025" localSheetId="2">#REF!</definedName>
    <definedName name="________TPE8025">#N/A</definedName>
    <definedName name="________TPN1002" localSheetId="2">#REF!</definedName>
    <definedName name="________TPN1002">#N/A</definedName>
    <definedName name="________TPN1003" localSheetId="2">#REF!</definedName>
    <definedName name="________TPN1003">#N/A</definedName>
    <definedName name="________TPN1004" localSheetId="2">#REF!</definedName>
    <definedName name="________TPN1004">#N/A</definedName>
    <definedName name="________TPN1006" localSheetId="2">#REF!</definedName>
    <definedName name="________TPN1006">#N/A</definedName>
    <definedName name="________TPN1008" localSheetId="2">#REF!</definedName>
    <definedName name="________TPN1008">#N/A</definedName>
    <definedName name="________TPN1202" localSheetId="2">#REF!</definedName>
    <definedName name="________TPN1202">#N/A</definedName>
    <definedName name="________TPN1203" localSheetId="2">#REF!</definedName>
    <definedName name="________TPN1203">#N/A</definedName>
    <definedName name="________TPN1204" localSheetId="2">#REF!</definedName>
    <definedName name="________TPN1204">#N/A</definedName>
    <definedName name="________TPN1206" localSheetId="2">#REF!</definedName>
    <definedName name="________TPN1206">#N/A</definedName>
    <definedName name="________TPN1208" localSheetId="2">#REF!</definedName>
    <definedName name="________TPN1208">#N/A</definedName>
    <definedName name="________TPN16012" localSheetId="2">#REF!</definedName>
    <definedName name="________TPN16012">#N/A</definedName>
    <definedName name="________TPN1602" localSheetId="2">#REF!</definedName>
    <definedName name="________TPN1602">#N/A</definedName>
    <definedName name="________TPN1603" localSheetId="2">#REF!</definedName>
    <definedName name="________TPN1603">#N/A</definedName>
    <definedName name="________TPN1604" localSheetId="2">#REF!</definedName>
    <definedName name="________TPN1604">#N/A</definedName>
    <definedName name="________TPN1606" localSheetId="2">#REF!</definedName>
    <definedName name="________TPN1606">#N/A</definedName>
    <definedName name="________TPN1608" localSheetId="2">#REF!</definedName>
    <definedName name="________TPN1608">#N/A</definedName>
    <definedName name="________TUZ22" localSheetId="2">#REF!</definedName>
    <definedName name="________TUZ22">#N/A</definedName>
    <definedName name="________TUZ36" localSheetId="2">#REF!</definedName>
    <definedName name="________TUZ36">#N/A</definedName>
    <definedName name="________TZ323" localSheetId="2">#REF!</definedName>
    <definedName name="________TZ323">#N/A</definedName>
    <definedName name="________TZ324" localSheetId="2">#REF!</definedName>
    <definedName name="________TZ324">#N/A</definedName>
    <definedName name="________v1">#N/A</definedName>
    <definedName name="________v2">#N/A</definedName>
    <definedName name="________v4">#REF!</definedName>
    <definedName name="________v5">#REF!</definedName>
    <definedName name="________v6">#REF!</definedName>
    <definedName name="________v7">Scheduled_Payment+Extra_Payment</definedName>
    <definedName name="________v8">#REF!</definedName>
    <definedName name="________w1">#N/A</definedName>
    <definedName name="________w2">#N/A</definedName>
    <definedName name="________w3">#REF!</definedName>
    <definedName name="________w4">#REF!</definedName>
    <definedName name="________w5">#REF!</definedName>
    <definedName name="________w6">Scheduled_Payment+Extra_Payment</definedName>
    <definedName name="________w7">#REF!</definedName>
    <definedName name="________X1">#N/A</definedName>
    <definedName name="________X2">#N/A</definedName>
    <definedName name="________X3">#REF!</definedName>
    <definedName name="________X4">#REF!</definedName>
    <definedName name="________X5">#REF!</definedName>
    <definedName name="________X6">Scheduled_Payment+Extra_Payment</definedName>
    <definedName name="________X7">#REF!</definedName>
    <definedName name="________y1">#N/A</definedName>
    <definedName name="________y2">#N/A</definedName>
    <definedName name="________y3">#REF!</definedName>
    <definedName name="________y4">#REF!</definedName>
    <definedName name="________y5">#REF!</definedName>
    <definedName name="________y6">Scheduled_Payment+Extra_Payment</definedName>
    <definedName name="________y7">#REF!</definedName>
    <definedName name="________z1">#N/A</definedName>
    <definedName name="________z2">#N/A</definedName>
    <definedName name="________z3">#REF!</definedName>
    <definedName name="________z4">#REF!</definedName>
    <definedName name="________z5">#REF!</definedName>
    <definedName name="________z6">Scheduled_Payment+Extra_Payment</definedName>
    <definedName name="________z7">#REF!</definedName>
    <definedName name="_______A1">#REF!</definedName>
    <definedName name="_______a3">#REF!</definedName>
    <definedName name="_______a4">#REF!</definedName>
    <definedName name="_______a5">#REF!</definedName>
    <definedName name="_______a6">#REF!</definedName>
    <definedName name="_______AFC1">#REF!</definedName>
    <definedName name="_______AFC3">#REF!</definedName>
    <definedName name="_______AFC5">#REF!</definedName>
    <definedName name="_______AIU1" localSheetId="7">#REF!</definedName>
    <definedName name="_______AIU1">#REF!</definedName>
    <definedName name="_______AIU2" localSheetId="2">#REF!</definedName>
    <definedName name="_______AIU2">[1]BASE!$C$5</definedName>
    <definedName name="_______APU221">#REF!</definedName>
    <definedName name="_______APU465">#REF!</definedName>
    <definedName name="_______b2">#REF!</definedName>
    <definedName name="_______b3">#REF!</definedName>
    <definedName name="_______b4">#REF!</definedName>
    <definedName name="_______b5">#REF!</definedName>
    <definedName name="_______b6">#REF!</definedName>
    <definedName name="_______b7">#REF!</definedName>
    <definedName name="_______b8">#REF!</definedName>
    <definedName name="_______bb9">#REF!</definedName>
    <definedName name="_______bgb5">#REF!</definedName>
    <definedName name="_______BGC1">#REF!</definedName>
    <definedName name="_______BGC3">#REF!</definedName>
    <definedName name="_______BGC5">#REF!</definedName>
    <definedName name="_______CAC1">#REF!</definedName>
    <definedName name="_______CAC3">#REF!</definedName>
    <definedName name="_______CAC5">#REF!</definedName>
    <definedName name="_______Cod1" localSheetId="7">#REF!</definedName>
    <definedName name="_______Cod1">#REF!</definedName>
    <definedName name="_______EQP1">#REF!</definedName>
    <definedName name="_______EQP10">#REF!</definedName>
    <definedName name="_______EQP11">#REF!</definedName>
    <definedName name="_______EQP12">#REF!</definedName>
    <definedName name="_______EQP13">#REF!</definedName>
    <definedName name="_______EQP14">#REF!</definedName>
    <definedName name="_______EQP15">#REF!</definedName>
    <definedName name="_______EQP16">#REF!</definedName>
    <definedName name="_______EQP17">#REF!</definedName>
    <definedName name="_______EQP18">#REF!</definedName>
    <definedName name="_______EQP19">#REF!</definedName>
    <definedName name="_______EQP2">#REF!</definedName>
    <definedName name="_______EQP20">#REF!</definedName>
    <definedName name="_______eqp27">#REF!</definedName>
    <definedName name="_______EQP3">#REF!</definedName>
    <definedName name="_______EQP4">#REF!</definedName>
    <definedName name="_______EQP5">#REF!</definedName>
    <definedName name="_______EQP6">#REF!</definedName>
    <definedName name="_______EQP7">#REF!</definedName>
    <definedName name="_______EQP8">#REF!</definedName>
    <definedName name="_______EQP9">#REF!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fei10">#REF!</definedName>
    <definedName name="_______fei11">#REF!</definedName>
    <definedName name="_______fei12">#REF!</definedName>
    <definedName name="_______fei13">#REF!</definedName>
    <definedName name="_______fei14">#REF!</definedName>
    <definedName name="_______fei15">#REF!</definedName>
    <definedName name="_______fei16">#REF!</definedName>
    <definedName name="_______fei17">#REF!</definedName>
    <definedName name="_______fei18">#REF!</definedName>
    <definedName name="_______fei19">#REF!</definedName>
    <definedName name="_______fei2">#REF!</definedName>
    <definedName name="_______fei3">#REF!</definedName>
    <definedName name="_______fei4">#REF!</definedName>
    <definedName name="_______fei5">#REF!</definedName>
    <definedName name="_______fei6">#REF!</definedName>
    <definedName name="_______fei7">#REF!</definedName>
    <definedName name="_______fei8">#REF!</definedName>
    <definedName name="_______fei9">#REF!</definedName>
    <definedName name="_______g2">#REF!</definedName>
    <definedName name="_______g3">#REF!</definedName>
    <definedName name="_______g4">#REF!</definedName>
    <definedName name="_______g5">#REF!</definedName>
    <definedName name="_______g6">#REF!</definedName>
    <definedName name="_______g7">#REF!</definedName>
    <definedName name="_______GR1">#REF!</definedName>
    <definedName name="_______gtr4">#REF!</definedName>
    <definedName name="_______h2">#REF!</definedName>
    <definedName name="_______h3">#REF!</definedName>
    <definedName name="_______h4">#REF!</definedName>
    <definedName name="_______h5">#REF!</definedName>
    <definedName name="_______h6">#REF!</definedName>
    <definedName name="_______h7">#REF!</definedName>
    <definedName name="_______h8">#REF!</definedName>
    <definedName name="_______hfh7">#REF!</definedName>
    <definedName name="_______i1">#REF!</definedName>
    <definedName name="_______i4">#REF!</definedName>
    <definedName name="_______i5">#REF!</definedName>
    <definedName name="_______i6">#REF!</definedName>
    <definedName name="_______i7">#REF!</definedName>
    <definedName name="_______i77">#REF!</definedName>
    <definedName name="_______i8">#REF!</definedName>
    <definedName name="_______i9">#REF!</definedName>
    <definedName name="_______INF1" localSheetId="7">#REF!</definedName>
    <definedName name="_______INF1">#REF!</definedName>
    <definedName name="_______IPC2002">#REF!</definedName>
    <definedName name="_______k3">#REF!</definedName>
    <definedName name="_______k4">#REF!</definedName>
    <definedName name="_______k5">#REF!</definedName>
    <definedName name="_______k6">#REF!</definedName>
    <definedName name="_______k7">#REF!</definedName>
    <definedName name="_______k8">#REF!</definedName>
    <definedName name="_______k9">#REF!</definedName>
    <definedName name="_______kjk6">#REF!</definedName>
    <definedName name="_______m3">#REF!</definedName>
    <definedName name="_______m4">#REF!</definedName>
    <definedName name="_______m5">#REF!</definedName>
    <definedName name="_______m6">#REF!</definedName>
    <definedName name="_______m7">#REF!</definedName>
    <definedName name="_______m8">#REF!</definedName>
    <definedName name="_______m9">#REF!</definedName>
    <definedName name="_______MA2">#REF!</definedName>
    <definedName name="_______MAT1">#REF!</definedName>
    <definedName name="_______MAT10">#REF!</definedName>
    <definedName name="_______MAT100">#REF!</definedName>
    <definedName name="_______MAT101">#REF!</definedName>
    <definedName name="_______MAT102">#REF!</definedName>
    <definedName name="_______MAT103">#REF!</definedName>
    <definedName name="_______MAT104">#REF!</definedName>
    <definedName name="_______MAT105">#REF!</definedName>
    <definedName name="_______MAT106">#REF!</definedName>
    <definedName name="_______MAT107">#REF!</definedName>
    <definedName name="_______MAT108">#REF!</definedName>
    <definedName name="_______MAT109">#REF!</definedName>
    <definedName name="_______MAT11">#REF!</definedName>
    <definedName name="_______MAT110">#REF!</definedName>
    <definedName name="_______MAT111">#REF!</definedName>
    <definedName name="_______MAT112">#REF!</definedName>
    <definedName name="_______MAT113">#REF!</definedName>
    <definedName name="_______MAT114">#REF!</definedName>
    <definedName name="_______MAT115">#REF!</definedName>
    <definedName name="_______MAT116">#REF!</definedName>
    <definedName name="_______MAT117">#REF!</definedName>
    <definedName name="_______MAT118">#REF!</definedName>
    <definedName name="_______MAT119">#REF!</definedName>
    <definedName name="_______MAT12">#REF!</definedName>
    <definedName name="_______MAT120">#REF!</definedName>
    <definedName name="_______MAT121">#REF!</definedName>
    <definedName name="_______MAT122">#REF!</definedName>
    <definedName name="_______MAT123">#REF!</definedName>
    <definedName name="_______MAT124">#REF!</definedName>
    <definedName name="_______MAT125">#REF!</definedName>
    <definedName name="_______MAT126">#REF!</definedName>
    <definedName name="_______MAT127">#REF!</definedName>
    <definedName name="_______MAT128">#REF!</definedName>
    <definedName name="_______MAT129">#REF!</definedName>
    <definedName name="_______MAT13">#REF!</definedName>
    <definedName name="_______MAT130">#REF!</definedName>
    <definedName name="_______MAT131">#REF!</definedName>
    <definedName name="_______MAT132">#REF!</definedName>
    <definedName name="_______MAT133">#REF!</definedName>
    <definedName name="_______MAT134">#REF!</definedName>
    <definedName name="_______MAT135">#REF!</definedName>
    <definedName name="_______MAT136">#REF!</definedName>
    <definedName name="_______MAT137">#REF!</definedName>
    <definedName name="_______MAT138">#REF!</definedName>
    <definedName name="_______MAT139">#REF!</definedName>
    <definedName name="_______MAT14">#REF!</definedName>
    <definedName name="_______MAT140">#REF!</definedName>
    <definedName name="_______MAT141">#REF!</definedName>
    <definedName name="_______MAT142">#REF!</definedName>
    <definedName name="_______MAT143">#REF!</definedName>
    <definedName name="_______MAT144">#REF!</definedName>
    <definedName name="_______MAT145">#REF!</definedName>
    <definedName name="_______MAT146">#REF!</definedName>
    <definedName name="_______MAT147">#REF!</definedName>
    <definedName name="_______MAT148">#REF!</definedName>
    <definedName name="_______MAT149">#REF!</definedName>
    <definedName name="_______MAT15">#REF!</definedName>
    <definedName name="_______MAT150">#REF!</definedName>
    <definedName name="_______MAT151">#REF!</definedName>
    <definedName name="_______MAT152">#REF!</definedName>
    <definedName name="_______MAT153">#REF!</definedName>
    <definedName name="_______MAT154">#REF!</definedName>
    <definedName name="_______MAT155">#REF!</definedName>
    <definedName name="_______MAT156">#REF!</definedName>
    <definedName name="_______MAT157">#REF!</definedName>
    <definedName name="_______MAT158">#REF!</definedName>
    <definedName name="_______MAT159">#REF!</definedName>
    <definedName name="_______MAT16">#REF!</definedName>
    <definedName name="_______MAT160">#REF!</definedName>
    <definedName name="_______MAT161">#REF!</definedName>
    <definedName name="_______MAT162">#REF!</definedName>
    <definedName name="_______MAT163">#REF!</definedName>
    <definedName name="_______MAT164">#REF!</definedName>
    <definedName name="_______MAT165">#REF!</definedName>
    <definedName name="_______MAT166">#REF!</definedName>
    <definedName name="_______MAT17">#REF!</definedName>
    <definedName name="_______MAT18">#REF!</definedName>
    <definedName name="_______MAT19">#REF!</definedName>
    <definedName name="_______MAT2">#REF!</definedName>
    <definedName name="_______MAT20">#REF!</definedName>
    <definedName name="_______MAT21">#REF!</definedName>
    <definedName name="_______MAT22">#REF!</definedName>
    <definedName name="_______MAT23">#REF!</definedName>
    <definedName name="_______MAT24">#REF!</definedName>
    <definedName name="_______MAT25">#REF!</definedName>
    <definedName name="_______MAT26">#REF!</definedName>
    <definedName name="_______MAT27">#REF!</definedName>
    <definedName name="_______MAT28">#REF!</definedName>
    <definedName name="_______MAT29">#REF!</definedName>
    <definedName name="_______MAT3">#REF!</definedName>
    <definedName name="_______MAT30">#REF!</definedName>
    <definedName name="_______MAT31">#REF!</definedName>
    <definedName name="_______MAT32">#REF!</definedName>
    <definedName name="_______MAT33">#REF!</definedName>
    <definedName name="_______MAT34">#REF!</definedName>
    <definedName name="_______MAT35">#REF!</definedName>
    <definedName name="_______MAT36">#REF!</definedName>
    <definedName name="_______MAT37">#REF!</definedName>
    <definedName name="_______MAT38">#REF!</definedName>
    <definedName name="_______MAT39">#REF!</definedName>
    <definedName name="_______MAT4">#REF!</definedName>
    <definedName name="_______MAT40">#REF!</definedName>
    <definedName name="_______MAT41">#REF!</definedName>
    <definedName name="_______MAT42">#REF!</definedName>
    <definedName name="_______MAT43">#REF!</definedName>
    <definedName name="_______MAT44">#REF!</definedName>
    <definedName name="_______MAT45">#REF!</definedName>
    <definedName name="_______MAT46">#REF!</definedName>
    <definedName name="_______MAT47">#REF!</definedName>
    <definedName name="_______MAT48">#REF!</definedName>
    <definedName name="_______MAT49">#REF!</definedName>
    <definedName name="_______MAT5">#REF!</definedName>
    <definedName name="_______MAT50">#REF!</definedName>
    <definedName name="_______MAT51">#REF!</definedName>
    <definedName name="_______MAT52">#REF!</definedName>
    <definedName name="_______MAT53">#REF!</definedName>
    <definedName name="_______MAT54">#REF!</definedName>
    <definedName name="_______MAT55">#REF!</definedName>
    <definedName name="_______MAT56">#REF!</definedName>
    <definedName name="_______MAT57">#REF!</definedName>
    <definedName name="_______MAT58">#REF!</definedName>
    <definedName name="_______MAT59">#REF!</definedName>
    <definedName name="_______MAT6">#REF!</definedName>
    <definedName name="_______MAT60">#REF!</definedName>
    <definedName name="_______MAT61">#REF!</definedName>
    <definedName name="_______MAT62">#REF!</definedName>
    <definedName name="_______MAT63">#REF!</definedName>
    <definedName name="_______MAT64">#REF!</definedName>
    <definedName name="_______MAT65">#REF!</definedName>
    <definedName name="_______MAT66">#REF!</definedName>
    <definedName name="_______MAT67">#REF!</definedName>
    <definedName name="_______MAT68">#REF!</definedName>
    <definedName name="_______MAT69">#REF!</definedName>
    <definedName name="_______MAT7">#REF!</definedName>
    <definedName name="_______MAT70">#REF!</definedName>
    <definedName name="_______MAT71">#REF!</definedName>
    <definedName name="_______MAT72">#REF!</definedName>
    <definedName name="_______MAT73">#REF!</definedName>
    <definedName name="_______MAT74">#REF!</definedName>
    <definedName name="_______MAT75">#REF!</definedName>
    <definedName name="_______MAT76">#REF!</definedName>
    <definedName name="_______MAT77">#REF!</definedName>
    <definedName name="_______MAT78">#REF!</definedName>
    <definedName name="_______MAT79">#REF!</definedName>
    <definedName name="_______MAT8">#REF!</definedName>
    <definedName name="_______MAT80">#REF!</definedName>
    <definedName name="_______MAT81">#REF!</definedName>
    <definedName name="_______MAT82">#REF!</definedName>
    <definedName name="_______MAT83">#REF!</definedName>
    <definedName name="_______MAT84">#REF!</definedName>
    <definedName name="_______MAT85">#REF!</definedName>
    <definedName name="_______MAT86">#REF!</definedName>
    <definedName name="_______MAT87">#REF!</definedName>
    <definedName name="_______MAT88">#REF!</definedName>
    <definedName name="_______MAT89">#REF!</definedName>
    <definedName name="_______MAT9">#REF!</definedName>
    <definedName name="_______MAT90">#REF!</definedName>
    <definedName name="_______MAT91">#REF!</definedName>
    <definedName name="_______MAT92">#REF!</definedName>
    <definedName name="_______MAT93">#REF!</definedName>
    <definedName name="_______MAT94">#REF!</definedName>
    <definedName name="_______MAT95">#REF!</definedName>
    <definedName name="_______MAT96">#REF!</definedName>
    <definedName name="_______MAT97">#REF!</definedName>
    <definedName name="_______MAT98">#REF!</definedName>
    <definedName name="_______MAT99">#REF!</definedName>
    <definedName name="_______MO1">#REF!</definedName>
    <definedName name="_______MO10">#REF!</definedName>
    <definedName name="_______MO2">#REF!</definedName>
    <definedName name="_______MO3">#REF!</definedName>
    <definedName name="_______MO4">#REF!</definedName>
    <definedName name="_______MO5">#REF!</definedName>
    <definedName name="_______MO6">#REF!</definedName>
    <definedName name="_______MO7">#REF!</definedName>
    <definedName name="_______MO8">#REF!</definedName>
    <definedName name="_______MO9">#REF!</definedName>
    <definedName name="_______MV1">#REF!</definedName>
    <definedName name="_______MV10">#REF!</definedName>
    <definedName name="_______MV11">#REF!</definedName>
    <definedName name="_______MV12">#REF!</definedName>
    <definedName name="_______MV13">#REF!</definedName>
    <definedName name="_______MV14">#REF!</definedName>
    <definedName name="_______MV15">#REF!</definedName>
    <definedName name="_______MV16">#REF!</definedName>
    <definedName name="_______MV17">#REF!</definedName>
    <definedName name="_______MV18">#REF!</definedName>
    <definedName name="_______MV19">#REF!</definedName>
    <definedName name="_______MV2">#REF!</definedName>
    <definedName name="_______MV20">#REF!</definedName>
    <definedName name="_______MV3">#REF!</definedName>
    <definedName name="_______MV4">#REF!</definedName>
    <definedName name="_______MV5">#REF!</definedName>
    <definedName name="_______MV6">#REF!</definedName>
    <definedName name="_______MV7">#REF!</definedName>
    <definedName name="_______MV8">#REF!</definedName>
    <definedName name="_______MV9">#REF!</definedName>
    <definedName name="_______n3">#REF!</definedName>
    <definedName name="_______n4">#REF!</definedName>
    <definedName name="_______n5">#REF!</definedName>
    <definedName name="_______nyn7">#REF!</definedName>
    <definedName name="_______o4">#REF!</definedName>
    <definedName name="_______o5">#REF!</definedName>
    <definedName name="_______o6">#REF!</definedName>
    <definedName name="_______o7">#REF!</definedName>
    <definedName name="_______o8">#REF!</definedName>
    <definedName name="_______o9">#REF!</definedName>
    <definedName name="_______oa55">#REF!</definedName>
    <definedName name="_______p6">#REF!</definedName>
    <definedName name="_______p7">#REF!</definedName>
    <definedName name="_______p8">#REF!</definedName>
    <definedName name="_______Pa1" localSheetId="2">#REF!</definedName>
    <definedName name="_______Pa1">#N/A</definedName>
    <definedName name="_______Pa2" localSheetId="2">#REF!</definedName>
    <definedName name="_______Pa2">#N/A</definedName>
    <definedName name="_______Pa3" localSheetId="2">#REF!</definedName>
    <definedName name="_______Pa3">#N/A</definedName>
    <definedName name="_______Pa4" localSheetId="2">#REF!</definedName>
    <definedName name="_______Pa4">#N/A</definedName>
    <definedName name="_______PJ50">#REF!</definedName>
    <definedName name="_______pj51">#REF!</definedName>
    <definedName name="_______Po2" localSheetId="2">#REF!</definedName>
    <definedName name="_______Po2" localSheetId="7">[2]REAJUSTESACTA1PROVI!#REF!</definedName>
    <definedName name="_______Po2">[2]REAJUSTESACTA1PROVI!#REF!</definedName>
    <definedName name="_______POR1">#REF!</definedName>
    <definedName name="_______POR2">#REF!</definedName>
    <definedName name="_______POR3">#REF!</definedName>
    <definedName name="_______POR4">#REF!</definedName>
    <definedName name="_______POR5">#REF!</definedName>
    <definedName name="_______r" localSheetId="2">#REF!</definedName>
    <definedName name="_______r">#N/A</definedName>
    <definedName name="_______r4r">#REF!</definedName>
    <definedName name="_______rc">#REF!</definedName>
    <definedName name="_______rtu6">#REF!</definedName>
    <definedName name="_______s1">#REF!</definedName>
    <definedName name="_______s2">#REF!</definedName>
    <definedName name="_______s3">#REF!</definedName>
    <definedName name="_______s4">#REF!</definedName>
    <definedName name="_______s5">#REF!</definedName>
    <definedName name="_______s6">#REF!</definedName>
    <definedName name="_______s7">#REF!</definedName>
    <definedName name="_______SBC1">#REF!</definedName>
    <definedName name="_______SBC3">#REF!</definedName>
    <definedName name="_______SBC5">#REF!</definedName>
    <definedName name="_______ST166" localSheetId="2">#REF!</definedName>
    <definedName name="_______ST166">#N/A</definedName>
    <definedName name="_______t3">#REF!</definedName>
    <definedName name="_______t4">#REF!</definedName>
    <definedName name="_______t5">#REF!</definedName>
    <definedName name="_______t6">#REF!</definedName>
    <definedName name="_______t66">#REF!</definedName>
    <definedName name="_______t7">#REF!</definedName>
    <definedName name="_______t77">#REF!</definedName>
    <definedName name="_______t8">#REF!</definedName>
    <definedName name="_______t88">#REF!</definedName>
    <definedName name="_______t9">#REF!</definedName>
    <definedName name="_______t99">#REF!</definedName>
    <definedName name="_______TPE8016" localSheetId="2">#REF!</definedName>
    <definedName name="_______TPE8016">#N/A</definedName>
    <definedName name="_______TPE8020" localSheetId="2">#REF!</definedName>
    <definedName name="_______TPE8020">#N/A</definedName>
    <definedName name="_______TPE8025" localSheetId="2">#REF!</definedName>
    <definedName name="_______TPE8025">#N/A</definedName>
    <definedName name="_______TPN1002" localSheetId="2">#REF!</definedName>
    <definedName name="_______TPN1002">#N/A</definedName>
    <definedName name="_______TPN1003" localSheetId="2">#REF!</definedName>
    <definedName name="_______TPN1003">#N/A</definedName>
    <definedName name="_______TPN1004" localSheetId="2">#REF!</definedName>
    <definedName name="_______TPN1004">#N/A</definedName>
    <definedName name="_______TPN1006" localSheetId="2">#REF!</definedName>
    <definedName name="_______TPN1006">#N/A</definedName>
    <definedName name="_______TPN1008" localSheetId="2">#REF!</definedName>
    <definedName name="_______TPN1008">#N/A</definedName>
    <definedName name="_______TPN1202" localSheetId="2">#REF!</definedName>
    <definedName name="_______TPN1202">#N/A</definedName>
    <definedName name="_______TPN1203" localSheetId="2">#REF!</definedName>
    <definedName name="_______TPN1203">#N/A</definedName>
    <definedName name="_______TPN1204" localSheetId="2">#REF!</definedName>
    <definedName name="_______TPN1204">#N/A</definedName>
    <definedName name="_______TPN1206" localSheetId="2">#REF!</definedName>
    <definedName name="_______TPN1206">#N/A</definedName>
    <definedName name="_______TPN1208" localSheetId="2">#REF!</definedName>
    <definedName name="_______TPN1208">#N/A</definedName>
    <definedName name="_______TPN16012" localSheetId="2">#REF!</definedName>
    <definedName name="_______TPN16012">#N/A</definedName>
    <definedName name="_______TPN1602" localSheetId="2">#REF!</definedName>
    <definedName name="_______TPN1602">#N/A</definedName>
    <definedName name="_______TPN1603" localSheetId="2">#REF!</definedName>
    <definedName name="_______TPN1603">#N/A</definedName>
    <definedName name="_______TPN1604" localSheetId="2">#REF!</definedName>
    <definedName name="_______TPN1604">#N/A</definedName>
    <definedName name="_______TPN1606" localSheetId="2">#REF!</definedName>
    <definedName name="_______TPN1606">#N/A</definedName>
    <definedName name="_______TPN1608" localSheetId="2">#REF!</definedName>
    <definedName name="_______TPN1608">#N/A</definedName>
    <definedName name="_______TUZ22" localSheetId="2">#REF!</definedName>
    <definedName name="_______TUZ22">#N/A</definedName>
    <definedName name="_______TUZ36" localSheetId="2">#REF!</definedName>
    <definedName name="_______TUZ36">#N/A</definedName>
    <definedName name="_______TZ323" localSheetId="2">#REF!</definedName>
    <definedName name="_______TZ323">#N/A</definedName>
    <definedName name="_______TZ324" localSheetId="2">#REF!</definedName>
    <definedName name="_______TZ324">#N/A</definedName>
    <definedName name="_______u4">#REF!</definedName>
    <definedName name="_______u5">#REF!</definedName>
    <definedName name="_______u6">#REF!</definedName>
    <definedName name="_______u7">#REF!</definedName>
    <definedName name="_______u8">#REF!</definedName>
    <definedName name="_______u9">#REF!</definedName>
    <definedName name="_______ur7">#REF!</definedName>
    <definedName name="_______v2">#REF!</definedName>
    <definedName name="_______v3">#REF!</definedName>
    <definedName name="_______v4">#REF!</definedName>
    <definedName name="_______v5">#REF!</definedName>
    <definedName name="_______v6">#REF!</definedName>
    <definedName name="_______v7">#REF!</definedName>
    <definedName name="_______v8">#REF!</definedName>
    <definedName name="_______v9">#REF!</definedName>
    <definedName name="_______vfv4">#REF!</definedName>
    <definedName name="_______x1">#REF!</definedName>
    <definedName name="_______x2">#REF!</definedName>
    <definedName name="_______x3">#REF!</definedName>
    <definedName name="_______x4">#REF!</definedName>
    <definedName name="_______x5">#REF!</definedName>
    <definedName name="_______x6">#REF!</definedName>
    <definedName name="_______x7">#REF!</definedName>
    <definedName name="_______x8">#REF!</definedName>
    <definedName name="_______x9">#REF!</definedName>
    <definedName name="_______y1">#N/A</definedName>
    <definedName name="_______y2">#REF!</definedName>
    <definedName name="_______y3">#REF!</definedName>
    <definedName name="_______y4">#REF!</definedName>
    <definedName name="_______y5">#REF!</definedName>
    <definedName name="_______y6">#REF!</definedName>
    <definedName name="_______y7">#REF!</definedName>
    <definedName name="_______y8">#REF!</definedName>
    <definedName name="_______y9">#REF!</definedName>
    <definedName name="_______z1">#REF!</definedName>
    <definedName name="_______z2">#REF!</definedName>
    <definedName name="_______z3">#REF!</definedName>
    <definedName name="_______z4">#REF!</definedName>
    <definedName name="_______z5">#REF!</definedName>
    <definedName name="_______z6">#REF!</definedName>
    <definedName name="______A1">#REF!</definedName>
    <definedName name="______A17000">#REF!</definedName>
    <definedName name="______A20000">#REF!</definedName>
    <definedName name="______a3">#REF!</definedName>
    <definedName name="______A30000">#REF!</definedName>
    <definedName name="______a4">#REF!</definedName>
    <definedName name="______a5">#REF!</definedName>
    <definedName name="______a6">#REF!</definedName>
    <definedName name="______AFC1">#REF!</definedName>
    <definedName name="______AFC3">#REF!</definedName>
    <definedName name="______AFC5">#REF!</definedName>
    <definedName name="______AIU1" localSheetId="7">#REF!</definedName>
    <definedName name="______AIU1">#REF!</definedName>
    <definedName name="______AIU2" localSheetId="2">#REF!</definedName>
    <definedName name="______AIU2">[1]BASE!$C$5</definedName>
    <definedName name="______APU221">#REF!</definedName>
    <definedName name="______APU465">#REF!</definedName>
    <definedName name="______B136044">#REF!</definedName>
    <definedName name="______B150019">#REF!</definedName>
    <definedName name="______B195381">#REF!</definedName>
    <definedName name="______b2">#REF!</definedName>
    <definedName name="______b3">#REF!</definedName>
    <definedName name="______b4">#REF!</definedName>
    <definedName name="______b5">#REF!</definedName>
    <definedName name="______b6">#REF!</definedName>
    <definedName name="______b7">#REF!</definedName>
    <definedName name="______b8">#REF!</definedName>
    <definedName name="______bb9">#REF!</definedName>
    <definedName name="______bgb5">#REF!</definedName>
    <definedName name="______BGC1">#REF!</definedName>
    <definedName name="______BGC3">#REF!</definedName>
    <definedName name="______BGC5">#REF!</definedName>
    <definedName name="______CAC1">#REF!</definedName>
    <definedName name="______CAC3">#REF!</definedName>
    <definedName name="______CAC5">#REF!</definedName>
    <definedName name="______Cod1" localSheetId="7">#REF!</definedName>
    <definedName name="______Cod1">#REF!</definedName>
    <definedName name="______D119353">#REF!</definedName>
    <definedName name="______D151661">#REF!</definedName>
    <definedName name="______EQP1">#REF!</definedName>
    <definedName name="______EQP10">#REF!</definedName>
    <definedName name="______EQP11">#REF!</definedName>
    <definedName name="______EQP12">#REF!</definedName>
    <definedName name="______EQP13">#REF!</definedName>
    <definedName name="______EQP14">#REF!</definedName>
    <definedName name="______EQP15">#REF!</definedName>
    <definedName name="______EQP16">#REF!</definedName>
    <definedName name="______EQP17">#REF!</definedName>
    <definedName name="______EQP18">#REF!</definedName>
    <definedName name="______EQP19">#REF!</definedName>
    <definedName name="______EQP2">#REF!</definedName>
    <definedName name="______EQP20">#REF!</definedName>
    <definedName name="______eqp27">#REF!</definedName>
    <definedName name="______EQP3">#REF!</definedName>
    <definedName name="______EQP4">#REF!</definedName>
    <definedName name="______EQP5">#REF!</definedName>
    <definedName name="______EQP6">#REF!</definedName>
    <definedName name="______EQP7">#REF!</definedName>
    <definedName name="______EQP8">#REF!</definedName>
    <definedName name="______EQP9">#REF!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F206218">#REF!</definedName>
    <definedName name="______f211166">#REF!</definedName>
    <definedName name="______fei1">#REF!</definedName>
    <definedName name="______fei10">#REF!</definedName>
    <definedName name="______fei11">#REF!</definedName>
    <definedName name="______fei12">#REF!</definedName>
    <definedName name="______fei13">#REF!</definedName>
    <definedName name="______fei14">#REF!</definedName>
    <definedName name="______fei15">#REF!</definedName>
    <definedName name="______fei16">#REF!</definedName>
    <definedName name="______fei17">#REF!</definedName>
    <definedName name="______fei18">#REF!</definedName>
    <definedName name="______fei19">#REF!</definedName>
    <definedName name="______fei2">#REF!</definedName>
    <definedName name="______fei3">#REF!</definedName>
    <definedName name="______fei4">#REF!</definedName>
    <definedName name="______fei5">#REF!</definedName>
    <definedName name="______fei6">#REF!</definedName>
    <definedName name="______fei7">#REF!</definedName>
    <definedName name="______fei8">#REF!</definedName>
    <definedName name="______fei9">#REF!</definedName>
    <definedName name="______G1">#REF!</definedName>
    <definedName name="______g2">#REF!</definedName>
    <definedName name="______g3">#REF!</definedName>
    <definedName name="______g4">#REF!</definedName>
    <definedName name="______g5">#REF!</definedName>
    <definedName name="______g6">#REF!</definedName>
    <definedName name="______g7">#REF!</definedName>
    <definedName name="______GR1">#REF!</definedName>
    <definedName name="______gtr4">#REF!</definedName>
    <definedName name="______h2">#REF!</definedName>
    <definedName name="______h3">#REF!</definedName>
    <definedName name="______h4">#REF!</definedName>
    <definedName name="______h5">#REF!</definedName>
    <definedName name="______h6">#REF!</definedName>
    <definedName name="______h7">#REF!</definedName>
    <definedName name="______h8">#REF!</definedName>
    <definedName name="______hfh7">#REF!</definedName>
    <definedName name="______i1">#REF!</definedName>
    <definedName name="______i4">#REF!</definedName>
    <definedName name="______i5">#REF!</definedName>
    <definedName name="______i6">#REF!</definedName>
    <definedName name="______i7">#REF!</definedName>
    <definedName name="______i77">#REF!</definedName>
    <definedName name="______i8">#REF!</definedName>
    <definedName name="______i9">#REF!</definedName>
    <definedName name="______INF1" localSheetId="7">#REF!</definedName>
    <definedName name="______INF1">#REF!</definedName>
    <definedName name="______IPC2002">#REF!</definedName>
    <definedName name="______k3">#REF!</definedName>
    <definedName name="______k4">#REF!</definedName>
    <definedName name="______k5">#REF!</definedName>
    <definedName name="______k6">#REF!</definedName>
    <definedName name="______k7">#REF!</definedName>
    <definedName name="______k8">#REF!</definedName>
    <definedName name="______k9">#REF!</definedName>
    <definedName name="______kjk6">#REF!</definedName>
    <definedName name="______m3">#REF!</definedName>
    <definedName name="______m4">#REF!</definedName>
    <definedName name="______m5">#REF!</definedName>
    <definedName name="______m6">#REF!</definedName>
    <definedName name="______m7">#REF!</definedName>
    <definedName name="______m8">#REF!</definedName>
    <definedName name="______m9">#REF!</definedName>
    <definedName name="______MA2">#REF!</definedName>
    <definedName name="______MAT1">#REF!</definedName>
    <definedName name="______MAT10">#REF!</definedName>
    <definedName name="______MAT100">#REF!</definedName>
    <definedName name="______MAT101">#REF!</definedName>
    <definedName name="______MAT102">#REF!</definedName>
    <definedName name="______MAT103">#REF!</definedName>
    <definedName name="______MAT104">#REF!</definedName>
    <definedName name="______MAT105">#REF!</definedName>
    <definedName name="______MAT106">#REF!</definedName>
    <definedName name="______MAT107">#REF!</definedName>
    <definedName name="______MAT108">#REF!</definedName>
    <definedName name="______MAT109">#REF!</definedName>
    <definedName name="______MAT11">#REF!</definedName>
    <definedName name="______MAT110">#REF!</definedName>
    <definedName name="______MAT111">#REF!</definedName>
    <definedName name="______MAT112">#REF!</definedName>
    <definedName name="______MAT113">#REF!</definedName>
    <definedName name="______MAT114">#REF!</definedName>
    <definedName name="______MAT115">#REF!</definedName>
    <definedName name="______MAT116">#REF!</definedName>
    <definedName name="______MAT117">#REF!</definedName>
    <definedName name="______MAT118">#REF!</definedName>
    <definedName name="______MAT119">#REF!</definedName>
    <definedName name="______MAT12">#REF!</definedName>
    <definedName name="______MAT120">#REF!</definedName>
    <definedName name="______MAT121">#REF!</definedName>
    <definedName name="______MAT122">#REF!</definedName>
    <definedName name="______MAT123">#REF!</definedName>
    <definedName name="______MAT124">#REF!</definedName>
    <definedName name="______MAT125">#REF!</definedName>
    <definedName name="______MAT126">#REF!</definedName>
    <definedName name="______MAT127">#REF!</definedName>
    <definedName name="______MAT128">#REF!</definedName>
    <definedName name="______MAT129">#REF!</definedName>
    <definedName name="______MAT13">#REF!</definedName>
    <definedName name="______MAT130">#REF!</definedName>
    <definedName name="______MAT131">#REF!</definedName>
    <definedName name="______MAT132">#REF!</definedName>
    <definedName name="______MAT133">#REF!</definedName>
    <definedName name="______MAT134">#REF!</definedName>
    <definedName name="______MAT135">#REF!</definedName>
    <definedName name="______MAT136">#REF!</definedName>
    <definedName name="______MAT137">#REF!</definedName>
    <definedName name="______MAT138">#REF!</definedName>
    <definedName name="______MAT139">#REF!</definedName>
    <definedName name="______MAT14">#REF!</definedName>
    <definedName name="______MAT140">#REF!</definedName>
    <definedName name="______MAT141">#REF!</definedName>
    <definedName name="______MAT142">#REF!</definedName>
    <definedName name="______MAT143">#REF!</definedName>
    <definedName name="______MAT144">#REF!</definedName>
    <definedName name="______MAT145">#REF!</definedName>
    <definedName name="______MAT146">#REF!</definedName>
    <definedName name="______MAT147">#REF!</definedName>
    <definedName name="______MAT148">#REF!</definedName>
    <definedName name="______MAT149">#REF!</definedName>
    <definedName name="______MAT15">#REF!</definedName>
    <definedName name="______MAT150">#REF!</definedName>
    <definedName name="______MAT151">#REF!</definedName>
    <definedName name="______MAT152">#REF!</definedName>
    <definedName name="______MAT153">#REF!</definedName>
    <definedName name="______MAT154">#REF!</definedName>
    <definedName name="______MAT155">#REF!</definedName>
    <definedName name="______MAT156">#REF!</definedName>
    <definedName name="______MAT157">#REF!</definedName>
    <definedName name="______MAT158">#REF!</definedName>
    <definedName name="______MAT159">#REF!</definedName>
    <definedName name="______MAT16">#REF!</definedName>
    <definedName name="______MAT160">#REF!</definedName>
    <definedName name="______MAT161">#REF!</definedName>
    <definedName name="______MAT162">#REF!</definedName>
    <definedName name="______MAT163">#REF!</definedName>
    <definedName name="______MAT164">#REF!</definedName>
    <definedName name="______MAT165">#REF!</definedName>
    <definedName name="______MAT166">#REF!</definedName>
    <definedName name="______MAT17">#REF!</definedName>
    <definedName name="______MAT18">#REF!</definedName>
    <definedName name="______MAT19">#REF!</definedName>
    <definedName name="______MAT2">#REF!</definedName>
    <definedName name="______MAT20">#REF!</definedName>
    <definedName name="______MAT21">#REF!</definedName>
    <definedName name="______MAT22">#REF!</definedName>
    <definedName name="______MAT23">#REF!</definedName>
    <definedName name="______MAT24">#REF!</definedName>
    <definedName name="______MAT25">#REF!</definedName>
    <definedName name="______MAT26">#REF!</definedName>
    <definedName name="______MAT27">#REF!</definedName>
    <definedName name="______MAT28">#REF!</definedName>
    <definedName name="______MAT29">#REF!</definedName>
    <definedName name="______MAT3">#REF!</definedName>
    <definedName name="______MAT30">#REF!</definedName>
    <definedName name="______MAT31">#REF!</definedName>
    <definedName name="______MAT32">#REF!</definedName>
    <definedName name="______MAT33">#REF!</definedName>
    <definedName name="______MAT34">#REF!</definedName>
    <definedName name="______MAT35">#REF!</definedName>
    <definedName name="______MAT36">#REF!</definedName>
    <definedName name="______MAT37">#REF!</definedName>
    <definedName name="______MAT38">#REF!</definedName>
    <definedName name="______MAT39">#REF!</definedName>
    <definedName name="______MAT4">#REF!</definedName>
    <definedName name="______MAT40">#REF!</definedName>
    <definedName name="______MAT41">#REF!</definedName>
    <definedName name="______MAT42">#REF!</definedName>
    <definedName name="______MAT43">#REF!</definedName>
    <definedName name="______MAT44">#REF!</definedName>
    <definedName name="______MAT45">#REF!</definedName>
    <definedName name="______MAT46">#REF!</definedName>
    <definedName name="______MAT47">#REF!</definedName>
    <definedName name="______MAT48">#REF!</definedName>
    <definedName name="______MAT49">#REF!</definedName>
    <definedName name="______MAT5">#REF!</definedName>
    <definedName name="______MAT50">#REF!</definedName>
    <definedName name="______MAT51">#REF!</definedName>
    <definedName name="______MAT52">#REF!</definedName>
    <definedName name="______MAT53">#REF!</definedName>
    <definedName name="______MAT54">#REF!</definedName>
    <definedName name="______MAT55">#REF!</definedName>
    <definedName name="______MAT56">#REF!</definedName>
    <definedName name="______MAT57">#REF!</definedName>
    <definedName name="______MAT58">#REF!</definedName>
    <definedName name="______MAT59">#REF!</definedName>
    <definedName name="______MAT6">#REF!</definedName>
    <definedName name="______MAT60">#REF!</definedName>
    <definedName name="______MAT61">#REF!</definedName>
    <definedName name="______MAT62">#REF!</definedName>
    <definedName name="______MAT63">#REF!</definedName>
    <definedName name="______MAT64">#REF!</definedName>
    <definedName name="______MAT65">#REF!</definedName>
    <definedName name="______MAT66">#REF!</definedName>
    <definedName name="______MAT67">#REF!</definedName>
    <definedName name="______MAT68">#REF!</definedName>
    <definedName name="______MAT69">#REF!</definedName>
    <definedName name="______MAT7">#REF!</definedName>
    <definedName name="______MAT70">#REF!</definedName>
    <definedName name="______MAT71">#REF!</definedName>
    <definedName name="______MAT72">#REF!</definedName>
    <definedName name="______MAT73">#REF!</definedName>
    <definedName name="______MAT74">#REF!</definedName>
    <definedName name="______MAT75">#REF!</definedName>
    <definedName name="______MAT76">#REF!</definedName>
    <definedName name="______MAT77">#REF!</definedName>
    <definedName name="______MAT78">#REF!</definedName>
    <definedName name="______MAT79">#REF!</definedName>
    <definedName name="______MAT8">#REF!</definedName>
    <definedName name="______MAT80">#REF!</definedName>
    <definedName name="______MAT81">#REF!</definedName>
    <definedName name="______MAT82">#REF!</definedName>
    <definedName name="______MAT83">#REF!</definedName>
    <definedName name="______MAT84">#REF!</definedName>
    <definedName name="______MAT85">#REF!</definedName>
    <definedName name="______MAT86">#REF!</definedName>
    <definedName name="______MAT87">#REF!</definedName>
    <definedName name="______MAT88">#REF!</definedName>
    <definedName name="______MAT89">#REF!</definedName>
    <definedName name="______MAT9">#REF!</definedName>
    <definedName name="______MAT90">#REF!</definedName>
    <definedName name="______MAT91">#REF!</definedName>
    <definedName name="______MAT92">#REF!</definedName>
    <definedName name="______MAT93">#REF!</definedName>
    <definedName name="______MAT94">#REF!</definedName>
    <definedName name="______MAT95">#REF!</definedName>
    <definedName name="______MAT96">#REF!</definedName>
    <definedName name="______MAT97">#REF!</definedName>
    <definedName name="______MAT98">#REF!</definedName>
    <definedName name="______MAT99">#REF!</definedName>
    <definedName name="______MO1">#REF!</definedName>
    <definedName name="______MO10">#REF!</definedName>
    <definedName name="______MO2">#REF!</definedName>
    <definedName name="______MO3">#REF!</definedName>
    <definedName name="______MO4">#REF!</definedName>
    <definedName name="______MO5">#REF!</definedName>
    <definedName name="______MO6">#REF!</definedName>
    <definedName name="______MO7">#REF!</definedName>
    <definedName name="______MO8">#REF!</definedName>
    <definedName name="______MO9">#REF!</definedName>
    <definedName name="______MV1">#REF!</definedName>
    <definedName name="______MV10">#REF!</definedName>
    <definedName name="______MV11">#REF!</definedName>
    <definedName name="______MV12">#REF!</definedName>
    <definedName name="______MV13">#REF!</definedName>
    <definedName name="______MV14">#REF!</definedName>
    <definedName name="______MV15">#REF!</definedName>
    <definedName name="______MV16">#REF!</definedName>
    <definedName name="______MV17">#REF!</definedName>
    <definedName name="______MV18">#REF!</definedName>
    <definedName name="______MV19">#REF!</definedName>
    <definedName name="______MV2">#REF!</definedName>
    <definedName name="______MV20">#REF!</definedName>
    <definedName name="______MV3">#REF!</definedName>
    <definedName name="______MV4">#REF!</definedName>
    <definedName name="______MV5">#REF!</definedName>
    <definedName name="______MV6">#REF!</definedName>
    <definedName name="______MV7">#REF!</definedName>
    <definedName name="______MV8">#REF!</definedName>
    <definedName name="______MV9">#REF!</definedName>
    <definedName name="______n3">#REF!</definedName>
    <definedName name="______n4">#REF!</definedName>
    <definedName name="______n5">#REF!</definedName>
    <definedName name="______nyn7">#REF!</definedName>
    <definedName name="______o4">#REF!</definedName>
    <definedName name="______o5">#REF!</definedName>
    <definedName name="______o6">#REF!</definedName>
    <definedName name="______o7">#REF!</definedName>
    <definedName name="______o8">#REF!</definedName>
    <definedName name="______o9">#REF!</definedName>
    <definedName name="______oa55">#REF!</definedName>
    <definedName name="______p6">#REF!</definedName>
    <definedName name="______p7">#REF!</definedName>
    <definedName name="______p8">#REF!</definedName>
    <definedName name="______Pa1" localSheetId="2">#REF!</definedName>
    <definedName name="______Pa1">#N/A</definedName>
    <definedName name="______Pa2" localSheetId="2">#REF!</definedName>
    <definedName name="______Pa2">#N/A</definedName>
    <definedName name="______Pa3" localSheetId="2">#REF!</definedName>
    <definedName name="______Pa3">#N/A</definedName>
    <definedName name="______Pa4" localSheetId="2">#REF!</definedName>
    <definedName name="______Pa4">#N/A</definedName>
    <definedName name="______PJ50">#REF!</definedName>
    <definedName name="______pj51">#REF!</definedName>
    <definedName name="______Po2" localSheetId="2">#REF!</definedName>
    <definedName name="______Po2" localSheetId="7">[2]REAJUSTESACTA1PROVI!#REF!</definedName>
    <definedName name="______Po2">[2]REAJUSTESACTA1PROVI!#REF!</definedName>
    <definedName name="______POR1">#REF!</definedName>
    <definedName name="______POR2">#REF!</definedName>
    <definedName name="______POR3">#REF!</definedName>
    <definedName name="______POR4">#REF!</definedName>
    <definedName name="______POR5">#REF!</definedName>
    <definedName name="______r" localSheetId="2">#REF!</definedName>
    <definedName name="______r">#N/A</definedName>
    <definedName name="______r4r">#REF!</definedName>
    <definedName name="______rc">#REF!</definedName>
    <definedName name="______rtu6">#REF!</definedName>
    <definedName name="______s1">#REF!</definedName>
    <definedName name="______s2">#REF!</definedName>
    <definedName name="______s3">#REF!</definedName>
    <definedName name="______s4">#REF!</definedName>
    <definedName name="______s5">#REF!</definedName>
    <definedName name="______s6">#REF!</definedName>
    <definedName name="______s7">#REF!</definedName>
    <definedName name="______SBC1">#REF!</definedName>
    <definedName name="______SBC3">#REF!</definedName>
    <definedName name="______SBC5">#REF!</definedName>
    <definedName name="______ST166" localSheetId="2">#REF!</definedName>
    <definedName name="______ST166">#N/A</definedName>
    <definedName name="______t3">#REF!</definedName>
    <definedName name="______t4">#REF!</definedName>
    <definedName name="______t5">#REF!</definedName>
    <definedName name="______t6">#REF!</definedName>
    <definedName name="______t66">#REF!</definedName>
    <definedName name="______t7">#REF!</definedName>
    <definedName name="______t77">#REF!</definedName>
    <definedName name="______t8">#REF!</definedName>
    <definedName name="______t88">#REF!</definedName>
    <definedName name="______t9">#REF!</definedName>
    <definedName name="______t99">#REF!</definedName>
    <definedName name="______TPE8016" localSheetId="2">#REF!</definedName>
    <definedName name="______TPE8016">#N/A</definedName>
    <definedName name="______TPE8020" localSheetId="2">#REF!</definedName>
    <definedName name="______TPE8020">#N/A</definedName>
    <definedName name="______TPE8025" localSheetId="2">#REF!</definedName>
    <definedName name="______TPE8025">#N/A</definedName>
    <definedName name="______TPN1002" localSheetId="2">#REF!</definedName>
    <definedName name="______TPN1002">#N/A</definedName>
    <definedName name="______TPN1003" localSheetId="2">#REF!</definedName>
    <definedName name="______TPN1003">#N/A</definedName>
    <definedName name="______TPN1004" localSheetId="2">#REF!</definedName>
    <definedName name="______TPN1004">#N/A</definedName>
    <definedName name="______TPN1006" localSheetId="2">#REF!</definedName>
    <definedName name="______TPN1006">#N/A</definedName>
    <definedName name="______TPN1008" localSheetId="2">#REF!</definedName>
    <definedName name="______TPN1008">#N/A</definedName>
    <definedName name="______TPN1202" localSheetId="2">#REF!</definedName>
    <definedName name="______TPN1202">#N/A</definedName>
    <definedName name="______TPN1203" localSheetId="2">#REF!</definedName>
    <definedName name="______TPN1203">#N/A</definedName>
    <definedName name="______TPN1204" localSheetId="2">#REF!</definedName>
    <definedName name="______TPN1204">#N/A</definedName>
    <definedName name="______TPN1206" localSheetId="2">#REF!</definedName>
    <definedName name="______TPN1206">#N/A</definedName>
    <definedName name="______TPN1208" localSheetId="2">#REF!</definedName>
    <definedName name="______TPN1208">#N/A</definedName>
    <definedName name="______TPN16012" localSheetId="2">#REF!</definedName>
    <definedName name="______TPN16012">#N/A</definedName>
    <definedName name="______TPN1602" localSheetId="2">#REF!</definedName>
    <definedName name="______TPN1602">#N/A</definedName>
    <definedName name="______TPN1603" localSheetId="2">#REF!</definedName>
    <definedName name="______TPN1603">#N/A</definedName>
    <definedName name="______TPN1604" localSheetId="2">#REF!</definedName>
    <definedName name="______TPN1604">#N/A</definedName>
    <definedName name="______TPN1606" localSheetId="2">#REF!</definedName>
    <definedName name="______TPN1606">#N/A</definedName>
    <definedName name="______TPN1608" localSheetId="2">#REF!</definedName>
    <definedName name="______TPN1608">#N/A</definedName>
    <definedName name="______TUZ22" localSheetId="2">#REF!</definedName>
    <definedName name="______TUZ22">#N/A</definedName>
    <definedName name="______TUZ36" localSheetId="2">#REF!</definedName>
    <definedName name="______TUZ36">#N/A</definedName>
    <definedName name="______TZ212">#REF!</definedName>
    <definedName name="______TZ323" localSheetId="2">#REF!</definedName>
    <definedName name="______TZ323">#N/A</definedName>
    <definedName name="______TZ324" localSheetId="2">#REF!</definedName>
    <definedName name="______TZ324">#N/A</definedName>
    <definedName name="______u4">#REF!</definedName>
    <definedName name="______u5">#REF!</definedName>
    <definedName name="______u6">#REF!</definedName>
    <definedName name="______u7">#REF!</definedName>
    <definedName name="______u8">#REF!</definedName>
    <definedName name="______u9">#REF!</definedName>
    <definedName name="______ur7">#REF!</definedName>
    <definedName name="______v1">#N/A</definedName>
    <definedName name="______v2">#REF!</definedName>
    <definedName name="______v3">#REF!</definedName>
    <definedName name="______v4">#REF!</definedName>
    <definedName name="______v5">#REF!</definedName>
    <definedName name="______v6">#REF!</definedName>
    <definedName name="______v7">#REF!</definedName>
    <definedName name="______v8">#REF!</definedName>
    <definedName name="______v9">#REF!</definedName>
    <definedName name="______vfv4">#REF!</definedName>
    <definedName name="______w1">#N/A</definedName>
    <definedName name="______w2">#N/A</definedName>
    <definedName name="______w3">#REF!</definedName>
    <definedName name="______w4">#REF!</definedName>
    <definedName name="______w5">#REF!</definedName>
    <definedName name="______w6">Scheduled_Payment+Extra_Payment</definedName>
    <definedName name="______w7">#REF!</definedName>
    <definedName name="______x1">#REF!</definedName>
    <definedName name="______x2">#REF!</definedName>
    <definedName name="______x3">#REF!</definedName>
    <definedName name="______x4">#REF!</definedName>
    <definedName name="______x5">#REF!</definedName>
    <definedName name="______x6">#REF!</definedName>
    <definedName name="______x7">#REF!</definedName>
    <definedName name="______x8">#REF!</definedName>
    <definedName name="______x9">#REF!</definedName>
    <definedName name="______y2">#REF!</definedName>
    <definedName name="______y3">#REF!</definedName>
    <definedName name="______y4">#REF!</definedName>
    <definedName name="______y5">#REF!</definedName>
    <definedName name="______y6">#REF!</definedName>
    <definedName name="______y7">#REF!</definedName>
    <definedName name="______y8">#REF!</definedName>
    <definedName name="______y9">#REF!</definedName>
    <definedName name="______z1">#REF!</definedName>
    <definedName name="______z2">#REF!</definedName>
    <definedName name="______z3">#REF!</definedName>
    <definedName name="______z4">#REF!</definedName>
    <definedName name="______z5">#REF!</definedName>
    <definedName name="______z6">#REF!</definedName>
    <definedName name="______z7">#REF!</definedName>
    <definedName name="_____A1">#REF!</definedName>
    <definedName name="_____A17000">#REF!</definedName>
    <definedName name="_____A20000">#REF!</definedName>
    <definedName name="_____a3">#REF!</definedName>
    <definedName name="_____A30000">#REF!</definedName>
    <definedName name="_____a4">#REF!</definedName>
    <definedName name="_____a5">#REF!</definedName>
    <definedName name="_____a6">#REF!</definedName>
    <definedName name="_____adi1">#REF!</definedName>
    <definedName name="_____adi2">#REF!</definedName>
    <definedName name="_____ADM4" localSheetId="7">#REF!</definedName>
    <definedName name="_____ADM4">#REF!</definedName>
    <definedName name="_____ADP1" localSheetId="7">#REF!</definedName>
    <definedName name="_____ADP1">#REF!</definedName>
    <definedName name="_____AFC1">#REF!</definedName>
    <definedName name="_____AFC3">#REF!</definedName>
    <definedName name="_____AFC5">#REF!</definedName>
    <definedName name="_____AIU1" localSheetId="7">#REF!</definedName>
    <definedName name="_____AIU1">#REF!</definedName>
    <definedName name="_____AIU2" localSheetId="2">#REF!</definedName>
    <definedName name="_____AIU2">[1]BASE!$C$5</definedName>
    <definedName name="_____APU221">#REF!</definedName>
    <definedName name="_____APU465">#REF!</definedName>
    <definedName name="_____B104445">#REF!</definedName>
    <definedName name="_____B136044">#REF!</definedName>
    <definedName name="_____B150019">#REF!</definedName>
    <definedName name="_____b2">#REF!</definedName>
    <definedName name="_____b3">#REF!</definedName>
    <definedName name="_____b4">#REF!</definedName>
    <definedName name="_____b5">#REF!</definedName>
    <definedName name="_____b6">#REF!</definedName>
    <definedName name="_____b7">#REF!</definedName>
    <definedName name="_____b8">#REF!</definedName>
    <definedName name="_____BAZ10" localSheetId="7">#REF!</definedName>
    <definedName name="_____BAZ10">#REF!</definedName>
    <definedName name="_____bb9">#REF!</definedName>
    <definedName name="_____bgb5">#REF!</definedName>
    <definedName name="_____BGC1">#REF!</definedName>
    <definedName name="_____BGC3">#REF!</definedName>
    <definedName name="_____BGC5">#REF!</definedName>
    <definedName name="_____BLO20" localSheetId="7">#REF!</definedName>
    <definedName name="_____BLO20">#REF!</definedName>
    <definedName name="_____C2254JH" localSheetId="7">#REF!</definedName>
    <definedName name="_____C2254JH">#REF!</definedName>
    <definedName name="_____C2256JH" localSheetId="7">#REF!</definedName>
    <definedName name="_____C2256JH">#REF!</definedName>
    <definedName name="_____C452JH" localSheetId="7">#REF!</definedName>
    <definedName name="_____C452JH">#REF!</definedName>
    <definedName name="_____C903L" localSheetId="7">#REF!</definedName>
    <definedName name="_____C903L">#REF!</definedName>
    <definedName name="_____CAC1">#REF!</definedName>
    <definedName name="_____CAC3">#REF!</definedName>
    <definedName name="_____CAC5">#REF!</definedName>
    <definedName name="_____CAN28" localSheetId="7">#REF!</definedName>
    <definedName name="_____CAN28">#REF!</definedName>
    <definedName name="_____Cod1" localSheetId="7">#REF!</definedName>
    <definedName name="_____Cod1">#REF!</definedName>
    <definedName name="_____CUA44" localSheetId="7">#REF!</definedName>
    <definedName name="_____CUA44">#REF!</definedName>
    <definedName name="_____EEF110" localSheetId="7">#REF!</definedName>
    <definedName name="_____EEF110">#REF!</definedName>
    <definedName name="_____EQP1">#REF!</definedName>
    <definedName name="_____EQP10">#REF!</definedName>
    <definedName name="_____EQP11">#REF!</definedName>
    <definedName name="_____EQP12">#REF!</definedName>
    <definedName name="_____EQP13">#REF!</definedName>
    <definedName name="_____EQP14">#REF!</definedName>
    <definedName name="_____EQP15">#REF!</definedName>
    <definedName name="_____EQP16">#REF!</definedName>
    <definedName name="_____EQP17">#REF!</definedName>
    <definedName name="_____EQP18">#REF!</definedName>
    <definedName name="_____EQP19">#REF!</definedName>
    <definedName name="_____EQP2">#REF!</definedName>
    <definedName name="_____EQP20">#REF!</definedName>
    <definedName name="_____eqp27">#REF!</definedName>
    <definedName name="_____EQP3">#REF!</definedName>
    <definedName name="_____EQP4">#REF!</definedName>
    <definedName name="_____EQP5">#REF!</definedName>
    <definedName name="_____EQP6">#REF!</definedName>
    <definedName name="_____EQP7">#REF!</definedName>
    <definedName name="_____EQP8">#REF!</definedName>
    <definedName name="_____EQP9">#REF!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7">#REF!</definedName>
    <definedName name="_____EST8">#REF!</definedName>
    <definedName name="_____EST9">#REF!</definedName>
    <definedName name="_____ETF315" localSheetId="7">#REF!</definedName>
    <definedName name="_____ETF315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FYB02" localSheetId="7">#REF!</definedName>
    <definedName name="_____FYB02">#REF!</definedName>
    <definedName name="_____FYB03" localSheetId="7">#REF!</definedName>
    <definedName name="_____FYB03">#REF!</definedName>
    <definedName name="_____FYB10" localSheetId="7">#REF!</definedName>
    <definedName name="_____FYB10">#REF!</definedName>
    <definedName name="_____G1">#REF!</definedName>
    <definedName name="_____g2">#REF!</definedName>
    <definedName name="_____g3">#REF!</definedName>
    <definedName name="_____g4">#REF!</definedName>
    <definedName name="_____g5">#REF!</definedName>
    <definedName name="_____g6">#REF!</definedName>
    <definedName name="_____g7">#REF!</definedName>
    <definedName name="_____GR1">#REF!</definedName>
    <definedName name="_____gtr4">#REF!</definedName>
    <definedName name="_____h2">#REF!</definedName>
    <definedName name="_____h3">#REF!</definedName>
    <definedName name="_____h4">#REF!</definedName>
    <definedName name="_____h5">#REF!</definedName>
    <definedName name="_____h6">#REF!</definedName>
    <definedName name="_____h7">#REF!</definedName>
    <definedName name="_____h8">#REF!</definedName>
    <definedName name="_____hfh7">#REF!</definedName>
    <definedName name="_____i1">#REF!</definedName>
    <definedName name="_____i4">#REF!</definedName>
    <definedName name="_____i5">#REF!</definedName>
    <definedName name="_____i6">#REF!</definedName>
    <definedName name="_____i7">#REF!</definedName>
    <definedName name="_____i77">#REF!</definedName>
    <definedName name="_____i8">#REF!</definedName>
    <definedName name="_____i9">#REF!</definedName>
    <definedName name="_____INF1" localSheetId="7">#REF!</definedName>
    <definedName name="_____INF1">#REF!</definedName>
    <definedName name="_____IPC2002">#REF!</definedName>
    <definedName name="_____ITM4">#REF!</definedName>
    <definedName name="_____k3">#REF!</definedName>
    <definedName name="_____k4">#REF!</definedName>
    <definedName name="_____k5">#REF!</definedName>
    <definedName name="_____k6">#REF!</definedName>
    <definedName name="_____k7">#REF!</definedName>
    <definedName name="_____k8">#REF!</definedName>
    <definedName name="_____k9">#REF!</definedName>
    <definedName name="_____kjk6">#REF!</definedName>
    <definedName name="_____LA124" localSheetId="7">#REF!</definedName>
    <definedName name="_____LA124">#REF!</definedName>
    <definedName name="_____LAC18" localSheetId="7">#REF!</definedName>
    <definedName name="_____LAC18">#REF!</definedName>
    <definedName name="_____m3">#REF!</definedName>
    <definedName name="_____m4">#REF!</definedName>
    <definedName name="_____m5">#REF!</definedName>
    <definedName name="_____m6">#REF!</definedName>
    <definedName name="_____m7">#REF!</definedName>
    <definedName name="_____m8">#REF!</definedName>
    <definedName name="_____m9">#REF!</definedName>
    <definedName name="_____MA2">#REF!</definedName>
    <definedName name="_____MAT1">#REF!</definedName>
    <definedName name="_____MAT10">#REF!</definedName>
    <definedName name="_____MAT100">#REF!</definedName>
    <definedName name="_____MAT101">#REF!</definedName>
    <definedName name="_____MAT102">#REF!</definedName>
    <definedName name="_____MAT103">#REF!</definedName>
    <definedName name="_____MAT104">#REF!</definedName>
    <definedName name="_____MAT105">#REF!</definedName>
    <definedName name="_____MAT106">#REF!</definedName>
    <definedName name="_____MAT107">#REF!</definedName>
    <definedName name="_____MAT108">#REF!</definedName>
    <definedName name="_____MAT109">#REF!</definedName>
    <definedName name="_____MAT11">#REF!</definedName>
    <definedName name="_____MAT110">#REF!</definedName>
    <definedName name="_____MAT111">#REF!</definedName>
    <definedName name="_____MAT112">#REF!</definedName>
    <definedName name="_____MAT113">#REF!</definedName>
    <definedName name="_____MAT114">#REF!</definedName>
    <definedName name="_____MAT115">#REF!</definedName>
    <definedName name="_____MAT116">#REF!</definedName>
    <definedName name="_____MAT117">#REF!</definedName>
    <definedName name="_____MAT118">#REF!</definedName>
    <definedName name="_____MAT119">#REF!</definedName>
    <definedName name="_____MAT12">#REF!</definedName>
    <definedName name="_____MAT120">#REF!</definedName>
    <definedName name="_____MAT121">#REF!</definedName>
    <definedName name="_____MAT122">#REF!</definedName>
    <definedName name="_____MAT123">#REF!</definedName>
    <definedName name="_____MAT124">#REF!</definedName>
    <definedName name="_____MAT125">#REF!</definedName>
    <definedName name="_____MAT126">#REF!</definedName>
    <definedName name="_____MAT127">#REF!</definedName>
    <definedName name="_____MAT128">#REF!</definedName>
    <definedName name="_____MAT129">#REF!</definedName>
    <definedName name="_____MAT13">#REF!</definedName>
    <definedName name="_____MAT130">#REF!</definedName>
    <definedName name="_____MAT131">#REF!</definedName>
    <definedName name="_____MAT132">#REF!</definedName>
    <definedName name="_____MAT133">#REF!</definedName>
    <definedName name="_____MAT134">#REF!</definedName>
    <definedName name="_____MAT135">#REF!</definedName>
    <definedName name="_____MAT136">#REF!</definedName>
    <definedName name="_____MAT137">#REF!</definedName>
    <definedName name="_____MAT138">#REF!</definedName>
    <definedName name="_____MAT139">#REF!</definedName>
    <definedName name="_____MAT14">#REF!</definedName>
    <definedName name="_____MAT140">#REF!</definedName>
    <definedName name="_____MAT141">#REF!</definedName>
    <definedName name="_____MAT142">#REF!</definedName>
    <definedName name="_____MAT143">#REF!</definedName>
    <definedName name="_____MAT144">#REF!</definedName>
    <definedName name="_____MAT145">#REF!</definedName>
    <definedName name="_____MAT146">#REF!</definedName>
    <definedName name="_____MAT147">#REF!</definedName>
    <definedName name="_____MAT148">#REF!</definedName>
    <definedName name="_____MAT149">#REF!</definedName>
    <definedName name="_____MAT15">#REF!</definedName>
    <definedName name="_____MAT150">#REF!</definedName>
    <definedName name="_____MAT151">#REF!</definedName>
    <definedName name="_____MAT152">#REF!</definedName>
    <definedName name="_____MAT153">#REF!</definedName>
    <definedName name="_____MAT154">#REF!</definedName>
    <definedName name="_____MAT155">#REF!</definedName>
    <definedName name="_____MAT156">#REF!</definedName>
    <definedName name="_____MAT157">#REF!</definedName>
    <definedName name="_____MAT158">#REF!</definedName>
    <definedName name="_____MAT159">#REF!</definedName>
    <definedName name="_____MAT16">#REF!</definedName>
    <definedName name="_____MAT160">#REF!</definedName>
    <definedName name="_____MAT161">#REF!</definedName>
    <definedName name="_____MAT162">#REF!</definedName>
    <definedName name="_____MAT163">#REF!</definedName>
    <definedName name="_____MAT164">#REF!</definedName>
    <definedName name="_____MAT165">#REF!</definedName>
    <definedName name="_____MAT166">#REF!</definedName>
    <definedName name="_____MAT17">#REF!</definedName>
    <definedName name="_____MAT18">#REF!</definedName>
    <definedName name="_____MAT19">#REF!</definedName>
    <definedName name="_____MAT2">#REF!</definedName>
    <definedName name="_____MAT20">#REF!</definedName>
    <definedName name="_____MAT21">#REF!</definedName>
    <definedName name="_____MAT22">#REF!</definedName>
    <definedName name="_____MAT23">#REF!</definedName>
    <definedName name="_____MAT24">#REF!</definedName>
    <definedName name="_____MAT25">#REF!</definedName>
    <definedName name="_____MAT26">#REF!</definedName>
    <definedName name="_____MAT27">#REF!</definedName>
    <definedName name="_____MAT28">#REF!</definedName>
    <definedName name="_____MAT29">#REF!</definedName>
    <definedName name="_____MAT3">#REF!</definedName>
    <definedName name="_____MAT30">#REF!</definedName>
    <definedName name="_____MAT31">#REF!</definedName>
    <definedName name="_____MAT32">#REF!</definedName>
    <definedName name="_____MAT33">#REF!</definedName>
    <definedName name="_____MAT34">#REF!</definedName>
    <definedName name="_____MAT35">#REF!</definedName>
    <definedName name="_____MAT36">#REF!</definedName>
    <definedName name="_____MAT37">#REF!</definedName>
    <definedName name="_____MAT38">#REF!</definedName>
    <definedName name="_____MAT39">#REF!</definedName>
    <definedName name="_____MAT4">#REF!</definedName>
    <definedName name="_____MAT40">#REF!</definedName>
    <definedName name="_____MAT41">#REF!</definedName>
    <definedName name="_____MAT42">#REF!</definedName>
    <definedName name="_____MAT43">#REF!</definedName>
    <definedName name="_____MAT44">#REF!</definedName>
    <definedName name="_____MAT45">#REF!</definedName>
    <definedName name="_____MAT46">#REF!</definedName>
    <definedName name="_____MAT47">#REF!</definedName>
    <definedName name="_____MAT48">#REF!</definedName>
    <definedName name="_____MAT49">#REF!</definedName>
    <definedName name="_____MAT5">#REF!</definedName>
    <definedName name="_____MAT50">#REF!</definedName>
    <definedName name="_____MAT51">#REF!</definedName>
    <definedName name="_____MAT52">#REF!</definedName>
    <definedName name="_____MAT53">#REF!</definedName>
    <definedName name="_____MAT54">#REF!</definedName>
    <definedName name="_____MAT55">#REF!</definedName>
    <definedName name="_____MAT56">#REF!</definedName>
    <definedName name="_____MAT57">#REF!</definedName>
    <definedName name="_____MAT58">#REF!</definedName>
    <definedName name="_____MAT59">#REF!</definedName>
    <definedName name="_____MAT6">#REF!</definedName>
    <definedName name="_____MAT60">#REF!</definedName>
    <definedName name="_____MAT61">#REF!</definedName>
    <definedName name="_____MAT62">#REF!</definedName>
    <definedName name="_____MAT63">#REF!</definedName>
    <definedName name="_____MAT64">#REF!</definedName>
    <definedName name="_____MAT65">#REF!</definedName>
    <definedName name="_____MAT66">#REF!</definedName>
    <definedName name="_____MAT67">#REF!</definedName>
    <definedName name="_____MAT68">#REF!</definedName>
    <definedName name="_____MAT69">#REF!</definedName>
    <definedName name="_____MAT7">#REF!</definedName>
    <definedName name="_____MAT70">#REF!</definedName>
    <definedName name="_____MAT71">#REF!</definedName>
    <definedName name="_____MAT72">#REF!</definedName>
    <definedName name="_____MAT73">#REF!</definedName>
    <definedName name="_____MAT74">#REF!</definedName>
    <definedName name="_____MAT75">#REF!</definedName>
    <definedName name="_____MAT76">#REF!</definedName>
    <definedName name="_____MAT77">#REF!</definedName>
    <definedName name="_____MAT78">#REF!</definedName>
    <definedName name="_____MAT79">#REF!</definedName>
    <definedName name="_____MAT8">#REF!</definedName>
    <definedName name="_____MAT80">#REF!</definedName>
    <definedName name="_____MAT81">#REF!</definedName>
    <definedName name="_____MAT82">#REF!</definedName>
    <definedName name="_____MAT83">#REF!</definedName>
    <definedName name="_____MAT84">#REF!</definedName>
    <definedName name="_____MAT85">#REF!</definedName>
    <definedName name="_____MAT86">#REF!</definedName>
    <definedName name="_____MAT87">#REF!</definedName>
    <definedName name="_____MAT88">#REF!</definedName>
    <definedName name="_____MAT89">#REF!</definedName>
    <definedName name="_____MAT9">#REF!</definedName>
    <definedName name="_____MAT90">#REF!</definedName>
    <definedName name="_____MAT91">#REF!</definedName>
    <definedName name="_____MAT92">#REF!</definedName>
    <definedName name="_____MAT93">#REF!</definedName>
    <definedName name="_____MAT94">#REF!</definedName>
    <definedName name="_____MAT95">#REF!</definedName>
    <definedName name="_____MAT96">#REF!</definedName>
    <definedName name="_____MAT97">#REF!</definedName>
    <definedName name="_____MAT98">#REF!</definedName>
    <definedName name="_____MAT99">#REF!</definedName>
    <definedName name="_____mes1">#REF!</definedName>
    <definedName name="_____Mes2">#REF!</definedName>
    <definedName name="_____Mes3">#REF!</definedName>
    <definedName name="_____MO1">#REF!</definedName>
    <definedName name="_____MO10">#REF!</definedName>
    <definedName name="_____MO2">#REF!</definedName>
    <definedName name="_____MO3">#REF!</definedName>
    <definedName name="_____MO4">#REF!</definedName>
    <definedName name="_____MO5">#REF!</definedName>
    <definedName name="_____MO6">#REF!</definedName>
    <definedName name="_____MO7">#REF!</definedName>
    <definedName name="_____MO8">#REF!</definedName>
    <definedName name="_____MO9">#REF!</definedName>
    <definedName name="_____MV1">#REF!</definedName>
    <definedName name="_____MV10">#REF!</definedName>
    <definedName name="_____MV11">#REF!</definedName>
    <definedName name="_____MV12">#REF!</definedName>
    <definedName name="_____MV13">#REF!</definedName>
    <definedName name="_____MV14">#REF!</definedName>
    <definedName name="_____MV15">#REF!</definedName>
    <definedName name="_____MV16">#REF!</definedName>
    <definedName name="_____MV17">#REF!</definedName>
    <definedName name="_____MV18">#REF!</definedName>
    <definedName name="_____MV19">#REF!</definedName>
    <definedName name="_____MV2">#REF!</definedName>
    <definedName name="_____MV20">#REF!</definedName>
    <definedName name="_____MV3">#REF!</definedName>
    <definedName name="_____MV4">#REF!</definedName>
    <definedName name="_____MV5">#REF!</definedName>
    <definedName name="_____MV6">#REF!</definedName>
    <definedName name="_____MV7">#REF!</definedName>
    <definedName name="_____MV8">#REF!</definedName>
    <definedName name="_____MV9">#REF!</definedName>
    <definedName name="_____n3">#REF!</definedName>
    <definedName name="_____n4">#REF!</definedName>
    <definedName name="_____n5">#REF!</definedName>
    <definedName name="_____nyn7">#REF!</definedName>
    <definedName name="_____o4">#REF!</definedName>
    <definedName name="_____o5">#REF!</definedName>
    <definedName name="_____o6">#REF!</definedName>
    <definedName name="_____o7">#REF!</definedName>
    <definedName name="_____o8">#REF!</definedName>
    <definedName name="_____o9">#REF!</definedName>
    <definedName name="_____oa55">#REF!</definedName>
    <definedName name="_____p6">#REF!</definedName>
    <definedName name="_____p7">#REF!</definedName>
    <definedName name="_____p8">#REF!</definedName>
    <definedName name="_____Pa1" localSheetId="2">#REF!</definedName>
    <definedName name="_____Pa1">#N/A</definedName>
    <definedName name="_____Pa2" localSheetId="2">#REF!</definedName>
    <definedName name="_____Pa2">#N/A</definedName>
    <definedName name="_____Pa3" localSheetId="2">#REF!</definedName>
    <definedName name="_____Pa3">#N/A</definedName>
    <definedName name="_____Pa4" localSheetId="2">#REF!</definedName>
    <definedName name="_____Pa4">#N/A</definedName>
    <definedName name="_____PJ50">#REF!</definedName>
    <definedName name="_____pj51">#REF!</definedName>
    <definedName name="_____Po2" localSheetId="2">#REF!</definedName>
    <definedName name="_____Po2" localSheetId="7">[2]REAJUSTESACTA1PROVI!#REF!</definedName>
    <definedName name="_____Po2">[2]REAJUSTESACTA1PROVI!#REF!</definedName>
    <definedName name="_____POR1">#REF!</definedName>
    <definedName name="_____POR2">#REF!</definedName>
    <definedName name="_____POR3">#REF!</definedName>
    <definedName name="_____POR4">#REF!</definedName>
    <definedName name="_____POR5">#REF!</definedName>
    <definedName name="_____PR1">#REF!</definedName>
    <definedName name="_____r" localSheetId="2">#REF!</definedName>
    <definedName name="_____r">#N/A</definedName>
    <definedName name="_____R42JH" localSheetId="7">#REF!</definedName>
    <definedName name="_____R42JH">#REF!</definedName>
    <definedName name="_____R43JH" localSheetId="7">#REF!</definedName>
    <definedName name="_____R43JH">#REF!</definedName>
    <definedName name="_____r4r">#REF!</definedName>
    <definedName name="_____R63BB" localSheetId="7">#REF!</definedName>
    <definedName name="_____R63BB">#REF!</definedName>
    <definedName name="_____R63JH" localSheetId="7">#REF!</definedName>
    <definedName name="_____R63JH">#REF!</definedName>
    <definedName name="_____rc">#REF!</definedName>
    <definedName name="_____rtu6">#REF!</definedName>
    <definedName name="_____s1">#REF!</definedName>
    <definedName name="_____s2">#REF!</definedName>
    <definedName name="_____s3">#REF!</definedName>
    <definedName name="_____s4">#REF!</definedName>
    <definedName name="_____s5">#REF!</definedName>
    <definedName name="_____s6">#REF!</definedName>
    <definedName name="_____s7">#REF!</definedName>
    <definedName name="_____SBC1">#REF!</definedName>
    <definedName name="_____SBC3">#REF!</definedName>
    <definedName name="_____SBC5">#REF!</definedName>
    <definedName name="_____ST166" localSheetId="2">#REF!</definedName>
    <definedName name="_____ST166">#N/A</definedName>
    <definedName name="_____ST186" localSheetId="7">#REF!</definedName>
    <definedName name="_____ST186">#REF!</definedName>
    <definedName name="_____ST206" localSheetId="7">#REF!</definedName>
    <definedName name="_____ST206">#REF!</definedName>
    <definedName name="_____ST86" localSheetId="7">#REF!</definedName>
    <definedName name="_____ST86">#REF!</definedName>
    <definedName name="_____t3">#REF!</definedName>
    <definedName name="_____t4">#REF!</definedName>
    <definedName name="_____t5">#REF!</definedName>
    <definedName name="_____t6">#REF!</definedName>
    <definedName name="_____t66">#REF!</definedName>
    <definedName name="_____t7">#REF!</definedName>
    <definedName name="_____t77">#REF!</definedName>
    <definedName name="_____t8">#REF!</definedName>
    <definedName name="_____t88">#REF!</definedName>
    <definedName name="_____t9">#REF!</definedName>
    <definedName name="_____t99">#REF!</definedName>
    <definedName name="_____TAP2" localSheetId="7">#REF!</definedName>
    <definedName name="_____TAP2">#REF!</definedName>
    <definedName name="_____TEE1" localSheetId="7">#REF!</definedName>
    <definedName name="_____TEE1">#REF!</definedName>
    <definedName name="_____TEE2" localSheetId="7">#REF!</definedName>
    <definedName name="_____TEE2">#REF!</definedName>
    <definedName name="_____TEE32" localSheetId="7">#REF!</definedName>
    <definedName name="_____TEE32">#REF!</definedName>
    <definedName name="_____TEE33" localSheetId="7">#REF!</definedName>
    <definedName name="_____TEE33">#REF!</definedName>
    <definedName name="_____TEP44" localSheetId="7">#REF!</definedName>
    <definedName name="_____TEP44">#REF!</definedName>
    <definedName name="_____TES44" localSheetId="7">#REF!</definedName>
    <definedName name="_____TES44">#REF!</definedName>
    <definedName name="_____TES64" localSheetId="7">#REF!</definedName>
    <definedName name="_____TES64">#REF!</definedName>
    <definedName name="_____TPE1132" localSheetId="7">#REF!</definedName>
    <definedName name="_____TPE1132">#REF!</definedName>
    <definedName name="_____TPE1331" localSheetId="7">#REF!</definedName>
    <definedName name="_____TPE1331">#REF!</definedName>
    <definedName name="_____TPE1702" localSheetId="7">#REF!</definedName>
    <definedName name="_____TPE1702">#REF!</definedName>
    <definedName name="_____TPE1703" localSheetId="7">#REF!</definedName>
    <definedName name="_____TPE1703">#REF!</definedName>
    <definedName name="_____TPE1704" localSheetId="7">#REF!</definedName>
    <definedName name="_____TPE1704">#REF!</definedName>
    <definedName name="_____TPE1706" localSheetId="7">#REF!</definedName>
    <definedName name="_____TPE1706">#REF!</definedName>
    <definedName name="_____TPE1708" localSheetId="7">#REF!</definedName>
    <definedName name="_____TPE1708">#REF!</definedName>
    <definedName name="_____TPE1710" localSheetId="7">#REF!</definedName>
    <definedName name="_____TPE1710">#REF!</definedName>
    <definedName name="_____TPE1735" localSheetId="7">#REF!</definedName>
    <definedName name="_____TPE1735">#REF!</definedName>
    <definedName name="_____TPE1763" localSheetId="7">#REF!</definedName>
    <definedName name="_____TPE1763">#REF!</definedName>
    <definedName name="_____TPE1790" localSheetId="7">#REF!</definedName>
    <definedName name="_____TPE1790">#REF!</definedName>
    <definedName name="_____TPE8016" localSheetId="2">#REF!</definedName>
    <definedName name="_____TPE8016">#N/A</definedName>
    <definedName name="_____TPE8020" localSheetId="2">#REF!</definedName>
    <definedName name="_____TPE8020">#N/A</definedName>
    <definedName name="_____TPE8025" localSheetId="2">#REF!</definedName>
    <definedName name="_____TPE8025">#N/A</definedName>
    <definedName name="_____TPN1002" localSheetId="2">#REF!</definedName>
    <definedName name="_____TPN1002">#N/A</definedName>
    <definedName name="_____TPN1003" localSheetId="2">#REF!</definedName>
    <definedName name="_____TPN1003">#N/A</definedName>
    <definedName name="_____TPN1004" localSheetId="2">#REF!</definedName>
    <definedName name="_____TPN1004">#N/A</definedName>
    <definedName name="_____TPN1006" localSheetId="2">#REF!</definedName>
    <definedName name="_____TPN1006">#N/A</definedName>
    <definedName name="_____TPN1008" localSheetId="2">#REF!</definedName>
    <definedName name="_____TPN1008">#N/A</definedName>
    <definedName name="_____TPN1202" localSheetId="2">#REF!</definedName>
    <definedName name="_____TPN1202">#N/A</definedName>
    <definedName name="_____TPN1203" localSheetId="2">#REF!</definedName>
    <definedName name="_____TPN1203">#N/A</definedName>
    <definedName name="_____TPN1204" localSheetId="2">#REF!</definedName>
    <definedName name="_____TPN1204">#N/A</definedName>
    <definedName name="_____TPN1206" localSheetId="2">#REF!</definedName>
    <definedName name="_____TPN1206">#N/A</definedName>
    <definedName name="_____TPN1208" localSheetId="2">#REF!</definedName>
    <definedName name="_____TPN1208">#N/A</definedName>
    <definedName name="_____TPN16012" localSheetId="2">#REF!</definedName>
    <definedName name="_____TPN16012">#N/A</definedName>
    <definedName name="_____TPN1602" localSheetId="2">#REF!</definedName>
    <definedName name="_____TPN1602">#N/A</definedName>
    <definedName name="_____TPN1603" localSheetId="2">#REF!</definedName>
    <definedName name="_____TPN1603">#N/A</definedName>
    <definedName name="_____TPN1604" localSheetId="2">#REF!</definedName>
    <definedName name="_____TPN1604">#N/A</definedName>
    <definedName name="_____TPN1606" localSheetId="2">#REF!</definedName>
    <definedName name="_____TPN1606">#N/A</definedName>
    <definedName name="_____TPN1608" localSheetId="2">#REF!</definedName>
    <definedName name="_____TPN1608">#N/A</definedName>
    <definedName name="_____TUZ22" localSheetId="2">#REF!</definedName>
    <definedName name="_____TUZ22">#N/A</definedName>
    <definedName name="_____TUZ36" localSheetId="2">#REF!</definedName>
    <definedName name="_____TUZ36">#N/A</definedName>
    <definedName name="_____TZ212" localSheetId="7">#REF!</definedName>
    <definedName name="_____TZ212">#REF!</definedName>
    <definedName name="_____TZ213" localSheetId="7">#REF!</definedName>
    <definedName name="_____TZ213">#REF!</definedName>
    <definedName name="_____TZ214" localSheetId="7">#REF!</definedName>
    <definedName name="_____TZ214">#REF!</definedName>
    <definedName name="_____TZ216" localSheetId="7">#REF!</definedName>
    <definedName name="_____TZ216">#REF!</definedName>
    <definedName name="_____TZ218" localSheetId="7">#REF!</definedName>
    <definedName name="_____TZ218">#REF!</definedName>
    <definedName name="_____TZ225" localSheetId="7">#REF!</definedName>
    <definedName name="_____TZ225">#REF!</definedName>
    <definedName name="_____TZ2610" localSheetId="7">#REF!</definedName>
    <definedName name="_____TZ2610">#REF!</definedName>
    <definedName name="_____TZ2612" localSheetId="7">#REF!</definedName>
    <definedName name="_____TZ2612">#REF!</definedName>
    <definedName name="_____TZ2616" localSheetId="7">#REF!</definedName>
    <definedName name="_____TZ2616">#REF!</definedName>
    <definedName name="_____TZ262" localSheetId="7">#REF!</definedName>
    <definedName name="_____TZ262">#REF!</definedName>
    <definedName name="_____TZ263" localSheetId="7">#REF!</definedName>
    <definedName name="_____TZ263">#REF!</definedName>
    <definedName name="_____TZ264" localSheetId="7">#REF!</definedName>
    <definedName name="_____TZ264">#REF!</definedName>
    <definedName name="_____TZ266" localSheetId="7">#REF!</definedName>
    <definedName name="_____TZ266">#REF!</definedName>
    <definedName name="_____TZ268" localSheetId="7">#REF!</definedName>
    <definedName name="_____TZ268">#REF!</definedName>
    <definedName name="_____TZ323" localSheetId="2">#REF!</definedName>
    <definedName name="_____TZ323">#N/A</definedName>
    <definedName name="_____TZ324" localSheetId="2">#REF!</definedName>
    <definedName name="_____TZ324">#N/A</definedName>
    <definedName name="_____TZ32510" localSheetId="7">#REF!</definedName>
    <definedName name="_____TZ32510">#REF!</definedName>
    <definedName name="_____TZ32512" localSheetId="7">#REF!</definedName>
    <definedName name="_____TZ32512">#REF!</definedName>
    <definedName name="_____TZ3253" localSheetId="7">#REF!</definedName>
    <definedName name="_____TZ3253">#REF!</definedName>
    <definedName name="_____TZ3254" localSheetId="7">#REF!</definedName>
    <definedName name="_____TZ3254">#REF!</definedName>
    <definedName name="_____TZ3256" localSheetId="7">#REF!</definedName>
    <definedName name="_____TZ3256">#REF!</definedName>
    <definedName name="_____TZ4110" localSheetId="7">#REF!</definedName>
    <definedName name="_____TZ4110">#REF!</definedName>
    <definedName name="_____TZ4112" localSheetId="7">#REF!</definedName>
    <definedName name="_____TZ4112">#REF!</definedName>
    <definedName name="_____TZ414" localSheetId="7">#REF!</definedName>
    <definedName name="_____TZ414">#REF!</definedName>
    <definedName name="_____TZ416" localSheetId="7">#REF!</definedName>
    <definedName name="_____TZ416">#REF!</definedName>
    <definedName name="_____TZ418" localSheetId="7">#REF!</definedName>
    <definedName name="_____TZ418">#REF!</definedName>
    <definedName name="_____u4">#REF!</definedName>
    <definedName name="_____u5">#REF!</definedName>
    <definedName name="_____u6">#REF!</definedName>
    <definedName name="_____u7">#REF!</definedName>
    <definedName name="_____u8">#REF!</definedName>
    <definedName name="_____u9">#REF!</definedName>
    <definedName name="_____UDD06" localSheetId="7">#REF!</definedName>
    <definedName name="_____UDD06">#REF!</definedName>
    <definedName name="_____UDD08" localSheetId="7">#REF!</definedName>
    <definedName name="_____UDD08">#REF!</definedName>
    <definedName name="_____UNI32" localSheetId="7">#REF!</definedName>
    <definedName name="_____UNI32">#REF!</definedName>
    <definedName name="_____ur7">#REF!</definedName>
    <definedName name="_____v1">#N/A</definedName>
    <definedName name="_____v2">#REF!</definedName>
    <definedName name="_____v3">#REF!</definedName>
    <definedName name="_____v4">#REF!</definedName>
    <definedName name="_____v5">#REF!</definedName>
    <definedName name="_____v6">#REF!</definedName>
    <definedName name="_____v7">#REF!</definedName>
    <definedName name="_____v8">#REF!</definedName>
    <definedName name="_____v9">#REF!</definedName>
    <definedName name="_____vfv4">#REF!</definedName>
    <definedName name="_____w1">#N/A</definedName>
    <definedName name="_____w2">#N/A</definedName>
    <definedName name="_____w3">#REF!</definedName>
    <definedName name="_____w4">#REF!</definedName>
    <definedName name="_____w5">#REF!</definedName>
    <definedName name="_____w6">Scheduled_Payment+Extra_Payment</definedName>
    <definedName name="_____w7">#REF!</definedName>
    <definedName name="_____x1">#REF!</definedName>
    <definedName name="_____x2">#REF!</definedName>
    <definedName name="_____x3">#REF!</definedName>
    <definedName name="_____x4">#REF!</definedName>
    <definedName name="_____x5">#REF!</definedName>
    <definedName name="_____x6">#REF!</definedName>
    <definedName name="_____x7">#REF!</definedName>
    <definedName name="_____x8">#REF!</definedName>
    <definedName name="_____x9">#REF!</definedName>
    <definedName name="_____y1">#N/A</definedName>
    <definedName name="_____y2">#REF!</definedName>
    <definedName name="_____y3">#REF!</definedName>
    <definedName name="_____y4">#REF!</definedName>
    <definedName name="_____y5">#REF!</definedName>
    <definedName name="_____y6">#REF!</definedName>
    <definedName name="_____y7">#REF!</definedName>
    <definedName name="_____y8">#REF!</definedName>
    <definedName name="_____y9">#REF!</definedName>
    <definedName name="_____z1">#REF!</definedName>
    <definedName name="_____z2">#REF!</definedName>
    <definedName name="_____z3">#REF!</definedName>
    <definedName name="_____z4">#REF!</definedName>
    <definedName name="_____z5">#REF!</definedName>
    <definedName name="_____z6">#REF!</definedName>
    <definedName name="_____z7">#REF!</definedName>
    <definedName name="____A1">#REF!</definedName>
    <definedName name="____A17000">#REF!</definedName>
    <definedName name="____A20000">#REF!</definedName>
    <definedName name="____a3">#REF!</definedName>
    <definedName name="____A30000">#REF!</definedName>
    <definedName name="____a4">#REF!</definedName>
    <definedName name="____a5">#REF!</definedName>
    <definedName name="____a6">#REF!</definedName>
    <definedName name="____ADH12" localSheetId="7">#REF!</definedName>
    <definedName name="____ADH12">#REF!</definedName>
    <definedName name="____adi1">#REF!</definedName>
    <definedName name="____adi2">#REF!</definedName>
    <definedName name="____ADM12" localSheetId="7">#REF!</definedName>
    <definedName name="____ADM12">#REF!</definedName>
    <definedName name="____ADM2" localSheetId="7">#REF!</definedName>
    <definedName name="____ADM2">#REF!</definedName>
    <definedName name="____ADM3" localSheetId="7">#REF!</definedName>
    <definedName name="____ADM3">#REF!</definedName>
    <definedName name="____ADM4" localSheetId="7">#REF!</definedName>
    <definedName name="____ADM4">#REF!</definedName>
    <definedName name="____ADP1" localSheetId="7">#REF!</definedName>
    <definedName name="____ADP1">#REF!</definedName>
    <definedName name="____AFC1">#REF!</definedName>
    <definedName name="____AFC3">#REF!</definedName>
    <definedName name="____AFC5">#REF!</definedName>
    <definedName name="____AIU1" localSheetId="7">#REF!</definedName>
    <definedName name="____AIU1">#REF!</definedName>
    <definedName name="____AIU2" localSheetId="2">#REF!</definedName>
    <definedName name="____AIU2">[1]BASE!$C$5</definedName>
    <definedName name="____APU221">#REF!</definedName>
    <definedName name="____APU465">#REF!</definedName>
    <definedName name="____B104445">#REF!</definedName>
    <definedName name="____b2">#REF!</definedName>
    <definedName name="____b3">#REF!</definedName>
    <definedName name="____b4">#REF!</definedName>
    <definedName name="____b5">#REF!</definedName>
    <definedName name="____b6">#REF!</definedName>
    <definedName name="____b7">#REF!</definedName>
    <definedName name="____b8">#REF!</definedName>
    <definedName name="____BAZ10" localSheetId="7">#REF!</definedName>
    <definedName name="____BAZ10">#REF!</definedName>
    <definedName name="____bb9">#REF!</definedName>
    <definedName name="____bgb5">#REF!</definedName>
    <definedName name="____BGC1">#REF!</definedName>
    <definedName name="____BGC3">#REF!</definedName>
    <definedName name="____BGC5">#REF!</definedName>
    <definedName name="____BLO20" localSheetId="7">#REF!</definedName>
    <definedName name="____BLO20">#REF!</definedName>
    <definedName name="____C2254JH" localSheetId="7">#REF!</definedName>
    <definedName name="____C2254JH">#REF!</definedName>
    <definedName name="____C2256JH" localSheetId="7">#REF!</definedName>
    <definedName name="____C2256JH">#REF!</definedName>
    <definedName name="____C452JH" localSheetId="7">#REF!</definedName>
    <definedName name="____C452JH">#REF!</definedName>
    <definedName name="____C903L" localSheetId="7">#REF!</definedName>
    <definedName name="____C903L">#REF!</definedName>
    <definedName name="____C908J" localSheetId="7">#REF!</definedName>
    <definedName name="____C908J">#REF!</definedName>
    <definedName name="____CAC1">#REF!</definedName>
    <definedName name="____CAC3">#REF!</definedName>
    <definedName name="____CAC5">#REF!</definedName>
    <definedName name="____CAN28" localSheetId="7">#REF!</definedName>
    <definedName name="____CAN28">#REF!</definedName>
    <definedName name="____Cod1" localSheetId="7">#REF!</definedName>
    <definedName name="____Cod1">#REF!</definedName>
    <definedName name="____CON123">#REF!</definedName>
    <definedName name="____CUA44" localSheetId="7">#REF!</definedName>
    <definedName name="____CUA44">#REF!</definedName>
    <definedName name="____D151661">#REF!</definedName>
    <definedName name="____EEF110" localSheetId="7">#REF!</definedName>
    <definedName name="____EEF110">#REF!</definedName>
    <definedName name="____EQP1">#REF!</definedName>
    <definedName name="____EQP10">#REF!</definedName>
    <definedName name="____EQP11">#REF!</definedName>
    <definedName name="____EQP12">#REF!</definedName>
    <definedName name="____EQP13">#REF!</definedName>
    <definedName name="____EQP14">#REF!</definedName>
    <definedName name="____EQP15">#REF!</definedName>
    <definedName name="____EQP16">#REF!</definedName>
    <definedName name="____EQP17">#REF!</definedName>
    <definedName name="____EQP18">#REF!</definedName>
    <definedName name="____EQP19">#REF!</definedName>
    <definedName name="____EQP2">#REF!</definedName>
    <definedName name="____EQP20">#REF!</definedName>
    <definedName name="____eqp27">#REF!</definedName>
    <definedName name="____EQP3">#REF!</definedName>
    <definedName name="____EQP4">#REF!</definedName>
    <definedName name="____EQP5">#REF!</definedName>
    <definedName name="____EQP6">#REF!</definedName>
    <definedName name="____EQP7">#REF!</definedName>
    <definedName name="____EQP8">#REF!</definedName>
    <definedName name="____EQP9">#REF!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TF315" localSheetId="7">#REF!</definedName>
    <definedName name="____ETF315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f">#REF!</definedName>
    <definedName name="____F206218">#REF!</definedName>
    <definedName name="____f211166">#REF!</definedName>
    <definedName name="____FEC5">#REF!,#REF!</definedName>
    <definedName name="____fei1">#REF!</definedName>
    <definedName name="____fei10">#REF!</definedName>
    <definedName name="____fei11">#REF!</definedName>
    <definedName name="____fei12">#REF!</definedName>
    <definedName name="____fei13">#REF!</definedName>
    <definedName name="____fei14">#REF!</definedName>
    <definedName name="____fei15">#REF!</definedName>
    <definedName name="____fei16">#REF!</definedName>
    <definedName name="____fei17">#REF!</definedName>
    <definedName name="____fei18">#REF!</definedName>
    <definedName name="____fei19">#REF!</definedName>
    <definedName name="____fei2">#REF!</definedName>
    <definedName name="____fei3">#REF!</definedName>
    <definedName name="____fei4">#REF!</definedName>
    <definedName name="____fei5">#REF!</definedName>
    <definedName name="____fei6">#REF!</definedName>
    <definedName name="____fei7">#REF!</definedName>
    <definedName name="____fei8">#REF!</definedName>
    <definedName name="____fei9">#REF!</definedName>
    <definedName name="____FYB02" localSheetId="7">#REF!</definedName>
    <definedName name="____FYB02">#REF!</definedName>
    <definedName name="____FYB03" localSheetId="7">#REF!</definedName>
    <definedName name="____FYB03">#REF!</definedName>
    <definedName name="____FYB04" localSheetId="7">#REF!</definedName>
    <definedName name="____FYB04">#REF!</definedName>
    <definedName name="____FYB08" localSheetId="7">#REF!</definedName>
    <definedName name="____FYB08">#REF!</definedName>
    <definedName name="____FYB10" localSheetId="7">#REF!</definedName>
    <definedName name="____FYB10">#REF!</definedName>
    <definedName name="____G1">#REF!</definedName>
    <definedName name="____g2">#REF!</definedName>
    <definedName name="____g3">#REF!</definedName>
    <definedName name="____g4">#REF!</definedName>
    <definedName name="____g5">#REF!</definedName>
    <definedName name="____g6">#REF!</definedName>
    <definedName name="____g7">#REF!</definedName>
    <definedName name="____GR1">#REF!</definedName>
    <definedName name="____gtr4">#REF!</definedName>
    <definedName name="____h2">#REF!</definedName>
    <definedName name="____h3">#REF!</definedName>
    <definedName name="____h4">#REF!</definedName>
    <definedName name="____h5">#REF!</definedName>
    <definedName name="____h6">#REF!</definedName>
    <definedName name="____h7">#REF!</definedName>
    <definedName name="____h8">#REF!</definedName>
    <definedName name="____hfh7">#REF!</definedName>
    <definedName name="____HUM1">#REF!</definedName>
    <definedName name="____HUM2">#REF!</definedName>
    <definedName name="____i1">#REF!</definedName>
    <definedName name="____i4">#REF!</definedName>
    <definedName name="____i5">#REF!</definedName>
    <definedName name="____i6">#REF!</definedName>
    <definedName name="____i7">#REF!</definedName>
    <definedName name="____i77">#REF!</definedName>
    <definedName name="____i8">#REF!</definedName>
    <definedName name="____i9">#REF!</definedName>
    <definedName name="____INF1" localSheetId="7">#REF!</definedName>
    <definedName name="____INF1">#REF!</definedName>
    <definedName name="____IPC2002">#REF!</definedName>
    <definedName name="____ITM4">#REF!</definedName>
    <definedName name="____k3">#REF!</definedName>
    <definedName name="____k4">#REF!</definedName>
    <definedName name="____k5">#REF!</definedName>
    <definedName name="____k6">#REF!</definedName>
    <definedName name="____k7">#REF!</definedName>
    <definedName name="____k8">#REF!</definedName>
    <definedName name="____k9">#REF!</definedName>
    <definedName name="____kjk6">#REF!</definedName>
    <definedName name="____LA124" localSheetId="7">#REF!</definedName>
    <definedName name="____LA124">#REF!</definedName>
    <definedName name="____LAC18" localSheetId="7">#REF!</definedName>
    <definedName name="____LAC18">#REF!</definedName>
    <definedName name="____M14">#REF!</definedName>
    <definedName name="____m3">#REF!</definedName>
    <definedName name="____m4">#REF!</definedName>
    <definedName name="____m5">#REF!</definedName>
    <definedName name="____m6">#REF!</definedName>
    <definedName name="____m7">#REF!</definedName>
    <definedName name="____m8">#REF!</definedName>
    <definedName name="____m9">#REF!</definedName>
    <definedName name="____MA2">#REF!</definedName>
    <definedName name="____MAT1">#REF!</definedName>
    <definedName name="____MAT10">#REF!</definedName>
    <definedName name="____MAT100">#REF!</definedName>
    <definedName name="____MAT101">#REF!</definedName>
    <definedName name="____MAT102">#REF!</definedName>
    <definedName name="____MAT103">#REF!</definedName>
    <definedName name="____MAT104">#REF!</definedName>
    <definedName name="____MAT105">#REF!</definedName>
    <definedName name="____MAT106">#REF!</definedName>
    <definedName name="____MAT107">#REF!</definedName>
    <definedName name="____MAT108">#REF!</definedName>
    <definedName name="____MAT109">#REF!</definedName>
    <definedName name="____MAT11">#REF!</definedName>
    <definedName name="____MAT110">#REF!</definedName>
    <definedName name="____MAT111">#REF!</definedName>
    <definedName name="____MAT1111">#REF!</definedName>
    <definedName name="____MAT112">#REF!</definedName>
    <definedName name="____MAT113">#REF!</definedName>
    <definedName name="____MAT114">#REF!</definedName>
    <definedName name="____MAT115">#REF!</definedName>
    <definedName name="____MAT116">#REF!</definedName>
    <definedName name="____MAT117">#REF!</definedName>
    <definedName name="____MAT118">#REF!</definedName>
    <definedName name="____MAT119">#REF!</definedName>
    <definedName name="____MAT12">#REF!</definedName>
    <definedName name="____MAT120">#REF!</definedName>
    <definedName name="____MAT121">#REF!</definedName>
    <definedName name="____MAT122">#REF!</definedName>
    <definedName name="____MAT123">#REF!</definedName>
    <definedName name="____MAT124">#REF!</definedName>
    <definedName name="____MAT125">#REF!</definedName>
    <definedName name="____MAT126">#REF!</definedName>
    <definedName name="____MAT127">#REF!</definedName>
    <definedName name="____MAT128">#REF!</definedName>
    <definedName name="____MAT129">#REF!</definedName>
    <definedName name="____MAT13">#REF!</definedName>
    <definedName name="____MAT130">#REF!</definedName>
    <definedName name="____MAT131">#REF!</definedName>
    <definedName name="____MAT132">#REF!</definedName>
    <definedName name="____MAT133">#REF!</definedName>
    <definedName name="____MAT134">#REF!</definedName>
    <definedName name="____MAT135">#REF!</definedName>
    <definedName name="____MAT136">#REF!</definedName>
    <definedName name="____MAT137">#REF!</definedName>
    <definedName name="____MAT138">#REF!</definedName>
    <definedName name="____MAT139">#REF!</definedName>
    <definedName name="____MAT14">#REF!</definedName>
    <definedName name="____MAT140">#REF!</definedName>
    <definedName name="____MAT141">#REF!</definedName>
    <definedName name="____MAT142">#REF!</definedName>
    <definedName name="____MAT143">#REF!</definedName>
    <definedName name="____MAT144">#REF!</definedName>
    <definedName name="____MAT145">#REF!</definedName>
    <definedName name="____MAT146">#REF!</definedName>
    <definedName name="____MAT147">#REF!</definedName>
    <definedName name="____MAT148">#REF!</definedName>
    <definedName name="____MAT149">#REF!</definedName>
    <definedName name="____MAT15">#REF!</definedName>
    <definedName name="____MAT150">#REF!</definedName>
    <definedName name="____MAT151">#REF!</definedName>
    <definedName name="____MAT152">#REF!</definedName>
    <definedName name="____MAT153">#REF!</definedName>
    <definedName name="____MAT154">#REF!</definedName>
    <definedName name="____MAT155">#REF!</definedName>
    <definedName name="____MAT156">#REF!</definedName>
    <definedName name="____MAT157">#REF!</definedName>
    <definedName name="____MAT158">#REF!</definedName>
    <definedName name="____MAT159">#REF!</definedName>
    <definedName name="____MAT16">#REF!</definedName>
    <definedName name="____MAT160">#REF!</definedName>
    <definedName name="____MAT161">#REF!</definedName>
    <definedName name="____MAT162">#REF!</definedName>
    <definedName name="____MAT163">#REF!</definedName>
    <definedName name="____MAT164">#REF!</definedName>
    <definedName name="____MAT165">#REF!</definedName>
    <definedName name="____MAT166">#REF!</definedName>
    <definedName name="____MAT17">#REF!</definedName>
    <definedName name="____MAT170">#REF!</definedName>
    <definedName name="____MAT171">#REF!</definedName>
    <definedName name="____MAT18">#REF!</definedName>
    <definedName name="____MAT19">#REF!</definedName>
    <definedName name="____MAT2">#REF!</definedName>
    <definedName name="____MAT20">#REF!</definedName>
    <definedName name="____MAT21">#REF!</definedName>
    <definedName name="____MAT22">#REF!</definedName>
    <definedName name="____MAT23">#REF!</definedName>
    <definedName name="____MAT24">#REF!</definedName>
    <definedName name="____MAT25">#REF!</definedName>
    <definedName name="____MAT26">#REF!</definedName>
    <definedName name="____MAT27">#REF!</definedName>
    <definedName name="____MAT28">#REF!</definedName>
    <definedName name="____MAT29">#REF!</definedName>
    <definedName name="____MAT3">#REF!</definedName>
    <definedName name="____MAT30">#REF!</definedName>
    <definedName name="____MAT31">#REF!</definedName>
    <definedName name="____MAT32">#REF!</definedName>
    <definedName name="____MAT33">#REF!</definedName>
    <definedName name="____MAT34">#REF!</definedName>
    <definedName name="____MAT35">#REF!</definedName>
    <definedName name="____MAT36">#REF!</definedName>
    <definedName name="____MAT37">#REF!</definedName>
    <definedName name="____MAT38">#REF!</definedName>
    <definedName name="____MAT39">#REF!</definedName>
    <definedName name="____MAT4">#REF!</definedName>
    <definedName name="____MAT40">#REF!</definedName>
    <definedName name="____MAT41">#REF!</definedName>
    <definedName name="____MAT42">#REF!</definedName>
    <definedName name="____MAT43">#REF!</definedName>
    <definedName name="____MAT44">#REF!</definedName>
    <definedName name="____MAT45">#REF!</definedName>
    <definedName name="____MAT46">#REF!</definedName>
    <definedName name="____MAT47">#REF!</definedName>
    <definedName name="____MAT48">#REF!</definedName>
    <definedName name="____MAT49">#REF!</definedName>
    <definedName name="____MAT5">#REF!</definedName>
    <definedName name="____MAT50">#REF!</definedName>
    <definedName name="____MAT51">#REF!</definedName>
    <definedName name="____MAT52">#REF!</definedName>
    <definedName name="____MAT53">#REF!</definedName>
    <definedName name="____MAT54">#REF!</definedName>
    <definedName name="____MAT55">#REF!</definedName>
    <definedName name="____MAT56">#REF!</definedName>
    <definedName name="____MAT57">#REF!</definedName>
    <definedName name="____MAT58">#REF!</definedName>
    <definedName name="____MAT59">#REF!</definedName>
    <definedName name="____MAT6">#REF!</definedName>
    <definedName name="____MAT60">#REF!</definedName>
    <definedName name="____MAT61">#REF!</definedName>
    <definedName name="____MAT62">#REF!</definedName>
    <definedName name="____MAT63">#REF!</definedName>
    <definedName name="____MAT64">#REF!</definedName>
    <definedName name="____MAT65">#REF!</definedName>
    <definedName name="____MAT66">#REF!</definedName>
    <definedName name="____MAT67">#REF!</definedName>
    <definedName name="____MAT68">#REF!</definedName>
    <definedName name="____MAT69">#REF!</definedName>
    <definedName name="____MAT7">#REF!</definedName>
    <definedName name="____MAT70">#REF!</definedName>
    <definedName name="____MAT71">#REF!</definedName>
    <definedName name="____MAT72">#REF!</definedName>
    <definedName name="____MAT73">#REF!</definedName>
    <definedName name="____MAT74">#REF!</definedName>
    <definedName name="____MAT75">#REF!</definedName>
    <definedName name="____MAT76">#REF!</definedName>
    <definedName name="____MAT77">#REF!</definedName>
    <definedName name="____MAT78">#REF!</definedName>
    <definedName name="____MAT79">#REF!</definedName>
    <definedName name="____MAT8">#REF!</definedName>
    <definedName name="____MAT80">#REF!</definedName>
    <definedName name="____MAT81">#REF!</definedName>
    <definedName name="____MAT82">#REF!</definedName>
    <definedName name="____MAT83">#REF!</definedName>
    <definedName name="____MAT832">#REF!</definedName>
    <definedName name="____MAT84">#REF!</definedName>
    <definedName name="____MAT85">#REF!</definedName>
    <definedName name="____MAT86">#REF!</definedName>
    <definedName name="____MAT87">#REF!</definedName>
    <definedName name="____MAT88">#REF!</definedName>
    <definedName name="____MAT89">#REF!</definedName>
    <definedName name="____MAT9">#REF!</definedName>
    <definedName name="____MAT90">#REF!</definedName>
    <definedName name="____MAT91">#REF!</definedName>
    <definedName name="____MAT92">#REF!</definedName>
    <definedName name="____MAT93">#REF!</definedName>
    <definedName name="____MAT94">#REF!</definedName>
    <definedName name="____MAT95">#REF!</definedName>
    <definedName name="____MAT96">#REF!</definedName>
    <definedName name="____MAT97">#REF!</definedName>
    <definedName name="____MAT98">#REF!</definedName>
    <definedName name="____MAT99">#REF!</definedName>
    <definedName name="____MAY88">#REF!</definedName>
    <definedName name="____mes1">#REF!</definedName>
    <definedName name="____Mes2">#REF!</definedName>
    <definedName name="____Mes3">#REF!</definedName>
    <definedName name="____mmm">#REF!</definedName>
    <definedName name="____MO1">#REF!</definedName>
    <definedName name="____MO10">#REF!</definedName>
    <definedName name="____MO2">#REF!</definedName>
    <definedName name="____MO3">#REF!</definedName>
    <definedName name="____MO4">#REF!</definedName>
    <definedName name="____MO5">#REF!</definedName>
    <definedName name="____MO6">#REF!</definedName>
    <definedName name="____MO7">#REF!</definedName>
    <definedName name="____MO8">#REF!</definedName>
    <definedName name="____MO9">#REF!</definedName>
    <definedName name="____MON1">#REF!</definedName>
    <definedName name="____MON2">#REF!</definedName>
    <definedName name="____MV1">#REF!</definedName>
    <definedName name="____MV10">#REF!</definedName>
    <definedName name="____MV11">#REF!</definedName>
    <definedName name="____MV12">#REF!</definedName>
    <definedName name="____MV13">#REF!</definedName>
    <definedName name="____MV14">#REF!</definedName>
    <definedName name="____MV15">#REF!</definedName>
    <definedName name="____MV16">#REF!</definedName>
    <definedName name="____MV17">#REF!</definedName>
    <definedName name="____MV18">#REF!</definedName>
    <definedName name="____MV19">#REF!</definedName>
    <definedName name="____MV2">#REF!</definedName>
    <definedName name="____MV20">#REF!</definedName>
    <definedName name="____MV3">#REF!</definedName>
    <definedName name="____MV4">#REF!</definedName>
    <definedName name="____MV5">#REF!</definedName>
    <definedName name="____MV6">#REF!</definedName>
    <definedName name="____MV7">#REF!</definedName>
    <definedName name="____MV8">#REF!</definedName>
    <definedName name="____MV9">#REF!</definedName>
    <definedName name="____n3">#REF!</definedName>
    <definedName name="____n4">#REF!</definedName>
    <definedName name="____n5">#REF!</definedName>
    <definedName name="____nyn7">#REF!</definedName>
    <definedName name="____o4">#REF!</definedName>
    <definedName name="____o5">#REF!</definedName>
    <definedName name="____o6">#REF!</definedName>
    <definedName name="____o7">#REF!</definedName>
    <definedName name="____o8">#REF!</definedName>
    <definedName name="____o9">#REF!</definedName>
    <definedName name="____oa55">#REF!</definedName>
    <definedName name="____p6">#REF!</definedName>
    <definedName name="____p7">#REF!</definedName>
    <definedName name="____p8">#REF!</definedName>
    <definedName name="____Pa1" localSheetId="2">#REF!</definedName>
    <definedName name="____Pa1">#N/A</definedName>
    <definedName name="____Pa2" localSheetId="2">#REF!</definedName>
    <definedName name="____Pa2">#N/A</definedName>
    <definedName name="____Pa3" localSheetId="2">#REF!</definedName>
    <definedName name="____Pa3">#N/A</definedName>
    <definedName name="____Pa4" localSheetId="2">#REF!</definedName>
    <definedName name="____Pa4">#N/A</definedName>
    <definedName name="____PJ50">#REF!</definedName>
    <definedName name="____pj51">#REF!</definedName>
    <definedName name="____pl1">#REF!</definedName>
    <definedName name="____pl2">#REF!</definedName>
    <definedName name="____Po2" localSheetId="2">#REF!</definedName>
    <definedName name="____Po2" localSheetId="7">[2]REAJUSTESACTA1PROVI!#REF!</definedName>
    <definedName name="____Po2">[2]REAJUSTESACTA1PROVI!#REF!</definedName>
    <definedName name="____POR1">#REF!</definedName>
    <definedName name="____POR2">#REF!</definedName>
    <definedName name="____POR3">#REF!</definedName>
    <definedName name="____POR4">#REF!</definedName>
    <definedName name="____POR5">#REF!</definedName>
    <definedName name="____PR1">#REF!</definedName>
    <definedName name="____R" localSheetId="2" hidden="1">{#N/A,#N/A,FALSE,"GRAFICO";#N/A,#N/A,FALSE,"CAJA (2)";#N/A,#N/A,FALSE,"TERCEROS-PROMEDIO";#N/A,#N/A,FALSE,"CAJA";#N/A,#N/A,FALSE,"INGRESOS1995-2003";#N/A,#N/A,FALSE,"GASTOS1995-2003"}</definedName>
    <definedName name="____r">#N/A</definedName>
    <definedName name="____R1210JH" localSheetId="7">#REF!</definedName>
    <definedName name="____R1210JH">#REF!</definedName>
    <definedName name="____R32EL" localSheetId="7">#REF!</definedName>
    <definedName name="____R32EL">#REF!</definedName>
    <definedName name="____R32JH" localSheetId="7">#REF!</definedName>
    <definedName name="____R32JH">#REF!</definedName>
    <definedName name="____R42JH" localSheetId="7">#REF!</definedName>
    <definedName name="____R42JH">#REF!</definedName>
    <definedName name="____R43JH" localSheetId="7">#REF!</definedName>
    <definedName name="____R43JH">#REF!</definedName>
    <definedName name="____r4r">#REF!</definedName>
    <definedName name="____R63BB" localSheetId="7">#REF!</definedName>
    <definedName name="____R63BB">#REF!</definedName>
    <definedName name="____R63JH" localSheetId="7">#REF!</definedName>
    <definedName name="____R63JH">#REF!</definedName>
    <definedName name="____R64BB" localSheetId="7">#REF!</definedName>
    <definedName name="____R64BB">#REF!</definedName>
    <definedName name="____R64JH" localSheetId="7">#REF!</definedName>
    <definedName name="____R64JH">#REF!</definedName>
    <definedName name="____R83JH" localSheetId="7">#REF!</definedName>
    <definedName name="____R83JH">#REF!</definedName>
    <definedName name="____R84JH" localSheetId="7">#REF!</definedName>
    <definedName name="____R84JH">#REF!</definedName>
    <definedName name="____R86JH" localSheetId="7">#REF!</definedName>
    <definedName name="____R86JH">#REF!</definedName>
    <definedName name="____rc">#REF!</definedName>
    <definedName name="____RED32" localSheetId="7">#REF!</definedName>
    <definedName name="____RED32">#REF!</definedName>
    <definedName name="____REP21" localSheetId="7">#REF!</definedName>
    <definedName name="____REP21">#REF!</definedName>
    <definedName name="____REP42" localSheetId="7">#REF!</definedName>
    <definedName name="____REP42">#REF!</definedName>
    <definedName name="____REP43" localSheetId="2">#REF!</definedName>
    <definedName name="____REP43">[3]BASE!$D$136</definedName>
    <definedName name="____RES64" localSheetId="7">#REF!</definedName>
    <definedName name="____RES64">#REF!</definedName>
    <definedName name="____rtu6">#REF!</definedName>
    <definedName name="____s1">#REF!</definedName>
    <definedName name="____s2">#REF!</definedName>
    <definedName name="____s3">#REF!</definedName>
    <definedName name="____s4">#REF!</definedName>
    <definedName name="____s5">#REF!</definedName>
    <definedName name="____s6">#REF!</definedName>
    <definedName name="____s7">#REF!</definedName>
    <definedName name="____SBC1">#REF!</definedName>
    <definedName name="____SBC3">#REF!</definedName>
    <definedName name="____SBC5">#REF!</definedName>
    <definedName name="____ST106" localSheetId="7">#REF!</definedName>
    <definedName name="____ST106">#REF!</definedName>
    <definedName name="____ST126" localSheetId="7">#REF!</definedName>
    <definedName name="____ST126">#REF!</definedName>
    <definedName name="____ST146" localSheetId="7">#REF!</definedName>
    <definedName name="____ST146">#REF!</definedName>
    <definedName name="____ST166" localSheetId="2">#REF!</definedName>
    <definedName name="____ST166">#N/A</definedName>
    <definedName name="____ST186" localSheetId="7">#REF!</definedName>
    <definedName name="____ST186">#REF!</definedName>
    <definedName name="____ST206" localSheetId="7">#REF!</definedName>
    <definedName name="____ST206">#REF!</definedName>
    <definedName name="____ST86" localSheetId="7">#REF!</definedName>
    <definedName name="____ST86">#REF!</definedName>
    <definedName name="____sub1">#REF!</definedName>
    <definedName name="____sub2">#REF!</definedName>
    <definedName name="____sub3">#REF!</definedName>
    <definedName name="____sub4">#REF!</definedName>
    <definedName name="____sub5">#REF!</definedName>
    <definedName name="____sub6">#REF!</definedName>
    <definedName name="____sub7">#REF!</definedName>
    <definedName name="____t3">#REF!</definedName>
    <definedName name="____t4">#REF!</definedName>
    <definedName name="____t5">#REF!</definedName>
    <definedName name="____t6">#REF!</definedName>
    <definedName name="____t66">#REF!</definedName>
    <definedName name="____t7">#REF!</definedName>
    <definedName name="____t77">#REF!</definedName>
    <definedName name="____t8">#REF!</definedName>
    <definedName name="____t88">#REF!</definedName>
    <definedName name="____t9">#REF!</definedName>
    <definedName name="____t99">#REF!</definedName>
    <definedName name="____TA1">#REF!</definedName>
    <definedName name="____TA2">#REF!</definedName>
    <definedName name="____TA3">#REF!</definedName>
    <definedName name="____TA4">#REF!</definedName>
    <definedName name="____TA5">#REF!</definedName>
    <definedName name="____TA6">#REF!</definedName>
    <definedName name="____TA7">#REF!</definedName>
    <definedName name="____TA8">#REF!</definedName>
    <definedName name="____TA9">#REF!</definedName>
    <definedName name="____TAP2" localSheetId="7">#REF!</definedName>
    <definedName name="____TAP2">#REF!</definedName>
    <definedName name="____TEE1" localSheetId="7">#REF!</definedName>
    <definedName name="____TEE1">#REF!</definedName>
    <definedName name="____TEE2" localSheetId="7">#REF!</definedName>
    <definedName name="____TEE2">#REF!</definedName>
    <definedName name="____TEE32" localSheetId="7">#REF!</definedName>
    <definedName name="____TEE32">#REF!</definedName>
    <definedName name="____TEE33" localSheetId="7">#REF!</definedName>
    <definedName name="____TEE33">#REF!</definedName>
    <definedName name="____TEP44" localSheetId="7">#REF!</definedName>
    <definedName name="____TEP44">#REF!</definedName>
    <definedName name="____TES44" localSheetId="7">#REF!</definedName>
    <definedName name="____TES44">#REF!</definedName>
    <definedName name="____TES64" localSheetId="7">#REF!</definedName>
    <definedName name="____TES64">#REF!</definedName>
    <definedName name="____TES66" localSheetId="7">#REF!</definedName>
    <definedName name="____TES66">#REF!</definedName>
    <definedName name="____THF12" localSheetId="7">#REF!</definedName>
    <definedName name="____THF12">#REF!</definedName>
    <definedName name="____TPE1132" localSheetId="2">#REF!</definedName>
    <definedName name="____TPE1132" localSheetId="7">[4]BASE!#REF!</definedName>
    <definedName name="____TPE1132">[4]BASE!#REF!</definedName>
    <definedName name="____TPE12" localSheetId="7">#REF!</definedName>
    <definedName name="____TPE12">#REF!</definedName>
    <definedName name="____TPE1331" localSheetId="2">#REF!</definedName>
    <definedName name="____TPE1331" localSheetId="7">[4]BASE!#REF!</definedName>
    <definedName name="____TPE1331">[4]BASE!#REF!</definedName>
    <definedName name="____TPE1701" localSheetId="7">#REF!</definedName>
    <definedName name="____TPE1701">#REF!</definedName>
    <definedName name="____TPE1702" localSheetId="2">#REF!</definedName>
    <definedName name="____TPE1702" localSheetId="7">[4]BASE!#REF!</definedName>
    <definedName name="____TPE1702">[4]BASE!#REF!</definedName>
    <definedName name="____TPE1703" localSheetId="2">#REF!</definedName>
    <definedName name="____TPE1703" localSheetId="7">[4]BASE!#REF!</definedName>
    <definedName name="____TPE1703">[4]BASE!#REF!</definedName>
    <definedName name="____TPE1704" localSheetId="2">#REF!</definedName>
    <definedName name="____TPE1704" localSheetId="7">[4]BASE!#REF!</definedName>
    <definedName name="____TPE1704">[4]BASE!#REF!</definedName>
    <definedName name="____TPE1706" localSheetId="2">#REF!</definedName>
    <definedName name="____TPE1706" localSheetId="7">[4]BASE!#REF!</definedName>
    <definedName name="____TPE1706">[4]BASE!#REF!</definedName>
    <definedName name="____TPE1708" localSheetId="2">#REF!</definedName>
    <definedName name="____TPE1708" localSheetId="7">[4]BASE!#REF!</definedName>
    <definedName name="____TPE1708">[4]BASE!#REF!</definedName>
    <definedName name="____TPE1710" localSheetId="2">#REF!</definedName>
    <definedName name="____TPE1710" localSheetId="7">[4]BASE!#REF!</definedName>
    <definedName name="____TPE1710">[4]BASE!#REF!</definedName>
    <definedName name="____TPE1735" localSheetId="2">#REF!</definedName>
    <definedName name="____TPE1735" localSheetId="7">[4]BASE!#REF!</definedName>
    <definedName name="____TPE1735">[4]BASE!#REF!</definedName>
    <definedName name="____TPE1763" localSheetId="2">#REF!</definedName>
    <definedName name="____TPE1763" localSheetId="7">[4]BASE!#REF!</definedName>
    <definedName name="____TPE1763">[4]BASE!#REF!</definedName>
    <definedName name="____TPE1790" localSheetId="2">#REF!</definedName>
    <definedName name="____TPE1790" localSheetId="7">[4]BASE!#REF!</definedName>
    <definedName name="____TPE1790">[4]BASE!#REF!</definedName>
    <definedName name="____TPE8016" localSheetId="2">#REF!</definedName>
    <definedName name="____TPE8016">#N/A</definedName>
    <definedName name="____TPE8020" localSheetId="2">#REF!</definedName>
    <definedName name="____TPE8020">#N/A</definedName>
    <definedName name="____TPE8025" localSheetId="2">#REF!</definedName>
    <definedName name="____TPE8025">#N/A</definedName>
    <definedName name="____TPF12" localSheetId="7">#REF!</definedName>
    <definedName name="____TPF12">#REF!</definedName>
    <definedName name="____TPN1002" localSheetId="2">#REF!</definedName>
    <definedName name="____TPN1002">#N/A</definedName>
    <definedName name="____TPN1003" localSheetId="2">#REF!</definedName>
    <definedName name="____TPN1003">#N/A</definedName>
    <definedName name="____TPN1004" localSheetId="2">#REF!</definedName>
    <definedName name="____TPN1004">#N/A</definedName>
    <definedName name="____TPN1006" localSheetId="2">#REF!</definedName>
    <definedName name="____TPN1006">#N/A</definedName>
    <definedName name="____TPN1008" localSheetId="2">#REF!</definedName>
    <definedName name="____TPN1008">#N/A</definedName>
    <definedName name="____TPN1202" localSheetId="2">#REF!</definedName>
    <definedName name="____TPN1202">#N/A</definedName>
    <definedName name="____TPN1203" localSheetId="2">#REF!</definedName>
    <definedName name="____TPN1203">#N/A</definedName>
    <definedName name="____TPN1204" localSheetId="2">#REF!</definedName>
    <definedName name="____TPN1204">#N/A</definedName>
    <definedName name="____TPN1206" localSheetId="2">#REF!</definedName>
    <definedName name="____TPN1206">#N/A</definedName>
    <definedName name="____TPN1208" localSheetId="2">#REF!</definedName>
    <definedName name="____TPN1208">#N/A</definedName>
    <definedName name="____TPN16012" localSheetId="2">#REF!</definedName>
    <definedName name="____TPN16012">#N/A</definedName>
    <definedName name="____TPN1602" localSheetId="2">#REF!</definedName>
    <definedName name="____TPN1602">#N/A</definedName>
    <definedName name="____TPN1603" localSheetId="2">#REF!</definedName>
    <definedName name="____TPN1603">#N/A</definedName>
    <definedName name="____TPN1604" localSheetId="2">#REF!</definedName>
    <definedName name="____TPN1604">#N/A</definedName>
    <definedName name="____TPN1606" localSheetId="2">#REF!</definedName>
    <definedName name="____TPN1606">#N/A</definedName>
    <definedName name="____TPN1608" localSheetId="2">#REF!</definedName>
    <definedName name="____TPN1608">#N/A</definedName>
    <definedName name="____TR114" localSheetId="7">#REF!</definedName>
    <definedName name="____TR114">#REF!</definedName>
    <definedName name="____TUZ22" localSheetId="2">#REF!</definedName>
    <definedName name="____TUZ22">#N/A</definedName>
    <definedName name="____TUZ36" localSheetId="2">#REF!</definedName>
    <definedName name="____TUZ36">#N/A</definedName>
    <definedName name="____TZ2110" localSheetId="7">#REF!</definedName>
    <definedName name="____TZ2110">#REF!</definedName>
    <definedName name="____TZ2112" localSheetId="7">#REF!</definedName>
    <definedName name="____TZ2112">#REF!</definedName>
    <definedName name="____TZ2114" localSheetId="7">#REF!</definedName>
    <definedName name="____TZ2114">#REF!</definedName>
    <definedName name="____TZ2116" localSheetId="7">#REF!</definedName>
    <definedName name="____TZ2116">#REF!</definedName>
    <definedName name="____TZ212" localSheetId="7">#REF!</definedName>
    <definedName name="____TZ212">#REF!</definedName>
    <definedName name="____TZ213" localSheetId="7">#REF!</definedName>
    <definedName name="____TZ213">#REF!</definedName>
    <definedName name="____TZ214" localSheetId="7">#REF!</definedName>
    <definedName name="____TZ214">#REF!</definedName>
    <definedName name="____TZ216" localSheetId="7">#REF!</definedName>
    <definedName name="____TZ216">#REF!</definedName>
    <definedName name="____TZ218" localSheetId="7">#REF!</definedName>
    <definedName name="____TZ218">#REF!</definedName>
    <definedName name="____TZ225" localSheetId="7">#REF!</definedName>
    <definedName name="____TZ225">#REF!</definedName>
    <definedName name="____TZ2610" localSheetId="7">#REF!</definedName>
    <definedName name="____TZ2610">#REF!</definedName>
    <definedName name="____TZ2612" localSheetId="7">#REF!</definedName>
    <definedName name="____TZ2612">#REF!</definedName>
    <definedName name="____TZ2616" localSheetId="7">#REF!</definedName>
    <definedName name="____TZ2616">#REF!</definedName>
    <definedName name="____TZ262" localSheetId="7">#REF!</definedName>
    <definedName name="____TZ262">#REF!</definedName>
    <definedName name="____TZ263" localSheetId="7">#REF!</definedName>
    <definedName name="____TZ263">#REF!</definedName>
    <definedName name="____TZ264" localSheetId="7">#REF!</definedName>
    <definedName name="____TZ264">#REF!</definedName>
    <definedName name="____TZ266" localSheetId="7">#REF!</definedName>
    <definedName name="____TZ266">#REF!</definedName>
    <definedName name="____TZ268" localSheetId="7">#REF!</definedName>
    <definedName name="____TZ268">#REF!</definedName>
    <definedName name="____TZ323" localSheetId="2">#REF!</definedName>
    <definedName name="____TZ323">#N/A</definedName>
    <definedName name="____TZ324" localSheetId="2">#REF!</definedName>
    <definedName name="____TZ324">#N/A</definedName>
    <definedName name="____TZ32510" localSheetId="7">#REF!</definedName>
    <definedName name="____TZ32510">#REF!</definedName>
    <definedName name="____TZ32512" localSheetId="7">#REF!</definedName>
    <definedName name="____TZ32512">#REF!</definedName>
    <definedName name="____TZ3253" localSheetId="7">#REF!</definedName>
    <definedName name="____TZ3253">#REF!</definedName>
    <definedName name="____TZ3254" localSheetId="7">#REF!</definedName>
    <definedName name="____TZ3254">#REF!</definedName>
    <definedName name="____TZ3256" localSheetId="7">#REF!</definedName>
    <definedName name="____TZ3256">#REF!</definedName>
    <definedName name="____TZ3258" localSheetId="7">#REF!</definedName>
    <definedName name="____TZ3258">#REF!</definedName>
    <definedName name="____TZ4110" localSheetId="7">#REF!</definedName>
    <definedName name="____TZ4110">#REF!</definedName>
    <definedName name="____TZ4112" localSheetId="7">#REF!</definedName>
    <definedName name="____TZ4112">#REF!</definedName>
    <definedName name="____TZ414" localSheetId="7">#REF!</definedName>
    <definedName name="____TZ414">#REF!</definedName>
    <definedName name="____TZ416" localSheetId="7">#REF!</definedName>
    <definedName name="____TZ416">#REF!</definedName>
    <definedName name="____TZ418" localSheetId="7">#REF!</definedName>
    <definedName name="____TZ418">#REF!</definedName>
    <definedName name="____u4">#REF!</definedName>
    <definedName name="____u5">#REF!</definedName>
    <definedName name="____u6">#REF!</definedName>
    <definedName name="____u7">#REF!</definedName>
    <definedName name="____u8">#REF!</definedName>
    <definedName name="____u9">#REF!</definedName>
    <definedName name="____UDD06" localSheetId="7">#REF!</definedName>
    <definedName name="____UDD06">#REF!</definedName>
    <definedName name="____UDD08" localSheetId="7">#REF!</definedName>
    <definedName name="____UDD08">#REF!</definedName>
    <definedName name="____UNI32" localSheetId="7">#REF!</definedName>
    <definedName name="____UNI32">#REF!</definedName>
    <definedName name="____ur7">#REF!</definedName>
    <definedName name="____v1">#N/A</definedName>
    <definedName name="____v2">#REF!</definedName>
    <definedName name="____v3">#REF!</definedName>
    <definedName name="____v4">#REF!</definedName>
    <definedName name="____v5">#REF!</definedName>
    <definedName name="____v6">#REF!</definedName>
    <definedName name="____v7">#REF!</definedName>
    <definedName name="____v8">#REF!</definedName>
    <definedName name="____v9">#REF!</definedName>
    <definedName name="____vfv4">#REF!</definedName>
    <definedName name="____w1">#N/A</definedName>
    <definedName name="____w2">#N/A</definedName>
    <definedName name="____w3">#REF!</definedName>
    <definedName name="____w4">#REF!</definedName>
    <definedName name="____w5">#REF!</definedName>
    <definedName name="____w6">Scheduled_Payment+Extra_Payment</definedName>
    <definedName name="____w7">#REF!</definedName>
    <definedName name="____x1">#REF!</definedName>
    <definedName name="____x2">#REF!</definedName>
    <definedName name="____x3">#REF!</definedName>
    <definedName name="____x4">#REF!</definedName>
    <definedName name="____x5">#REF!</definedName>
    <definedName name="____x6">#REF!</definedName>
    <definedName name="____x7">#REF!</definedName>
    <definedName name="____x8">#REF!</definedName>
    <definedName name="____x9">#REF!</definedName>
    <definedName name="____xz2">#REF!</definedName>
    <definedName name="____y1">#N/A</definedName>
    <definedName name="____y2">#REF!</definedName>
    <definedName name="____y3">#REF!</definedName>
    <definedName name="____y4">#REF!</definedName>
    <definedName name="____y5">#REF!</definedName>
    <definedName name="____y6">#REF!</definedName>
    <definedName name="____y7">#REF!</definedName>
    <definedName name="____y8">#REF!</definedName>
    <definedName name="____y9">#REF!</definedName>
    <definedName name="____z1">#REF!</definedName>
    <definedName name="____z2">#REF!</definedName>
    <definedName name="____z3">#REF!</definedName>
    <definedName name="____z4">#REF!</definedName>
    <definedName name="____z5">#REF!</definedName>
    <definedName name="____z6">#REF!</definedName>
    <definedName name="____z7">#REF!</definedName>
    <definedName name="___1Sin_nombre">#REF!</definedName>
    <definedName name="___A1">#REF!</definedName>
    <definedName name="___A17000">#REF!</definedName>
    <definedName name="___A20000">#REF!</definedName>
    <definedName name="___a3">#REF!</definedName>
    <definedName name="___A30000">#REF!</definedName>
    <definedName name="___a4">#REF!</definedName>
    <definedName name="___a5">#REF!</definedName>
    <definedName name="___a6">#REF!</definedName>
    <definedName name="___ADH12" localSheetId="7">#REF!</definedName>
    <definedName name="___ADH12">#REF!</definedName>
    <definedName name="___adi1">#REF!</definedName>
    <definedName name="___Adi2">#REF!</definedName>
    <definedName name="___Adi3">#REF!</definedName>
    <definedName name="___ADM12" localSheetId="7">#REF!</definedName>
    <definedName name="___ADM12">#REF!</definedName>
    <definedName name="___ADM2" localSheetId="7">#REF!</definedName>
    <definedName name="___ADM2">#REF!</definedName>
    <definedName name="___ADM3" localSheetId="7">#REF!</definedName>
    <definedName name="___ADM3">#REF!</definedName>
    <definedName name="___ADM4" localSheetId="7">#REF!</definedName>
    <definedName name="___ADM4">#REF!</definedName>
    <definedName name="___ADP1" localSheetId="7">#REF!</definedName>
    <definedName name="___ADP1">#REF!</definedName>
    <definedName name="___Ady1">#REF!</definedName>
    <definedName name="___Ady2">#REF!</definedName>
    <definedName name="___Ady3">#REF!</definedName>
    <definedName name="___AFC1">#REF!</definedName>
    <definedName name="___AFC3">#REF!</definedName>
    <definedName name="___AFC5">#REF!</definedName>
    <definedName name="___AIU1" localSheetId="7">#REF!</definedName>
    <definedName name="___AIU1">#REF!</definedName>
    <definedName name="___AIU2" localSheetId="2">#REF!</definedName>
    <definedName name="___AIU2">[1]BASE!$C$5</definedName>
    <definedName name="___Alt2">#REF!</definedName>
    <definedName name="___Alt3">#REF!</definedName>
    <definedName name="___And1">#REF!</definedName>
    <definedName name="___And2">#REF!</definedName>
    <definedName name="___And3">#REF!</definedName>
    <definedName name="___Ant2">#REF!</definedName>
    <definedName name="___Ant3">#REF!</definedName>
    <definedName name="___APU221">#REF!</definedName>
    <definedName name="___APU465">#REF!</definedName>
    <definedName name="___B104445">#REF!</definedName>
    <definedName name="___b2">#REF!</definedName>
    <definedName name="___b3">#REF!</definedName>
    <definedName name="___b4">#REF!</definedName>
    <definedName name="___b5">#REF!</definedName>
    <definedName name="___b6">#REF!</definedName>
    <definedName name="___b7">#REF!</definedName>
    <definedName name="___b8">#REF!</definedName>
    <definedName name="___BAZ10" localSheetId="7">#REF!</definedName>
    <definedName name="___BAZ10">#REF!</definedName>
    <definedName name="___bb9">#REF!</definedName>
    <definedName name="___bgb5">#REF!</definedName>
    <definedName name="___BGC1">#REF!</definedName>
    <definedName name="___BGC3">#REF!</definedName>
    <definedName name="___BGC5">#REF!</definedName>
    <definedName name="___BLO20" localSheetId="7">#REF!</definedName>
    <definedName name="___BLO20">#REF!</definedName>
    <definedName name="___C2254JH" localSheetId="7">#REF!</definedName>
    <definedName name="___C2254JH">#REF!</definedName>
    <definedName name="___C2256JH" localSheetId="7">#REF!</definedName>
    <definedName name="___C2256JH">#REF!</definedName>
    <definedName name="___C452JH" localSheetId="7">#REF!</definedName>
    <definedName name="___C452JH">#REF!</definedName>
    <definedName name="___C903L" localSheetId="7">#REF!</definedName>
    <definedName name="___C903L">#REF!</definedName>
    <definedName name="___C908J" localSheetId="7">#REF!</definedName>
    <definedName name="___C908J">#REF!</definedName>
    <definedName name="___CAC1">#REF!</definedName>
    <definedName name="___CAC3">#REF!</definedName>
    <definedName name="___CAC5">#REF!</definedName>
    <definedName name="___CAN28" localSheetId="2">#REF!</definedName>
    <definedName name="___CAN28">[5]BASE!$D$424</definedName>
    <definedName name="___Cod1" localSheetId="7">#REF!</definedName>
    <definedName name="___Cod1">#REF!</definedName>
    <definedName name="___Con1">#REF!</definedName>
    <definedName name="___CON123">#REF!</definedName>
    <definedName name="___Con2">#REF!</definedName>
    <definedName name="___Con3">#REF!</definedName>
    <definedName name="___CUA44" localSheetId="2">#REF!</definedName>
    <definedName name="___CUA44">[5]BASE!$D$353</definedName>
    <definedName name="___EEF110" localSheetId="7">#REF!</definedName>
    <definedName name="___EEF110">#REF!</definedName>
    <definedName name="___Ega2">#REF!</definedName>
    <definedName name="___Ega3">#REF!</definedName>
    <definedName name="___Ele2">#REF!</definedName>
    <definedName name="___Ele3">#REF!</definedName>
    <definedName name="___Epm2">#REF!</definedName>
    <definedName name="___Epm3">#REF!</definedName>
    <definedName name="___EQP1">#REF!</definedName>
    <definedName name="___EQP10">#REF!</definedName>
    <definedName name="___EQP11">#REF!</definedName>
    <definedName name="___EQP12">#REF!</definedName>
    <definedName name="___EQP13">#REF!</definedName>
    <definedName name="___EQP14">#REF!</definedName>
    <definedName name="___EQP15">#REF!</definedName>
    <definedName name="___EQP16">#REF!</definedName>
    <definedName name="___EQP17">#REF!</definedName>
    <definedName name="___EQP18">#REF!</definedName>
    <definedName name="___EQP19">#REF!</definedName>
    <definedName name="___EQP2">#REF!</definedName>
    <definedName name="___EQP20">#REF!</definedName>
    <definedName name="___eqp27">#REF!</definedName>
    <definedName name="___EQP3">#REF!</definedName>
    <definedName name="___EQP4">#REF!</definedName>
    <definedName name="___EQP5">#REF!</definedName>
    <definedName name="___EQP6">#REF!</definedName>
    <definedName name="___EQP7">#REF!</definedName>
    <definedName name="___EQP8">#REF!</definedName>
    <definedName name="___EQP9">#REF!</definedName>
    <definedName name="___EST1">#REF!</definedName>
    <definedName name="___EST10">#REF!</definedName>
    <definedName name="___EST11">#REF!</definedName>
    <definedName name="___EST12" localSheetId="9">#REF!</definedName>
    <definedName name="___EST12" localSheetId="7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TF315" localSheetId="7">#REF!</definedName>
    <definedName name="___ETF315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f">#REF!</definedName>
    <definedName name="___FEC5">#REF!,#REF!</definedName>
    <definedName name="___FYB02" localSheetId="7">#REF!</definedName>
    <definedName name="___FYB02">#REF!</definedName>
    <definedName name="___FYB03" localSheetId="7">#REF!</definedName>
    <definedName name="___FYB03">#REF!</definedName>
    <definedName name="___FYB04" localSheetId="7">#REF!</definedName>
    <definedName name="___FYB04">#REF!</definedName>
    <definedName name="___FYB08" localSheetId="7">#REF!</definedName>
    <definedName name="___FYB08">#REF!</definedName>
    <definedName name="___FYB10" localSheetId="7">#REF!</definedName>
    <definedName name="___FYB10">#REF!</definedName>
    <definedName name="___G1">#REF!</definedName>
    <definedName name="___g2">#REF!</definedName>
    <definedName name="___g3">#REF!</definedName>
    <definedName name="___g4">#REF!</definedName>
    <definedName name="___g5">#REF!</definedName>
    <definedName name="___g6">#REF!</definedName>
    <definedName name="___g7">#REF!</definedName>
    <definedName name="___GR1">#REF!</definedName>
    <definedName name="___gtr4">#REF!</definedName>
    <definedName name="___h2">#REF!</definedName>
    <definedName name="___h3">#REF!</definedName>
    <definedName name="___h4">#REF!</definedName>
    <definedName name="___h5">#REF!</definedName>
    <definedName name="___h6">#REF!</definedName>
    <definedName name="___h7">#REF!</definedName>
    <definedName name="___h8">#REF!</definedName>
    <definedName name="___HED1">#REF!</definedName>
    <definedName name="___HED10">#REF!</definedName>
    <definedName name="___HED11">#REF!</definedName>
    <definedName name="___HED12">#REF!</definedName>
    <definedName name="___HED13">#REF!</definedName>
    <definedName name="___HED14">#REF!</definedName>
    <definedName name="___HED15">#REF!</definedName>
    <definedName name="___HED16">#REF!</definedName>
    <definedName name="___HED17">#REF!</definedName>
    <definedName name="___HED18">#REF!</definedName>
    <definedName name="___HED19">#REF!</definedName>
    <definedName name="___HED2">#REF!</definedName>
    <definedName name="___HED20">#REF!</definedName>
    <definedName name="___HED21">#REF!</definedName>
    <definedName name="___HED22">#REF!</definedName>
    <definedName name="___HED23">#REF!</definedName>
    <definedName name="___HED24">#REF!</definedName>
    <definedName name="___HED25">#REF!</definedName>
    <definedName name="___HED26">#REF!</definedName>
    <definedName name="___HED27">#REF!</definedName>
    <definedName name="___HED28">#REF!</definedName>
    <definedName name="___HED29">#REF!</definedName>
    <definedName name="___HED3">#REF!</definedName>
    <definedName name="___HED30">#REF!</definedName>
    <definedName name="___HED31">#REF!</definedName>
    <definedName name="___HED4">#REF!</definedName>
    <definedName name="___HED5">#REF!</definedName>
    <definedName name="___HED6">#REF!</definedName>
    <definedName name="___HED7">#REF!</definedName>
    <definedName name="___HED8">#REF!</definedName>
    <definedName name="___HED9">#REF!</definedName>
    <definedName name="___HED921">#REF!</definedName>
    <definedName name="___HED922">#REF!</definedName>
    <definedName name="___HED923">#REF!</definedName>
    <definedName name="___HED924">#REF!</definedName>
    <definedName name="___HED925">#REF!</definedName>
    <definedName name="___HED926">#REF!</definedName>
    <definedName name="___HED927">#REF!</definedName>
    <definedName name="___HED928">#REF!</definedName>
    <definedName name="___HED929">#REF!</definedName>
    <definedName name="___HED930">#REF!</definedName>
    <definedName name="___HEN1">#REF!</definedName>
    <definedName name="___HEN10">#REF!</definedName>
    <definedName name="___HEN11">#REF!</definedName>
    <definedName name="___HEN12">#REF!</definedName>
    <definedName name="___HEN13">#REF!</definedName>
    <definedName name="___HEN14">#REF!</definedName>
    <definedName name="___HEN15">#REF!</definedName>
    <definedName name="___HEN16">#REF!</definedName>
    <definedName name="___HEN17">#REF!</definedName>
    <definedName name="___HEN18">#REF!</definedName>
    <definedName name="___HEN19">#REF!</definedName>
    <definedName name="___HEN2">#REF!</definedName>
    <definedName name="___HEN20">#REF!</definedName>
    <definedName name="___HEN21">#REF!</definedName>
    <definedName name="___HEN22">#REF!</definedName>
    <definedName name="___HEN23">#REF!</definedName>
    <definedName name="___HEN24">#REF!</definedName>
    <definedName name="___HEN25">#REF!</definedName>
    <definedName name="___HEN26">#REF!</definedName>
    <definedName name="___HEN27">#REF!</definedName>
    <definedName name="___HEN28">#REF!</definedName>
    <definedName name="___HEN29">#REF!</definedName>
    <definedName name="___HEN3">#REF!</definedName>
    <definedName name="___HEN30">#REF!</definedName>
    <definedName name="___HEN31">#REF!</definedName>
    <definedName name="___HEN4">#REF!</definedName>
    <definedName name="___HEN5">#REF!</definedName>
    <definedName name="___HEN6">#REF!</definedName>
    <definedName name="___HEN7">#REF!</definedName>
    <definedName name="___HEN8">#REF!</definedName>
    <definedName name="___HEN9">#REF!</definedName>
    <definedName name="___HEN921">#REF!</definedName>
    <definedName name="___HEN922">#REF!</definedName>
    <definedName name="___HEN923">#REF!</definedName>
    <definedName name="___HEN924">#REF!</definedName>
    <definedName name="___HEN925">#REF!</definedName>
    <definedName name="___HEN926">#REF!</definedName>
    <definedName name="___HEN927">#REF!</definedName>
    <definedName name="___HEN928">#REF!</definedName>
    <definedName name="___HEN929">#REF!</definedName>
    <definedName name="___HEN930">#REF!</definedName>
    <definedName name="___hfh7">#REF!</definedName>
    <definedName name="___HUM1">#REF!</definedName>
    <definedName name="___HUM2">#REF!</definedName>
    <definedName name="___i1">#REF!</definedName>
    <definedName name="___i4">#REF!</definedName>
    <definedName name="___i5">#REF!</definedName>
    <definedName name="___i6">#REF!</definedName>
    <definedName name="___i7">#REF!</definedName>
    <definedName name="___i77">#REF!</definedName>
    <definedName name="___i8">#REF!</definedName>
    <definedName name="___i9">#REF!</definedName>
    <definedName name="___Inc1">#REF!</definedName>
    <definedName name="___Inc2">#REF!</definedName>
    <definedName name="___Inc3">#REF!</definedName>
    <definedName name="___INF1" localSheetId="7">#REF!</definedName>
    <definedName name="___INF1">#REF!</definedName>
    <definedName name="___Ing1">#REF!</definedName>
    <definedName name="___Ing2">#REF!</definedName>
    <definedName name="___Ing3">#REF!</definedName>
    <definedName name="___IPC2002">#REF!</definedName>
    <definedName name="___ITM4">#REF!</definedName>
    <definedName name="___Jai1">#REF!</definedName>
    <definedName name="___Jai2">#REF!</definedName>
    <definedName name="___Jai3">#REF!</definedName>
    <definedName name="___k3">#REF!</definedName>
    <definedName name="___k4">#REF!</definedName>
    <definedName name="___k5">#REF!</definedName>
    <definedName name="___k6">#REF!</definedName>
    <definedName name="___k7">#REF!</definedName>
    <definedName name="___k8">#REF!</definedName>
    <definedName name="___k9">#REF!</definedName>
    <definedName name="___kjk6">#REF!</definedName>
    <definedName name="___LA124" localSheetId="7">#REF!</definedName>
    <definedName name="___LA124">#REF!</definedName>
    <definedName name="___LAC18" localSheetId="2">#REF!</definedName>
    <definedName name="___LAC18">[6]BASE!$D$362</definedName>
    <definedName name="___M14">#REF!</definedName>
    <definedName name="___m3">#REF!</definedName>
    <definedName name="___m4">#REF!</definedName>
    <definedName name="___m5">#REF!</definedName>
    <definedName name="___m6">#REF!</definedName>
    <definedName name="___m7">#REF!</definedName>
    <definedName name="___m8">#REF!</definedName>
    <definedName name="___m9">#REF!</definedName>
    <definedName name="___MA2">#REF!</definedName>
    <definedName name="___MA3">#REF!</definedName>
    <definedName name="___MAMAM">#REF!</definedName>
    <definedName name="___MAT1">#REF!</definedName>
    <definedName name="___MAT10">#REF!</definedName>
    <definedName name="___MAT100">#REF!</definedName>
    <definedName name="___MAT101">#REF!</definedName>
    <definedName name="___MAT102">#REF!</definedName>
    <definedName name="___MAT103">#REF!</definedName>
    <definedName name="___MAT104">#REF!</definedName>
    <definedName name="___MAT105">#REF!</definedName>
    <definedName name="___MAT106">#REF!</definedName>
    <definedName name="___MAT107">#REF!</definedName>
    <definedName name="___MAT108">#REF!</definedName>
    <definedName name="___MAT109">#REF!</definedName>
    <definedName name="___MAT11">#REF!</definedName>
    <definedName name="___MAT110">#REF!</definedName>
    <definedName name="___MAT111">#REF!</definedName>
    <definedName name="___MAT1111">#REF!</definedName>
    <definedName name="___MAT112">#REF!</definedName>
    <definedName name="___MAT113">#REF!</definedName>
    <definedName name="___MAT114">#REF!</definedName>
    <definedName name="___MAT115">#REF!</definedName>
    <definedName name="___MAT116">#REF!</definedName>
    <definedName name="___MAT117">#REF!</definedName>
    <definedName name="___MAT118">#REF!</definedName>
    <definedName name="___MAT119">#REF!</definedName>
    <definedName name="___MAT12">#REF!</definedName>
    <definedName name="___MAT120">#REF!</definedName>
    <definedName name="___MAT121">#REF!</definedName>
    <definedName name="___MAT122">#REF!</definedName>
    <definedName name="___MAT123">#REF!</definedName>
    <definedName name="___MAT124">#REF!</definedName>
    <definedName name="___MAT125">#REF!</definedName>
    <definedName name="___MAT126">#REF!</definedName>
    <definedName name="___MAT127">#REF!</definedName>
    <definedName name="___MAT128">#REF!</definedName>
    <definedName name="___MAT129">#REF!</definedName>
    <definedName name="___MAT13">#REF!</definedName>
    <definedName name="___MAT130">#REF!</definedName>
    <definedName name="___MAT131">#REF!</definedName>
    <definedName name="___MAT132">#REF!</definedName>
    <definedName name="___MAT133">#REF!</definedName>
    <definedName name="___MAT134">#REF!</definedName>
    <definedName name="___MAT135">#REF!</definedName>
    <definedName name="___MAT136">#REF!</definedName>
    <definedName name="___MAT137">#REF!</definedName>
    <definedName name="___MAT138">#REF!</definedName>
    <definedName name="___MAT139">#REF!</definedName>
    <definedName name="___MAT14">#REF!</definedName>
    <definedName name="___MAT140">#REF!</definedName>
    <definedName name="___MAT141">#REF!</definedName>
    <definedName name="___MAT142">#REF!</definedName>
    <definedName name="___MAT143">#REF!</definedName>
    <definedName name="___MAT144">#REF!</definedName>
    <definedName name="___MAT145">#REF!</definedName>
    <definedName name="___MAT146">#REF!</definedName>
    <definedName name="___MAT147">#REF!</definedName>
    <definedName name="___MAT148">#REF!</definedName>
    <definedName name="___MAT149">#REF!</definedName>
    <definedName name="___MAT15">#REF!</definedName>
    <definedName name="___MAT150">#REF!</definedName>
    <definedName name="___MAT151">#REF!</definedName>
    <definedName name="___MAT152">#REF!</definedName>
    <definedName name="___MAT153">#REF!</definedName>
    <definedName name="___MAT154">#REF!</definedName>
    <definedName name="___MAT155">#REF!</definedName>
    <definedName name="___MAT156">#REF!</definedName>
    <definedName name="___MAT157">#REF!</definedName>
    <definedName name="___MAT158">#REF!</definedName>
    <definedName name="___MAT159">#REF!</definedName>
    <definedName name="___MAT16">#REF!</definedName>
    <definedName name="___MAT160">#REF!</definedName>
    <definedName name="___MAT161">#REF!</definedName>
    <definedName name="___MAT162">#REF!</definedName>
    <definedName name="___MAT163">#REF!</definedName>
    <definedName name="___MAT164">#REF!</definedName>
    <definedName name="___MAT165">#REF!</definedName>
    <definedName name="___MAT166">#REF!</definedName>
    <definedName name="___MAT17">#REF!</definedName>
    <definedName name="___MAT170">#REF!</definedName>
    <definedName name="___MAT171">#REF!</definedName>
    <definedName name="___MAT18">#REF!</definedName>
    <definedName name="___MAT19">#REF!</definedName>
    <definedName name="___MAT2">#REF!</definedName>
    <definedName name="___MAT20">#REF!</definedName>
    <definedName name="___MAT21">#REF!</definedName>
    <definedName name="___MAT22">#REF!</definedName>
    <definedName name="___MAT23">#REF!</definedName>
    <definedName name="___MAT24">#REF!</definedName>
    <definedName name="___MAT25">#REF!</definedName>
    <definedName name="___MAT26">#REF!</definedName>
    <definedName name="___MAT27">#REF!</definedName>
    <definedName name="___MAT28">#REF!</definedName>
    <definedName name="___MAT29">#REF!</definedName>
    <definedName name="___MAT3">#REF!</definedName>
    <definedName name="___MAT30">#REF!</definedName>
    <definedName name="___MAT31">#REF!</definedName>
    <definedName name="___MAT32">#REF!</definedName>
    <definedName name="___MAT33">#REF!</definedName>
    <definedName name="___MAT34">#REF!</definedName>
    <definedName name="___MAT35">#REF!</definedName>
    <definedName name="___MAT36">#REF!</definedName>
    <definedName name="___MAT37">#REF!</definedName>
    <definedName name="___MAT38">#REF!</definedName>
    <definedName name="___MAT39">#REF!</definedName>
    <definedName name="___MAT4">#REF!</definedName>
    <definedName name="___MAT40">#REF!</definedName>
    <definedName name="___MAT41">#REF!</definedName>
    <definedName name="___MAT42">#REF!</definedName>
    <definedName name="___MAT43">#REF!</definedName>
    <definedName name="___MAT44">#REF!</definedName>
    <definedName name="___MAT45">#REF!</definedName>
    <definedName name="___MAT46">#REF!</definedName>
    <definedName name="___MAT47">#REF!</definedName>
    <definedName name="___MAT48">#REF!</definedName>
    <definedName name="___MAT49">#REF!</definedName>
    <definedName name="___MAT5">#REF!</definedName>
    <definedName name="___MAT50">#REF!</definedName>
    <definedName name="___MAT51">#REF!</definedName>
    <definedName name="___MAT52">#REF!</definedName>
    <definedName name="___MAT53">#REF!</definedName>
    <definedName name="___MAT54">#REF!</definedName>
    <definedName name="___MAT55">#REF!</definedName>
    <definedName name="___MAT56">#REF!</definedName>
    <definedName name="___MAT57">#REF!</definedName>
    <definedName name="___MAT58">#REF!</definedName>
    <definedName name="___MAT59">#REF!</definedName>
    <definedName name="___MAT6">#REF!</definedName>
    <definedName name="___MAT60">#REF!</definedName>
    <definedName name="___MAT61">#REF!</definedName>
    <definedName name="___MAT62">#REF!</definedName>
    <definedName name="___MAT63">#REF!</definedName>
    <definedName name="___MAT64">#REF!</definedName>
    <definedName name="___MAT65">#REF!</definedName>
    <definedName name="___MAT66">#REF!</definedName>
    <definedName name="___MAT67">#REF!</definedName>
    <definedName name="___MAT68">#REF!</definedName>
    <definedName name="___MAT69">#REF!</definedName>
    <definedName name="___MAT7">#REF!</definedName>
    <definedName name="___MAT70">#REF!</definedName>
    <definedName name="___MAT71">#REF!</definedName>
    <definedName name="___MAT72">#REF!</definedName>
    <definedName name="___MAT73">#REF!</definedName>
    <definedName name="___MAT74">#REF!</definedName>
    <definedName name="___MAT75">#REF!</definedName>
    <definedName name="___MAT76">#REF!</definedName>
    <definedName name="___MAT77">#REF!</definedName>
    <definedName name="___MAT78">#REF!</definedName>
    <definedName name="___MAT79">#REF!</definedName>
    <definedName name="___MAT8">#REF!</definedName>
    <definedName name="___MAT80">#REF!</definedName>
    <definedName name="___MAT81">#REF!</definedName>
    <definedName name="___MAT82">#REF!</definedName>
    <definedName name="___MAT83">#REF!</definedName>
    <definedName name="___MAT832">#REF!</definedName>
    <definedName name="___MAT84">#REF!</definedName>
    <definedName name="___MAT85">#REF!</definedName>
    <definedName name="___MAT86">#REF!</definedName>
    <definedName name="___MAT87">#REF!</definedName>
    <definedName name="___MAT88">#REF!</definedName>
    <definedName name="___MAT89">#REF!</definedName>
    <definedName name="___MAT9">#REF!</definedName>
    <definedName name="___MAT90">#REF!</definedName>
    <definedName name="___MAT91">#REF!</definedName>
    <definedName name="___MAT92">#REF!</definedName>
    <definedName name="___MAT93">#REF!</definedName>
    <definedName name="___MAT94">#REF!</definedName>
    <definedName name="___MAT95">#REF!</definedName>
    <definedName name="___MAT96">#REF!</definedName>
    <definedName name="___MAT97">#REF!</definedName>
    <definedName name="___MAT98">#REF!</definedName>
    <definedName name="___MAT99">#REF!</definedName>
    <definedName name="___MAY88">#REF!</definedName>
    <definedName name="___MB1">#REF!</definedName>
    <definedName name="___MB2">#REF!</definedName>
    <definedName name="___MB3">#REF!</definedName>
    <definedName name="___mes1">#REF!</definedName>
    <definedName name="___Mes2">#REF!</definedName>
    <definedName name="___Mes3">#REF!</definedName>
    <definedName name="___MO1">#REF!</definedName>
    <definedName name="___MO10">#REF!</definedName>
    <definedName name="___MO2">#REF!</definedName>
    <definedName name="___MO3">#REF!</definedName>
    <definedName name="___MO4">#REF!</definedName>
    <definedName name="___MO5">#REF!</definedName>
    <definedName name="___MO6">#REF!</definedName>
    <definedName name="___MO7">#REF!</definedName>
    <definedName name="___MO8">#REF!</definedName>
    <definedName name="___MO9">#REF!</definedName>
    <definedName name="___MV1">#REF!</definedName>
    <definedName name="___MV10">#REF!</definedName>
    <definedName name="___MV11">#REF!</definedName>
    <definedName name="___MV12">#REF!</definedName>
    <definedName name="___MV13">#REF!</definedName>
    <definedName name="___MV14">#REF!</definedName>
    <definedName name="___MV15">#REF!</definedName>
    <definedName name="___MV16">#REF!</definedName>
    <definedName name="___MV17">#REF!</definedName>
    <definedName name="___MV18">#REF!</definedName>
    <definedName name="___MV19">#REF!</definedName>
    <definedName name="___MV2">#REF!</definedName>
    <definedName name="___MV20">#REF!</definedName>
    <definedName name="___MV3">#REF!</definedName>
    <definedName name="___MV4">#REF!</definedName>
    <definedName name="___MV5">#REF!</definedName>
    <definedName name="___MV6">#REF!</definedName>
    <definedName name="___MV7">#REF!</definedName>
    <definedName name="___MV8">#REF!</definedName>
    <definedName name="___MV9">#REF!</definedName>
    <definedName name="___n3">#REF!</definedName>
    <definedName name="___n4">#REF!</definedName>
    <definedName name="___n5">#REF!</definedName>
    <definedName name="___nyn7">#REF!</definedName>
    <definedName name="___o4">#REF!</definedName>
    <definedName name="___o5">#REF!</definedName>
    <definedName name="___o6">#REF!</definedName>
    <definedName name="___o7">#REF!</definedName>
    <definedName name="___o8">#REF!</definedName>
    <definedName name="___o9">#REF!</definedName>
    <definedName name="___oa55">#REF!</definedName>
    <definedName name="___OCT2">#REF!</definedName>
    <definedName name="___Ope1">#REF!</definedName>
    <definedName name="___Ope2">#REF!</definedName>
    <definedName name="___Ope3">#REF!</definedName>
    <definedName name="___p6">#REF!</definedName>
    <definedName name="___p7">#REF!</definedName>
    <definedName name="___p8">#REF!</definedName>
    <definedName name="___Pa1" localSheetId="2">#REF!</definedName>
    <definedName name="___Pa1">#N/A</definedName>
    <definedName name="___Pa2" localSheetId="2">#REF!</definedName>
    <definedName name="___Pa2">#N/A</definedName>
    <definedName name="___Pa3" localSheetId="2">#REF!</definedName>
    <definedName name="___Pa3">#N/A</definedName>
    <definedName name="___Pa4" localSheetId="2">#REF!</definedName>
    <definedName name="___Pa4">#N/A</definedName>
    <definedName name="___Pae1">#REF!</definedName>
    <definedName name="___Pae2">#REF!</definedName>
    <definedName name="___Pae3">#REF!</definedName>
    <definedName name="___PJ50">#REF!</definedName>
    <definedName name="___pj51">#REF!</definedName>
    <definedName name="___pl1">#REF!</definedName>
    <definedName name="___pl2">#REF!</definedName>
    <definedName name="___Po2" localSheetId="2">#REF!</definedName>
    <definedName name="___Po2" localSheetId="7">[2]REAJUSTESACTA1PROVI!#REF!</definedName>
    <definedName name="___Po2">[2]REAJUSTESACTA1PROVI!#REF!</definedName>
    <definedName name="___POR1">#REF!</definedName>
    <definedName name="___POR2">#REF!</definedName>
    <definedName name="___POR3">#REF!</definedName>
    <definedName name="___POR4">#REF!</definedName>
    <definedName name="___POR5">#REF!</definedName>
    <definedName name="___PR1">#REF!</definedName>
    <definedName name="___R" localSheetId="2" hidden="1">{#N/A,#N/A,FALSE,"GRAFICO";#N/A,#N/A,FALSE,"CAJA (2)";#N/A,#N/A,FALSE,"TERCEROS-PROMEDIO";#N/A,#N/A,FALSE,"CAJA";#N/A,#N/A,FALSE,"INGRESOS1995-2003";#N/A,#N/A,FALSE,"GASTOS1995-2003"}</definedName>
    <definedName name="___r">#N/A</definedName>
    <definedName name="___R1210JH" localSheetId="7">#REF!</definedName>
    <definedName name="___R1210JH">#REF!</definedName>
    <definedName name="___R32EL" localSheetId="7">#REF!</definedName>
    <definedName name="___R32EL">#REF!</definedName>
    <definedName name="___R32JH" localSheetId="7">#REF!</definedName>
    <definedName name="___R32JH">#REF!</definedName>
    <definedName name="___R42JH" localSheetId="7">#REF!</definedName>
    <definedName name="___R42JH">#REF!</definedName>
    <definedName name="___R43JH" localSheetId="7">#REF!</definedName>
    <definedName name="___R43JH">#REF!</definedName>
    <definedName name="___r4r">#REF!</definedName>
    <definedName name="___R63BB" localSheetId="7">#REF!</definedName>
    <definedName name="___R63BB">#REF!</definedName>
    <definedName name="___R63JH" localSheetId="7">#REF!</definedName>
    <definedName name="___R63JH">#REF!</definedName>
    <definedName name="___R64BB" localSheetId="7">#REF!</definedName>
    <definedName name="___R64BB">#REF!</definedName>
    <definedName name="___R64JH" localSheetId="7">#REF!</definedName>
    <definedName name="___R64JH">#REF!</definedName>
    <definedName name="___R83JH" localSheetId="7">#REF!</definedName>
    <definedName name="___R83JH">#REF!</definedName>
    <definedName name="___R84JH" localSheetId="7">#REF!</definedName>
    <definedName name="___R84JH">#REF!</definedName>
    <definedName name="___R86JH" localSheetId="7">#REF!</definedName>
    <definedName name="___R86JH">#REF!</definedName>
    <definedName name="___rc">#REF!</definedName>
    <definedName name="___Red1">#REF!</definedName>
    <definedName name="___Red2">#REF!</definedName>
    <definedName name="___Red3">#REF!</definedName>
    <definedName name="___RED32" localSheetId="7">#REF!</definedName>
    <definedName name="___RED32">#REF!</definedName>
    <definedName name="___REP21" localSheetId="7">#REF!</definedName>
    <definedName name="___REP21">#REF!</definedName>
    <definedName name="___REP42" localSheetId="7">#REF!</definedName>
    <definedName name="___REP42">#REF!</definedName>
    <definedName name="___REP43" localSheetId="2">#REF!</definedName>
    <definedName name="___REP43">[3]BASE!$D$136</definedName>
    <definedName name="___RES64" localSheetId="7">#REF!</definedName>
    <definedName name="___RES64">#REF!</definedName>
    <definedName name="___rtu6">#REF!</definedName>
    <definedName name="___s1">#REF!</definedName>
    <definedName name="___s2">#REF!</definedName>
    <definedName name="___s3">#REF!</definedName>
    <definedName name="___s4">#REF!</definedName>
    <definedName name="___s5">#REF!</definedName>
    <definedName name="___s6">#REF!</definedName>
    <definedName name="___s7">#REF!</definedName>
    <definedName name="___SBC1">#REF!</definedName>
    <definedName name="___SBC3">#REF!</definedName>
    <definedName name="___SBC5">#REF!</definedName>
    <definedName name="___ST106" localSheetId="7">#REF!</definedName>
    <definedName name="___ST106">#REF!</definedName>
    <definedName name="___ST126" localSheetId="7">#REF!</definedName>
    <definedName name="___ST126">#REF!</definedName>
    <definedName name="___ST146" localSheetId="7">#REF!</definedName>
    <definedName name="___ST146">#REF!</definedName>
    <definedName name="___ST166" localSheetId="2">#REF!</definedName>
    <definedName name="___ST166">#N/A</definedName>
    <definedName name="___ST186" localSheetId="7">#REF!</definedName>
    <definedName name="___ST186">#REF!</definedName>
    <definedName name="___ST206" localSheetId="7">#REF!</definedName>
    <definedName name="___ST206">#REF!</definedName>
    <definedName name="___ST86" localSheetId="7">#REF!</definedName>
    <definedName name="___ST86">#REF!</definedName>
    <definedName name="___Sum3">#REF!</definedName>
    <definedName name="___t3">#REF!</definedName>
    <definedName name="___t4">#REF!</definedName>
    <definedName name="___t5">#REF!</definedName>
    <definedName name="___t6">#REF!</definedName>
    <definedName name="___t66">#REF!</definedName>
    <definedName name="___t7">#REF!</definedName>
    <definedName name="___t77">#REF!</definedName>
    <definedName name="___t8">#REF!</definedName>
    <definedName name="___t88">#REF!</definedName>
    <definedName name="___t9">#REF!</definedName>
    <definedName name="___t99">#REF!</definedName>
    <definedName name="___TA1">#REF!</definedName>
    <definedName name="___TA2">#REF!</definedName>
    <definedName name="___TA3">#REF!</definedName>
    <definedName name="___TA4">#REF!</definedName>
    <definedName name="___TA5">#REF!</definedName>
    <definedName name="___TA6">#REF!</definedName>
    <definedName name="___TA7">#REF!</definedName>
    <definedName name="___TA8">#REF!</definedName>
    <definedName name="___TA9">#REF!</definedName>
    <definedName name="___TAP2" localSheetId="7">#REF!</definedName>
    <definedName name="___TAP2">#REF!</definedName>
    <definedName name="___TEE1" localSheetId="7">#REF!</definedName>
    <definedName name="___TEE1">#REF!</definedName>
    <definedName name="___TEE2" localSheetId="7">#REF!</definedName>
    <definedName name="___TEE2">#REF!</definedName>
    <definedName name="___TEE32" localSheetId="7">#REF!</definedName>
    <definedName name="___TEE32">#REF!</definedName>
    <definedName name="___TEE33" localSheetId="7">#REF!</definedName>
    <definedName name="___TEE33">#REF!</definedName>
    <definedName name="___TEP44" localSheetId="7">#REF!</definedName>
    <definedName name="___TEP44">#REF!</definedName>
    <definedName name="___TES44" localSheetId="7">#REF!</definedName>
    <definedName name="___TES44">#REF!</definedName>
    <definedName name="___TES64" localSheetId="7">#REF!</definedName>
    <definedName name="___TES64">#REF!</definedName>
    <definedName name="___TES66" localSheetId="7">#REF!</definedName>
    <definedName name="___TES66">#REF!</definedName>
    <definedName name="___THF12" localSheetId="7">#REF!</definedName>
    <definedName name="___THF12">#REF!</definedName>
    <definedName name="___TPE1132" localSheetId="2">#REF!</definedName>
    <definedName name="___TPE1132" localSheetId="7">[4]BASE!#REF!</definedName>
    <definedName name="___TPE1132">[4]BASE!#REF!</definedName>
    <definedName name="___TPE12" localSheetId="7">#REF!</definedName>
    <definedName name="___TPE12">#REF!</definedName>
    <definedName name="___TPE1331" localSheetId="2">#REF!</definedName>
    <definedName name="___TPE1331" localSheetId="7">[4]BASE!#REF!</definedName>
    <definedName name="___TPE1331">[4]BASE!#REF!</definedName>
    <definedName name="___TPE1701" localSheetId="7">#REF!</definedName>
    <definedName name="___TPE1701">#REF!</definedName>
    <definedName name="___TPE1702" localSheetId="2">#REF!</definedName>
    <definedName name="___TPE1702" localSheetId="7">[4]BASE!#REF!</definedName>
    <definedName name="___TPE1702">[4]BASE!#REF!</definedName>
    <definedName name="___TPE1703" localSheetId="2">#REF!</definedName>
    <definedName name="___TPE1703" localSheetId="7">[4]BASE!#REF!</definedName>
    <definedName name="___TPE1703">[4]BASE!#REF!</definedName>
    <definedName name="___TPE1704" localSheetId="2">#REF!</definedName>
    <definedName name="___TPE1704" localSheetId="7">[4]BASE!#REF!</definedName>
    <definedName name="___TPE1704">[4]BASE!#REF!</definedName>
    <definedName name="___TPE1706" localSheetId="2">#REF!</definedName>
    <definedName name="___TPE1706" localSheetId="7">[4]BASE!#REF!</definedName>
    <definedName name="___TPE1706">[4]BASE!#REF!</definedName>
    <definedName name="___TPE1708" localSheetId="2">#REF!</definedName>
    <definedName name="___TPE1708" localSheetId="7">[4]BASE!#REF!</definedName>
    <definedName name="___TPE1708">[4]BASE!#REF!</definedName>
    <definedName name="___TPE1710" localSheetId="2">#REF!</definedName>
    <definedName name="___TPE1710" localSheetId="7">[4]BASE!#REF!</definedName>
    <definedName name="___TPE1710">[4]BASE!#REF!</definedName>
    <definedName name="___TPE1735" localSheetId="2">#REF!</definedName>
    <definedName name="___TPE1735" localSheetId="7">[4]BASE!#REF!</definedName>
    <definedName name="___TPE1735">[4]BASE!#REF!</definedName>
    <definedName name="___TPE1763" localSheetId="2">#REF!</definedName>
    <definedName name="___TPE1763" localSheetId="7">[4]BASE!#REF!</definedName>
    <definedName name="___TPE1763">[4]BASE!#REF!</definedName>
    <definedName name="___TPE1790" localSheetId="2">#REF!</definedName>
    <definedName name="___TPE1790" localSheetId="7">[4]BASE!#REF!</definedName>
    <definedName name="___TPE1790">[4]BASE!#REF!</definedName>
    <definedName name="___TPE8016" localSheetId="2">#REF!</definedName>
    <definedName name="___TPE8016">#N/A</definedName>
    <definedName name="___TPE8020" localSheetId="2">#REF!</definedName>
    <definedName name="___TPE8020">#N/A</definedName>
    <definedName name="___TPE8025" localSheetId="2">#REF!</definedName>
    <definedName name="___TPE8025">#N/A</definedName>
    <definedName name="___TPF12" localSheetId="7">#REF!</definedName>
    <definedName name="___TPF12">#REF!</definedName>
    <definedName name="___TPN1002" localSheetId="2">#REF!</definedName>
    <definedName name="___TPN1002">#N/A</definedName>
    <definedName name="___TPN1003" localSheetId="2">#REF!</definedName>
    <definedName name="___TPN1003">#N/A</definedName>
    <definedName name="___TPN1004" localSheetId="2">#REF!</definedName>
    <definedName name="___TPN1004">#N/A</definedName>
    <definedName name="___TPN1006" localSheetId="2">#REF!</definedName>
    <definedName name="___TPN1006">#N/A</definedName>
    <definedName name="___TPN1008" localSheetId="2">#REF!</definedName>
    <definedName name="___TPN1008">#N/A</definedName>
    <definedName name="___TPN1202" localSheetId="2">#REF!</definedName>
    <definedName name="___TPN1202">#N/A</definedName>
    <definedName name="___TPN1203" localSheetId="2">#REF!</definedName>
    <definedName name="___TPN1203">#N/A</definedName>
    <definedName name="___TPN1204" localSheetId="2">#REF!</definedName>
    <definedName name="___TPN1204">#N/A</definedName>
    <definedName name="___TPN1206" localSheetId="2">#REF!</definedName>
    <definedName name="___TPN1206">#N/A</definedName>
    <definedName name="___TPN1208" localSheetId="2">#REF!</definedName>
    <definedName name="___TPN1208">#N/A</definedName>
    <definedName name="___TPN16012" localSheetId="2">#REF!</definedName>
    <definedName name="___TPN16012">#N/A</definedName>
    <definedName name="___TPN1602" localSheetId="2">#REF!</definedName>
    <definedName name="___TPN1602">#N/A</definedName>
    <definedName name="___TPN1603" localSheetId="2">#REF!</definedName>
    <definedName name="___TPN1603">#N/A</definedName>
    <definedName name="___TPN1604" localSheetId="2">#REF!</definedName>
    <definedName name="___TPN1604">#N/A</definedName>
    <definedName name="___TPN1606" localSheetId="2">#REF!</definedName>
    <definedName name="___TPN1606">#N/A</definedName>
    <definedName name="___TPN1608" localSheetId="2">#REF!</definedName>
    <definedName name="___TPN1608">#N/A</definedName>
    <definedName name="___TR114" localSheetId="7">#REF!</definedName>
    <definedName name="___TR114">#REF!</definedName>
    <definedName name="___Tra1">#REF!</definedName>
    <definedName name="___Tra2">#REF!</definedName>
    <definedName name="___Tra3">#REF!</definedName>
    <definedName name="___TUZ22" localSheetId="2">#REF!</definedName>
    <definedName name="___TUZ22">#N/A</definedName>
    <definedName name="___TUZ36" localSheetId="2">#REF!</definedName>
    <definedName name="___TUZ36">#N/A</definedName>
    <definedName name="___TZ2110" localSheetId="7">#REF!</definedName>
    <definedName name="___TZ2110">#REF!</definedName>
    <definedName name="___TZ2112" localSheetId="7">#REF!</definedName>
    <definedName name="___TZ2112">#REF!</definedName>
    <definedName name="___TZ2114" localSheetId="7">#REF!</definedName>
    <definedName name="___TZ2114">#REF!</definedName>
    <definedName name="___TZ2116" localSheetId="7">#REF!</definedName>
    <definedName name="___TZ2116">#REF!</definedName>
    <definedName name="___TZ212" localSheetId="7">#REF!</definedName>
    <definedName name="___TZ212">#REF!</definedName>
    <definedName name="___TZ213" localSheetId="7">#REF!</definedName>
    <definedName name="___TZ213">#REF!</definedName>
    <definedName name="___TZ214" localSheetId="7">#REF!</definedName>
    <definedName name="___TZ214">#REF!</definedName>
    <definedName name="___TZ216" localSheetId="7">#REF!</definedName>
    <definedName name="___TZ216">#REF!</definedName>
    <definedName name="___TZ218" localSheetId="7">#REF!</definedName>
    <definedName name="___TZ218">#REF!</definedName>
    <definedName name="___TZ225" localSheetId="7">#REF!</definedName>
    <definedName name="___TZ225">#REF!</definedName>
    <definedName name="___TZ2610" localSheetId="7">#REF!</definedName>
    <definedName name="___TZ2610">#REF!</definedName>
    <definedName name="___TZ2612" localSheetId="7">#REF!</definedName>
    <definedName name="___TZ2612">#REF!</definedName>
    <definedName name="___TZ2616" localSheetId="7">#REF!</definedName>
    <definedName name="___TZ2616">#REF!</definedName>
    <definedName name="___TZ262" localSheetId="7">#REF!</definedName>
    <definedName name="___TZ262">#REF!</definedName>
    <definedName name="___TZ263" localSheetId="7">#REF!</definedName>
    <definedName name="___TZ263">#REF!</definedName>
    <definedName name="___TZ264" localSheetId="7">#REF!</definedName>
    <definedName name="___TZ264">#REF!</definedName>
    <definedName name="___TZ266" localSheetId="7">#REF!</definedName>
    <definedName name="___TZ266">#REF!</definedName>
    <definedName name="___TZ268" localSheetId="7">#REF!</definedName>
    <definedName name="___TZ268">#REF!</definedName>
    <definedName name="___TZ323" localSheetId="2">#REF!</definedName>
    <definedName name="___TZ323">#N/A</definedName>
    <definedName name="___TZ324" localSheetId="2">#REF!</definedName>
    <definedName name="___TZ324">#N/A</definedName>
    <definedName name="___TZ32510" localSheetId="7">#REF!</definedName>
    <definedName name="___TZ32510">#REF!</definedName>
    <definedName name="___TZ32512" localSheetId="7">#REF!</definedName>
    <definedName name="___TZ32512">#REF!</definedName>
    <definedName name="___TZ3253" localSheetId="7">#REF!</definedName>
    <definedName name="___TZ3253">#REF!</definedName>
    <definedName name="___TZ3254" localSheetId="7">#REF!</definedName>
    <definedName name="___TZ3254">#REF!</definedName>
    <definedName name="___TZ3256" localSheetId="7">#REF!</definedName>
    <definedName name="___TZ3256">#REF!</definedName>
    <definedName name="___TZ3258" localSheetId="7">#REF!</definedName>
    <definedName name="___TZ3258">#REF!</definedName>
    <definedName name="___TZ4110" localSheetId="7">#REF!</definedName>
    <definedName name="___TZ4110">#REF!</definedName>
    <definedName name="___TZ4112" localSheetId="7">#REF!</definedName>
    <definedName name="___TZ4112">#REF!</definedName>
    <definedName name="___TZ414" localSheetId="7">#REF!</definedName>
    <definedName name="___TZ414">#REF!</definedName>
    <definedName name="___TZ416" localSheetId="7">#REF!</definedName>
    <definedName name="___TZ416">#REF!</definedName>
    <definedName name="___TZ418" localSheetId="7">#REF!</definedName>
    <definedName name="___TZ418">#REF!</definedName>
    <definedName name="___u4">#REF!</definedName>
    <definedName name="___u5">#REF!</definedName>
    <definedName name="___u6">#REF!</definedName>
    <definedName name="___u7">#REF!</definedName>
    <definedName name="___u8">#REF!</definedName>
    <definedName name="___u9">#REF!</definedName>
    <definedName name="___UDD06" localSheetId="7">#REF!</definedName>
    <definedName name="___UDD06">#REF!</definedName>
    <definedName name="___UDD08" localSheetId="7">#REF!</definedName>
    <definedName name="___UDD08">#REF!</definedName>
    <definedName name="___UNI32" localSheetId="7">#REF!</definedName>
    <definedName name="___UNI32">#REF!</definedName>
    <definedName name="___ur7">#REF!</definedName>
    <definedName name="___v1">#REF!</definedName>
    <definedName name="___v2">#REF!</definedName>
    <definedName name="___v3">#REF!</definedName>
    <definedName name="___v4">#REF!</definedName>
    <definedName name="___v5">#REF!</definedName>
    <definedName name="___v6">#REF!</definedName>
    <definedName name="___v7">#REF!</definedName>
    <definedName name="___v8">#REF!</definedName>
    <definedName name="___v9">#REF!</definedName>
    <definedName name="___vfv4">#REF!</definedName>
    <definedName name="___w1">#REF!</definedName>
    <definedName name="___w2">#REF!</definedName>
    <definedName name="___w3">#REF!</definedName>
    <definedName name="___w4">#REF!</definedName>
    <definedName name="___w5">#REF!</definedName>
    <definedName name="___w6">Scheduled_Payment+Extra_Payment</definedName>
    <definedName name="___w7">#REF!</definedName>
    <definedName name="___x1">#REF!</definedName>
    <definedName name="___x2">#REF!</definedName>
    <definedName name="___x3">#REF!</definedName>
    <definedName name="___x4">#REF!</definedName>
    <definedName name="___x5">#REF!</definedName>
    <definedName name="___x6">#REF!</definedName>
    <definedName name="___x7">#REF!</definedName>
    <definedName name="___x8">#REF!</definedName>
    <definedName name="___x9">#REF!</definedName>
    <definedName name="___xlnm._FilterDatabase">#REF!</definedName>
    <definedName name="___xlnm._FilterDatabase_1">#REF!</definedName>
    <definedName name="___xlnm._FilterDatabase_1_1">#REF!</definedName>
    <definedName name="___xlnm._FilterDatabase_1_2">#REF!</definedName>
    <definedName name="___xlnm.Print_Area">"#N/A"</definedName>
    <definedName name="___xz2">#REF!</definedName>
    <definedName name="___y1">#REF!</definedName>
    <definedName name="___y2">#REF!</definedName>
    <definedName name="___y3">#REF!</definedName>
    <definedName name="___y4">#REF!</definedName>
    <definedName name="___y5">#REF!</definedName>
    <definedName name="___y6">#REF!</definedName>
    <definedName name="___y7">#REF!</definedName>
    <definedName name="___y8">#REF!</definedName>
    <definedName name="___y9">#REF!</definedName>
    <definedName name="___z1">#REF!</definedName>
    <definedName name="___z2">#REF!</definedName>
    <definedName name="___z3">#REF!</definedName>
    <definedName name="___z4">#REF!</definedName>
    <definedName name="___z5">#REF!</definedName>
    <definedName name="___z6">#REF!</definedName>
    <definedName name="___z7">#REF!</definedName>
    <definedName name="__123Graph_A" hidden="1">#REF!</definedName>
    <definedName name="__123Graph_Acaja" hidden="1">#REF!</definedName>
    <definedName name="__123Graph_ACart_AnticAdic" hidden="1">#REF!</definedName>
    <definedName name="__123Graph_AFACTURAC" hidden="1">#REF!</definedName>
    <definedName name="__123Graph_AGraph2" hidden="1">#REF!</definedName>
    <definedName name="__123Graph_Bcaja" hidden="1">#REF!</definedName>
    <definedName name="__123Graph_BCart_AnticAdic" hidden="1">#REF!</definedName>
    <definedName name="__123Graph_Ccaja" hidden="1">#REF!</definedName>
    <definedName name="__123Graph_CCart_AnticAdic" hidden="1">#REF!</definedName>
    <definedName name="__123Graph_Dcaja" hidden="1">#REF!</definedName>
    <definedName name="__123Graph_DCart_AnticAdic" hidden="1">#REF!</definedName>
    <definedName name="__123Graph_ECart_AnticAdic" hidden="1">#REF!</definedName>
    <definedName name="__123Graph_F" hidden="1">#REF!</definedName>
    <definedName name="__123Graph_LBL_ACart_AnticAdic" hidden="1">#REF!</definedName>
    <definedName name="__123Graph_LBL_Ccaja" hidden="1">#REF!</definedName>
    <definedName name="__123Graph_LBL_DCart_AnticAdic" hidden="1">#REF!</definedName>
    <definedName name="__123Graph_X" hidden="1">#REF!</definedName>
    <definedName name="__123Graph_Xcaja" hidden="1">#REF!</definedName>
    <definedName name="__1Sin_nombre">#REF!</definedName>
    <definedName name="__A1">#REF!</definedName>
    <definedName name="__A17000">#REF!</definedName>
    <definedName name="__A20000">#REF!</definedName>
    <definedName name="__a3" localSheetId="2" hidden="1">{"TAB1",#N/A,TRUE,"GENERAL";"TAB2",#N/A,TRUE,"GENERAL";"TAB3",#N/A,TRUE,"GENERAL";"TAB4",#N/A,TRUE,"GENERAL";"TAB5",#N/A,TRUE,"GENERAL"}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localSheetId="2" hidden="1">{"via1",#N/A,TRUE,"general";"via2",#N/A,TRUE,"general";"via3",#N/A,TRUE,"general"}</definedName>
    <definedName name="__a4" hidden="1">{"via1",#N/A,TRUE,"general";"via2",#N/A,TRUE,"general";"via3",#N/A,TRUE,"general"}</definedName>
    <definedName name="__a5" localSheetId="2" hidden="1">{"TAB1",#N/A,TRUE,"GENERAL";"TAB2",#N/A,TRUE,"GENERAL";"TAB3",#N/A,TRUE,"GENERAL";"TAB4",#N/A,TRUE,"GENERAL";"TAB5",#N/A,TRUE,"GENERAL"}</definedName>
    <definedName name="__a5" hidden="1">{"TAB1",#N/A,TRUE,"GENERAL";"TAB2",#N/A,TRUE,"GENERAL";"TAB3",#N/A,TRUE,"GENERAL";"TAB4",#N/A,TRUE,"GENERAL";"TAB5",#N/A,TRUE,"GENERAL"}</definedName>
    <definedName name="__a6" localSheetId="2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DH12" localSheetId="2">#REF!</definedName>
    <definedName name="__ADH12">[7]BASE!$D$317</definedName>
    <definedName name="__adi1">#REF!</definedName>
    <definedName name="__adi2">#REF!</definedName>
    <definedName name="__ADM12" localSheetId="2">#REF!</definedName>
    <definedName name="__ADM12">[7]BASE!$D$318</definedName>
    <definedName name="__ADM2" localSheetId="7">#REF!</definedName>
    <definedName name="__ADM2">#REF!</definedName>
    <definedName name="__ADM3" localSheetId="2">#REF!</definedName>
    <definedName name="__ADM3">[7]BASE!$D$126</definedName>
    <definedName name="__ADM4" localSheetId="2">#REF!</definedName>
    <definedName name="__ADM4">[8]BASE!$D$133</definedName>
    <definedName name="__ADP1" localSheetId="7">#REF!</definedName>
    <definedName name="__ADP1">#REF!</definedName>
    <definedName name="__AFC1" localSheetId="2">#REF!</definedName>
    <definedName name="__AFC1">[9]INV!$A$25:$D$28</definedName>
    <definedName name="__AFC3" localSheetId="2">#REF!</definedName>
    <definedName name="__AFC3">[9]INV!$F$25:$I$28</definedName>
    <definedName name="__AFC5" localSheetId="2">#REF!</definedName>
    <definedName name="__AFC5">[9]INV!$K$25:$N$28</definedName>
    <definedName name="__AIU1" localSheetId="7">#REF!</definedName>
    <definedName name="__AIU1">#REF!</definedName>
    <definedName name="__aiu2" localSheetId="2">#REF!</definedName>
    <definedName name="__aiu2">[10]AIU!$J$105</definedName>
    <definedName name="__APU221">#REF!</definedName>
    <definedName name="__APU465">#REF!</definedName>
    <definedName name="__b2" localSheetId="2" hidden="1">{"TAB1",#N/A,TRUE,"GENERAL";"TAB2",#N/A,TRUE,"GENERAL";"TAB3",#N/A,TRUE,"GENERAL";"TAB4",#N/A,TRUE,"GENERAL";"TAB5",#N/A,TRUE,"GENERAL"}</definedName>
    <definedName name="__b2" hidden="1">{"TAB1",#N/A,TRUE,"GENERAL";"TAB2",#N/A,TRUE,"GENERAL";"TAB3",#N/A,TRUE,"GENERAL";"TAB4",#N/A,TRUE,"GENERAL";"TAB5",#N/A,TRUE,"GENERAL"}</definedName>
    <definedName name="__b3" localSheetId="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localSheetId="2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localSheetId="2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localSheetId="2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localSheetId="2" hidden="1">{"via1",#N/A,TRUE,"general";"via2",#N/A,TRUE,"general";"via3",#N/A,TRUE,"general"}</definedName>
    <definedName name="__b7" hidden="1">{"via1",#N/A,TRUE,"general";"via2",#N/A,TRUE,"general";"via3",#N/A,TRUE,"general"}</definedName>
    <definedName name="__b8" localSheetId="2" hidden="1">{"via1",#N/A,TRUE,"general";"via2",#N/A,TRUE,"general";"via3",#N/A,TRUE,"general"}</definedName>
    <definedName name="__b8" hidden="1">{"via1",#N/A,TRUE,"general";"via2",#N/A,TRUE,"general";"via3",#N/A,TRUE,"general"}</definedName>
    <definedName name="__BAZ10" localSheetId="2">#REF!</definedName>
    <definedName name="__BAZ10">[7]BASE!$D$370</definedName>
    <definedName name="__bb9" localSheetId="2" hidden="1">{"TAB1",#N/A,TRUE,"GENERAL";"TAB2",#N/A,TRUE,"GENERAL";"TAB3",#N/A,TRUE,"GENERAL";"TAB4",#N/A,TRUE,"GENERAL";"TAB5",#N/A,TRUE,"GENERAL"}</definedName>
    <definedName name="__bb9" hidden="1">{"TAB1",#N/A,TRUE,"GENERAL";"TAB2",#N/A,TRUE,"GENERAL";"TAB3",#N/A,TRUE,"GENERAL";"TAB4",#N/A,TRUE,"GENERAL";"TAB5",#N/A,TRUE,"GENERAL"}</definedName>
    <definedName name="__bgb5" localSheetId="2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 localSheetId="2">#REF!</definedName>
    <definedName name="__BGC1">[9]INV!$A$5:$D$8</definedName>
    <definedName name="__BGC3" localSheetId="2">#REF!</definedName>
    <definedName name="__BGC3">[9]INV!$F$5:$I$8</definedName>
    <definedName name="__BGC5" localSheetId="2">#REF!</definedName>
    <definedName name="__BGC5">[9]INV!$K$5:$N$8</definedName>
    <definedName name="__BLO20" localSheetId="2">#REF!</definedName>
    <definedName name="__BLO20">[7]BASE!$D$56</definedName>
    <definedName name="__C2254JH" localSheetId="2">#REF!</definedName>
    <definedName name="__C2254JH">[7]BASE!$D$298</definedName>
    <definedName name="__C2256JH" localSheetId="7">#REF!</definedName>
    <definedName name="__C2256JH">#REF!</definedName>
    <definedName name="__C452JH" localSheetId="2">#REF!</definedName>
    <definedName name="__C452JH">[7]BASE!$D$294</definedName>
    <definedName name="__C903L" localSheetId="2">#REF!</definedName>
    <definedName name="__C903L">[7]BASE!$D$376</definedName>
    <definedName name="__C908J" localSheetId="7">#REF!</definedName>
    <definedName name="__C908J">#REF!</definedName>
    <definedName name="__CAC1" localSheetId="2">#REF!</definedName>
    <definedName name="__CAC1">[9]INV!$A$19:$D$22</definedName>
    <definedName name="__CAC3" localSheetId="2">#REF!</definedName>
    <definedName name="__CAC3">[9]INV!$F$19:$I$22</definedName>
    <definedName name="__CAC5" localSheetId="2">#REF!</definedName>
    <definedName name="__CAC5">[9]INV!$K$19:$N$22</definedName>
    <definedName name="__CAN28" localSheetId="2">#REF!</definedName>
    <definedName name="__CAN28">[5]BASE!$D$424</definedName>
    <definedName name="__Cod1" localSheetId="7">#REF!</definedName>
    <definedName name="__Cod1">#REF!</definedName>
    <definedName name="__CON123">#REF!</definedName>
    <definedName name="__CUA44" localSheetId="2">#REF!</definedName>
    <definedName name="__CUA44">[5]BASE!$D$353</definedName>
    <definedName name="__DEC1">#REF!</definedName>
    <definedName name="__DEC12">#REF!</definedName>
    <definedName name="__EEF110" localSheetId="7">#REF!</definedName>
    <definedName name="__EEF110">#REF!</definedName>
    <definedName name="__EQP1">#REF!</definedName>
    <definedName name="__EQP10">#REF!</definedName>
    <definedName name="__EQP11">#REF!</definedName>
    <definedName name="__EQP12">#REF!</definedName>
    <definedName name="__EQP13">#REF!</definedName>
    <definedName name="__EQP14">#REF!</definedName>
    <definedName name="__EQP15">#REF!</definedName>
    <definedName name="__EQP16">#REF!</definedName>
    <definedName name="__EQP17">#REF!</definedName>
    <definedName name="__EQP18">#REF!</definedName>
    <definedName name="__EQP19">#REF!</definedName>
    <definedName name="__EQP2">#REF!</definedName>
    <definedName name="__EQP20">#REF!</definedName>
    <definedName name="__eqp27">#REF!</definedName>
    <definedName name="__EQP3">#REF!</definedName>
    <definedName name="__EQP4">#REF!</definedName>
    <definedName name="__EQP5">#REF!</definedName>
    <definedName name="__EQP6">#REF!</definedName>
    <definedName name="__EQP7">#REF!</definedName>
    <definedName name="__EQP8">#REF!</definedName>
    <definedName name="__EQP9">#REF!</definedName>
    <definedName name="__EST1" localSheetId="9">#REF!</definedName>
    <definedName name="__EST1" localSheetId="7">#REF!</definedName>
    <definedName name="__EST1">#REF!</definedName>
    <definedName name="__EST10" localSheetId="9">#REF!</definedName>
    <definedName name="__EST10" localSheetId="7">#REF!</definedName>
    <definedName name="__EST10">#REF!</definedName>
    <definedName name="__EST11" localSheetId="9">#REF!</definedName>
    <definedName name="__EST11" localSheetId="7">#REF!</definedName>
    <definedName name="__EST11">#REF!</definedName>
    <definedName name="__EST12" localSheetId="9">#REF!</definedName>
    <definedName name="__EST12" localSheetId="7">#REF!</definedName>
    <definedName name="__EST12">#REF!</definedName>
    <definedName name="__EST13" localSheetId="9">#REF!</definedName>
    <definedName name="__EST13" localSheetId="7">#REF!</definedName>
    <definedName name="__EST13">#REF!</definedName>
    <definedName name="__EST14" localSheetId="9">#REF!</definedName>
    <definedName name="__EST14" localSheetId="7">#REF!</definedName>
    <definedName name="__EST14">#REF!</definedName>
    <definedName name="__EST15" localSheetId="9">#REF!</definedName>
    <definedName name="__EST15" localSheetId="7">#REF!</definedName>
    <definedName name="__EST15">#REF!</definedName>
    <definedName name="__EST16" localSheetId="9">#REF!</definedName>
    <definedName name="__EST16" localSheetId="7">#REF!</definedName>
    <definedName name="__EST16">#REF!</definedName>
    <definedName name="__EST17" localSheetId="9">#REF!</definedName>
    <definedName name="__EST17" localSheetId="7">#REF!</definedName>
    <definedName name="__EST17">#REF!</definedName>
    <definedName name="__EST18" localSheetId="9">#REF!</definedName>
    <definedName name="__EST18" localSheetId="7">#REF!</definedName>
    <definedName name="__EST18">#REF!</definedName>
    <definedName name="__EST19" localSheetId="9">#REF!</definedName>
    <definedName name="__EST19" localSheetId="7">#REF!</definedName>
    <definedName name="__EST19">#REF!</definedName>
    <definedName name="__EST2" localSheetId="9">#REF!</definedName>
    <definedName name="__EST2" localSheetId="7">#REF!</definedName>
    <definedName name="__EST2">#REF!</definedName>
    <definedName name="__EST23" localSheetId="9">#REF!</definedName>
    <definedName name="__EST23" localSheetId="7">#REF!</definedName>
    <definedName name="__EST23">#REF!</definedName>
    <definedName name="__EST3" localSheetId="9">#REF!</definedName>
    <definedName name="__EST3" localSheetId="7">#REF!</definedName>
    <definedName name="__EST3">#REF!</definedName>
    <definedName name="__EST4" localSheetId="9">#REF!</definedName>
    <definedName name="__EST4" localSheetId="7">#REF!</definedName>
    <definedName name="__EST4">#REF!</definedName>
    <definedName name="__EST5" localSheetId="9">#REF!</definedName>
    <definedName name="__EST5" localSheetId="7">#REF!</definedName>
    <definedName name="__EST5">#REF!</definedName>
    <definedName name="__EST6" localSheetId="9">#REF!</definedName>
    <definedName name="__EST6" localSheetId="7">#REF!</definedName>
    <definedName name="__EST6">#REF!</definedName>
    <definedName name="__EST7" localSheetId="9">#REF!</definedName>
    <definedName name="__EST7" localSheetId="7">#REF!</definedName>
    <definedName name="__EST7">#REF!</definedName>
    <definedName name="__EST8" localSheetId="9">#REF!</definedName>
    <definedName name="__EST8" localSheetId="7">#REF!</definedName>
    <definedName name="__EST8">#REF!</definedName>
    <definedName name="__EST9" localSheetId="9">#REF!</definedName>
    <definedName name="__EST9" localSheetId="7">#REF!</definedName>
    <definedName name="__EST9">#REF!</definedName>
    <definedName name="__ETF315" localSheetId="7">#REF!</definedName>
    <definedName name="__ETF315">#REF!</definedName>
    <definedName name="__EXC1" localSheetId="9">#REF!</definedName>
    <definedName name="__EXC1" localSheetId="7">#REF!</definedName>
    <definedName name="__EXC1">#REF!</definedName>
    <definedName name="__EXC10" localSheetId="9">#REF!</definedName>
    <definedName name="__EXC10" localSheetId="7">#REF!</definedName>
    <definedName name="__EXC10">#REF!</definedName>
    <definedName name="__EXC11" localSheetId="9">#REF!</definedName>
    <definedName name="__EXC11" localSheetId="7">#REF!</definedName>
    <definedName name="__EXC11">#REF!</definedName>
    <definedName name="__EXC12" localSheetId="9">#REF!</definedName>
    <definedName name="__EXC12" localSheetId="7">#REF!</definedName>
    <definedName name="__EXC12">#REF!</definedName>
    <definedName name="__EXC2" localSheetId="9">#REF!</definedName>
    <definedName name="__EXC2" localSheetId="7">#REF!</definedName>
    <definedName name="__EXC2">#REF!</definedName>
    <definedName name="__EXC3" localSheetId="9">#REF!</definedName>
    <definedName name="__EXC3" localSheetId="7">#REF!</definedName>
    <definedName name="__EXC3">#REF!</definedName>
    <definedName name="__EXC4" localSheetId="9">#REF!</definedName>
    <definedName name="__EXC4" localSheetId="7">#REF!</definedName>
    <definedName name="__EXC4">#REF!</definedName>
    <definedName name="__EXC5" localSheetId="9">#REF!</definedName>
    <definedName name="__EXC5" localSheetId="7">#REF!</definedName>
    <definedName name="__EXC5">#REF!</definedName>
    <definedName name="__EXC6" localSheetId="9">#REF!</definedName>
    <definedName name="__EXC6" localSheetId="7">#REF!</definedName>
    <definedName name="__EXC6">#REF!</definedName>
    <definedName name="__EXC7" localSheetId="9">#REF!</definedName>
    <definedName name="__EXC7" localSheetId="7">#REF!</definedName>
    <definedName name="__EXC7">#REF!</definedName>
    <definedName name="__EXC8" localSheetId="9">#REF!</definedName>
    <definedName name="__EXC8" localSheetId="7">#REF!</definedName>
    <definedName name="__EXC8">#REF!</definedName>
    <definedName name="__EXC9" localSheetId="9">#REF!</definedName>
    <definedName name="__EXC9" localSheetId="7">#REF!</definedName>
    <definedName name="__EXC9">#REF!</definedName>
    <definedName name="__F">#N/A</definedName>
    <definedName name="__FEC5">#REF!,#REF!</definedName>
    <definedName name="__fei7">#REF!</definedName>
    <definedName name="__fei8">#REF!</definedName>
    <definedName name="__fei9">#REF!</definedName>
    <definedName name="__FS01">#N/A</definedName>
    <definedName name="__FYB02" localSheetId="7">#REF!</definedName>
    <definedName name="__FYB02">#REF!</definedName>
    <definedName name="__FYB03" localSheetId="2">#REF!</definedName>
    <definedName name="__FYB03">[7]BASE!$D$337</definedName>
    <definedName name="__FYB04" localSheetId="7">#REF!</definedName>
    <definedName name="__FYB04">#REF!</definedName>
    <definedName name="__FYB08" localSheetId="2">#REF!</definedName>
    <definedName name="__FYB08">[7]BASE!$D$339</definedName>
    <definedName name="__FYB10" localSheetId="7">#REF!</definedName>
    <definedName name="__FYB10">#REF!</definedName>
    <definedName name="__G1">#REF!</definedName>
    <definedName name="__g2" localSheetId="2" hidden="1">{"TAB1",#N/A,TRUE,"GENERAL";"TAB2",#N/A,TRUE,"GENERAL";"TAB3",#N/A,TRUE,"GENERAL";"TAB4",#N/A,TRUE,"GENERAL";"TAB5",#N/A,TRUE,"GENERAL"}</definedName>
    <definedName name="__g2" hidden="1">{"TAB1",#N/A,TRUE,"GENERAL";"TAB2",#N/A,TRUE,"GENERAL";"TAB3",#N/A,TRUE,"GENERAL";"TAB4",#N/A,TRUE,"GENERAL";"TAB5",#N/A,TRUE,"GENERAL"}</definedName>
    <definedName name="__g3" localSheetId="2" hidden="1">{"via1",#N/A,TRUE,"general";"via2",#N/A,TRUE,"general";"via3",#N/A,TRUE,"general"}</definedName>
    <definedName name="__g3" hidden="1">{"via1",#N/A,TRUE,"general";"via2",#N/A,TRUE,"general";"via3",#N/A,TRUE,"general"}</definedName>
    <definedName name="__g4" localSheetId="2" hidden="1">{"via1",#N/A,TRUE,"general";"via2",#N/A,TRUE,"general";"via3",#N/A,TRUE,"general"}</definedName>
    <definedName name="__g4" hidden="1">{"via1",#N/A,TRUE,"general";"via2",#N/A,TRUE,"general";"via3",#N/A,TRUE,"general"}</definedName>
    <definedName name="__g5" localSheetId="2" hidden="1">{"via1",#N/A,TRUE,"general";"via2",#N/A,TRUE,"general";"via3",#N/A,TRUE,"general"}</definedName>
    <definedName name="__g5" hidden="1">{"via1",#N/A,TRUE,"general";"via2",#N/A,TRUE,"general";"via3",#N/A,TRUE,"general"}</definedName>
    <definedName name="__g6" localSheetId="2" hidden="1">{"via1",#N/A,TRUE,"general";"via2",#N/A,TRUE,"general";"via3",#N/A,TRUE,"general"}</definedName>
    <definedName name="__g6" hidden="1">{"via1",#N/A,TRUE,"general";"via2",#N/A,TRUE,"general";"via3",#N/A,TRUE,"general"}</definedName>
    <definedName name="__g7" localSheetId="2" hidden="1">{"TAB1",#N/A,TRUE,"GENERAL";"TAB2",#N/A,TRUE,"GENERAL";"TAB3",#N/A,TRUE,"GENERAL";"TAB4",#N/A,TRUE,"GENERAL";"TAB5",#N/A,TRUE,"GENERAL"}</definedName>
    <definedName name="__g7" hidden="1">{"TAB1",#N/A,TRUE,"GENERAL";"TAB2",#N/A,TRUE,"GENERAL";"TAB3",#N/A,TRUE,"GENERAL";"TAB4",#N/A,TRUE,"GENERAL";"TAB5",#N/A,TRUE,"GENERAL"}</definedName>
    <definedName name="__GR1" localSheetId="2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localSheetId="2" hidden="1">{"via1",#N/A,TRUE,"general";"via2",#N/A,TRUE,"general";"via3",#N/A,TRUE,"general"}</definedName>
    <definedName name="__gtr4" hidden="1">{"via1",#N/A,TRUE,"general";"via2",#N/A,TRUE,"general";"via3",#N/A,TRUE,"general"}</definedName>
    <definedName name="__h2" localSheetId="2" hidden="1">{"via1",#N/A,TRUE,"general";"via2",#N/A,TRUE,"general";"via3",#N/A,TRUE,"general"}</definedName>
    <definedName name="__h2" hidden="1">{"via1",#N/A,TRUE,"general";"via2",#N/A,TRUE,"general";"via3",#N/A,TRUE,"general"}</definedName>
    <definedName name="__h3" localSheetId="2" hidden="1">{"via1",#N/A,TRUE,"general";"via2",#N/A,TRUE,"general";"via3",#N/A,TRUE,"general"}</definedName>
    <definedName name="__h3" hidden="1">{"via1",#N/A,TRUE,"general";"via2",#N/A,TRUE,"general";"via3",#N/A,TRUE,"general"}</definedName>
    <definedName name="__h4" localSheetId="2" hidden="1">{"TAB1",#N/A,TRUE,"GENERAL";"TAB2",#N/A,TRUE,"GENERAL";"TAB3",#N/A,TRUE,"GENERAL";"TAB4",#N/A,TRUE,"GENERAL";"TAB5",#N/A,TRUE,"GENERAL"}</definedName>
    <definedName name="__h4" hidden="1">{"TAB1",#N/A,TRUE,"GENERAL";"TAB2",#N/A,TRUE,"GENERAL";"TAB3",#N/A,TRUE,"GENERAL";"TAB4",#N/A,TRUE,"GENERAL";"TAB5",#N/A,TRUE,"GENERAL"}</definedName>
    <definedName name="__h5" localSheetId="2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localSheetId="2" hidden="1">{"via1",#N/A,TRUE,"general";"via2",#N/A,TRUE,"general";"via3",#N/A,TRUE,"general"}</definedName>
    <definedName name="__h6" hidden="1">{"via1",#N/A,TRUE,"general";"via2",#N/A,TRUE,"general";"via3",#N/A,TRUE,"general"}</definedName>
    <definedName name="__h7" localSheetId="2" hidden="1">{"TAB1",#N/A,TRUE,"GENERAL";"TAB2",#N/A,TRUE,"GENERAL";"TAB3",#N/A,TRUE,"GENERAL";"TAB4",#N/A,TRUE,"GENERAL";"TAB5",#N/A,TRUE,"GENERAL"}</definedName>
    <definedName name="__h7" hidden="1">{"TAB1",#N/A,TRUE,"GENERAL";"TAB2",#N/A,TRUE,"GENERAL";"TAB3",#N/A,TRUE,"GENERAL";"TAB4",#N/A,TRUE,"GENERAL";"TAB5",#N/A,TRUE,"GENERAL"}</definedName>
    <definedName name="__h8" localSheetId="2" hidden="1">{"via1",#N/A,TRUE,"general";"via2",#N/A,TRUE,"general";"via3",#N/A,TRUE,"general"}</definedName>
    <definedName name="__h8" hidden="1">{"via1",#N/A,TRUE,"general";"via2",#N/A,TRUE,"general";"via3",#N/A,TRUE,"general"}</definedName>
    <definedName name="__HED1">#REF!</definedName>
    <definedName name="__HED10">#REF!</definedName>
    <definedName name="__HED11">#REF!</definedName>
    <definedName name="__HED12">#REF!</definedName>
    <definedName name="__HED13">#REF!</definedName>
    <definedName name="__HED14">#REF!</definedName>
    <definedName name="__HED15">#REF!</definedName>
    <definedName name="__HED16">#REF!</definedName>
    <definedName name="__HED17">#REF!</definedName>
    <definedName name="__HED18">#REF!</definedName>
    <definedName name="__HED19">#REF!</definedName>
    <definedName name="__HED2">#REF!</definedName>
    <definedName name="__HED20">#REF!</definedName>
    <definedName name="__HED21">#REF!</definedName>
    <definedName name="__HED22">#REF!</definedName>
    <definedName name="__HED23">#REF!</definedName>
    <definedName name="__HED24">#REF!</definedName>
    <definedName name="__HED25">#REF!</definedName>
    <definedName name="__HED26">#REF!</definedName>
    <definedName name="__HED27">#REF!</definedName>
    <definedName name="__HED28">#REF!</definedName>
    <definedName name="__HED29">#REF!</definedName>
    <definedName name="__HED3">#REF!</definedName>
    <definedName name="__HED30">#REF!</definedName>
    <definedName name="__HED31">#REF!</definedName>
    <definedName name="__HED4">#REF!</definedName>
    <definedName name="__HED5">#REF!</definedName>
    <definedName name="__HED6">#REF!</definedName>
    <definedName name="__HED7">#REF!</definedName>
    <definedName name="__HED8">#REF!</definedName>
    <definedName name="__HED9">#REF!</definedName>
    <definedName name="__HED921">#REF!</definedName>
    <definedName name="__HED922">#REF!</definedName>
    <definedName name="__HED923">#REF!</definedName>
    <definedName name="__HED924">#REF!</definedName>
    <definedName name="__HED925">#REF!</definedName>
    <definedName name="__HED926">#REF!</definedName>
    <definedName name="__HED927">#REF!</definedName>
    <definedName name="__HED928">#REF!</definedName>
    <definedName name="__HED929">#REF!</definedName>
    <definedName name="__HED930">#REF!</definedName>
    <definedName name="__HEN1">#REF!</definedName>
    <definedName name="__HEN10">#REF!</definedName>
    <definedName name="__HEN11">#REF!</definedName>
    <definedName name="__HEN12">#REF!</definedName>
    <definedName name="__HEN13">#REF!</definedName>
    <definedName name="__HEN14">#REF!</definedName>
    <definedName name="__HEN15">#REF!</definedName>
    <definedName name="__HEN16">#REF!</definedName>
    <definedName name="__HEN17">#REF!</definedName>
    <definedName name="__HEN18">#REF!</definedName>
    <definedName name="__HEN19">#REF!</definedName>
    <definedName name="__HEN2">#REF!</definedName>
    <definedName name="__HEN20">#REF!</definedName>
    <definedName name="__HEN21">#REF!</definedName>
    <definedName name="__HEN22">#REF!</definedName>
    <definedName name="__HEN23">#REF!</definedName>
    <definedName name="__HEN24">#REF!</definedName>
    <definedName name="__HEN25">#REF!</definedName>
    <definedName name="__HEN26">#REF!</definedName>
    <definedName name="__HEN27">#REF!</definedName>
    <definedName name="__HEN28">#REF!</definedName>
    <definedName name="__HEN29">#REF!</definedName>
    <definedName name="__HEN3">#REF!</definedName>
    <definedName name="__HEN30">#REF!</definedName>
    <definedName name="__HEN31">#REF!</definedName>
    <definedName name="__HEN4">#REF!</definedName>
    <definedName name="__HEN5">#REF!</definedName>
    <definedName name="__HEN6">#REF!</definedName>
    <definedName name="__HEN7">#REF!</definedName>
    <definedName name="__HEN8">#REF!</definedName>
    <definedName name="__HEN9">#REF!</definedName>
    <definedName name="__HEN921">#REF!</definedName>
    <definedName name="__HEN922">#REF!</definedName>
    <definedName name="__HEN923">#REF!</definedName>
    <definedName name="__HEN924">#REF!</definedName>
    <definedName name="__HEN925">#REF!</definedName>
    <definedName name="__HEN926">#REF!</definedName>
    <definedName name="__HEN927">#REF!</definedName>
    <definedName name="__HEN928">#REF!</definedName>
    <definedName name="__HEN929">#REF!</definedName>
    <definedName name="__HEN930">#REF!</definedName>
    <definedName name="__hfh7" localSheetId="2" hidden="1">{"via1",#N/A,TRUE,"general";"via2",#N/A,TRUE,"general";"via3",#N/A,TRUE,"general"}</definedName>
    <definedName name="__hfh7" hidden="1">{"via1",#N/A,TRUE,"general";"via2",#N/A,TRUE,"general";"via3",#N/A,TRUE,"general"}</definedName>
    <definedName name="__HUM1">#REF!</definedName>
    <definedName name="__HUM2">#REF!</definedName>
    <definedName name="__i1">#REF!</definedName>
    <definedName name="__i4" localSheetId="2" hidden="1">{"via1",#N/A,TRUE,"general";"via2",#N/A,TRUE,"general";"via3",#N/A,TRUE,"general"}</definedName>
    <definedName name="__i4" hidden="1">{"via1",#N/A,TRUE,"general";"via2",#N/A,TRUE,"general";"via3",#N/A,TRUE,"general"}</definedName>
    <definedName name="__i5" localSheetId="2" hidden="1">{"TAB1",#N/A,TRUE,"GENERAL";"TAB2",#N/A,TRUE,"GENERAL";"TAB3",#N/A,TRUE,"GENERAL";"TAB4",#N/A,TRUE,"GENERAL";"TAB5",#N/A,TRUE,"GENERAL"}</definedName>
    <definedName name="__i5" hidden="1">{"TAB1",#N/A,TRUE,"GENERAL";"TAB2",#N/A,TRUE,"GENERAL";"TAB3",#N/A,TRUE,"GENERAL";"TAB4",#N/A,TRUE,"GENERAL";"TAB5",#N/A,TRUE,"GENERAL"}</definedName>
    <definedName name="__i6" localSheetId="2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localSheetId="2" hidden="1">{"via1",#N/A,TRUE,"general";"via2",#N/A,TRUE,"general";"via3",#N/A,TRUE,"general"}</definedName>
    <definedName name="__i7" hidden="1">{"via1",#N/A,TRUE,"general";"via2",#N/A,TRUE,"general";"via3",#N/A,TRUE,"general"}</definedName>
    <definedName name="__i77" localSheetId="2" hidden="1">{"TAB1",#N/A,TRUE,"GENERAL";"TAB2",#N/A,TRUE,"GENERAL";"TAB3",#N/A,TRUE,"GENERAL";"TAB4",#N/A,TRUE,"GENERAL";"TAB5",#N/A,TRUE,"GENERAL"}</definedName>
    <definedName name="__i77" hidden="1">{"TAB1",#N/A,TRUE,"GENERAL";"TAB2",#N/A,TRUE,"GENERAL";"TAB3",#N/A,TRUE,"GENERAL";"TAB4",#N/A,TRUE,"GENERAL";"TAB5",#N/A,TRUE,"GENERAL"}</definedName>
    <definedName name="__i8" localSheetId="2" hidden="1">{"via1",#N/A,TRUE,"general";"via2",#N/A,TRUE,"general";"via3",#N/A,TRUE,"general"}</definedName>
    <definedName name="__i8" hidden="1">{"via1",#N/A,TRUE,"general";"via2",#N/A,TRUE,"general";"via3",#N/A,TRUE,"general"}</definedName>
    <definedName name="__i9" localSheetId="2" hidden="1">{"TAB1",#N/A,TRUE,"GENERAL";"TAB2",#N/A,TRUE,"GENERAL";"TAB3",#N/A,TRUE,"GENERAL";"TAB4",#N/A,TRUE,"GENERAL";"TAB5",#N/A,TRUE,"GENERAL"}</definedName>
    <definedName name="__i9" hidden="1">{"TAB1",#N/A,TRUE,"GENERAL";"TAB2",#N/A,TRUE,"GENERAL";"TAB3",#N/A,TRUE,"GENERAL";"TAB4",#N/A,TRUE,"GENERAL";"TAB5",#N/A,TRUE,"GENERAL"}</definedName>
    <definedName name="__INF1" localSheetId="7">#REF!</definedName>
    <definedName name="__INF1">#REF!</definedName>
    <definedName name="__IPC2002">#REF!</definedName>
    <definedName name="__ITM4">#REF!</definedName>
    <definedName name="__k3" localSheetId="2" hidden="1">{"TAB1",#N/A,TRUE,"GENERAL";"TAB2",#N/A,TRUE,"GENERAL";"TAB3",#N/A,TRUE,"GENERAL";"TAB4",#N/A,TRUE,"GENERAL";"TAB5",#N/A,TRUE,"GENERAL"}</definedName>
    <definedName name="__k3" hidden="1">{"TAB1",#N/A,TRUE,"GENERAL";"TAB2",#N/A,TRUE,"GENERAL";"TAB3",#N/A,TRUE,"GENERAL";"TAB4",#N/A,TRUE,"GENERAL";"TAB5",#N/A,TRUE,"GENERAL"}</definedName>
    <definedName name="__k4" localSheetId="2" hidden="1">{"via1",#N/A,TRUE,"general";"via2",#N/A,TRUE,"general";"via3",#N/A,TRUE,"general"}</definedName>
    <definedName name="__k4" hidden="1">{"via1",#N/A,TRUE,"general";"via2",#N/A,TRUE,"general";"via3",#N/A,TRUE,"general"}</definedName>
    <definedName name="__k5" localSheetId="2" hidden="1">{"via1",#N/A,TRUE,"general";"via2",#N/A,TRUE,"general";"via3",#N/A,TRUE,"general"}</definedName>
    <definedName name="__k5" hidden="1">{"via1",#N/A,TRUE,"general";"via2",#N/A,TRUE,"general";"via3",#N/A,TRUE,"general"}</definedName>
    <definedName name="__k6" localSheetId="2" hidden="1">{"TAB1",#N/A,TRUE,"GENERAL";"TAB2",#N/A,TRUE,"GENERAL";"TAB3",#N/A,TRUE,"GENERAL";"TAB4",#N/A,TRUE,"GENERAL";"TAB5",#N/A,TRUE,"GENERAL"}</definedName>
    <definedName name="__k6" hidden="1">{"TAB1",#N/A,TRUE,"GENERAL";"TAB2",#N/A,TRUE,"GENERAL";"TAB3",#N/A,TRUE,"GENERAL";"TAB4",#N/A,TRUE,"GENERAL";"TAB5",#N/A,TRUE,"GENERAL"}</definedName>
    <definedName name="__k7" localSheetId="2" hidden="1">{"via1",#N/A,TRUE,"general";"via2",#N/A,TRUE,"general";"via3",#N/A,TRUE,"general"}</definedName>
    <definedName name="__k7" hidden="1">{"via1",#N/A,TRUE,"general";"via2",#N/A,TRUE,"general";"via3",#N/A,TRUE,"general"}</definedName>
    <definedName name="__k8" localSheetId="2" hidden="1">{"via1",#N/A,TRUE,"general";"via2",#N/A,TRUE,"general";"via3",#N/A,TRUE,"general"}</definedName>
    <definedName name="__k8" hidden="1">{"via1",#N/A,TRUE,"general";"via2",#N/A,TRUE,"general";"via3",#N/A,TRUE,"general"}</definedName>
    <definedName name="__k9" localSheetId="2" hidden="1">{"TAB1",#N/A,TRUE,"GENERAL";"TAB2",#N/A,TRUE,"GENERAL";"TAB3",#N/A,TRUE,"GENERAL";"TAB4",#N/A,TRUE,"GENERAL";"TAB5",#N/A,TRUE,"GENERAL"}</definedName>
    <definedName name="__k9" hidden="1">{"TAB1",#N/A,TRUE,"GENERAL";"TAB2",#N/A,TRUE,"GENERAL";"TAB3",#N/A,TRUE,"GENERAL";"TAB4",#N/A,TRUE,"GENERAL";"TAB5",#N/A,TRUE,"GENERAL"}</definedName>
    <definedName name="__kjk6" localSheetId="2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LA124" localSheetId="2">#REF!</definedName>
    <definedName name="__LA124">[7]BASE!$D$64</definedName>
    <definedName name="__LAC18" localSheetId="2">#REF!</definedName>
    <definedName name="__LAC18">[7]BASE!$D$362</definedName>
    <definedName name="__LAI25" localSheetId="2">#REF!</definedName>
    <definedName name="__LAI25" localSheetId="7">[11]BASE!#REF!</definedName>
    <definedName name="__LAI25">[11]BASE!#REF!</definedName>
    <definedName name="__M14">#REF!</definedName>
    <definedName name="__m3" localSheetId="2" hidden="1">{"via1",#N/A,TRUE,"general";"via2",#N/A,TRUE,"general";"via3",#N/A,TRUE,"general"}</definedName>
    <definedName name="__m3" hidden="1">{"via1",#N/A,TRUE,"general";"via2",#N/A,TRUE,"general";"via3",#N/A,TRUE,"general"}</definedName>
    <definedName name="__m4" localSheetId="2" hidden="1">{"TAB1",#N/A,TRUE,"GENERAL";"TAB2",#N/A,TRUE,"GENERAL";"TAB3",#N/A,TRUE,"GENERAL";"TAB4",#N/A,TRUE,"GENERAL";"TAB5",#N/A,TRUE,"GENERAL"}</definedName>
    <definedName name="__m4" hidden="1">{"TAB1",#N/A,TRUE,"GENERAL";"TAB2",#N/A,TRUE,"GENERAL";"TAB3",#N/A,TRUE,"GENERAL";"TAB4",#N/A,TRUE,"GENERAL";"TAB5",#N/A,TRUE,"GENERAL"}</definedName>
    <definedName name="__m5" localSheetId="2" hidden="1">{"via1",#N/A,TRUE,"general";"via2",#N/A,TRUE,"general";"via3",#N/A,TRUE,"general"}</definedName>
    <definedName name="__m5" hidden="1">{"via1",#N/A,TRUE,"general";"via2",#N/A,TRUE,"general";"via3",#N/A,TRUE,"general"}</definedName>
    <definedName name="__m6" localSheetId="2" hidden="1">{"TAB1",#N/A,TRUE,"GENERAL";"TAB2",#N/A,TRUE,"GENERAL";"TAB3",#N/A,TRUE,"GENERAL";"TAB4",#N/A,TRUE,"GENERAL";"TAB5",#N/A,TRUE,"GENERAL"}</definedName>
    <definedName name="__m6" hidden="1">{"TAB1",#N/A,TRUE,"GENERAL";"TAB2",#N/A,TRUE,"GENERAL";"TAB3",#N/A,TRUE,"GENERAL";"TAB4",#N/A,TRUE,"GENERAL";"TAB5",#N/A,TRUE,"GENERAL"}</definedName>
    <definedName name="__m7" localSheetId="2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localSheetId="2" hidden="1">{"via1",#N/A,TRUE,"general";"via2",#N/A,TRUE,"general";"via3",#N/A,TRUE,"general"}</definedName>
    <definedName name="__m8" hidden="1">{"via1",#N/A,TRUE,"general";"via2",#N/A,TRUE,"general";"via3",#N/A,TRUE,"general"}</definedName>
    <definedName name="__m9" localSheetId="2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A3">#REF!</definedName>
    <definedName name="__MAT1">#REF!</definedName>
    <definedName name="__MAT10">#REF!</definedName>
    <definedName name="__MAT100">#REF!</definedName>
    <definedName name="__MAT101">#REF!</definedName>
    <definedName name="__MAT102">#REF!</definedName>
    <definedName name="__MAT103">#REF!</definedName>
    <definedName name="__MAT104">#REF!</definedName>
    <definedName name="__MAT105">#REF!</definedName>
    <definedName name="__MAT106">#REF!</definedName>
    <definedName name="__MAT107">#REF!</definedName>
    <definedName name="__MAT108">#REF!</definedName>
    <definedName name="__MAT109">#REF!</definedName>
    <definedName name="__MAT11">#REF!</definedName>
    <definedName name="__MAT110">#REF!</definedName>
    <definedName name="__MAT111">#REF!</definedName>
    <definedName name="__MAT1111">#REF!</definedName>
    <definedName name="__MAT112">#REF!</definedName>
    <definedName name="__MAT113">#REF!</definedName>
    <definedName name="__MAT114">#REF!</definedName>
    <definedName name="__MAT115">#REF!</definedName>
    <definedName name="__MAT116">#REF!</definedName>
    <definedName name="__MAT117">#REF!</definedName>
    <definedName name="__MAT118">#REF!</definedName>
    <definedName name="__MAT119">#REF!</definedName>
    <definedName name="__MAT12">#REF!</definedName>
    <definedName name="__MAT120">#REF!</definedName>
    <definedName name="__MAT121">#REF!</definedName>
    <definedName name="__MAT122">#REF!</definedName>
    <definedName name="__MAT123">#REF!</definedName>
    <definedName name="__MAT124">#REF!</definedName>
    <definedName name="__MAT125">#REF!</definedName>
    <definedName name="__MAT126">#REF!</definedName>
    <definedName name="__MAT127">#REF!</definedName>
    <definedName name="__MAT128">#REF!</definedName>
    <definedName name="__MAT129">#REF!</definedName>
    <definedName name="__MAT13">#REF!</definedName>
    <definedName name="__MAT130">#REF!</definedName>
    <definedName name="__MAT131">#REF!</definedName>
    <definedName name="__MAT132">#REF!</definedName>
    <definedName name="__MAT133">#REF!</definedName>
    <definedName name="__MAT134">#REF!</definedName>
    <definedName name="__MAT135">#REF!</definedName>
    <definedName name="__MAT136">#REF!</definedName>
    <definedName name="__MAT137">#REF!</definedName>
    <definedName name="__MAT138">#REF!</definedName>
    <definedName name="__MAT139">#REF!</definedName>
    <definedName name="__MAT14">#REF!</definedName>
    <definedName name="__MAT140">#REF!</definedName>
    <definedName name="__MAT141">#REF!</definedName>
    <definedName name="__MAT142">#REF!</definedName>
    <definedName name="__MAT143">#REF!</definedName>
    <definedName name="__MAT144">#REF!</definedName>
    <definedName name="__MAT145">#REF!</definedName>
    <definedName name="__MAT146">#REF!</definedName>
    <definedName name="__MAT147">#REF!</definedName>
    <definedName name="__MAT148">#REF!</definedName>
    <definedName name="__MAT149">#REF!</definedName>
    <definedName name="__MAT15">#REF!</definedName>
    <definedName name="__MAT150">#REF!</definedName>
    <definedName name="__MAT151">#REF!</definedName>
    <definedName name="__MAT152">#REF!</definedName>
    <definedName name="__MAT153">#REF!</definedName>
    <definedName name="__MAT154">#REF!</definedName>
    <definedName name="__MAT155">#REF!</definedName>
    <definedName name="__MAT156">#REF!</definedName>
    <definedName name="__MAT157">#REF!</definedName>
    <definedName name="__MAT158">#REF!</definedName>
    <definedName name="__MAT159">#REF!</definedName>
    <definedName name="__MAT16">#REF!</definedName>
    <definedName name="__MAT160">#REF!</definedName>
    <definedName name="__MAT161">#REF!</definedName>
    <definedName name="__MAT162">#REF!</definedName>
    <definedName name="__MAT163">#REF!</definedName>
    <definedName name="__MAT164">#REF!</definedName>
    <definedName name="__MAT165">#REF!</definedName>
    <definedName name="__MAT166">#REF!</definedName>
    <definedName name="__MAT17">#REF!</definedName>
    <definedName name="__MAT170">#REF!</definedName>
    <definedName name="__MAT171">#REF!</definedName>
    <definedName name="__MAT18">#REF!</definedName>
    <definedName name="__MAT19">#REF!</definedName>
    <definedName name="__MAT2">#REF!</definedName>
    <definedName name="__MAT20">#REF!</definedName>
    <definedName name="__MAT21">#REF!</definedName>
    <definedName name="__MAT22">#REF!</definedName>
    <definedName name="__MAT23">#REF!</definedName>
    <definedName name="__MAT24">#REF!</definedName>
    <definedName name="__MAT25">#REF!</definedName>
    <definedName name="__MAT26">#REF!</definedName>
    <definedName name="__MAT27">#REF!</definedName>
    <definedName name="__MAT28">#REF!</definedName>
    <definedName name="__MAT29">#REF!</definedName>
    <definedName name="__MAT3">#REF!</definedName>
    <definedName name="__MAT30">#REF!</definedName>
    <definedName name="__MAT31">#REF!</definedName>
    <definedName name="__MAT32">#REF!</definedName>
    <definedName name="__MAT33">#REF!</definedName>
    <definedName name="__MAT34">#REF!</definedName>
    <definedName name="__MAT35">#REF!</definedName>
    <definedName name="__MAT36">#REF!</definedName>
    <definedName name="__MAT37">#REF!</definedName>
    <definedName name="__MAT38">#REF!</definedName>
    <definedName name="__MAT39">#REF!</definedName>
    <definedName name="__MAT4">#REF!</definedName>
    <definedName name="__MAT40">#REF!</definedName>
    <definedName name="__MAT41">#REF!</definedName>
    <definedName name="__MAT42">#REF!</definedName>
    <definedName name="__MAT43">#REF!</definedName>
    <definedName name="__MAT44">#REF!</definedName>
    <definedName name="__MAT45">#REF!</definedName>
    <definedName name="__MAT46">#REF!</definedName>
    <definedName name="__MAT47">#REF!</definedName>
    <definedName name="__MAT48">#REF!</definedName>
    <definedName name="__MAT49">#REF!</definedName>
    <definedName name="__MAT5">#REF!</definedName>
    <definedName name="__MAT50">#REF!</definedName>
    <definedName name="__MAT51">#REF!</definedName>
    <definedName name="__MAT52">#REF!</definedName>
    <definedName name="__MAT53">#REF!</definedName>
    <definedName name="__MAT54">#REF!</definedName>
    <definedName name="__MAT55">#REF!</definedName>
    <definedName name="__MAT56">#REF!</definedName>
    <definedName name="__MAT57">#REF!</definedName>
    <definedName name="__MAT58">#REF!</definedName>
    <definedName name="__MAT59">#REF!</definedName>
    <definedName name="__MAT6">#REF!</definedName>
    <definedName name="__MAT60">#REF!</definedName>
    <definedName name="__MAT61">#REF!</definedName>
    <definedName name="__MAT62">#REF!</definedName>
    <definedName name="__MAT63">#REF!</definedName>
    <definedName name="__MAT64">#REF!</definedName>
    <definedName name="__MAT65">#REF!</definedName>
    <definedName name="__MAT66">#REF!</definedName>
    <definedName name="__MAT67">#REF!</definedName>
    <definedName name="__MAT68">#REF!</definedName>
    <definedName name="__MAT69">#REF!</definedName>
    <definedName name="__MAT7">#REF!</definedName>
    <definedName name="__MAT70">#REF!</definedName>
    <definedName name="__MAT71">#REF!</definedName>
    <definedName name="__MAT72">#REF!</definedName>
    <definedName name="__MAT73">#REF!</definedName>
    <definedName name="__MAT74">#REF!</definedName>
    <definedName name="__MAT75">#REF!</definedName>
    <definedName name="__MAT76">#REF!</definedName>
    <definedName name="__MAT77">#REF!</definedName>
    <definedName name="__MAT78">#REF!</definedName>
    <definedName name="__MAT79">#REF!</definedName>
    <definedName name="__MAT8">#REF!</definedName>
    <definedName name="__MAT80">#REF!</definedName>
    <definedName name="__MAT81">#REF!</definedName>
    <definedName name="__MAT82">#REF!</definedName>
    <definedName name="__MAT83">#REF!</definedName>
    <definedName name="__MAT832">#REF!</definedName>
    <definedName name="__MAT84">#REF!</definedName>
    <definedName name="__MAT85">#REF!</definedName>
    <definedName name="__MAT86">#REF!</definedName>
    <definedName name="__MAT87">#REF!</definedName>
    <definedName name="__MAT88">#REF!</definedName>
    <definedName name="__MAT89">#REF!</definedName>
    <definedName name="__MAT9">#REF!</definedName>
    <definedName name="__MAT90">#REF!</definedName>
    <definedName name="__MAT91">#REF!</definedName>
    <definedName name="__MAT92">#REF!</definedName>
    <definedName name="__MAT93">#REF!</definedName>
    <definedName name="__MAT94">#REF!</definedName>
    <definedName name="__MAT95">#REF!</definedName>
    <definedName name="__MAT96">#REF!</definedName>
    <definedName name="__MAT97">#REF!</definedName>
    <definedName name="__MAT98">#REF!</definedName>
    <definedName name="__MAT99">#REF!</definedName>
    <definedName name="__MAY88">#REF!</definedName>
    <definedName name="__mes1">#REF!</definedName>
    <definedName name="__Mes2">#REF!</definedName>
    <definedName name="__Mes3">#REF!</definedName>
    <definedName name="__MO1">#REF!</definedName>
    <definedName name="__MO10">#REF!</definedName>
    <definedName name="__MO2">#REF!</definedName>
    <definedName name="__MO3">#REF!</definedName>
    <definedName name="__MO4">#REF!</definedName>
    <definedName name="__MO5">#REF!</definedName>
    <definedName name="__MO6">#REF!</definedName>
    <definedName name="__MO7">#REF!</definedName>
    <definedName name="__MO8">#REF!</definedName>
    <definedName name="__MO9">#REF!</definedName>
    <definedName name="__MON1">#REF!</definedName>
    <definedName name="__MON2">#REF!</definedName>
    <definedName name="__mun2">#REF!</definedName>
    <definedName name="__MV1">#REF!</definedName>
    <definedName name="__MV10">#REF!</definedName>
    <definedName name="__MV11">#REF!</definedName>
    <definedName name="__MV12">#REF!</definedName>
    <definedName name="__MV13">#REF!</definedName>
    <definedName name="__MV14">#REF!</definedName>
    <definedName name="__MV15">#REF!</definedName>
    <definedName name="__MV16">#REF!</definedName>
    <definedName name="__MV17">#REF!</definedName>
    <definedName name="__MV18">#REF!</definedName>
    <definedName name="__MV19">#REF!</definedName>
    <definedName name="__MV2">#REF!</definedName>
    <definedName name="__MV20">#REF!</definedName>
    <definedName name="__MV3">#REF!</definedName>
    <definedName name="__MV4">#REF!</definedName>
    <definedName name="__MV5">#REF!</definedName>
    <definedName name="__MV6">#REF!</definedName>
    <definedName name="__MV7">#REF!</definedName>
    <definedName name="__MV8">#REF!</definedName>
    <definedName name="__MV9">#REF!</definedName>
    <definedName name="__n1">#REF!</definedName>
    <definedName name="__n3" localSheetId="2" hidden="1">{"TAB1",#N/A,TRUE,"GENERAL";"TAB2",#N/A,TRUE,"GENERAL";"TAB3",#N/A,TRUE,"GENERAL";"TAB4",#N/A,TRUE,"GENERAL";"TAB5",#N/A,TRUE,"GENERAL"}</definedName>
    <definedName name="__n3" hidden="1">{"TAB1",#N/A,TRUE,"GENERAL";"TAB2",#N/A,TRUE,"GENERAL";"TAB3",#N/A,TRUE,"GENERAL";"TAB4",#N/A,TRUE,"GENERAL";"TAB5",#N/A,TRUE,"GENERAL"}</definedName>
    <definedName name="__n4" localSheetId="2" hidden="1">{"via1",#N/A,TRUE,"general";"via2",#N/A,TRUE,"general";"via3",#N/A,TRUE,"general"}</definedName>
    <definedName name="__n4" hidden="1">{"via1",#N/A,TRUE,"general";"via2",#N/A,TRUE,"general";"via3",#N/A,TRUE,"general"}</definedName>
    <definedName name="__n5" localSheetId="2" hidden="1">{"TAB1",#N/A,TRUE,"GENERAL";"TAB2",#N/A,TRUE,"GENERAL";"TAB3",#N/A,TRUE,"GENERAL";"TAB4",#N/A,TRUE,"GENERAL";"TAB5",#N/A,TRUE,"GENERAL"}</definedName>
    <definedName name="__n5" hidden="1">{"TAB1",#N/A,TRUE,"GENERAL";"TAB2",#N/A,TRUE,"GENERAL";"TAB3",#N/A,TRUE,"GENERAL";"TAB4",#N/A,TRUE,"GENERAL";"TAB5",#N/A,TRUE,"GENERAL"}</definedName>
    <definedName name="__Nac2002">#REF!</definedName>
    <definedName name="__Nac2003">#REF!</definedName>
    <definedName name="__Nal2002">#REF!</definedName>
    <definedName name="__Nal2003">#REF!</definedName>
    <definedName name="__nO">IF(#REF!*#REF!*#REF!*#REF!&gt;0,1,0)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localSheetId="2" hidden="1">{"via1",#N/A,TRUE,"general";"via2",#N/A,TRUE,"general";"via3",#N/A,TRUE,"general"}</definedName>
    <definedName name="__nyn7" hidden="1">{"via1",#N/A,TRUE,"general";"via2",#N/A,TRUE,"general";"via3",#N/A,TRUE,"general"}</definedName>
    <definedName name="__o4" localSheetId="2" hidden="1">{"via1",#N/A,TRUE,"general";"via2",#N/A,TRUE,"general";"via3",#N/A,TRUE,"general"}</definedName>
    <definedName name="__o4" hidden="1">{"via1",#N/A,TRUE,"general";"via2",#N/A,TRUE,"general";"via3",#N/A,TRUE,"general"}</definedName>
    <definedName name="__o5" localSheetId="2" hidden="1">{"TAB1",#N/A,TRUE,"GENERAL";"TAB2",#N/A,TRUE,"GENERAL";"TAB3",#N/A,TRUE,"GENERAL";"TAB4",#N/A,TRUE,"GENERAL";"TAB5",#N/A,TRUE,"GENERAL"}</definedName>
    <definedName name="__o5" hidden="1">{"TAB1",#N/A,TRUE,"GENERAL";"TAB2",#N/A,TRUE,"GENERAL";"TAB3",#N/A,TRUE,"GENERAL";"TAB4",#N/A,TRUE,"GENERAL";"TAB5",#N/A,TRUE,"GENERAL"}</definedName>
    <definedName name="__o6" localSheetId="2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localSheetId="2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localSheetId="2" hidden="1">{"via1",#N/A,TRUE,"general";"via2",#N/A,TRUE,"general";"via3",#N/A,TRUE,"general"}</definedName>
    <definedName name="__o8" hidden="1">{"via1",#N/A,TRUE,"general";"via2",#N/A,TRUE,"general";"via3",#N/A,TRUE,"general"}</definedName>
    <definedName name="__o9" localSheetId="2" hidden="1">{"TAB1",#N/A,TRUE,"GENERAL";"TAB2",#N/A,TRUE,"GENERAL";"TAB3",#N/A,TRUE,"GENERAL";"TAB4",#N/A,TRUE,"GENERAL";"TAB5",#N/A,TRUE,"GENERAL"}</definedName>
    <definedName name="__o9" hidden="1">{"TAB1",#N/A,TRUE,"GENERAL";"TAB2",#N/A,TRUE,"GENERAL";"TAB3",#N/A,TRUE,"GENERAL";"TAB4",#N/A,TRUE,"GENERAL";"TAB5",#N/A,TRUE,"GENERAL"}</definedName>
    <definedName name="__oa55">#REF!</definedName>
    <definedName name="__OCT2">#REF!</definedName>
    <definedName name="__p6" localSheetId="2" hidden="1">{"via1",#N/A,TRUE,"general";"via2",#N/A,TRUE,"general";"via3",#N/A,TRUE,"general"}</definedName>
    <definedName name="__p6" hidden="1">{"via1",#N/A,TRUE,"general";"via2",#N/A,TRUE,"general";"via3",#N/A,TRUE,"general"}</definedName>
    <definedName name="__p7" localSheetId="2" hidden="1">{"via1",#N/A,TRUE,"general";"via2",#N/A,TRUE,"general";"via3",#N/A,TRUE,"general"}</definedName>
    <definedName name="__p7" hidden="1">{"via1",#N/A,TRUE,"general";"via2",#N/A,TRUE,"general";"via3",#N/A,TRUE,"general"}</definedName>
    <definedName name="__p8" localSheetId="2" hidden="1">{"TAB1",#N/A,TRUE,"GENERAL";"TAB2",#N/A,TRUE,"GENERAL";"TAB3",#N/A,TRUE,"GENERAL";"TAB4",#N/A,TRUE,"GENERAL";"TAB5",#N/A,TRUE,"GENERAL"}</definedName>
    <definedName name="__p8" hidden="1">{"TAB1",#N/A,TRUE,"GENERAL";"TAB2",#N/A,TRUE,"GENERAL";"TAB3",#N/A,TRUE,"GENERAL";"TAB4",#N/A,TRUE,"GENERAL";"TAB5",#N/A,TRUE,"GENERAL"}</definedName>
    <definedName name="__Pa1" localSheetId="2">#REF!</definedName>
    <definedName name="__Pa1">'[12]Paral. 1'!$E$1:$E$65536</definedName>
    <definedName name="__Pa2" localSheetId="2">#REF!</definedName>
    <definedName name="__Pa2">'[12]Paral. 2'!$E$1:$E$65536</definedName>
    <definedName name="__Pa3" localSheetId="2">#REF!</definedName>
    <definedName name="__Pa3">'[12]Paral. 3'!$E$1:$E$65536</definedName>
    <definedName name="__Pa4" localSheetId="2">#REF!</definedName>
    <definedName name="__Pa4">[12]Paral.4!$E$1:$E$65536</definedName>
    <definedName name="__PJ50">#REF!</definedName>
    <definedName name="__pj51">#REF!</definedName>
    <definedName name="__pl1">#REF!</definedName>
    <definedName name="__pl2">#REF!</definedName>
    <definedName name="__Po2" localSheetId="2">#REF!</definedName>
    <definedName name="__Po2" localSheetId="7">[2]REAJUSTESACTA1PROVI!#REF!</definedName>
    <definedName name="__Po2">[2]REAJUSTESACTA1PROVI!#REF!</definedName>
    <definedName name="__POR1">#REF!</definedName>
    <definedName name="__POR2">#REF!</definedName>
    <definedName name="__POR3">#REF!</definedName>
    <definedName name="__POR4">#REF!</definedName>
    <definedName name="__POR5">#REF!</definedName>
    <definedName name="__PR1">#REF!</definedName>
    <definedName name="__R" localSheetId="2">#REF!</definedName>
    <definedName name="__r">#N/A</definedName>
    <definedName name="__R1210JH" localSheetId="7">#REF!</definedName>
    <definedName name="__R1210JH">#REF!</definedName>
    <definedName name="__R32EL" localSheetId="7">#REF!</definedName>
    <definedName name="__R32EL">#REF!</definedName>
    <definedName name="__R32JH" localSheetId="2">#REF!</definedName>
    <definedName name="__R32JH">[7]BASE!$D$275</definedName>
    <definedName name="__R42JH" localSheetId="7">#REF!</definedName>
    <definedName name="__R42JH">#REF!</definedName>
    <definedName name="__R43JH" localSheetId="2">#REF!</definedName>
    <definedName name="__R43JH">[7]BASE!$D$273</definedName>
    <definedName name="__r4r" localSheetId="2" hidden="1">{"via1",#N/A,TRUE,"general";"via2",#N/A,TRUE,"general";"via3",#N/A,TRUE,"general"}</definedName>
    <definedName name="__r4r" hidden="1">{"via1",#N/A,TRUE,"general";"via2",#N/A,TRUE,"general";"via3",#N/A,TRUE,"general"}</definedName>
    <definedName name="__R63BB" localSheetId="7">#REF!</definedName>
    <definedName name="__R63BB">#REF!</definedName>
    <definedName name="__R63JH" localSheetId="7">#REF!</definedName>
    <definedName name="__R63JH">#REF!</definedName>
    <definedName name="__R64BB" localSheetId="2">#REF!</definedName>
    <definedName name="__R64BB">[7]BASE!$D$277</definedName>
    <definedName name="__R64JH" localSheetId="2">#REF!</definedName>
    <definedName name="__R64JH">[7]BASE!$D$271</definedName>
    <definedName name="__R83JH" localSheetId="7">#REF!</definedName>
    <definedName name="__R83JH">#REF!</definedName>
    <definedName name="__R84JH" localSheetId="7">#REF!</definedName>
    <definedName name="__R84JH">#REF!</definedName>
    <definedName name="__R86JH" localSheetId="7">#REF!</definedName>
    <definedName name="__R86JH">#REF!</definedName>
    <definedName name="__rc">#REF!</definedName>
    <definedName name="__RED32" localSheetId="7">#REF!</definedName>
    <definedName name="__RED32">#REF!</definedName>
    <definedName name="__ref4">#REF!</definedName>
    <definedName name="__REP21" localSheetId="7">#REF!</definedName>
    <definedName name="__REP21">#REF!</definedName>
    <definedName name="__REP42" localSheetId="7">#REF!</definedName>
    <definedName name="__REP42">#REF!</definedName>
    <definedName name="__REP43" localSheetId="2">#REF!</definedName>
    <definedName name="__REP43">[3]BASE!$D$136</definedName>
    <definedName name="__RES64" localSheetId="7">#REF!</definedName>
    <definedName name="__RES64">#REF!</definedName>
    <definedName name="__rtu6" localSheetId="2" hidden="1">{"via1",#N/A,TRUE,"general";"via2",#N/A,TRUE,"general";"via3",#N/A,TRUE,"general"}</definedName>
    <definedName name="__rtu6" hidden="1">{"via1",#N/A,TRUE,"general";"via2",#N/A,TRUE,"general";"via3",#N/A,TRUE,"general"}</definedName>
    <definedName name="__s1" localSheetId="2" hidden="1">{"via1",#N/A,TRUE,"general";"via2",#N/A,TRUE,"general";"via3",#N/A,TRUE,"general"}</definedName>
    <definedName name="__s1" hidden="1">{"via1",#N/A,TRUE,"general";"via2",#N/A,TRUE,"general";"via3",#N/A,TRUE,"general"}</definedName>
    <definedName name="__s2" localSheetId="2" hidden="1">{"TAB1",#N/A,TRUE,"GENERAL";"TAB2",#N/A,TRUE,"GENERAL";"TAB3",#N/A,TRUE,"GENERAL";"TAB4",#N/A,TRUE,"GENERAL";"TAB5",#N/A,TRUE,"GENERAL"}</definedName>
    <definedName name="__s2" hidden="1">{"TAB1",#N/A,TRUE,"GENERAL";"TAB2",#N/A,TRUE,"GENERAL";"TAB3",#N/A,TRUE,"GENERAL";"TAB4",#N/A,TRUE,"GENERAL";"TAB5",#N/A,TRUE,"GENERAL"}</definedName>
    <definedName name="__s3" localSheetId="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localSheetId="2" hidden="1">{"via1",#N/A,TRUE,"general";"via2",#N/A,TRUE,"general";"via3",#N/A,TRUE,"general"}</definedName>
    <definedName name="__s4" hidden="1">{"via1",#N/A,TRUE,"general";"via2",#N/A,TRUE,"general";"via3",#N/A,TRUE,"general"}</definedName>
    <definedName name="__s5" localSheetId="2" hidden="1">{"via1",#N/A,TRUE,"general";"via2",#N/A,TRUE,"general";"via3",#N/A,TRUE,"general"}</definedName>
    <definedName name="__s5" hidden="1">{"via1",#N/A,TRUE,"general";"via2",#N/A,TRUE,"general";"via3",#N/A,TRUE,"general"}</definedName>
    <definedName name="__s6" localSheetId="2" hidden="1">{"TAB1",#N/A,TRUE,"GENERAL";"TAB2",#N/A,TRUE,"GENERAL";"TAB3",#N/A,TRUE,"GENERAL";"TAB4",#N/A,TRUE,"GENERAL";"TAB5",#N/A,TRUE,"GENERAL"}</definedName>
    <definedName name="__s6" hidden="1">{"TAB1",#N/A,TRUE,"GENERAL";"TAB2",#N/A,TRUE,"GENERAL";"TAB3",#N/A,TRUE,"GENERAL";"TAB4",#N/A,TRUE,"GENERAL";"TAB5",#N/A,TRUE,"GENERAL"}</definedName>
    <definedName name="__s7" localSheetId="2" hidden="1">{"via1",#N/A,TRUE,"general";"via2",#N/A,TRUE,"general";"via3",#N/A,TRUE,"general"}</definedName>
    <definedName name="__s7" hidden="1">{"via1",#N/A,TRUE,"general";"via2",#N/A,TRUE,"general";"via3",#N/A,TRUE,"general"}</definedName>
    <definedName name="__SBC1" localSheetId="2">#REF!</definedName>
    <definedName name="__SBC1">[9]INV!$A$12:$D$15</definedName>
    <definedName name="__SBC3" localSheetId="2">#REF!</definedName>
    <definedName name="__SBC3">[9]INV!$F$12:$I$15</definedName>
    <definedName name="__SBC5" localSheetId="2">#REF!</definedName>
    <definedName name="__SBC5">[9]INV!$K$12:$N$15</definedName>
    <definedName name="__ST106" localSheetId="7">#REF!</definedName>
    <definedName name="__ST106">#REF!</definedName>
    <definedName name="__ST126" localSheetId="7">#REF!</definedName>
    <definedName name="__ST126">#REF!</definedName>
    <definedName name="__ST146" localSheetId="7">#REF!</definedName>
    <definedName name="__ST146">#REF!</definedName>
    <definedName name="__ST166" localSheetId="2">#REF!</definedName>
    <definedName name="__ST166">#N/A</definedName>
    <definedName name="__ST186" localSheetId="7">#REF!</definedName>
    <definedName name="__ST186">#REF!</definedName>
    <definedName name="__ST206" localSheetId="7">#REF!</definedName>
    <definedName name="__ST206">#REF!</definedName>
    <definedName name="__ST86" localSheetId="7">#REF!</definedName>
    <definedName name="__ST86">#REF!</definedName>
    <definedName name="__sub1">#REF!</definedName>
    <definedName name="__sub2">#REF!</definedName>
    <definedName name="__sub3">#REF!</definedName>
    <definedName name="__sub4">#REF!</definedName>
    <definedName name="__sub5">#REF!</definedName>
    <definedName name="__sub6">#REF!</definedName>
    <definedName name="__sub7">#REF!</definedName>
    <definedName name="__t3" localSheetId="2" hidden="1">{"TAB1",#N/A,TRUE,"GENERAL";"TAB2",#N/A,TRUE,"GENERAL";"TAB3",#N/A,TRUE,"GENERAL";"TAB4",#N/A,TRUE,"GENERAL";"TAB5",#N/A,TRUE,"GENERAL"}</definedName>
    <definedName name="__t3" hidden="1">{"TAB1",#N/A,TRUE,"GENERAL";"TAB2",#N/A,TRUE,"GENERAL";"TAB3",#N/A,TRUE,"GENERAL";"TAB4",#N/A,TRUE,"GENERAL";"TAB5",#N/A,TRUE,"GENERAL"}</definedName>
    <definedName name="__t4" localSheetId="2" hidden="1">{"via1",#N/A,TRUE,"general";"via2",#N/A,TRUE,"general";"via3",#N/A,TRUE,"general"}</definedName>
    <definedName name="__t4" hidden="1">{"via1",#N/A,TRUE,"general";"via2",#N/A,TRUE,"general";"via3",#N/A,TRUE,"general"}</definedName>
    <definedName name="__t5" localSheetId="2" hidden="1">{"TAB1",#N/A,TRUE,"GENERAL";"TAB2",#N/A,TRUE,"GENERAL";"TAB3",#N/A,TRUE,"GENERAL";"TAB4",#N/A,TRUE,"GENERAL";"TAB5",#N/A,TRUE,"GENERAL"}</definedName>
    <definedName name="__t5" hidden="1">{"TAB1",#N/A,TRUE,"GENERAL";"TAB2",#N/A,TRUE,"GENERAL";"TAB3",#N/A,TRUE,"GENERAL";"TAB4",#N/A,TRUE,"GENERAL";"TAB5",#N/A,TRUE,"GENERAL"}</definedName>
    <definedName name="__t6" localSheetId="2" hidden="1">{"via1",#N/A,TRUE,"general";"via2",#N/A,TRUE,"general";"via3",#N/A,TRUE,"general"}</definedName>
    <definedName name="__t6" hidden="1">{"via1",#N/A,TRUE,"general";"via2",#N/A,TRUE,"general";"via3",#N/A,TRUE,"general"}</definedName>
    <definedName name="__t66" localSheetId="2" hidden="1">{"TAB1",#N/A,TRUE,"GENERAL";"TAB2",#N/A,TRUE,"GENERAL";"TAB3",#N/A,TRUE,"GENERAL";"TAB4",#N/A,TRUE,"GENERAL";"TAB5",#N/A,TRUE,"GENERAL"}</definedName>
    <definedName name="__t66" hidden="1">{"TAB1",#N/A,TRUE,"GENERAL";"TAB2",#N/A,TRUE,"GENERAL";"TAB3",#N/A,TRUE,"GENERAL";"TAB4",#N/A,TRUE,"GENERAL";"TAB5",#N/A,TRUE,"GENERAL"}</definedName>
    <definedName name="__t7" localSheetId="2" hidden="1">{"via1",#N/A,TRUE,"general";"via2",#N/A,TRUE,"general";"via3",#N/A,TRUE,"general"}</definedName>
    <definedName name="__t7" hidden="1">{"via1",#N/A,TRUE,"general";"via2",#N/A,TRUE,"general";"via3",#N/A,TRUE,"general"}</definedName>
    <definedName name="__t77" localSheetId="2" hidden="1">{"TAB1",#N/A,TRUE,"GENERAL";"TAB2",#N/A,TRUE,"GENERAL";"TAB3",#N/A,TRUE,"GENERAL";"TAB4",#N/A,TRUE,"GENERAL";"TAB5",#N/A,TRUE,"GENERAL"}</definedName>
    <definedName name="__t77" hidden="1">{"TAB1",#N/A,TRUE,"GENERAL";"TAB2",#N/A,TRUE,"GENERAL";"TAB3",#N/A,TRUE,"GENERAL";"TAB4",#N/A,TRUE,"GENERAL";"TAB5",#N/A,TRUE,"GENERAL"}</definedName>
    <definedName name="__t8" localSheetId="2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localSheetId="2" hidden="1">{"via1",#N/A,TRUE,"general";"via2",#N/A,TRUE,"general";"via3",#N/A,TRUE,"general"}</definedName>
    <definedName name="__t88" hidden="1">{"via1",#N/A,TRUE,"general";"via2",#N/A,TRUE,"general";"via3",#N/A,TRUE,"general"}</definedName>
    <definedName name="__t9" localSheetId="2" hidden="1">{"TAB1",#N/A,TRUE,"GENERAL";"TAB2",#N/A,TRUE,"GENERAL";"TAB3",#N/A,TRUE,"GENERAL";"TAB4",#N/A,TRUE,"GENERAL";"TAB5",#N/A,TRUE,"GENERAL"}</definedName>
    <definedName name="__t9" hidden="1">{"TAB1",#N/A,TRUE,"GENERAL";"TAB2",#N/A,TRUE,"GENERAL";"TAB3",#N/A,TRUE,"GENERAL";"TAB4",#N/A,TRUE,"GENERAL";"TAB5",#N/A,TRUE,"GENERAL"}</definedName>
    <definedName name="__t99" localSheetId="2" hidden="1">{"via1",#N/A,TRUE,"general";"via2",#N/A,TRUE,"general";"via3",#N/A,TRUE,"general"}</definedName>
    <definedName name="__t99" hidden="1">{"via1",#N/A,TRUE,"general";"via2",#N/A,TRUE,"general";"via3",#N/A,TRUE,"general"}</definedName>
    <definedName name="__TA1">#REF!</definedName>
    <definedName name="__TA2">#REF!</definedName>
    <definedName name="__TA3">#REF!</definedName>
    <definedName name="__TA4">#REF!</definedName>
    <definedName name="__TA5">#REF!</definedName>
    <definedName name="__TA6">#REF!</definedName>
    <definedName name="__TA7">#REF!</definedName>
    <definedName name="__TA8">#REF!</definedName>
    <definedName name="__TA9">#REF!</definedName>
    <definedName name="__tab1">#REF!</definedName>
    <definedName name="__tab2">#REF!</definedName>
    <definedName name="__tab3">#REF!</definedName>
    <definedName name="__TAB4">#REF!</definedName>
    <definedName name="__TAP2" localSheetId="7">#REF!</definedName>
    <definedName name="__TAP2">#REF!</definedName>
    <definedName name="__TEE1" localSheetId="7">#REF!</definedName>
    <definedName name="__TEE1">#REF!</definedName>
    <definedName name="__TEE2" localSheetId="7">#REF!</definedName>
    <definedName name="__TEE2">#REF!</definedName>
    <definedName name="__TEE32" localSheetId="7">#REF!</definedName>
    <definedName name="__TEE32">#REF!</definedName>
    <definedName name="__TEE33" localSheetId="7">#REF!</definedName>
    <definedName name="__TEE33">#REF!</definedName>
    <definedName name="__TEP44" localSheetId="2">#REF!</definedName>
    <definedName name="__TEP44">[8]BASE!$D$116</definedName>
    <definedName name="__TES44" localSheetId="2">#REF!</definedName>
    <definedName name="__TES44">[7]BASE!$D$178</definedName>
    <definedName name="__TES64" localSheetId="7">#REF!</definedName>
    <definedName name="__TES64">#REF!</definedName>
    <definedName name="__TES66" localSheetId="2">#REF!</definedName>
    <definedName name="__TES66">[4]BASE!$D$224</definedName>
    <definedName name="__THF12" localSheetId="7">#REF!</definedName>
    <definedName name="__THF12">#REF!</definedName>
    <definedName name="__THF128" localSheetId="2">#REF!</definedName>
    <definedName name="__THF128">[7]BASE!$D$256</definedName>
    <definedName name="__TPE1132" localSheetId="2">#REF!</definedName>
    <definedName name="__TPE1132" localSheetId="7">[13]BASE!#REF!</definedName>
    <definedName name="__TPE1132">[13]BASE!#REF!</definedName>
    <definedName name="__TPE12" localSheetId="2">#REF!</definedName>
    <definedName name="__TPE12">[7]BASE!$D$146</definedName>
    <definedName name="__TPE1331" localSheetId="2">#REF!</definedName>
    <definedName name="__TPE1331" localSheetId="7">[13]BASE!#REF!</definedName>
    <definedName name="__TPE1331">[13]BASE!#REF!</definedName>
    <definedName name="__TPE1701" localSheetId="7">#REF!</definedName>
    <definedName name="__TPE1701">#REF!</definedName>
    <definedName name="__TPE1702" localSheetId="2">#REF!</definedName>
    <definedName name="__TPE1702" localSheetId="7">[13]BASE!#REF!</definedName>
    <definedName name="__TPE1702">[13]BASE!#REF!</definedName>
    <definedName name="__TPE1703" localSheetId="2">#REF!</definedName>
    <definedName name="__TPE1703" localSheetId="7">[13]BASE!#REF!</definedName>
    <definedName name="__TPE1703">[13]BASE!#REF!</definedName>
    <definedName name="__TPE1704" localSheetId="2">#REF!</definedName>
    <definedName name="__TPE1704" localSheetId="7">[13]BASE!#REF!</definedName>
    <definedName name="__TPE1704">[13]BASE!#REF!</definedName>
    <definedName name="__TPE1706" localSheetId="2">#REF!</definedName>
    <definedName name="__TPE1706" localSheetId="7">[13]BASE!#REF!</definedName>
    <definedName name="__TPE1706">[13]BASE!#REF!</definedName>
    <definedName name="__TPE1708" localSheetId="2">#REF!</definedName>
    <definedName name="__TPE1708" localSheetId="7">[13]BASE!#REF!</definedName>
    <definedName name="__TPE1708">[13]BASE!#REF!</definedName>
    <definedName name="__TPE1710" localSheetId="2">#REF!</definedName>
    <definedName name="__TPE1710" localSheetId="7">[13]BASE!#REF!</definedName>
    <definedName name="__TPE1710">[13]BASE!#REF!</definedName>
    <definedName name="__TPE1735" localSheetId="2">#REF!</definedName>
    <definedName name="__TPE1735" localSheetId="7">[13]BASE!#REF!</definedName>
    <definedName name="__TPE1735">[13]BASE!#REF!</definedName>
    <definedName name="__TPE1763" localSheetId="2">#REF!</definedName>
    <definedName name="__TPE1763" localSheetId="7">[13]BASE!#REF!</definedName>
    <definedName name="__TPE1763">[13]BASE!#REF!</definedName>
    <definedName name="__TPE1790" localSheetId="2">#REF!</definedName>
    <definedName name="__TPE1790" localSheetId="7">[13]BASE!#REF!</definedName>
    <definedName name="__TPE1790">[13]BASE!#REF!</definedName>
    <definedName name="__TPE8016" localSheetId="2">#REF!</definedName>
    <definedName name="__TPE8016">#N/A</definedName>
    <definedName name="__TPE8020" localSheetId="2">#REF!</definedName>
    <definedName name="__TPE8020">#N/A</definedName>
    <definedName name="__TPE8025" localSheetId="2">#REF!</definedName>
    <definedName name="__TPE8025">#N/A</definedName>
    <definedName name="__TPF12" localSheetId="2">#REF!</definedName>
    <definedName name="__TPF12">[7]BASE!$D$316</definedName>
    <definedName name="__TPN1002" localSheetId="2">#REF!</definedName>
    <definedName name="__TPN1002">#N/A</definedName>
    <definedName name="__TPN1003" localSheetId="2">#REF!</definedName>
    <definedName name="__TPN1003">#N/A</definedName>
    <definedName name="__TPN1004" localSheetId="2">#REF!</definedName>
    <definedName name="__TPN1004">#N/A</definedName>
    <definedName name="__TPN1006" localSheetId="2">#REF!</definedName>
    <definedName name="__TPN1006">#N/A</definedName>
    <definedName name="__TPN1008" localSheetId="2">#REF!</definedName>
    <definedName name="__TPN1008">#N/A</definedName>
    <definedName name="__TPN1202" localSheetId="2">#REF!</definedName>
    <definedName name="__TPN1202">#N/A</definedName>
    <definedName name="__TPN1203" localSheetId="2">#REF!</definedName>
    <definedName name="__TPN1203">#N/A</definedName>
    <definedName name="__TPN1204" localSheetId="2">#REF!</definedName>
    <definedName name="__TPN1204">#N/A</definedName>
    <definedName name="__TPN1206" localSheetId="2">#REF!</definedName>
    <definedName name="__TPN1206">#N/A</definedName>
    <definedName name="__TPN1208" localSheetId="2">#REF!</definedName>
    <definedName name="__TPN1208">#N/A</definedName>
    <definedName name="__TPN16012" localSheetId="2">#REF!</definedName>
    <definedName name="__TPN16012">#N/A</definedName>
    <definedName name="__TPN1602" localSheetId="2">#REF!</definedName>
    <definedName name="__TPN1602">#N/A</definedName>
    <definedName name="__TPN1603" localSheetId="2">#REF!</definedName>
    <definedName name="__TPN1603">#N/A</definedName>
    <definedName name="__TPN1604" localSheetId="2">#REF!</definedName>
    <definedName name="__TPN1604">#N/A</definedName>
    <definedName name="__TPN1606" localSheetId="2">#REF!</definedName>
    <definedName name="__TPN1606">#N/A</definedName>
    <definedName name="__TPN1608" localSheetId="2">#REF!</definedName>
    <definedName name="__TPN1608">#N/A</definedName>
    <definedName name="__TR114" localSheetId="7">#REF!</definedName>
    <definedName name="__TR114">#REF!</definedName>
    <definedName name="__TUZ22" localSheetId="2">#REF!</definedName>
    <definedName name="__TUZ22" localSheetId="7">[13]BASE!#REF!</definedName>
    <definedName name="__TUZ22">[13]BASE!#REF!</definedName>
    <definedName name="__TUZ36" localSheetId="2">#REF!</definedName>
    <definedName name="__TUZ36" localSheetId="7">[13]BASE!#REF!</definedName>
    <definedName name="__TUZ36">[13]BASE!#REF!</definedName>
    <definedName name="__TZ2110" localSheetId="7">#REF!</definedName>
    <definedName name="__TZ2110">#REF!</definedName>
    <definedName name="__TZ2112" localSheetId="7">#REF!</definedName>
    <definedName name="__TZ2112">#REF!</definedName>
    <definedName name="__TZ2114" localSheetId="7">#REF!</definedName>
    <definedName name="__TZ2114">#REF!</definedName>
    <definedName name="__TZ2116" localSheetId="7">#REF!</definedName>
    <definedName name="__TZ2116">#REF!</definedName>
    <definedName name="__TZ212" localSheetId="2">#REF!</definedName>
    <definedName name="__TZ212">[7]BASE!$D$77</definedName>
    <definedName name="__TZ213" localSheetId="2">#REF!</definedName>
    <definedName name="__TZ213">[13]BASE!$D$86</definedName>
    <definedName name="__TZ214" localSheetId="2">#REF!</definedName>
    <definedName name="__TZ214">[7]BASE!$D$80</definedName>
    <definedName name="__TZ216" localSheetId="2">#REF!</definedName>
    <definedName name="__TZ216">[7]BASE!$D$81</definedName>
    <definedName name="__TZ218" localSheetId="2">#REF!</definedName>
    <definedName name="__TZ218">[7]BASE!$D$82</definedName>
    <definedName name="__TZ225" localSheetId="7">#REF!</definedName>
    <definedName name="__TZ225">#REF!</definedName>
    <definedName name="__TZ2610" localSheetId="7">#REF!</definedName>
    <definedName name="__TZ2610">#REF!</definedName>
    <definedName name="__TZ2612" localSheetId="7">#REF!</definedName>
    <definedName name="__TZ2612">#REF!</definedName>
    <definedName name="__TZ2616" localSheetId="7">#REF!</definedName>
    <definedName name="__TZ2616">#REF!</definedName>
    <definedName name="__TZ262" localSheetId="2">#REF!</definedName>
    <definedName name="__TZ262">[4]BASE!$D$99</definedName>
    <definedName name="__TZ263" localSheetId="2">#REF!</definedName>
    <definedName name="__TZ263">[7]BASE!$D$89</definedName>
    <definedName name="__TZ264" localSheetId="2">#REF!</definedName>
    <definedName name="__TZ264">[7]BASE!$D$90</definedName>
    <definedName name="__TZ266" localSheetId="2">#REF!</definedName>
    <definedName name="__TZ266">[7]BASE!$D$91</definedName>
    <definedName name="__TZ268" localSheetId="7">#REF!</definedName>
    <definedName name="__TZ268">#REF!</definedName>
    <definedName name="__TZ323" localSheetId="2">#REF!</definedName>
    <definedName name="__TZ323" localSheetId="7">[13]BASE!#REF!</definedName>
    <definedName name="__TZ323">[13]BASE!#REF!</definedName>
    <definedName name="__TZ324" localSheetId="2">#REF!</definedName>
    <definedName name="__TZ324" localSheetId="7">[13]BASE!#REF!</definedName>
    <definedName name="__TZ324">[13]BASE!#REF!</definedName>
    <definedName name="__TZ32510" localSheetId="7">#REF!</definedName>
    <definedName name="__TZ32510">#REF!</definedName>
    <definedName name="__TZ32512" localSheetId="7">#REF!</definedName>
    <definedName name="__TZ32512">#REF!</definedName>
    <definedName name="__TZ3253" localSheetId="7">#REF!</definedName>
    <definedName name="__TZ3253">#REF!</definedName>
    <definedName name="__TZ3254" localSheetId="2">#REF!</definedName>
    <definedName name="__TZ3254">[4]BASE!$D$112</definedName>
    <definedName name="__TZ3256" localSheetId="2">#REF!</definedName>
    <definedName name="__TZ3256">[4]BASE!$D$113</definedName>
    <definedName name="__TZ3258" localSheetId="7">#REF!</definedName>
    <definedName name="__TZ3258">#REF!</definedName>
    <definedName name="__TZ4110" localSheetId="7">#REF!</definedName>
    <definedName name="__TZ4110">#REF!</definedName>
    <definedName name="__TZ4112" localSheetId="7">#REF!</definedName>
    <definedName name="__TZ4112">#REF!</definedName>
    <definedName name="__TZ414" localSheetId="2">#REF!</definedName>
    <definedName name="__TZ414">[4]BASE!$D$122</definedName>
    <definedName name="__TZ416" localSheetId="2">#REF!</definedName>
    <definedName name="__TZ416">[4]BASE!$D$123</definedName>
    <definedName name="__TZ418" localSheetId="2">#REF!</definedName>
    <definedName name="__TZ418">[4]BASE!$D$124</definedName>
    <definedName name="__u4" localSheetId="2" hidden="1">{"TAB1",#N/A,TRUE,"GENERAL";"TAB2",#N/A,TRUE,"GENERAL";"TAB3",#N/A,TRUE,"GENERAL";"TAB4",#N/A,TRUE,"GENERAL";"TAB5",#N/A,TRUE,"GENERAL"}</definedName>
    <definedName name="__u4" hidden="1">{"TAB1",#N/A,TRUE,"GENERAL";"TAB2",#N/A,TRUE,"GENERAL";"TAB3",#N/A,TRUE,"GENERAL";"TAB4",#N/A,TRUE,"GENERAL";"TAB5",#N/A,TRUE,"GENERAL"}</definedName>
    <definedName name="__u5" localSheetId="2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localSheetId="2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localSheetId="2" hidden="1">{"via1",#N/A,TRUE,"general";"via2",#N/A,TRUE,"general";"via3",#N/A,TRUE,"general"}</definedName>
    <definedName name="__u7" hidden="1">{"via1",#N/A,TRUE,"general";"via2",#N/A,TRUE,"general";"via3",#N/A,TRUE,"general"}</definedName>
    <definedName name="__u8" localSheetId="2" hidden="1">{"TAB1",#N/A,TRUE,"GENERAL";"TAB2",#N/A,TRUE,"GENERAL";"TAB3",#N/A,TRUE,"GENERAL";"TAB4",#N/A,TRUE,"GENERAL";"TAB5",#N/A,TRUE,"GENERAL"}</definedName>
    <definedName name="__u8" hidden="1">{"TAB1",#N/A,TRUE,"GENERAL";"TAB2",#N/A,TRUE,"GENERAL";"TAB3",#N/A,TRUE,"GENERAL";"TAB4",#N/A,TRUE,"GENERAL";"TAB5",#N/A,TRUE,"GENERAL"}</definedName>
    <definedName name="__u9" localSheetId="2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DD06" localSheetId="7">#REF!</definedName>
    <definedName name="__UDD06">#REF!</definedName>
    <definedName name="__UDD08" localSheetId="7">#REF!</definedName>
    <definedName name="__UDD08">#REF!</definedName>
    <definedName name="__UNI32" localSheetId="7">#REF!</definedName>
    <definedName name="__UNI32">#REF!</definedName>
    <definedName name="__ur7" localSheetId="2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1">#REF!</definedName>
    <definedName name="__v2" localSheetId="2" hidden="1">{"via1",#N/A,TRUE,"general";"via2",#N/A,TRUE,"general";"via3",#N/A,TRUE,"general"}</definedName>
    <definedName name="__v2" hidden="1">{"via1",#N/A,TRUE,"general";"via2",#N/A,TRUE,"general";"via3",#N/A,TRUE,"general"}</definedName>
    <definedName name="__v3" localSheetId="2" hidden="1">{"TAB1",#N/A,TRUE,"GENERAL";"TAB2",#N/A,TRUE,"GENERAL";"TAB3",#N/A,TRUE,"GENERAL";"TAB4",#N/A,TRUE,"GENERAL";"TAB5",#N/A,TRUE,"GENERAL"}</definedName>
    <definedName name="__v3" hidden="1">{"TAB1",#N/A,TRUE,"GENERAL";"TAB2",#N/A,TRUE,"GENERAL";"TAB3",#N/A,TRUE,"GENERAL";"TAB4",#N/A,TRUE,"GENERAL";"TAB5",#N/A,TRUE,"GENERAL"}</definedName>
    <definedName name="__v4" localSheetId="2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localSheetId="2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localSheetId="2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localSheetId="2" hidden="1">{"via1",#N/A,TRUE,"general";"via2",#N/A,TRUE,"general";"via3",#N/A,TRUE,"general"}</definedName>
    <definedName name="__v7" hidden="1">{"via1",#N/A,TRUE,"general";"via2",#N/A,TRUE,"general";"via3",#N/A,TRUE,"general"}</definedName>
    <definedName name="__v8" localSheetId="2" hidden="1">{"TAB1",#N/A,TRUE,"GENERAL";"TAB2",#N/A,TRUE,"GENERAL";"TAB3",#N/A,TRUE,"GENERAL";"TAB4",#N/A,TRUE,"GENERAL";"TAB5",#N/A,TRUE,"GENERAL"}</definedName>
    <definedName name="__v8" hidden="1">{"TAB1",#N/A,TRUE,"GENERAL";"TAB2",#N/A,TRUE,"GENERAL";"TAB3",#N/A,TRUE,"GENERAL";"TAB4",#N/A,TRUE,"GENERAL";"TAB5",#N/A,TRUE,"GENERAL"}</definedName>
    <definedName name="__v9" localSheetId="2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localSheetId="2" hidden="1">{"via1",#N/A,TRUE,"general";"via2",#N/A,TRUE,"general";"via3",#N/A,TRUE,"general"}</definedName>
    <definedName name="__vfv4" hidden="1">{"via1",#N/A,TRUE,"general";"via2",#N/A,TRUE,"general";"via3",#N/A,TRUE,"general"}</definedName>
    <definedName name="__w1">#REF!</definedName>
    <definedName name="__w2">#REF!</definedName>
    <definedName name="__w3">#REF!</definedName>
    <definedName name="__w4">#REF!</definedName>
    <definedName name="__w5">#REF!</definedName>
    <definedName name="__w6">Scheduled_Payment+Extra_Payment</definedName>
    <definedName name="__w7">#REF!</definedName>
    <definedName name="__x1" localSheetId="2" hidden="1">{"TAB1",#N/A,TRUE,"GENERAL";"TAB2",#N/A,TRUE,"GENERAL";"TAB3",#N/A,TRUE,"GENERAL";"TAB4",#N/A,TRUE,"GENERAL";"TAB5",#N/A,TRUE,"GENERAL"}</definedName>
    <definedName name="__x1" hidden="1">{"TAB1",#N/A,TRUE,"GENERAL";"TAB2",#N/A,TRUE,"GENERAL";"TAB3",#N/A,TRUE,"GENERAL";"TAB4",#N/A,TRUE,"GENERAL";"TAB5",#N/A,TRUE,"GENERAL"}</definedName>
    <definedName name="__x2" localSheetId="2" hidden="1">{"via1",#N/A,TRUE,"general";"via2",#N/A,TRUE,"general";"via3",#N/A,TRUE,"general"}</definedName>
    <definedName name="__x2" hidden="1">{"via1",#N/A,TRUE,"general";"via2",#N/A,TRUE,"general";"via3",#N/A,TRUE,"general"}</definedName>
    <definedName name="__x3" localSheetId="2" hidden="1">{"via1",#N/A,TRUE,"general";"via2",#N/A,TRUE,"general";"via3",#N/A,TRUE,"general"}</definedName>
    <definedName name="__x3" hidden="1">{"via1",#N/A,TRUE,"general";"via2",#N/A,TRUE,"general";"via3",#N/A,TRUE,"general"}</definedName>
    <definedName name="__x4" localSheetId="2" hidden="1">{"via1",#N/A,TRUE,"general";"via2",#N/A,TRUE,"general";"via3",#N/A,TRUE,"general"}</definedName>
    <definedName name="__x4" hidden="1">{"via1",#N/A,TRUE,"general";"via2",#N/A,TRUE,"general";"via3",#N/A,TRUE,"general"}</definedName>
    <definedName name="__x5" localSheetId="2" hidden="1">{"TAB1",#N/A,TRUE,"GENERAL";"TAB2",#N/A,TRUE,"GENERAL";"TAB3",#N/A,TRUE,"GENERAL";"TAB4",#N/A,TRUE,"GENERAL";"TAB5",#N/A,TRUE,"GENERAL"}</definedName>
    <definedName name="__x5" hidden="1">{"TAB1",#N/A,TRUE,"GENERAL";"TAB2",#N/A,TRUE,"GENERAL";"TAB3",#N/A,TRUE,"GENERAL";"TAB4",#N/A,TRUE,"GENERAL";"TAB5",#N/A,TRUE,"GENERAL"}</definedName>
    <definedName name="__x6" localSheetId="2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localSheetId="2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localSheetId="2" hidden="1">{"via1",#N/A,TRUE,"general";"via2",#N/A,TRUE,"general";"via3",#N/A,TRUE,"general"}</definedName>
    <definedName name="__x8" hidden="1">{"via1",#N/A,TRUE,"general";"via2",#N/A,TRUE,"general";"via3",#N/A,TRUE,"general"}</definedName>
    <definedName name="__x9" localSheetId="2" hidden="1">{"TAB1",#N/A,TRUE,"GENERAL";"TAB2",#N/A,TRUE,"GENERAL";"TAB3",#N/A,TRUE,"GENERAL";"TAB4",#N/A,TRUE,"GENERAL";"TAB5",#N/A,TRUE,"GENERAL"}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lnm.Print_Area">NA()</definedName>
    <definedName name="__xz2">#REF!</definedName>
    <definedName name="__y1">#REF!</definedName>
    <definedName name="__y2" localSheetId="2" hidden="1">{"TAB1",#N/A,TRUE,"GENERAL";"TAB2",#N/A,TRUE,"GENERAL";"TAB3",#N/A,TRUE,"GENERAL";"TAB4",#N/A,TRUE,"GENERAL";"TAB5",#N/A,TRUE,"GENERAL"}</definedName>
    <definedName name="__y2" hidden="1">{"TAB1",#N/A,TRUE,"GENERAL";"TAB2",#N/A,TRUE,"GENERAL";"TAB3",#N/A,TRUE,"GENERAL";"TAB4",#N/A,TRUE,"GENERAL";"TAB5",#N/A,TRUE,"GENERAL"}</definedName>
    <definedName name="__y3" localSheetId="2" hidden="1">{"via1",#N/A,TRUE,"general";"via2",#N/A,TRUE,"general";"via3",#N/A,TRUE,"general"}</definedName>
    <definedName name="__y3" hidden="1">{"via1",#N/A,TRUE,"general";"via2",#N/A,TRUE,"general";"via3",#N/A,TRUE,"general"}</definedName>
    <definedName name="__y4" localSheetId="2" hidden="1">{"via1",#N/A,TRUE,"general";"via2",#N/A,TRUE,"general";"via3",#N/A,TRUE,"general"}</definedName>
    <definedName name="__y4" hidden="1">{"via1",#N/A,TRUE,"general";"via2",#N/A,TRUE,"general";"via3",#N/A,TRUE,"general"}</definedName>
    <definedName name="__y5" localSheetId="2" hidden="1">{"TAB1",#N/A,TRUE,"GENERAL";"TAB2",#N/A,TRUE,"GENERAL";"TAB3",#N/A,TRUE,"GENERAL";"TAB4",#N/A,TRUE,"GENERAL";"TAB5",#N/A,TRUE,"GENERAL"}</definedName>
    <definedName name="__y5" hidden="1">{"TAB1",#N/A,TRUE,"GENERAL";"TAB2",#N/A,TRUE,"GENERAL";"TAB3",#N/A,TRUE,"GENERAL";"TAB4",#N/A,TRUE,"GENERAL";"TAB5",#N/A,TRUE,"GENERAL"}</definedName>
    <definedName name="__y6" localSheetId="2" hidden="1">{"via1",#N/A,TRUE,"general";"via2",#N/A,TRUE,"general";"via3",#N/A,TRUE,"general"}</definedName>
    <definedName name="__y6" hidden="1">{"via1",#N/A,TRUE,"general";"via2",#N/A,TRUE,"general";"via3",#N/A,TRUE,"general"}</definedName>
    <definedName name="__y7" localSheetId="2" hidden="1">{"via1",#N/A,TRUE,"general";"via2",#N/A,TRUE,"general";"via3",#N/A,TRUE,"general"}</definedName>
    <definedName name="__y7" hidden="1">{"via1",#N/A,TRUE,"general";"via2",#N/A,TRUE,"general";"via3",#N/A,TRUE,"general"}</definedName>
    <definedName name="__y8" localSheetId="2" hidden="1">{"via1",#N/A,TRUE,"general";"via2",#N/A,TRUE,"general";"via3",#N/A,TRUE,"general"}</definedName>
    <definedName name="__y8" hidden="1">{"via1",#N/A,TRUE,"general";"via2",#N/A,TRUE,"general";"via3",#N/A,TRUE,"general"}</definedName>
    <definedName name="__y9" localSheetId="2" hidden="1">{"TAB1",#N/A,TRUE,"GENERAL";"TAB2",#N/A,TRUE,"GENERAL";"TAB3",#N/A,TRUE,"GENERAL";"TAB4",#N/A,TRUE,"GENERAL";"TAB5",#N/A,TRUE,"GENERAL"}</definedName>
    <definedName name="__y9" hidden="1">{"TAB1",#N/A,TRUE,"GENERAL";"TAB2",#N/A,TRUE,"GENERAL";"TAB3",#N/A,TRUE,"GENERAL";"TAB4",#N/A,TRUE,"GENERAL";"TAB5",#N/A,TRUE,"GENERAL"}</definedName>
    <definedName name="__z1" localSheetId="2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localSheetId="2" hidden="1">{"via1",#N/A,TRUE,"general";"via2",#N/A,TRUE,"general";"via3",#N/A,TRUE,"general"}</definedName>
    <definedName name="__z2" hidden="1">{"via1",#N/A,TRUE,"general";"via2",#N/A,TRUE,"general";"via3",#N/A,TRUE,"general"}</definedName>
    <definedName name="__z3" localSheetId="2" hidden="1">{"via1",#N/A,TRUE,"general";"via2",#N/A,TRUE,"general";"via3",#N/A,TRUE,"general"}</definedName>
    <definedName name="__z3" hidden="1">{"via1",#N/A,TRUE,"general";"via2",#N/A,TRUE,"general";"via3",#N/A,TRUE,"general"}</definedName>
    <definedName name="__z4" localSheetId="2" hidden="1">{"TAB1",#N/A,TRUE,"GENERAL";"TAB2",#N/A,TRUE,"GENERAL";"TAB3",#N/A,TRUE,"GENERAL";"TAB4",#N/A,TRUE,"GENERAL";"TAB5",#N/A,TRUE,"GENERAL"}</definedName>
    <definedName name="__z4" hidden="1">{"TAB1",#N/A,TRUE,"GENERAL";"TAB2",#N/A,TRUE,"GENERAL";"TAB3",#N/A,TRUE,"GENERAL";"TAB4",#N/A,TRUE,"GENERAL";"TAB5",#N/A,TRUE,"GENERAL"}</definedName>
    <definedName name="__z5" localSheetId="2" hidden="1">{"via1",#N/A,TRUE,"general";"via2",#N/A,TRUE,"general";"via3",#N/A,TRUE,"general"}</definedName>
    <definedName name="__z5" hidden="1">{"via1",#N/A,TRUE,"general";"via2",#N/A,TRUE,"general";"via3",#N/A,TRUE,"general"}</definedName>
    <definedName name="__z6" localSheetId="2" hidden="1">{"TAB1",#N/A,TRUE,"GENERAL";"TAB2",#N/A,TRUE,"GENERAL";"TAB3",#N/A,TRUE,"GENERAL";"TAB4",#N/A,TRUE,"GENERAL";"TAB5",#N/A,TRUE,"GENERAL"}</definedName>
    <definedName name="__z6" hidden="1">{"TAB1",#N/A,TRUE,"GENERAL";"TAB2",#N/A,TRUE,"GENERAL";"TAB3",#N/A,TRUE,"GENERAL";"TAB4",#N/A,TRUE,"GENERAL";"TAB5",#N/A,TRUE,"GENERAL"}</definedName>
    <definedName name="__z7">#REF!</definedName>
    <definedName name="_02_DER_K13_000_–_K13_650">#REF!</definedName>
    <definedName name="_02_DER_K15_700_–_K16_100">#REF!</definedName>
    <definedName name="_03_K15_140_–_K20_540">#REF!</definedName>
    <definedName name="_04">#REF!</definedName>
    <definedName name="_05_DER_K35_250_–_K35_605.41">#REF!</definedName>
    <definedName name="_05_IZQ_K25_695_–_K35_327.62">#REF!</definedName>
    <definedName name="_05_IZQ_K35_420_–_K36_462.29">#REF!</definedName>
    <definedName name="_06_K41_785.67_–_K48_083.55">#REF!</definedName>
    <definedName name="_07_DER_K48_000_–_K49_563.19">#REF!</definedName>
    <definedName name="_07_IZQ_K49_320_–_K52_112.74">#REF!</definedName>
    <definedName name="_08_DER_K57_040_–_K61_476.50">#REF!</definedName>
    <definedName name="_08_IZQ_K52_300_–_K57_577.97">#REF!</definedName>
    <definedName name="_08_K24_723__A_K55_717.28">#REF!</definedName>
    <definedName name="_09_K61_520_A_K61_144">#REF!</definedName>
    <definedName name="_1___xlnm._FilterDatabase_1">#REF!</definedName>
    <definedName name="_1__123Graph_ACart_Utilidad" hidden="1">#REF!</definedName>
    <definedName name="_10_EQP11_1">#REF!</definedName>
    <definedName name="_10_PR64_500_–_PR_69_541.49">#REF!</definedName>
    <definedName name="_100_MAT2_1">#REF!</definedName>
    <definedName name="_101_MAT2_1_1">#REF!</definedName>
    <definedName name="_102_MAT2_1_1_1">#REF!</definedName>
    <definedName name="_103_MAT20_1">#REF!</definedName>
    <definedName name="_104_MAT20_1_1">#REF!</definedName>
    <definedName name="_105_MAT20_1_1_1">#REF!</definedName>
    <definedName name="_106_MAT21_1">#REF!</definedName>
    <definedName name="_107_MAT21_1_1">#REF!</definedName>
    <definedName name="_108_MAT21_1_1_1">#REF!</definedName>
    <definedName name="_109_MAT22_1">#REF!</definedName>
    <definedName name="_11_EQP11_1_1">#REF!</definedName>
    <definedName name="_110_MAT22_1_1">#REF!</definedName>
    <definedName name="_111_MAT22_1_1_1">#REF!</definedName>
    <definedName name="_112_MAT23_1">#REF!</definedName>
    <definedName name="_113_MAT23_1_1">#REF!</definedName>
    <definedName name="_114_MAT23_1_1_1">#REF!</definedName>
    <definedName name="_115_MAT24_1">#REF!</definedName>
    <definedName name="_116_MAT24_1_1">#REF!</definedName>
    <definedName name="_117_MAT24_1_1_1">#REF!</definedName>
    <definedName name="_118_MAT25_1">#REF!</definedName>
    <definedName name="_119_MAT25_1_1">#REF!</definedName>
    <definedName name="_12_EQP11_1_1_1">#REF!</definedName>
    <definedName name="_120_MAT25_1_1_1">#REF!</definedName>
    <definedName name="_121_MAT26_1">#REF!</definedName>
    <definedName name="_122_MAT26_1_1">#REF!</definedName>
    <definedName name="_123" hidden="1">#REF!</definedName>
    <definedName name="_123_MAT26_1_1_1">#REF!</definedName>
    <definedName name="_124_MAT27_1">#REF!</definedName>
    <definedName name="_125_MAT27_1_1">#REF!</definedName>
    <definedName name="_126_MAT27_1_1_1">#REF!</definedName>
    <definedName name="_127_MAT28_1">#REF!</definedName>
    <definedName name="_128_MAT28_1_1">#REF!</definedName>
    <definedName name="_129_MAT28_1_1_1">#REF!</definedName>
    <definedName name="_13_1_6">#REF!</definedName>
    <definedName name="_13_EQP12_1">#REF!</definedName>
    <definedName name="_130_MAT29_1">#REF!</definedName>
    <definedName name="_131_MAT29_1_1">#REF!</definedName>
    <definedName name="_132_MAT29_1_1_1">#REF!</definedName>
    <definedName name="_133_MAT3_1">#REF!</definedName>
    <definedName name="_134_MAT3_1_1">#REF!</definedName>
    <definedName name="_135_MAT3_1_1_1">#REF!</definedName>
    <definedName name="_136_MAT30_1">#REF!</definedName>
    <definedName name="_137_MAT30_1_1">#REF!</definedName>
    <definedName name="_138_MAT30_1_1_1">#REF!</definedName>
    <definedName name="_139_MAT31_1">#REF!</definedName>
    <definedName name="_14_EQP12_1_1">#REF!</definedName>
    <definedName name="_140_MAT31_1_1">#REF!</definedName>
    <definedName name="_141_MAT31_1_1_1">#REF!</definedName>
    <definedName name="_142_MAT32_1">#REF!</definedName>
    <definedName name="_143_MAT32_1_1">#REF!</definedName>
    <definedName name="_144_MAT32_1_1_1">#REF!</definedName>
    <definedName name="_145_MAT33_1">#REF!</definedName>
    <definedName name="_146_MAT33_1_1">#REF!</definedName>
    <definedName name="_147_MAT33_1_1_1">#REF!</definedName>
    <definedName name="_148_MAT34_1">#REF!</definedName>
    <definedName name="_149_MAT34_1_1">#REF!</definedName>
    <definedName name="_15_EQP12_1_1_1">#REF!</definedName>
    <definedName name="_150_MAT34_1_1_1">#REF!</definedName>
    <definedName name="_151_MAT35_1">#REF!</definedName>
    <definedName name="_152_MAT35_1_1">#REF!</definedName>
    <definedName name="_153_MAT35_1_1_1">#REF!</definedName>
    <definedName name="_154_MAT36_1">#REF!</definedName>
    <definedName name="_155_MAT36_1_1">#REF!</definedName>
    <definedName name="_156_MAT36_1_1_1">#REF!</definedName>
    <definedName name="_157_MAT37_1">#REF!</definedName>
    <definedName name="_158_MAT37_1_1">#REF!</definedName>
    <definedName name="_159_MAT37_1_1_1">#REF!</definedName>
    <definedName name="_16_EQP13_1">#REF!</definedName>
    <definedName name="_160_MAT38_1">#REF!</definedName>
    <definedName name="_161_MAT38_1_1">#REF!</definedName>
    <definedName name="_162_MAT38_1_1_1">#REF!</definedName>
    <definedName name="_163_MAT39_1">#REF!</definedName>
    <definedName name="_164_MAT39_1_1">#REF!</definedName>
    <definedName name="_165_MAT39_1_1_1">#REF!</definedName>
    <definedName name="_166_MAT4_1">#REF!</definedName>
    <definedName name="_167_MAT4_1_1">#REF!</definedName>
    <definedName name="_168_MAT4_1_1_1">#REF!</definedName>
    <definedName name="_169_MAT40_1">#REF!</definedName>
    <definedName name="_17_EQP13_1_1">#REF!</definedName>
    <definedName name="_170_MAT40_1_1">#REF!</definedName>
    <definedName name="_171_MAT40_1_1_1">#REF!</definedName>
    <definedName name="_172_MAT5_1">#REF!</definedName>
    <definedName name="_173_MAT5_1_1">#REF!</definedName>
    <definedName name="_174_MAT5_1_1_1">#REF!</definedName>
    <definedName name="_175_MAT6_1">#REF!</definedName>
    <definedName name="_176_MAT6_1_1">#REF!</definedName>
    <definedName name="_177_MAT6_1_1_1">#REF!</definedName>
    <definedName name="_178_MAT7_1">#REF!</definedName>
    <definedName name="_179_MAT7_1_1">#REF!</definedName>
    <definedName name="_18_EQP13_1_1_1">#REF!</definedName>
    <definedName name="_180_MAT7_1_1_1">#REF!</definedName>
    <definedName name="_181_MAT8_1">#REF!</definedName>
    <definedName name="_182_MAT8_1_1">#REF!</definedName>
    <definedName name="_183_MAT8_1_1_1">#REF!</definedName>
    <definedName name="_184_MAT9_1">#REF!</definedName>
    <definedName name="_185_MAT9_1_1">#REF!</definedName>
    <definedName name="_186_MAT9_1_1_1">#REF!</definedName>
    <definedName name="_187_MO1_1">#REF!</definedName>
    <definedName name="_188_MO1_1_1">#REF!</definedName>
    <definedName name="_189_MO1_1_1_1">#REF!</definedName>
    <definedName name="_19_EQP14_1">#REF!</definedName>
    <definedName name="_190_MO10_1">#REF!</definedName>
    <definedName name="_191_MO10_1_1">#REF!</definedName>
    <definedName name="_192_MO10_1_1_1">#REF!</definedName>
    <definedName name="_193_MO2_1">#REF!</definedName>
    <definedName name="_194_MO2_1_1">#REF!</definedName>
    <definedName name="_195_MO2_1_1_1">#REF!</definedName>
    <definedName name="_196_MO3_1">#REF!</definedName>
    <definedName name="_197_MO3_1_1">#REF!</definedName>
    <definedName name="_198_MO3_1_1_1">#REF!</definedName>
    <definedName name="_199_MO4_1">#REF!</definedName>
    <definedName name="_1Sin_nombre" localSheetId="7">#REF!</definedName>
    <definedName name="_1Sin_nombre">#REF!</definedName>
    <definedName name="_2___xlnm._FilterDatabase_1_1">#REF!</definedName>
    <definedName name="_2__123Graph_BCart_Utilidad" hidden="1">#REF!</definedName>
    <definedName name="_20_EQP14_1_1">#REF!</definedName>
    <definedName name="_200_MO4_1_1">#REF!</definedName>
    <definedName name="_201_MO4_1_1_1">#REF!</definedName>
    <definedName name="_202_MO5_1">#REF!</definedName>
    <definedName name="_203_MO5_1_1">#REF!</definedName>
    <definedName name="_204_MO5_1_1_1">#REF!</definedName>
    <definedName name="_205_MO6_1">#REF!</definedName>
    <definedName name="_206_MO6_1_1">#REF!</definedName>
    <definedName name="_207_MO6_1_1_1">#REF!</definedName>
    <definedName name="_208_MO7_1">#REF!</definedName>
    <definedName name="_209_MO7_1_1">#REF!</definedName>
    <definedName name="_21_EQP14_1_1_1">#REF!</definedName>
    <definedName name="_210_MO7_1_1_1">#REF!</definedName>
    <definedName name="_211_MO8_1">#REF!</definedName>
    <definedName name="_212_MO8_1_1">#REF!</definedName>
    <definedName name="_213_MO8_1_1_1">#REF!</definedName>
    <definedName name="_214_MO9_1">#REF!</definedName>
    <definedName name="_215_MO9_1_1">#REF!</definedName>
    <definedName name="_216_MO9_1_1_1">#REF!</definedName>
    <definedName name="_217_MV1_1">#REF!</definedName>
    <definedName name="_218_MV1_1_1">#REF!</definedName>
    <definedName name="_219_MV1_1_1_1">#REF!</definedName>
    <definedName name="_22_EQP15_1">#REF!</definedName>
    <definedName name="_220_MV10_1">#REF!</definedName>
    <definedName name="_221_MV10_1_1">#REF!</definedName>
    <definedName name="_222_MV10_1_1_1">#REF!</definedName>
    <definedName name="_223_MV11_1">#REF!</definedName>
    <definedName name="_224_MV11_1_1">#REF!</definedName>
    <definedName name="_225_MV11_1_1_1">#REF!</definedName>
    <definedName name="_226_MV12_1">#REF!</definedName>
    <definedName name="_227_MV12_1_1">#REF!</definedName>
    <definedName name="_228_MV12_1_1_1">#REF!</definedName>
    <definedName name="_229_MV13_1">#REF!</definedName>
    <definedName name="_23_EQP15_1_1">#REF!</definedName>
    <definedName name="_230_MV13_1_1">#REF!</definedName>
    <definedName name="_231_MV13_1_1_1">#REF!</definedName>
    <definedName name="_232_MV14_1">#REF!</definedName>
    <definedName name="_233_MV14_1_1">#REF!</definedName>
    <definedName name="_234_MV14_1_1_1">#REF!</definedName>
    <definedName name="_235_MV15_1">#REF!</definedName>
    <definedName name="_236_MV15_1_1">#REF!</definedName>
    <definedName name="_237_MV15_1_1_1">#REF!</definedName>
    <definedName name="_238_MV16_1">#REF!</definedName>
    <definedName name="_239_MV16_1_1">#REF!</definedName>
    <definedName name="_24_EQP15_1_1_1">#REF!</definedName>
    <definedName name="_240_MV16_1_1_1">#REF!</definedName>
    <definedName name="_241_MV17_1">#REF!</definedName>
    <definedName name="_242_MV17_1_1">#REF!</definedName>
    <definedName name="_243_MV17_1_1_1">#REF!</definedName>
    <definedName name="_244_MV18_1">#REF!</definedName>
    <definedName name="_245_MV18_1_1">#REF!</definedName>
    <definedName name="_246_MV18_1_1_1">#REF!</definedName>
    <definedName name="_247_MV19_1">#REF!</definedName>
    <definedName name="_248_MV19_1_1">#REF!</definedName>
    <definedName name="_249_MV19_1_1_1">#REF!</definedName>
    <definedName name="_25_EQP16_1">#REF!</definedName>
    <definedName name="_250_MV2_1">#REF!</definedName>
    <definedName name="_251_MV2_1_1">#REF!</definedName>
    <definedName name="_252_MV2_1_1_1">#REF!</definedName>
    <definedName name="_253_MV20_1">#REF!</definedName>
    <definedName name="_254_MV20_1_1">#REF!</definedName>
    <definedName name="_255_MV20_1_1_1">#REF!</definedName>
    <definedName name="_256_MV3_1">#REF!</definedName>
    <definedName name="_257_MV3_1_1">#REF!</definedName>
    <definedName name="_258_MV3_1_1_1">#REF!</definedName>
    <definedName name="_259_MV4_1">#REF!</definedName>
    <definedName name="_26_EQP16_1_1">#REF!</definedName>
    <definedName name="_260_MV4_1_1">#REF!</definedName>
    <definedName name="_261_MV4_1_1_1">#REF!</definedName>
    <definedName name="_262_MV5_1">#REF!</definedName>
    <definedName name="_263_MV5_1_1">#REF!</definedName>
    <definedName name="_264_MV5_1_1_1">#REF!</definedName>
    <definedName name="_265_MV6_1">#REF!</definedName>
    <definedName name="_266_MV6_1_1">#REF!</definedName>
    <definedName name="_267_MV6_1_1_1">#REF!</definedName>
    <definedName name="_268_MV7_1">#REF!</definedName>
    <definedName name="_269_MV7_1_1">#REF!</definedName>
    <definedName name="_27_EQP16_1_1_1">#REF!</definedName>
    <definedName name="_270_MV7_1_1_1">#REF!</definedName>
    <definedName name="_271_MV8_1">#REF!</definedName>
    <definedName name="_272_MV8_1_1">#REF!</definedName>
    <definedName name="_273_MV8_1_1_1">#REF!</definedName>
    <definedName name="_274_MV9_1">#REF!</definedName>
    <definedName name="_275_MV9_1_1">#REF!</definedName>
    <definedName name="_276_MV9_1_1_1">#REF!</definedName>
    <definedName name="_277_POR1_1">#REF!</definedName>
    <definedName name="_278_POR1_1_1">#REF!</definedName>
    <definedName name="_279_POR1_1_1_1">#REF!</definedName>
    <definedName name="_28_EQP17_1">#REF!</definedName>
    <definedName name="_280_POR2_1">#REF!</definedName>
    <definedName name="_281_POR2_1_1">#REF!</definedName>
    <definedName name="_282_POR2_1_1_1">#REF!</definedName>
    <definedName name="_283_POR3_1">#REF!</definedName>
    <definedName name="_284_POR3_1_1">#REF!</definedName>
    <definedName name="_285_POR3_1_1_1">#REF!</definedName>
    <definedName name="_286_POR4_1">#REF!</definedName>
    <definedName name="_287_POR4_1_1">#REF!</definedName>
    <definedName name="_288_POR4_1_1_1">#REF!</definedName>
    <definedName name="_289_POR5_1">#REF!</definedName>
    <definedName name="_29_EQP17_1_1">#REF!</definedName>
    <definedName name="_290_POR5_1_1">#REF!</definedName>
    <definedName name="_291_POR5_1_1_1">#REF!</definedName>
    <definedName name="_292_TEE3_1">#REF!</definedName>
    <definedName name="_293_TEE3_1_1">#REF!</definedName>
    <definedName name="_294_TEE3_1_1_1">#REF!</definedName>
    <definedName name="_295_TEE4_1">#REF!</definedName>
    <definedName name="_296_TEE4_1_1">#REF!</definedName>
    <definedName name="_297_TEE4_1_1_1">#REF!</definedName>
    <definedName name="_298_TEE6_1">#REF!</definedName>
    <definedName name="_299_TEE6_1_1">#REF!</definedName>
    <definedName name="_3___xlnm._FilterDatabase_1_1_1">#REF!</definedName>
    <definedName name="_3__123Graph_CCart_Utilidad" hidden="1">#REF!</definedName>
    <definedName name="_30_EQP17_1_1_1">#REF!</definedName>
    <definedName name="_300_TEE6_1_1_1">#REF!</definedName>
    <definedName name="_301_UG3_1">#REF!</definedName>
    <definedName name="_302_UG3_1_1">#REF!</definedName>
    <definedName name="_303_UG3_1_1_1">#REF!</definedName>
    <definedName name="_304_UG4_1">#REF!</definedName>
    <definedName name="_305_UG4_1_1">#REF!</definedName>
    <definedName name="_306_UG4_1_1_1">#REF!</definedName>
    <definedName name="_307_UG6_1">#REF!</definedName>
    <definedName name="_308_UG6_1_1">#REF!</definedName>
    <definedName name="_309_UG6_1_1_1">#REF!</definedName>
    <definedName name="_31_EQP18_1">#REF!</definedName>
    <definedName name="_310_UG8_1">#REF!</definedName>
    <definedName name="_311_UG8_1_1">#REF!</definedName>
    <definedName name="_312_UG8_1_1_1">#REF!</definedName>
    <definedName name="_313A_1">#REF!</definedName>
    <definedName name="_314A_1_1">#REF!</definedName>
    <definedName name="_315A_1_1_1">#REF!</definedName>
    <definedName name="_316A_IMPRESIÓN_IM_1">#REF!</definedName>
    <definedName name="_317A_IMPRESIÓN_IM_1_1">#REF!</definedName>
    <definedName name="_318A_IMPRESIÓN_IM_1_1_1">#REF!</definedName>
    <definedName name="_319acero_1">#REF!</definedName>
    <definedName name="_32_EQP18_1_1">#REF!</definedName>
    <definedName name="_320acero_1_1">#REF!</definedName>
    <definedName name="_321acero_1_1_1">#REF!</definedName>
    <definedName name="_322ACOMETIDA3_1">#REF!</definedName>
    <definedName name="_323ACOMETIDA3_1_1">#REF!</definedName>
    <definedName name="_324ACOMETIDA3_1_1_1">#REF!</definedName>
    <definedName name="_325ACOMETIDA4_1">#REF!</definedName>
    <definedName name="_326ACOMETIDA4_1_1">#REF!</definedName>
    <definedName name="_327ACOMETIDA4_1_1_1">#REF!</definedName>
    <definedName name="_328AIU_1">#REF!</definedName>
    <definedName name="_329AIU_1_1">#REF!</definedName>
    <definedName name="_33_EQP18_1_1_1">#REF!</definedName>
    <definedName name="_330AIU_1_1_1">#REF!</definedName>
    <definedName name="_331ANDENES_1">#REF!</definedName>
    <definedName name="_332ANDENES_1_1">#REF!</definedName>
    <definedName name="_333ANDENES_1_1_1">#REF!</definedName>
    <definedName name="_334anillo_1">#REF!</definedName>
    <definedName name="_335anillo_1_1">#REF!</definedName>
    <definedName name="_336anillo_1_1_1">#REF!</definedName>
    <definedName name="_337ANTI_1">#REF!</definedName>
    <definedName name="_338ANTI_1_1">#REF!</definedName>
    <definedName name="_339ANTI_1_1_1">#REF!</definedName>
    <definedName name="_34_EQP19_1">#REF!</definedName>
    <definedName name="_340AREA__M2_1">#REF!</definedName>
    <definedName name="_341AREA__M2_1_1">#REF!</definedName>
    <definedName name="_342AREA__M2_1_1_1">#REF!</definedName>
    <definedName name="_343ARENAARCILLA_1">#REF!</definedName>
    <definedName name="_344ARENAARCILLA_1_1">#REF!</definedName>
    <definedName name="_345ARENAARCILLA_1_1_1">#REF!</definedName>
    <definedName name="_346ATRAQUE_1">#REF!</definedName>
    <definedName name="_347ATRAQUE_1_1">#REF!</definedName>
    <definedName name="_348ATRAQUE_1_1_1">#REF!</definedName>
    <definedName name="_349BaseDatos_1">#REF!</definedName>
    <definedName name="_35_EQP19_1_1">#REF!</definedName>
    <definedName name="_350BaseDatos_1_1">#REF!</definedName>
    <definedName name="_351BaseDatos_1_1_1">#REF!</definedName>
    <definedName name="_352CAJA_1">#REF!</definedName>
    <definedName name="_353CAJA_1_1">#REF!</definedName>
    <definedName name="_354CAJA_1_1_1">#REF!</definedName>
    <definedName name="_355cajainspeccion_1">#REF!</definedName>
    <definedName name="_356cajainspeccion_1_1">#REF!</definedName>
    <definedName name="_357cajainspeccion_1_1_1">#REF!</definedName>
    <definedName name="_358CAMAARENA_1">#REF!</definedName>
    <definedName name="_359CAMAARENA_1_1">#REF!</definedName>
    <definedName name="_36_EQP19_1_1_1">#REF!</definedName>
    <definedName name="_360CAMAARENA_1_1_1">#REF!</definedName>
    <definedName name="_361codo160x90_1">#REF!</definedName>
    <definedName name="_362codo160x90_1_1">#REF!</definedName>
    <definedName name="_363codo160x90_1_1_1">#REF!</definedName>
    <definedName name="_364CODO16X11_1">#REF!</definedName>
    <definedName name="_365CODO16X11_1_1">#REF!</definedName>
    <definedName name="_366CODO16X11_1_1_1">#REF!</definedName>
    <definedName name="_367CODO16X45_1">#REF!</definedName>
    <definedName name="_368CODO16X45_1_1">#REF!</definedName>
    <definedName name="_369CODO16X45_1_1_1">#REF!</definedName>
    <definedName name="_37_EQP2_1">#REF!</definedName>
    <definedName name="_370CODO16X90_1">#REF!</definedName>
    <definedName name="_371CODO16X90_1_1">#REF!</definedName>
    <definedName name="_372CODO16X90_1_1_1">#REF!</definedName>
    <definedName name="_373CODO3_1">#REF!</definedName>
    <definedName name="_374CODO3_1_1">#REF!</definedName>
    <definedName name="_375CODO3_1_1_1">#REF!</definedName>
    <definedName name="_376CODO3X11_1">#REF!</definedName>
    <definedName name="_377CODO3X11_1_1">#REF!</definedName>
    <definedName name="_378CODO3X11_1_1_1">#REF!</definedName>
    <definedName name="_379CODO3X45_1">#REF!</definedName>
    <definedName name="_38_EQP2_1_1">#REF!</definedName>
    <definedName name="_380CODO3X45_1_1">#REF!</definedName>
    <definedName name="_381CODO3X45_1_1_1">#REF!</definedName>
    <definedName name="_382CODO3X90_1">#REF!</definedName>
    <definedName name="_383CODO3X90_1_1">#REF!</definedName>
    <definedName name="_384CODO3X90_1_1_1">#REF!</definedName>
    <definedName name="_385CODO4X90_1">#REF!</definedName>
    <definedName name="_386CODO4X90_1_1">#REF!</definedName>
    <definedName name="_387CODO4X90_1_1_1">#REF!</definedName>
    <definedName name="_388CODO6X22_1">#REF!</definedName>
    <definedName name="_389CODO6X22_1_1">#REF!</definedName>
    <definedName name="_39_EQP2_1_1_1">#REF!</definedName>
    <definedName name="_390CODO6X22_1_1_1">#REF!</definedName>
    <definedName name="_391codo6x45nova_1">#REF!</definedName>
    <definedName name="_392codo6x45nova_1_1">#REF!</definedName>
    <definedName name="_393codo6x45nova_1_1_1">#REF!</definedName>
    <definedName name="_394CODO8X22_1">#REF!</definedName>
    <definedName name="_395CODO8X22_1_1">#REF!</definedName>
    <definedName name="_396CODO8X22_1_1_1">#REF!</definedName>
    <definedName name="_397CODO8X45_1">#REF!</definedName>
    <definedName name="_398CODO8X45_1_1">#REF!</definedName>
    <definedName name="_399CODO8X45_1_1_1">#REF!</definedName>
    <definedName name="_4__123Graph_LBL_ACart_Utilidad" hidden="1">#REF!</definedName>
    <definedName name="_4_EQP1_1">#REF!</definedName>
    <definedName name="_40_EQP20_1">#REF!</definedName>
    <definedName name="_400CODO8X90_1">#REF!</definedName>
    <definedName name="_401CODO8X90_1_1">#REF!</definedName>
    <definedName name="_402CODO8X90_1_1_1">#REF!</definedName>
    <definedName name="_403Compilado_1">#REF!</definedName>
    <definedName name="_404Compilado_1_1">#REF!</definedName>
    <definedName name="_405Compilado_1_1_1">#REF!</definedName>
    <definedName name="_406CONCRETOATRAQUE_1">#REF!</definedName>
    <definedName name="_407CONCRETOATRAQUE_1_1">#REF!</definedName>
    <definedName name="_408CONCRETOATRAQUE_1_1_1">#REF!</definedName>
    <definedName name="_409CONCRETOF_1">#REF!</definedName>
    <definedName name="_41_EQP20_1_1">#REF!</definedName>
    <definedName name="_410CONCRETOF_1_1">#REF!</definedName>
    <definedName name="_411CONCRETOF_1_1_1">#REF!</definedName>
    <definedName name="_412CPDO8X11_1">#REF!</definedName>
    <definedName name="_413CPDO8X11_1_1">#REF!</definedName>
    <definedName name="_414CPDO8X11_1_1_1">#REF!</definedName>
    <definedName name="_415CRUZ3_1">#REF!</definedName>
    <definedName name="_416CRUZ3_1_1">#REF!</definedName>
    <definedName name="_417CRUZ3_1_1_1">#REF!</definedName>
    <definedName name="_418CRUZ4_1">#REF!</definedName>
    <definedName name="_419CRUZ4_1_1">#REF!</definedName>
    <definedName name="_42_EQP20_1_1_1">#REF!</definedName>
    <definedName name="_420CRUZ4_1_1_1">#REF!</definedName>
    <definedName name="_421CRUZ4X3_1">#REF!</definedName>
    <definedName name="_422CRUZ4X3_1_1">#REF!</definedName>
    <definedName name="_423CRUZ4X3_1_1_1">#REF!</definedName>
    <definedName name="_424de_1">#REF!</definedName>
    <definedName name="_425de_1_1">#REF!</definedName>
    <definedName name="_426de_1_1_1">#REF!</definedName>
    <definedName name="_427DEMOLICION_1">#REF!</definedName>
    <definedName name="_428DEMOLICION_1_1">#REF!</definedName>
    <definedName name="_429DEMOLICION_1_1_1">#REF!</definedName>
    <definedName name="_42C">#REF!</definedName>
    <definedName name="_42D">#REF!</definedName>
    <definedName name="_42E">#REF!</definedName>
    <definedName name="_43_EQP3_1">#REF!</definedName>
    <definedName name="_430DEMOLICIONASFALTO_1">#REF!</definedName>
    <definedName name="_431DEMOLICIONASFALTO_1_1">#REF!</definedName>
    <definedName name="_432DEMOLICIONASFALTO_1_1_1">#REF!</definedName>
    <definedName name="_433DEMOLICIONCONCRETO_1">#REF!</definedName>
    <definedName name="_434DEMOLICIONCONCRETO_1_1">#REF!</definedName>
    <definedName name="_435DEMOLICIONCONCRETO_1_1_1">#REF!</definedName>
    <definedName name="_436Descripcion_1">#REF!</definedName>
    <definedName name="_437Descripcion_1_1">#REF!</definedName>
    <definedName name="_438Descripcion_1_1_1">#REF!</definedName>
    <definedName name="_439DIAS_1">#REF!</definedName>
    <definedName name="_44">#REF!</definedName>
    <definedName name="_44_EQP3_1_1">#REF!</definedName>
    <definedName name="_440DIAS_1_1">#REF!</definedName>
    <definedName name="_441DIAS_1_1_1">#REF!</definedName>
    <definedName name="_442entibado_1">#REF!</definedName>
    <definedName name="_443entibado_1_1">#REF!</definedName>
    <definedName name="_444entibado_1_1_1">#REF!</definedName>
    <definedName name="_445EXCAVACION_1">#REF!</definedName>
    <definedName name="_446EXCAVACION_1_1">#REF!</definedName>
    <definedName name="_447EXCAVACION_1_1_1">#REF!</definedName>
    <definedName name="_448excavacionmaquina_1">#REF!</definedName>
    <definedName name="_449excavacionmaquina_1_1">#REF!</definedName>
    <definedName name="_45_EQP3_1_1_1">#REF!</definedName>
    <definedName name="_450excavacionmaquina_1_1_1">#REF!</definedName>
    <definedName name="_451FECHA_1">#REF!</definedName>
    <definedName name="_452FECHA_1_1">#REF!</definedName>
    <definedName name="_453FECHA_1_1_1">#REF!</definedName>
    <definedName name="_454FOR_1">#REF!</definedName>
    <definedName name="_455FOR_1_1">#REF!</definedName>
    <definedName name="_456FOR_1_1_1">#REF!</definedName>
    <definedName name="_457HM_1">#REF!</definedName>
    <definedName name="_458HM_1_1">#REF!</definedName>
    <definedName name="_459HM_1_1_1">#REF!</definedName>
    <definedName name="_46_EQP4_1">#REF!</definedName>
    <definedName name="_460HORAS_1">#REF!</definedName>
    <definedName name="_461HORAS_1_1">#REF!</definedName>
    <definedName name="_462HORAS_1_1_1">#REF!</definedName>
    <definedName name="_463I_1">#REF!</definedName>
    <definedName name="_464I_1_1">#REF!</definedName>
    <definedName name="_465I_1_1_1">#REF!</definedName>
    <definedName name="_466IVA_1">#REF!</definedName>
    <definedName name="_467IVA_1_1">#REF!</definedName>
    <definedName name="_468IVA_1_1_1">#REF!</definedName>
    <definedName name="_469LOCALIZACION_1">#REF!</definedName>
    <definedName name="_47_EQP4_1_1">#REF!</definedName>
    <definedName name="_470LOCALIZACION_1_1">#REF!</definedName>
    <definedName name="_471LOCALIZACION_1_1_1">#REF!</definedName>
    <definedName name="_472MDC_1">#REF!</definedName>
    <definedName name="_473MDC_1_1">#REF!</definedName>
    <definedName name="_474MDC_1_1_1">#REF!</definedName>
    <definedName name="_475MM_1">#REF!</definedName>
    <definedName name="_476MM_1_1">#REF!</definedName>
    <definedName name="_477MM_1_1_1">#REF!</definedName>
    <definedName name="_478NOMBRE_1">#REF!</definedName>
    <definedName name="_479NOMBRE_1_1">#REF!</definedName>
    <definedName name="_48_EQP4_1_1_1">#REF!</definedName>
    <definedName name="_480NOMBRE_1_1_1">#REF!</definedName>
    <definedName name="_481NORTERO_1">#REF!</definedName>
    <definedName name="_482NORTERO_1_1">#REF!</definedName>
    <definedName name="_483NORTERO_1_1_1">#REF!</definedName>
    <definedName name="_484novafort160_1">#REF!</definedName>
    <definedName name="_485novafort160_1_1">#REF!</definedName>
    <definedName name="_486novafort160_1_1_1">#REF!</definedName>
    <definedName name="_487novafort200_1">#REF!</definedName>
    <definedName name="_488novafort200_1_1">#REF!</definedName>
    <definedName name="_489novafort200_1_1_1">#REF!</definedName>
    <definedName name="_49_EQP5_1">#REF!</definedName>
    <definedName name="_490PAVIMENTO_1">#REF!</definedName>
    <definedName name="_491PAVIMENTO_1_1">#REF!</definedName>
    <definedName name="_492PAVIMENTO_1_1_1">#REF!</definedName>
    <definedName name="_493PLACA_1">#REF!</definedName>
    <definedName name="_494PLACA_1_1">#REF!</definedName>
    <definedName name="_495PLACA_1_1_1">#REF!</definedName>
    <definedName name="_496placapozo_1">#REF!</definedName>
    <definedName name="_497placapozo_1_1">#REF!</definedName>
    <definedName name="_498placapozo_1_1_1">#REF!</definedName>
    <definedName name="_499pozo_1">#REF!</definedName>
    <definedName name="_5__123Graph_LBL_BCart_Utilidad" hidden="1">#REF!</definedName>
    <definedName name="_5_EQP1_1_1">#REF!</definedName>
    <definedName name="_50_EQP5_1_1">#REF!</definedName>
    <definedName name="_500pozo_1_1">#REF!</definedName>
    <definedName name="_501pozo_1_1_1">#REF!</definedName>
    <definedName name="_502PREST_1">#REF!</definedName>
    <definedName name="_503PREST_1_1">#REF!</definedName>
    <definedName name="_504PREST_1_1_1">#REF!</definedName>
    <definedName name="_505RECSUBBASE_1">#REF!</definedName>
    <definedName name="_506RECSUBBASE_1_1">#REF!</definedName>
    <definedName name="_507RECSUBBASE_1_1_1">#REF!</definedName>
    <definedName name="_508REDU4X3_1">#REF!</definedName>
    <definedName name="_509REDU4X3_1_1">#REF!</definedName>
    <definedName name="_51_EQP5_1_1_1">#REF!</definedName>
    <definedName name="_510REDU4X3_1_1_1">#REF!</definedName>
    <definedName name="_511REDU6X4_1">#REF!</definedName>
    <definedName name="_512REDU6X4_1_1">#REF!</definedName>
    <definedName name="_513REDU6X4_1_1_1">#REF!</definedName>
    <definedName name="_514REDU8X6_1">#REF!</definedName>
    <definedName name="_515REDU8X6_1_1">#REF!</definedName>
    <definedName name="_516REDU8X6_1_1_1">#REF!</definedName>
    <definedName name="_517RELLENO_1">#REF!</definedName>
    <definedName name="_518RELLENO_1_1">#REF!</definedName>
    <definedName name="_519RELLENO_1_1_1">#REF!</definedName>
    <definedName name="_52_EQP6_1">#REF!</definedName>
    <definedName name="_520RELLENOEXCAVACION_1">#REF!</definedName>
    <definedName name="_521RELLENOEXCAVACION_1_1">#REF!</definedName>
    <definedName name="_522RELLENOEXCAVACION_1_1_1">#REF!</definedName>
    <definedName name="_523RELLENOSELECCIONADO_1">#REF!</definedName>
    <definedName name="_524RELLENOSELECCIONADO_1_1">#REF!</definedName>
    <definedName name="_525RELLENOSELECCIONADO_1_1_1">#REF!</definedName>
    <definedName name="_526REPACOMETIDA3_1">#REF!</definedName>
    <definedName name="_527REPACOMETIDA3_1_1">#REF!</definedName>
    <definedName name="_528REPACOMETIDA3_1_1_1">#REF!</definedName>
    <definedName name="_529REPACOMETIDA4_1">#REF!</definedName>
    <definedName name="_53_EQP6_1_1">#REF!</definedName>
    <definedName name="_530REPACOMETIDA4_1_1">#REF!</definedName>
    <definedName name="_531REPACOMETIDA4_1_1_1">#REF!</definedName>
    <definedName name="_532RETIROESCOMBROS_1">#REF!</definedName>
    <definedName name="_533RETIROESCOMBROS_1_1">#REF!</definedName>
    <definedName name="_534RETIROESCOMBROS_1_1_1">#REF!</definedName>
    <definedName name="_535SBG_1">#REF!</definedName>
    <definedName name="_536SBG_1_1">#REF!</definedName>
    <definedName name="_537SBG_1_1_1">#REF!</definedName>
    <definedName name="_538SOBRANTES_1">#REF!</definedName>
    <definedName name="_539SOBRANTES_1_1">#REF!</definedName>
    <definedName name="_54_EQP6_1_1_1">#REF!</definedName>
    <definedName name="_540SOBRANTES_1_1_1">#REF!</definedName>
    <definedName name="_541SUBBASE_1">#REF!</definedName>
    <definedName name="_542SUBBASE_1_1">#REF!</definedName>
    <definedName name="_543SUBBASE_1_1_1">#REF!</definedName>
    <definedName name="_544T16US_1">#REF!</definedName>
    <definedName name="_545T16US_1_1">#REF!</definedName>
    <definedName name="_546T16US_1_1_1">#REF!</definedName>
    <definedName name="_547T3UP_1">#REF!</definedName>
    <definedName name="_548T3UP_1_1">#REF!</definedName>
    <definedName name="_549T3UP_1_1_1">#REF!</definedName>
    <definedName name="_55_EQP7_1">#REF!</definedName>
    <definedName name="_550T3UZ_1">#REF!</definedName>
    <definedName name="_551T3UZ_1_1">#REF!</definedName>
    <definedName name="_552T3UZ_1_1_1">#REF!</definedName>
    <definedName name="_553t4rde26_1">#REF!</definedName>
    <definedName name="_554t4rde26_1_1">#REF!</definedName>
    <definedName name="_555t4rde26_1_1_1">#REF!</definedName>
    <definedName name="_556T4UP_1">#REF!</definedName>
    <definedName name="_557T4UP_1_1">#REF!</definedName>
    <definedName name="_558T4UP_1_1_1">#REF!</definedName>
    <definedName name="_559T4UZ_1">#REF!</definedName>
    <definedName name="_56_EQP7_1_1">#REF!</definedName>
    <definedName name="_560T4UZ_1_1">#REF!</definedName>
    <definedName name="_561T4UZ_1_1_1">#REF!</definedName>
    <definedName name="_562T6UP_1">#REF!</definedName>
    <definedName name="_563T6UP_1_1">#REF!</definedName>
    <definedName name="_564T6UP_1_1_1">#REF!</definedName>
    <definedName name="_565T6UZ_1">#REF!</definedName>
    <definedName name="_566T6UZ_1_1">#REF!</definedName>
    <definedName name="_567T6UZ_1_1_1">#REF!</definedName>
    <definedName name="_568T8UZ_1">#REF!</definedName>
    <definedName name="_569T8UZ_1_1">#REF!</definedName>
    <definedName name="_57_EQP7_1_1_1">#REF!</definedName>
    <definedName name="_570T8UZ_1_1_1">#REF!</definedName>
    <definedName name="_571tapafondo_1">#REF!</definedName>
    <definedName name="_572tapafondo_1_1">#REF!</definedName>
    <definedName name="_573tapafondo_1_1_1">#REF!</definedName>
    <definedName name="_574tapapozo_1">#REF!</definedName>
    <definedName name="_575tapapozo_1_1">#REF!</definedName>
    <definedName name="_576tapapozo_1_1_1">#REF!</definedName>
    <definedName name="_577TAPON3_1">#REF!</definedName>
    <definedName name="_578TAPON3_1_1">#REF!</definedName>
    <definedName name="_579TAPON3_1_1_1">#REF!</definedName>
    <definedName name="_58_EQP8_1">#REF!</definedName>
    <definedName name="_580TAPON4_1">#REF!</definedName>
    <definedName name="_581TAPON4_1_1">#REF!</definedName>
    <definedName name="_582TAPON4_1_1_1">#REF!</definedName>
    <definedName name="_583TEE4X3_1">#REF!</definedName>
    <definedName name="_584TEE4X3_1_1">#REF!</definedName>
    <definedName name="_585TEE4X3_1_1_1">#REF!</definedName>
    <definedName name="_586TEE6A3_1">#REF!</definedName>
    <definedName name="_587TEE6A3_1_1">#REF!</definedName>
    <definedName name="_588TEE6A3_1_1_1">#REF!</definedName>
    <definedName name="_589TEE6X3_1">#REF!</definedName>
    <definedName name="_59_EQP8_1_1">#REF!</definedName>
    <definedName name="_590TEE6X3_1_1">#REF!</definedName>
    <definedName name="_591TEE6X3_1_1_1">#REF!</definedName>
    <definedName name="_592TEE8A6_1">#REF!</definedName>
    <definedName name="_593TEE8A6_1_1">#REF!</definedName>
    <definedName name="_594TEE8A6_1_1_1">#REF!</definedName>
    <definedName name="_595TEE8X3_1">#REF!</definedName>
    <definedName name="_596TEE8X3_1_1">#REF!</definedName>
    <definedName name="_597TEE8X3_1_1_1">#REF!</definedName>
    <definedName name="_598TEE8X4_1">#REF!</definedName>
    <definedName name="_599TEE8X4_1_1">#REF!</definedName>
    <definedName name="_6">#REF!</definedName>
    <definedName name="_6__123Graph_LBL_CCart_Utilidad" hidden="1">#REF!</definedName>
    <definedName name="_6_EQP1_1_1_1">#REF!</definedName>
    <definedName name="_60_EQP8_1_1_1">#REF!</definedName>
    <definedName name="_600TEE8X4_1_1_1">#REF!</definedName>
    <definedName name="_601TEE8X6_1">#REF!</definedName>
    <definedName name="_602TEE8X6_1_1">#REF!</definedName>
    <definedName name="_603TEE8X6_1_1_1">#REF!</definedName>
    <definedName name="_604TUBERIA3_1">#REF!</definedName>
    <definedName name="_605TUBERIA3_1_1">#REF!</definedName>
    <definedName name="_606TUBERIA3_1_1_1">#REF!</definedName>
    <definedName name="_607TUBERIA6_1">#REF!</definedName>
    <definedName name="_608TUBERIA6_1_1">#REF!</definedName>
    <definedName name="_609TUBERIA6_1_1_1">#REF!</definedName>
    <definedName name="_61_EQP9_1">#REF!</definedName>
    <definedName name="_610U_1">#REF!</definedName>
    <definedName name="_611U_1_1">#REF!</definedName>
    <definedName name="_612U_1_1_1">#REF!</definedName>
    <definedName name="_613U3UP_1">#REF!</definedName>
    <definedName name="_614U3UP_1_1">#REF!</definedName>
    <definedName name="_615U3UP_1_1_1">#REF!</definedName>
    <definedName name="_616U3UZ_1">#REF!</definedName>
    <definedName name="_617U3UZ_1_1">#REF!</definedName>
    <definedName name="_618U3UZ_1_1_1">#REF!</definedName>
    <definedName name="_619U4UP_1">#REF!</definedName>
    <definedName name="_62_EQP9_1_1">#REF!</definedName>
    <definedName name="_620U4UP_1_1">#REF!</definedName>
    <definedName name="_621U4UP_1_1_1">#REF!</definedName>
    <definedName name="_622U4UZ_1">#REF!</definedName>
    <definedName name="_623U4UZ_1_1">#REF!</definedName>
    <definedName name="_624U4UZ_1_1_1">#REF!</definedName>
    <definedName name="_625U6UP_1">#REF!</definedName>
    <definedName name="_626U6UP_1_1">#REF!</definedName>
    <definedName name="_627U6UP_1_1_1">#REF!</definedName>
    <definedName name="_628U6UZ_1">#REF!</definedName>
    <definedName name="_629U6UZ_1_1">#REF!</definedName>
    <definedName name="_63_EQP9_1_1_1">#REF!</definedName>
    <definedName name="_630U6UZ_1_1_1">#REF!</definedName>
    <definedName name="_631U8UP_1">#REF!</definedName>
    <definedName name="_632U8UP_1_1">#REF!</definedName>
    <definedName name="_633U8UP_1_1_1">#REF!</definedName>
    <definedName name="_634U8UZ_1">#REF!</definedName>
    <definedName name="_635U8UZ_1_1">#REF!</definedName>
    <definedName name="_636U8UZ_1_1_1">#REF!</definedName>
    <definedName name="_637UNION3_1">#REF!</definedName>
    <definedName name="_638UNION3_1_1">#REF!</definedName>
    <definedName name="_639UNION3_1_1_1">#REF!</definedName>
    <definedName name="_64_Fill_1">#REF!</definedName>
    <definedName name="_640UNION3PVC_1">#REF!</definedName>
    <definedName name="_641UNION3PVC_1_1">#REF!</definedName>
    <definedName name="_642UNION3PVC_1_1_1">#REF!</definedName>
    <definedName name="_643UNION6PVC_1">#REF!</definedName>
    <definedName name="_644UNION6PVC_1_1">#REF!</definedName>
    <definedName name="_645UNION6PVC_1_1_1">#REF!</definedName>
    <definedName name="_646UNION8_1">#REF!</definedName>
    <definedName name="_647UNION8_1_1">#REF!</definedName>
    <definedName name="_648UNION8_1_1_1">#REF!</definedName>
    <definedName name="_649UNION8PVC_1">#REF!</definedName>
    <definedName name="_65_Fill_1_1">#REF!</definedName>
    <definedName name="_650UNION8PVC_1_1">#REF!</definedName>
    <definedName name="_651UNION8PVC_1_1_1">#REF!</definedName>
    <definedName name="_652UNIONREPARACION_1">#REF!</definedName>
    <definedName name="_653UNIONREPARACION_1_1">#REF!</definedName>
    <definedName name="_654UNIONREPARACION_1_1_1">#REF!</definedName>
    <definedName name="_655UNIONREPARACION6_1">#REF!</definedName>
    <definedName name="_656UNIONREPARACION6_1_1">#REF!</definedName>
    <definedName name="_657UNIONREPARACION6_1_1_1">#REF!</definedName>
    <definedName name="_658UR3UP_1">#REF!</definedName>
    <definedName name="_659UR3UP_1_1">#REF!</definedName>
    <definedName name="_66_Fill_1_1_1">#REF!</definedName>
    <definedName name="_660UR3UP_1_1_1">#REF!</definedName>
    <definedName name="_661UR3UZ_1">#REF!</definedName>
    <definedName name="_662UR3UZ_1_1">#REF!</definedName>
    <definedName name="_663UR3UZ_1_1_1">#REF!</definedName>
    <definedName name="_664UR4UP_1">#REF!</definedName>
    <definedName name="_665UR4UP_1_1">#REF!</definedName>
    <definedName name="_666UR4UP_1_1_1">#REF!</definedName>
    <definedName name="_667UR4UZ_1">#REF!</definedName>
    <definedName name="_668UR4UZ_1_1">#REF!</definedName>
    <definedName name="_669UR4UZ_1_1_1">#REF!</definedName>
    <definedName name="_67_MAT1_1">#REF!</definedName>
    <definedName name="_670UR6UP_1">#REF!</definedName>
    <definedName name="_671UR6UP_1_1">#REF!</definedName>
    <definedName name="_672UR6UP_1_1_1">#REF!</definedName>
    <definedName name="_673UR6UZ_1">#REF!</definedName>
    <definedName name="_674UR6UZ_1_1">#REF!</definedName>
    <definedName name="_675UR6UZ_1_1_1">#REF!</definedName>
    <definedName name="_676UR8UP_1">#REF!</definedName>
    <definedName name="_677UR8UP_1_1">#REF!</definedName>
    <definedName name="_678UR8UP_1_1_1">#REF!</definedName>
    <definedName name="_679UR8UZ_1">#REF!</definedName>
    <definedName name="_68_MAT1_1_1">#REF!</definedName>
    <definedName name="_680UR8UZ_1_1">#REF!</definedName>
    <definedName name="_681UR8UZ_1_1_1">#REF!</definedName>
    <definedName name="_682Valor_1">#REF!</definedName>
    <definedName name="_683Valor_1_1">#REF!</definedName>
    <definedName name="_684Valor_1_1_1">#REF!</definedName>
    <definedName name="_685ValorTot_1">#REF!</definedName>
    <definedName name="_686ValorTot_1_1">#REF!</definedName>
    <definedName name="_687ValorTot_1_1_1">#REF!</definedName>
    <definedName name="_688VALVULA3_1">#REF!</definedName>
    <definedName name="_689VALVULA3_1_1">#REF!</definedName>
    <definedName name="_69_MAT1_1_1_1">#REF!</definedName>
    <definedName name="_690VALVULA3_1_1_1">#REF!</definedName>
    <definedName name="_691VALVULA4_1">#REF!</definedName>
    <definedName name="_692VALVULA4_1_1">#REF!</definedName>
    <definedName name="_693VALVULA4_1_1_1">#REF!</definedName>
    <definedName name="_694VALVULA6_1">#REF!</definedName>
    <definedName name="_695VALVULA6_1_1">#REF!</definedName>
    <definedName name="_696VALVULA6_1_1_1">#REF!</definedName>
    <definedName name="_697VALVULA8_1">#REF!</definedName>
    <definedName name="_698VALVULA8_1_1">#REF!</definedName>
    <definedName name="_699VALVULA8_1_1_1">#REF!</definedName>
    <definedName name="_7__123Graph_XCart_Utilidad" hidden="1">#REF!</definedName>
    <definedName name="_7_EQP10_1">#REF!</definedName>
    <definedName name="_70_MAT10_1">#REF!</definedName>
    <definedName name="_700VTOTAL_1">#REF!</definedName>
    <definedName name="_701VTOTAL_1_1">#REF!</definedName>
    <definedName name="_702VTOTAL_1_1_1">#REF!</definedName>
    <definedName name="_703yee200x160_1">#REF!</definedName>
    <definedName name="_704yee200x160_1_1">#REF!</definedName>
    <definedName name="_705yee200x160_1_1_1">#REF!</definedName>
    <definedName name="_71_MAT10_1_1">#REF!</definedName>
    <definedName name="_72_MAT10_1_1_1">#REF!</definedName>
    <definedName name="_73_MAT11_1">#REF!</definedName>
    <definedName name="_74_MAT11_1_1">#REF!</definedName>
    <definedName name="_75_MAT11_1_1_1">#REF!</definedName>
    <definedName name="_76_MAT12_1">#REF!</definedName>
    <definedName name="_77_MAT12_1_1">#REF!</definedName>
    <definedName name="_78_MAT12_1_1_1">#REF!</definedName>
    <definedName name="_79_MAT13_1">#REF!</definedName>
    <definedName name="_8_EQP10_1_1">#REF!</definedName>
    <definedName name="_80_MAT13_1_1">#REF!</definedName>
    <definedName name="_81_MAT13_1_1_1">#REF!</definedName>
    <definedName name="_82_MAT14_1">#REF!</definedName>
    <definedName name="_83_MAT14_1_1">#REF!</definedName>
    <definedName name="_84_MAT14_1_1_1">#REF!</definedName>
    <definedName name="_85_MAT15_1">#REF!</definedName>
    <definedName name="_86_MAT15_1_1">#REF!</definedName>
    <definedName name="_87_MAT15_1_1_1">#REF!</definedName>
    <definedName name="_88_MAT16_1">#REF!</definedName>
    <definedName name="_89_MAT16_1_1">#REF!</definedName>
    <definedName name="_9_EQP10_1_1_1">#REF!</definedName>
    <definedName name="_90_MAT16_1_1_1">#REF!</definedName>
    <definedName name="_91_MAT17_1">#REF!</definedName>
    <definedName name="_92_MAT17_1_1">#REF!</definedName>
    <definedName name="_93_MAT17_1_1_1">#REF!</definedName>
    <definedName name="_94_MAT18_1">#REF!</definedName>
    <definedName name="_95_MAT18_1_1">#REF!</definedName>
    <definedName name="_96_MAT18_1_1_1">#REF!</definedName>
    <definedName name="_97_MAT19_1">#REF!</definedName>
    <definedName name="_98_MAT19_1_1">#REF!</definedName>
    <definedName name="_99_MAT19_1_1_1">#REF!</definedName>
    <definedName name="_A">#REF!</definedName>
    <definedName name="_A1">#REF!</definedName>
    <definedName name="_A17000">#REF!</definedName>
    <definedName name="_A20000">#REF!</definedName>
    <definedName name="_a3" localSheetId="2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localSheetId="2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2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2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CT21">#REF!</definedName>
    <definedName name="_ADH12" localSheetId="2">#REF!</definedName>
    <definedName name="_ADH12">[14]BASE!$D$344</definedName>
    <definedName name="_adi1">#REF!</definedName>
    <definedName name="_Adi2">#REF!</definedName>
    <definedName name="_Adi3">#REF!</definedName>
    <definedName name="_ADM12" localSheetId="2">#REF!</definedName>
    <definedName name="_ADM12">[14]BASE!$D$345</definedName>
    <definedName name="_ADM2" localSheetId="7">#REF!</definedName>
    <definedName name="_ADM2">#REF!</definedName>
    <definedName name="_ADM3" localSheetId="7">#REF!</definedName>
    <definedName name="_ADM3">#REF!</definedName>
    <definedName name="_ADM4" localSheetId="7">#REF!</definedName>
    <definedName name="_ADM4">#REF!</definedName>
    <definedName name="_ADP1" localSheetId="7">#REF!</definedName>
    <definedName name="_ADP1">#REF!</definedName>
    <definedName name="_Ady1">#REF!</definedName>
    <definedName name="_Ady2">#REF!</definedName>
    <definedName name="_Ady3">#REF!</definedName>
    <definedName name="_AFC1" localSheetId="2">#REF!</definedName>
    <definedName name="_AFC1">[9]INV!$A$25:$D$28</definedName>
    <definedName name="_AFC3" localSheetId="2">#REF!</definedName>
    <definedName name="_AFC3">[9]INV!$F$25:$I$28</definedName>
    <definedName name="_AFC5" localSheetId="2">#REF!</definedName>
    <definedName name="_AFC5">[9]INV!$K$25:$N$28</definedName>
    <definedName name="_AIU1" localSheetId="7">#REF!</definedName>
    <definedName name="_AIU1">#REF!</definedName>
    <definedName name="_AIU2" localSheetId="2">#REF!</definedName>
    <definedName name="_aiu2" localSheetId="9">[10]AIU!$J$105</definedName>
    <definedName name="_AIU2">[15]BASE!$C$5</definedName>
    <definedName name="_Alt2">#REF!</definedName>
    <definedName name="_Alt3">#REF!</definedName>
    <definedName name="_And1">#REF!</definedName>
    <definedName name="_And2">#REF!</definedName>
    <definedName name="_And3">#REF!</definedName>
    <definedName name="_Ant2">#REF!</definedName>
    <definedName name="_Ant3">#REF!</definedName>
    <definedName name="_ANTCORR">#REF!</definedName>
    <definedName name="_ANTICOR">#REF!</definedName>
    <definedName name="_apu2">#REF!</definedName>
    <definedName name="_APU221">#REF!</definedName>
    <definedName name="_APU222">#REF!</definedName>
    <definedName name="_APU3">#REF!</definedName>
    <definedName name="_APU465">#REF!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CorrelationEnabledState" hidden="1">1</definedName>
    <definedName name="_AtRisk_SimSetting_GoalSeekTargetValue" hidden="1">0</definedName>
    <definedName name="_AtRisk_SimSetting_LiveUpdate" hidden="1">TRUE</definedName>
    <definedName name="_AtRisk_SimSetting_LiveUpdatePeriod" hidden="1">-1</definedName>
    <definedName name="_AtRisk_SimSetting_MacroMode" hidden="1">0</definedName>
    <definedName name="_AtRisk_SimSetting_MacroRecalculationBehavior" hidden="1">0</definedName>
    <definedName name="_AtRisk_SimSetting_MaxAutoIterations" hidden="1">50000</definedName>
    <definedName name="_AtRisk_SimSetting_MultipleCPUCount" hidden="1">-1</definedName>
    <definedName name="_AtRisk_SimSetting_MultipleCPUMode" hidden="1">2</definedName>
    <definedName name="_AtRisk_SimSetting_MultipleCPUModeV8" hidden="1">2</definedName>
    <definedName name="_AtRisk_SimSetting_RandomNumberGenerator" hidden="1">0</definedName>
    <definedName name="_AtRisk_SimSetting_ReportOptionCustomItemsCount" hidden="1">0</definedName>
    <definedName name="_AtRisk_SimSetting_ReportOptionDataMode" hidden="1">1</definedName>
    <definedName name="_AtRisk_SimSetting_ReportOptionReportMultiSimType" hidden="1">1</definedName>
    <definedName name="_AtRisk_SimSetting_ReportOptionReportPlacement" hidden="1">1</definedName>
    <definedName name="_AtRisk_SimSetting_ReportOptionReportSelection" hidden="1">557</definedName>
    <definedName name="_AtRisk_SimSetting_ReportOptionReportsFileType" hidden="1">1</definedName>
    <definedName name="_AtRisk_SimSetting_ReportOptionSelectiveQR" hidden="1">FALSE</definedName>
    <definedName name="_AtRisk_SimSetting_ReportsList" hidden="1">557</definedName>
    <definedName name="_AtRisk_SimSetting_ShowSimulationProgressWindow" hidden="1">TRUE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ActiveSimulationNumber" hidden="1">1</definedName>
    <definedName name="_AtRisk_SimSetting_StdRecalcBehavior" hidden="1">0</definedName>
    <definedName name="_AtRisk_SimSetting_StdRecalcWithoutRiskStatic" hidden="1">0</definedName>
    <definedName name="_AtRisk_SimSetting_StdRecalcWithoutRiskStaticPercentile" hidden="1">0.5</definedName>
    <definedName name="_B">#REF!</definedName>
    <definedName name="_B104445">#REF!</definedName>
    <definedName name="_B136044" localSheetId="7">#REF!</definedName>
    <definedName name="_B136044">#REF!</definedName>
    <definedName name="_B150019" localSheetId="7">#REF!</definedName>
    <definedName name="_B150019">#REF!</definedName>
    <definedName name="_B195381" localSheetId="7">#REF!</definedName>
    <definedName name="_B195381">#REF!</definedName>
    <definedName name="_b2" localSheetId="2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229177">#REF!</definedName>
    <definedName name="_b3" localSheetId="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2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2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2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2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2" hidden="1">{"via1",#N/A,TRUE,"general";"via2",#N/A,TRUE,"general";"via3",#N/A,TRUE,"general"}</definedName>
    <definedName name="_b8" hidden="1">{"via1",#N/A,TRUE,"general";"via2",#N/A,TRUE,"general";"via3",#N/A,TRUE,"general"}</definedName>
    <definedName name="_BAZ10" localSheetId="7">#REF!</definedName>
    <definedName name="_BAZ10">#REF!</definedName>
    <definedName name="_bb9" localSheetId="2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2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 localSheetId="2">#REF!</definedName>
    <definedName name="_BGC1">[9]INV!$A$5:$D$8</definedName>
    <definedName name="_BGC3" localSheetId="2">#REF!</definedName>
    <definedName name="_BGC3">[9]INV!$F$5:$I$8</definedName>
    <definedName name="_BGC5" localSheetId="2">#REF!</definedName>
    <definedName name="_BGC5">[9]INV!$K$5:$N$8</definedName>
    <definedName name="_BLO20" localSheetId="7">#REF!</definedName>
    <definedName name="_BLO20">#REF!</definedName>
    <definedName name="_C">#REF!</definedName>
    <definedName name="_c111172">#REF!</definedName>
    <definedName name="_C2254JH" localSheetId="2">#REF!</definedName>
    <definedName name="_C2254JH">[7]BASE!$D$298</definedName>
    <definedName name="_C2256JH" localSheetId="7">#REF!</definedName>
    <definedName name="_C2256JH">#REF!</definedName>
    <definedName name="_C452JH" localSheetId="2">#REF!</definedName>
    <definedName name="_C452JH">[7]BASE!$D$294</definedName>
    <definedName name="_C65580">#REF!</definedName>
    <definedName name="_C903L" localSheetId="2">#REF!</definedName>
    <definedName name="_C903L">[7]BASE!$D$376</definedName>
    <definedName name="_C908J" localSheetId="7">#REF!</definedName>
    <definedName name="_C908J">#REF!</definedName>
    <definedName name="_CAC1" localSheetId="2">#REF!</definedName>
    <definedName name="_CAC1">[9]INV!$A$19:$D$22</definedName>
    <definedName name="_CAC3" localSheetId="2">#REF!</definedName>
    <definedName name="_CAC3">[9]INV!$F$19:$I$22</definedName>
    <definedName name="_CAC5" localSheetId="2">#REF!</definedName>
    <definedName name="_CAC5">[9]INV!$K$19:$N$22</definedName>
    <definedName name="_CAN28" localSheetId="2">#REF!</definedName>
    <definedName name="_CAN28">[13]BASE!$D$479</definedName>
    <definedName name="_CL65540">#REF!</definedName>
    <definedName name="_CL65550">#REF!</definedName>
    <definedName name="_CL65700">#REF!</definedName>
    <definedName name="_Cod1" localSheetId="7">#REF!</definedName>
    <definedName name="_Cod1">#REF!</definedName>
    <definedName name="_Con1">#REF!</definedName>
    <definedName name="_CON123">#REF!</definedName>
    <definedName name="_Con2">#REF!</definedName>
    <definedName name="_Con3">#REF!</definedName>
    <definedName name="_CUA44" localSheetId="7">#REF!</definedName>
    <definedName name="_CUA44">#REF!</definedName>
    <definedName name="_D119353" localSheetId="7">#REF!</definedName>
    <definedName name="_D119353">#REF!</definedName>
    <definedName name="_D151661" localSheetId="7">#REF!</definedName>
    <definedName name="_D151661">#REF!</definedName>
    <definedName name="_D84">#REF!</definedName>
    <definedName name="_DEC1">#REF!</definedName>
    <definedName name="_DEC12">#REF!</definedName>
    <definedName name="_dhc1">#REF!</definedName>
    <definedName name="_dhc2">#REF!</definedName>
    <definedName name="_dhc3">#REF!</definedName>
    <definedName name="_dhc4">#REF!</definedName>
    <definedName name="_dhc5">#REF!</definedName>
    <definedName name="_Dist_Bin" hidden="1">#REF!</definedName>
    <definedName name="_Dist_Values" hidden="1">#REF!</definedName>
    <definedName name="_dvc1">#REF!</definedName>
    <definedName name="_dvc2">#REF!</definedName>
    <definedName name="_dvc3">#REF!</definedName>
    <definedName name="_dvc4">#REF!</definedName>
    <definedName name="_dvc5">#REF!</definedName>
    <definedName name="_E">#REF!</definedName>
    <definedName name="_eac1">#REF!</definedName>
    <definedName name="_eac2">#REF!</definedName>
    <definedName name="_eac3">#REF!</definedName>
    <definedName name="_eac4">#REF!</definedName>
    <definedName name="_eac5">#REF!</definedName>
    <definedName name="_EEF110" localSheetId="7">#REF!</definedName>
    <definedName name="_EEF110">#REF!</definedName>
    <definedName name="_Ega2">#REF!</definedName>
    <definedName name="_Ega3">#REF!</definedName>
    <definedName name="_Ele2">#REF!</definedName>
    <definedName name="_Ele3">#REF!</definedName>
    <definedName name="_ENTTEMP">#REF!</definedName>
    <definedName name="_Epm2">#REF!</definedName>
    <definedName name="_Epm3">#REF!</definedName>
    <definedName name="_EQP1">#REF!</definedName>
    <definedName name="_EQP1_1">NA()</definedName>
    <definedName name="_EQP1_1_1">#REF!</definedName>
    <definedName name="_EQP1_1_1_1">NA()</definedName>
    <definedName name="_EQP1_1_2">#REF!</definedName>
    <definedName name="_EQP10">#REF!</definedName>
    <definedName name="_EQP10_1">NA()</definedName>
    <definedName name="_EQP10_1_1">#REF!</definedName>
    <definedName name="_EQP10_1_1_1">NA()</definedName>
    <definedName name="_EQP10_1_2">#REF!</definedName>
    <definedName name="_EQP11">#REF!</definedName>
    <definedName name="_EQP11_1">NA()</definedName>
    <definedName name="_EQP11_1_1">#REF!</definedName>
    <definedName name="_EQP11_1_1_1">NA()</definedName>
    <definedName name="_EQP11_1_2">#REF!</definedName>
    <definedName name="_EQP12">#REF!</definedName>
    <definedName name="_EQP12_1">NA()</definedName>
    <definedName name="_EQP12_1_1">#REF!</definedName>
    <definedName name="_EQP12_1_1_1">NA()</definedName>
    <definedName name="_EQP12_1_2">#REF!</definedName>
    <definedName name="_EQP13">#REF!</definedName>
    <definedName name="_EQP13_1">NA()</definedName>
    <definedName name="_EQP13_1_1">#REF!</definedName>
    <definedName name="_EQP13_1_1_1">NA()</definedName>
    <definedName name="_EQP13_1_2">#REF!</definedName>
    <definedName name="_EQP14">#REF!</definedName>
    <definedName name="_EQP14_1">NA()</definedName>
    <definedName name="_EQP14_1_1">#REF!</definedName>
    <definedName name="_EQP14_1_1_1">NA()</definedName>
    <definedName name="_EQP14_1_2">#REF!</definedName>
    <definedName name="_EQP15">#REF!</definedName>
    <definedName name="_EQP15_1">NA()</definedName>
    <definedName name="_EQP15_1_1">#REF!</definedName>
    <definedName name="_EQP15_1_1_1">NA()</definedName>
    <definedName name="_EQP15_1_2">#REF!</definedName>
    <definedName name="_EQP16">#REF!</definedName>
    <definedName name="_EQP16_1">NA()</definedName>
    <definedName name="_EQP16_1_1">#REF!</definedName>
    <definedName name="_EQP16_1_1_1">NA()</definedName>
    <definedName name="_EQP16_1_2">#REF!</definedName>
    <definedName name="_EQP17">#REF!</definedName>
    <definedName name="_EQP17_1">NA()</definedName>
    <definedName name="_EQP17_1_1">#REF!</definedName>
    <definedName name="_EQP17_1_1_1">NA()</definedName>
    <definedName name="_EQP17_1_2">#REF!</definedName>
    <definedName name="_EQP18">#REF!</definedName>
    <definedName name="_EQP18_1">NA()</definedName>
    <definedName name="_EQP18_1_1">#REF!</definedName>
    <definedName name="_EQP18_1_1_1">NA()</definedName>
    <definedName name="_EQP18_1_2">#REF!</definedName>
    <definedName name="_EQP19">#REF!</definedName>
    <definedName name="_EQP19_1">NA()</definedName>
    <definedName name="_EQP19_1_1">#REF!</definedName>
    <definedName name="_EQP19_1_1_1">NA()</definedName>
    <definedName name="_EQP19_1_2">#REF!</definedName>
    <definedName name="_EQP2">#REF!</definedName>
    <definedName name="_EQP2_1">NA()</definedName>
    <definedName name="_EQP2_1_1">#REF!</definedName>
    <definedName name="_EQP2_1_1_1">NA()</definedName>
    <definedName name="_EQP2_1_2">#REF!</definedName>
    <definedName name="_EQP20">#REF!</definedName>
    <definedName name="_EQP20_1">NA()</definedName>
    <definedName name="_EQP20_1_1">#REF!</definedName>
    <definedName name="_EQP20_1_1_1">NA()</definedName>
    <definedName name="_EQP20_1_2">#REF!</definedName>
    <definedName name="_eqp27">#REF!</definedName>
    <definedName name="_EQP3">#REF!</definedName>
    <definedName name="_EQP3_1">NA()</definedName>
    <definedName name="_EQP3_1_1">#REF!</definedName>
    <definedName name="_EQP3_1_1_1">NA()</definedName>
    <definedName name="_EQP3_1_2">#REF!</definedName>
    <definedName name="_EQP4">#REF!</definedName>
    <definedName name="_EQP4_1">NA()</definedName>
    <definedName name="_EQP4_1_1">#REF!</definedName>
    <definedName name="_EQP4_1_1_1">NA()</definedName>
    <definedName name="_EQP4_1_2">#REF!</definedName>
    <definedName name="_EQP5">#REF!</definedName>
    <definedName name="_EQP5_1">NA()</definedName>
    <definedName name="_EQP5_1_1">#REF!</definedName>
    <definedName name="_EQP5_1_1_1">NA()</definedName>
    <definedName name="_EQP5_1_2">#REF!</definedName>
    <definedName name="_EQP6">#REF!</definedName>
    <definedName name="_EQP6_1">NA()</definedName>
    <definedName name="_EQP6_1_1">#REF!</definedName>
    <definedName name="_EQP6_1_1_1">NA()</definedName>
    <definedName name="_EQP6_1_2">#REF!</definedName>
    <definedName name="_EQP7">#REF!</definedName>
    <definedName name="_EQP7_1">NA()</definedName>
    <definedName name="_EQP7_1_1">#REF!</definedName>
    <definedName name="_EQP7_1_1_1">NA()</definedName>
    <definedName name="_EQP7_1_2">#REF!</definedName>
    <definedName name="_EQP8">#REF!</definedName>
    <definedName name="_EQP8_1">NA()</definedName>
    <definedName name="_EQP8_1_1">#REF!</definedName>
    <definedName name="_EQP8_1_1_1">NA()</definedName>
    <definedName name="_EQP8_1_2">#REF!</definedName>
    <definedName name="_EQP9">#REF!</definedName>
    <definedName name="_EQP9_1">NA()</definedName>
    <definedName name="_EQP9_1_1">#REF!</definedName>
    <definedName name="_EQP9_1_1_1">NA()</definedName>
    <definedName name="_EQP9_1_2">#REF!</definedName>
    <definedName name="_ESMMETAL">#REF!</definedName>
    <definedName name="_EST1" localSheetId="9">#REF!</definedName>
    <definedName name="_EST1" localSheetId="7">#REF!</definedName>
    <definedName name="_EST1">#REF!</definedName>
    <definedName name="_EST10" localSheetId="9">#REF!</definedName>
    <definedName name="_EST10" localSheetId="7">#REF!</definedName>
    <definedName name="_EST10">#REF!</definedName>
    <definedName name="_EST11" localSheetId="9">#REF!</definedName>
    <definedName name="_EST11" localSheetId="7">#REF!</definedName>
    <definedName name="_EST11">#REF!</definedName>
    <definedName name="_EST1111">#REF!</definedName>
    <definedName name="_EST12" localSheetId="9">#REF!</definedName>
    <definedName name="_EST12" localSheetId="7">#REF!</definedName>
    <definedName name="_EST12">#REF!</definedName>
    <definedName name="_EST13" localSheetId="9">#REF!</definedName>
    <definedName name="_EST13" localSheetId="7">#REF!</definedName>
    <definedName name="_EST13">#REF!</definedName>
    <definedName name="_EST14" localSheetId="9">#REF!</definedName>
    <definedName name="_EST14" localSheetId="7">#REF!</definedName>
    <definedName name="_EST14">#REF!</definedName>
    <definedName name="_EST15" localSheetId="9">#REF!</definedName>
    <definedName name="_EST15" localSheetId="7">#REF!</definedName>
    <definedName name="_EST15">#REF!</definedName>
    <definedName name="_EST16" localSheetId="9">#REF!</definedName>
    <definedName name="_EST16" localSheetId="7">#REF!</definedName>
    <definedName name="_EST16">#REF!</definedName>
    <definedName name="_EST17" localSheetId="9">#REF!</definedName>
    <definedName name="_EST17" localSheetId="7">#REF!</definedName>
    <definedName name="_EST17">#REF!</definedName>
    <definedName name="_EST18" localSheetId="9">#REF!</definedName>
    <definedName name="_EST18" localSheetId="7">#REF!</definedName>
    <definedName name="_EST18">#REF!</definedName>
    <definedName name="_EST19" localSheetId="9">#REF!</definedName>
    <definedName name="_EST19" localSheetId="7">#REF!</definedName>
    <definedName name="_EST19">#REF!</definedName>
    <definedName name="_EST2" localSheetId="9">#REF!</definedName>
    <definedName name="_EST2" localSheetId="7">#REF!</definedName>
    <definedName name="_EST2">#REF!</definedName>
    <definedName name="_EST23" localSheetId="9">#REF!</definedName>
    <definedName name="_EST23" localSheetId="7">#REF!</definedName>
    <definedName name="_EST23">#REF!</definedName>
    <definedName name="_EST3" localSheetId="9">#REF!</definedName>
    <definedName name="_EST3" localSheetId="7">#REF!</definedName>
    <definedName name="_EST3">#REF!</definedName>
    <definedName name="_EST4" localSheetId="9">#REF!</definedName>
    <definedName name="_EST4" localSheetId="7">#REF!</definedName>
    <definedName name="_EST4">#REF!</definedName>
    <definedName name="_EST5" localSheetId="9">#REF!</definedName>
    <definedName name="_EST5" localSheetId="7">#REF!</definedName>
    <definedName name="_EST5">#REF!</definedName>
    <definedName name="_EST6" localSheetId="9">#REF!</definedName>
    <definedName name="_EST6" localSheetId="7">#REF!</definedName>
    <definedName name="_EST6">#REF!</definedName>
    <definedName name="_EST7" localSheetId="9">#REF!</definedName>
    <definedName name="_EST7" localSheetId="7">#REF!</definedName>
    <definedName name="_EST7">#REF!</definedName>
    <definedName name="_EST8" localSheetId="9">#REF!</definedName>
    <definedName name="_EST8" localSheetId="7">#REF!</definedName>
    <definedName name="_EST8">#REF!</definedName>
    <definedName name="_EST9" localSheetId="9">#REF!</definedName>
    <definedName name="_EST9" localSheetId="7">#REF!</definedName>
    <definedName name="_EST9">#REF!</definedName>
    <definedName name="_ETF315" localSheetId="7">#REF!</definedName>
    <definedName name="_ETF315">#REF!</definedName>
    <definedName name="_EXC1" localSheetId="9">#REF!</definedName>
    <definedName name="_EXC1" localSheetId="7">#REF!</definedName>
    <definedName name="_EXC1">#REF!</definedName>
    <definedName name="_EXC10" localSheetId="9">#REF!</definedName>
    <definedName name="_EXC10" localSheetId="7">#REF!</definedName>
    <definedName name="_EXC10">#REF!</definedName>
    <definedName name="_EXC11" localSheetId="9">#REF!</definedName>
    <definedName name="_EXC11" localSheetId="7">#REF!</definedName>
    <definedName name="_EXC11">#REF!</definedName>
    <definedName name="_EXC12" localSheetId="9">#REF!</definedName>
    <definedName name="_EXC12" localSheetId="7">#REF!</definedName>
    <definedName name="_EXC12">#REF!</definedName>
    <definedName name="_EXC2" localSheetId="9">#REF!</definedName>
    <definedName name="_EXC2" localSheetId="7">#REF!</definedName>
    <definedName name="_EXC2">#REF!</definedName>
    <definedName name="_EXC3" localSheetId="9">#REF!</definedName>
    <definedName name="_EXC3" localSheetId="7">#REF!</definedName>
    <definedName name="_EXC3">#REF!</definedName>
    <definedName name="_EXC4" localSheetId="9">#REF!</definedName>
    <definedName name="_EXC4" localSheetId="7">#REF!</definedName>
    <definedName name="_EXC4">#REF!</definedName>
    <definedName name="_EXC5" localSheetId="9">#REF!</definedName>
    <definedName name="_EXC5" localSheetId="7">#REF!</definedName>
    <definedName name="_EXC5">#REF!</definedName>
    <definedName name="_EXC6" localSheetId="9">#REF!</definedName>
    <definedName name="_EXC6" localSheetId="7">#REF!</definedName>
    <definedName name="_EXC6">#REF!</definedName>
    <definedName name="_EXC7" localSheetId="9">#REF!</definedName>
    <definedName name="_EXC7" localSheetId="7">#REF!</definedName>
    <definedName name="_EXC7">#REF!</definedName>
    <definedName name="_EXC8" localSheetId="9">#REF!</definedName>
    <definedName name="_EXC8" localSheetId="7">#REF!</definedName>
    <definedName name="_EXC8">#REF!</definedName>
    <definedName name="_EXC9" localSheetId="9">#REF!</definedName>
    <definedName name="_EXC9" localSheetId="7">#REF!</definedName>
    <definedName name="_EXC9">#REF!</definedName>
    <definedName name="_f">#REF!</definedName>
    <definedName name="_F206218" localSheetId="7">#REF!</definedName>
    <definedName name="_F206218">#REF!</definedName>
    <definedName name="_f211166" localSheetId="7">#REF!</definedName>
    <definedName name="_f211166">#REF!</definedName>
    <definedName name="_fc">#REF!</definedName>
    <definedName name="_FEC5">#REF!,#REF!</definedName>
    <definedName name="_fei6">#REF!</definedName>
    <definedName name="_fei7">#REF!</definedName>
    <definedName name="_fei8">#REF!</definedName>
    <definedName name="_fei9">#REF!</definedName>
    <definedName name="_Fill" localSheetId="7" hidden="1">#REF!</definedName>
    <definedName name="_Fill" hidden="1">#REF!</definedName>
    <definedName name="_Fill_1">NA()</definedName>
    <definedName name="_Fill_1_1">#REF!</definedName>
    <definedName name="_Fill_1_1_1">NA()</definedName>
    <definedName name="_Fill_1_2">#REF!</definedName>
    <definedName name="_xlnm._FilterDatabase" localSheetId="7" hidden="1">#REF!</definedName>
    <definedName name="_xlnm._FilterDatabase" hidden="1">#REF!</definedName>
    <definedName name="_FOR1">#REF!</definedName>
    <definedName name="_FS01">#N/A</definedName>
    <definedName name="_FYB02" localSheetId="7">#REF!</definedName>
    <definedName name="_FYB02">#REF!</definedName>
    <definedName name="_FYB03" localSheetId="7">#REF!</definedName>
    <definedName name="_FYB03">#REF!</definedName>
    <definedName name="_FYB04" localSheetId="7">#REF!</definedName>
    <definedName name="_FYB04">#REF!</definedName>
    <definedName name="_FYB08" localSheetId="7">#REF!</definedName>
    <definedName name="_FYB08">#REF!</definedName>
    <definedName name="_FYB10" localSheetId="7">#REF!</definedName>
    <definedName name="_FYB10">#REF!</definedName>
    <definedName name="_G1">#REF!</definedName>
    <definedName name="_g2" localSheetId="2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2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2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2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2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2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eo4000" localSheetId="2">#REF!</definedName>
    <definedName name="_geo4000">[16]PrecRec!$D$40</definedName>
    <definedName name="_GR1" localSheetId="2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2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2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2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2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2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2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2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2" hidden="1">{"via1",#N/A,TRUE,"general";"via2",#N/A,TRUE,"general";"via3",#N/A,TRUE,"general"}</definedName>
    <definedName name="_h8" hidden="1">{"via1",#N/A,TRUE,"general";"via2",#N/A,TRUE,"general";"via3",#N/A,TRUE,"general"}</definedName>
    <definedName name="_hac1">#REF!</definedName>
    <definedName name="_hac2">#REF!</definedName>
    <definedName name="_hac3">#REF!</definedName>
    <definedName name="_hac4">#REF!</definedName>
    <definedName name="_hac5">#REF!</definedName>
    <definedName name="_HED1">#REF!</definedName>
    <definedName name="_HED10">#REF!</definedName>
    <definedName name="_HED11">#REF!</definedName>
    <definedName name="_HED12">#REF!</definedName>
    <definedName name="_HED13">#REF!</definedName>
    <definedName name="_HED14">#REF!</definedName>
    <definedName name="_HED15">#REF!</definedName>
    <definedName name="_HED16">#REF!</definedName>
    <definedName name="_HED17">#REF!</definedName>
    <definedName name="_HED18">#REF!</definedName>
    <definedName name="_HED19">#REF!</definedName>
    <definedName name="_HED2">#REF!</definedName>
    <definedName name="_HED20">#REF!</definedName>
    <definedName name="_HED21">#REF!</definedName>
    <definedName name="_HED22">#REF!</definedName>
    <definedName name="_HED23">#REF!</definedName>
    <definedName name="_HED24">#REF!</definedName>
    <definedName name="_HED25">#REF!</definedName>
    <definedName name="_HED26">#REF!</definedName>
    <definedName name="_HED27">#REF!</definedName>
    <definedName name="_HED28">#REF!</definedName>
    <definedName name="_HED29">#REF!</definedName>
    <definedName name="_HED3">#REF!</definedName>
    <definedName name="_HED30">#REF!</definedName>
    <definedName name="_HED31">#REF!</definedName>
    <definedName name="_HED4">#REF!</definedName>
    <definedName name="_HED5">#REF!</definedName>
    <definedName name="_HED6">#REF!</definedName>
    <definedName name="_HED7">#REF!</definedName>
    <definedName name="_HED8">#REF!</definedName>
    <definedName name="_HED9">#REF!</definedName>
    <definedName name="_HED921">#REF!</definedName>
    <definedName name="_HED922">#REF!</definedName>
    <definedName name="_HED923">#REF!</definedName>
    <definedName name="_HED924">#REF!</definedName>
    <definedName name="_HED925">#REF!</definedName>
    <definedName name="_HED926">#REF!</definedName>
    <definedName name="_HED927">#REF!</definedName>
    <definedName name="_HED928">#REF!</definedName>
    <definedName name="_HED929">#REF!</definedName>
    <definedName name="_HED930">#REF!</definedName>
    <definedName name="_HEN1">#REF!</definedName>
    <definedName name="_HEN10">#REF!</definedName>
    <definedName name="_HEN11">#REF!</definedName>
    <definedName name="_HEN12">#REF!</definedName>
    <definedName name="_HEN13">#REF!</definedName>
    <definedName name="_HEN14">#REF!</definedName>
    <definedName name="_HEN15">#REF!</definedName>
    <definedName name="_HEN16">#REF!</definedName>
    <definedName name="_HEN17">#REF!</definedName>
    <definedName name="_HEN18">#REF!</definedName>
    <definedName name="_HEN19">#REF!</definedName>
    <definedName name="_HEN2">#REF!</definedName>
    <definedName name="_HEN20">#REF!</definedName>
    <definedName name="_HEN21">#REF!</definedName>
    <definedName name="_HEN22">#REF!</definedName>
    <definedName name="_HEN23">#REF!</definedName>
    <definedName name="_HEN24">#REF!</definedName>
    <definedName name="_HEN25">#REF!</definedName>
    <definedName name="_HEN26">#REF!</definedName>
    <definedName name="_HEN27">#REF!</definedName>
    <definedName name="_HEN28">#REF!</definedName>
    <definedName name="_HEN29">#REF!</definedName>
    <definedName name="_HEN3">#REF!</definedName>
    <definedName name="_HEN30">#REF!</definedName>
    <definedName name="_HEN31">#REF!</definedName>
    <definedName name="_HEN4">#REF!</definedName>
    <definedName name="_HEN5">#REF!</definedName>
    <definedName name="_HEN6">#REF!</definedName>
    <definedName name="_HEN7">#REF!</definedName>
    <definedName name="_HEN8">#REF!</definedName>
    <definedName name="_HEN9">#REF!</definedName>
    <definedName name="_HEN921">#REF!</definedName>
    <definedName name="_HEN922">#REF!</definedName>
    <definedName name="_HEN923">#REF!</definedName>
    <definedName name="_HEN924">#REF!</definedName>
    <definedName name="_HEN925">#REF!</definedName>
    <definedName name="_HEN926">#REF!</definedName>
    <definedName name="_HEN927">#REF!</definedName>
    <definedName name="_HEN928">#REF!</definedName>
    <definedName name="_HEN929">#REF!</definedName>
    <definedName name="_HEN930">#REF!</definedName>
    <definedName name="_hfh7" localSheetId="2" hidden="1">{"via1",#N/A,TRUE,"general";"via2",#N/A,TRUE,"general";"via3",#N/A,TRUE,"general"}</definedName>
    <definedName name="_hfh7" hidden="1">{"via1",#N/A,TRUE,"general";"via2",#N/A,TRUE,"general";"via3",#N/A,TRUE,"general"}</definedName>
    <definedName name="_HUM1">#REF!</definedName>
    <definedName name="_HUM2">#REF!</definedName>
    <definedName name="_i1">#REF!</definedName>
    <definedName name="_i126554">#REF!</definedName>
    <definedName name="_i4" localSheetId="2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2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2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2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2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2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2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GOLDENS">#REF!</definedName>
    <definedName name="_IGOLIMP">#REF!</definedName>
    <definedName name="_Inc1">#REF!</definedName>
    <definedName name="_Inc2">#REF!</definedName>
    <definedName name="_Inc3">#REF!</definedName>
    <definedName name="_INF1" localSheetId="7">#REF!</definedName>
    <definedName name="_INF1">#REF!</definedName>
    <definedName name="_Ing1">#REF!</definedName>
    <definedName name="_Ing2">#REF!</definedName>
    <definedName name="_Ing3">#REF!</definedName>
    <definedName name="_IPC2002">#REF!</definedName>
    <definedName name="_ITM4">#REF!</definedName>
    <definedName name="_Jai1">#REF!</definedName>
    <definedName name="_Jai2">#REF!</definedName>
    <definedName name="_Jai3">#REF!</definedName>
    <definedName name="_k3" localSheetId="2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2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2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2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2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2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2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localSheetId="7" hidden="1">#REF!</definedName>
    <definedName name="_Key1" hidden="1">#REF!</definedName>
    <definedName name="_Key2" localSheetId="7" hidden="1">#REF!</definedName>
    <definedName name="_Key2" hidden="1">#REF!</definedName>
    <definedName name="_kjk6" localSheetId="2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124" localSheetId="7">#REF!</definedName>
    <definedName name="_LA124">#REF!</definedName>
    <definedName name="_LA1524" localSheetId="2">#REF!</definedName>
    <definedName name="_LA1524">[8]BASE!$D$71</definedName>
    <definedName name="_lac1">#REF!</definedName>
    <definedName name="_LAC18" localSheetId="7">#REF!</definedName>
    <definedName name="_LAC18">#REF!</definedName>
    <definedName name="_lac2">#REF!</definedName>
    <definedName name="_lac3">#REF!</definedName>
    <definedName name="_lac4">#REF!</definedName>
    <definedName name="_lac5">#REF!</definedName>
    <definedName name="_lar03">#REF!</definedName>
    <definedName name="_LARG">#REF!</definedName>
    <definedName name="_M14">#REF!</definedName>
    <definedName name="_m3" localSheetId="2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2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2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2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2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2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2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3">#REF!</definedName>
    <definedName name="_MAT1">#REF!</definedName>
    <definedName name="_MAT1_1">NA()</definedName>
    <definedName name="_MAT1_1_1">#REF!</definedName>
    <definedName name="_MAT1_1_1_1">NA()</definedName>
    <definedName name="_MAT1_1_2">#REF!</definedName>
    <definedName name="_MAT10">#REF!</definedName>
    <definedName name="_MAT10_1">NA()</definedName>
    <definedName name="_MAT10_1_1">#REF!</definedName>
    <definedName name="_MAT10_1_1_1">NA()</definedName>
    <definedName name="_MAT10_1_2">#REF!</definedName>
    <definedName name="_MAT100">#REF!</definedName>
    <definedName name="_MAT101">#REF!</definedName>
    <definedName name="_MAT102">#REF!</definedName>
    <definedName name="_MAT103">#REF!</definedName>
    <definedName name="_MAT104">#REF!</definedName>
    <definedName name="_MAT105">#REF!</definedName>
    <definedName name="_MAT106">#REF!</definedName>
    <definedName name="_MAT107">#REF!</definedName>
    <definedName name="_MAT108">#REF!</definedName>
    <definedName name="_MAT109">#REF!</definedName>
    <definedName name="_MAT11">#REF!</definedName>
    <definedName name="_MAT11_1">NA()</definedName>
    <definedName name="_MAT11_1_1">#REF!</definedName>
    <definedName name="_MAT11_1_1_1">NA()</definedName>
    <definedName name="_MAT11_1_2">#REF!</definedName>
    <definedName name="_MAT110">#REF!</definedName>
    <definedName name="_MAT111">#REF!</definedName>
    <definedName name="_MAT1111">#REF!</definedName>
    <definedName name="_MAT112">#REF!</definedName>
    <definedName name="_MAT113">#REF!</definedName>
    <definedName name="_MAT114">#REF!</definedName>
    <definedName name="_MAT115">#REF!</definedName>
    <definedName name="_MAT116">#REF!</definedName>
    <definedName name="_MAT117">#REF!</definedName>
    <definedName name="_MAT118">#REF!</definedName>
    <definedName name="_MAT119">#REF!</definedName>
    <definedName name="_MAT12">#REF!</definedName>
    <definedName name="_MAT12_1">NA()</definedName>
    <definedName name="_MAT12_1_1">#REF!</definedName>
    <definedName name="_MAT12_1_1_1">NA()</definedName>
    <definedName name="_MAT12_1_2">#REF!</definedName>
    <definedName name="_MAT120">#REF!</definedName>
    <definedName name="_MAT121">#REF!</definedName>
    <definedName name="_MAT122">#REF!</definedName>
    <definedName name="_MAT123">#REF!</definedName>
    <definedName name="_MAT124">#REF!</definedName>
    <definedName name="_MAT125">#REF!</definedName>
    <definedName name="_MAT126">#REF!</definedName>
    <definedName name="_MAT127">#REF!</definedName>
    <definedName name="_MAT128">#REF!</definedName>
    <definedName name="_MAT129">#REF!</definedName>
    <definedName name="_MAT13">#REF!</definedName>
    <definedName name="_MAT13_1">NA()</definedName>
    <definedName name="_MAT13_1_1">#REF!</definedName>
    <definedName name="_MAT13_1_1_1">NA()</definedName>
    <definedName name="_MAT13_1_2">#REF!</definedName>
    <definedName name="_MAT130">#REF!</definedName>
    <definedName name="_MAT131">#REF!</definedName>
    <definedName name="_MAT132">#REF!</definedName>
    <definedName name="_MAT133">#REF!</definedName>
    <definedName name="_MAT134">#REF!</definedName>
    <definedName name="_MAT135">#REF!</definedName>
    <definedName name="_MAT136">#REF!</definedName>
    <definedName name="_MAT137">#REF!</definedName>
    <definedName name="_MAT138">#REF!</definedName>
    <definedName name="_MAT139">#REF!</definedName>
    <definedName name="_MAT14">#REF!</definedName>
    <definedName name="_MAT14_1">NA()</definedName>
    <definedName name="_MAT14_1_1">#REF!</definedName>
    <definedName name="_MAT14_1_1_1">NA()</definedName>
    <definedName name="_MAT14_1_2">#REF!</definedName>
    <definedName name="_MAT140">#REF!</definedName>
    <definedName name="_MAT141">#REF!</definedName>
    <definedName name="_MAT142">#REF!</definedName>
    <definedName name="_MAT143">#REF!</definedName>
    <definedName name="_MAT144">#REF!</definedName>
    <definedName name="_MAT145">#REF!</definedName>
    <definedName name="_MAT146">#REF!</definedName>
    <definedName name="_MAT147">#REF!</definedName>
    <definedName name="_MAT148">#REF!</definedName>
    <definedName name="_MAT149">#REF!</definedName>
    <definedName name="_MAT15">#REF!</definedName>
    <definedName name="_MAT15_1">NA()</definedName>
    <definedName name="_MAT15_1_1">#REF!</definedName>
    <definedName name="_MAT15_1_1_1">NA()</definedName>
    <definedName name="_MAT15_1_2">#REF!</definedName>
    <definedName name="_MAT150">#REF!</definedName>
    <definedName name="_MAT151">#REF!</definedName>
    <definedName name="_MAT152">#REF!</definedName>
    <definedName name="_MAT153">#REF!</definedName>
    <definedName name="_MAT154">#REF!</definedName>
    <definedName name="_MAT155">#REF!</definedName>
    <definedName name="_MAT156">#REF!</definedName>
    <definedName name="_MAT157">#REF!</definedName>
    <definedName name="_MAT158">#REF!</definedName>
    <definedName name="_MAT159">#REF!</definedName>
    <definedName name="_MAT16">#REF!</definedName>
    <definedName name="_MAT16_1">NA()</definedName>
    <definedName name="_MAT16_1_1">#REF!</definedName>
    <definedName name="_MAT16_1_1_1">NA()</definedName>
    <definedName name="_MAT16_1_2">#REF!</definedName>
    <definedName name="_MAT160">#REF!</definedName>
    <definedName name="_MAT161">#REF!</definedName>
    <definedName name="_MAT162">#REF!</definedName>
    <definedName name="_MAT163">#REF!</definedName>
    <definedName name="_MAT164">#REF!</definedName>
    <definedName name="_MAT165">#REF!</definedName>
    <definedName name="_MAT166">#REF!</definedName>
    <definedName name="_MAT17">#REF!</definedName>
    <definedName name="_MAT17_1">NA()</definedName>
    <definedName name="_MAT17_1_1">#REF!</definedName>
    <definedName name="_MAT17_1_1_1">NA()</definedName>
    <definedName name="_MAT17_1_2">#REF!</definedName>
    <definedName name="_MAT170">#REF!</definedName>
    <definedName name="_MAT171">#REF!</definedName>
    <definedName name="_MAT18">#REF!</definedName>
    <definedName name="_MAT18_1">NA()</definedName>
    <definedName name="_MAT18_1_1">#REF!</definedName>
    <definedName name="_MAT18_1_1_1">NA()</definedName>
    <definedName name="_MAT18_1_2">#REF!</definedName>
    <definedName name="_MAT19">#REF!</definedName>
    <definedName name="_MAT19_1">NA()</definedName>
    <definedName name="_MAT19_1_1">#REF!</definedName>
    <definedName name="_MAT19_1_1_1">NA()</definedName>
    <definedName name="_MAT19_1_2">#REF!</definedName>
    <definedName name="_MAT2">#REF!</definedName>
    <definedName name="_MAT2_1">NA()</definedName>
    <definedName name="_MAT2_1_1">#REF!</definedName>
    <definedName name="_MAT2_1_1_1">NA()</definedName>
    <definedName name="_MAT2_1_2">#REF!</definedName>
    <definedName name="_MAT20">#REF!</definedName>
    <definedName name="_MAT20_1">NA()</definedName>
    <definedName name="_MAT20_1_1">#REF!</definedName>
    <definedName name="_MAT20_1_1_1">NA()</definedName>
    <definedName name="_MAT20_1_2">#REF!</definedName>
    <definedName name="_MAT21">#REF!</definedName>
    <definedName name="_MAT21_1">NA()</definedName>
    <definedName name="_MAT21_1_1">#REF!</definedName>
    <definedName name="_MAT21_1_1_1">NA()</definedName>
    <definedName name="_MAT21_1_2">#REF!</definedName>
    <definedName name="_MAT22">#REF!</definedName>
    <definedName name="_MAT22_1">NA()</definedName>
    <definedName name="_MAT22_1_1">#REF!</definedName>
    <definedName name="_MAT22_1_1_1">NA()</definedName>
    <definedName name="_MAT22_1_2">#REF!</definedName>
    <definedName name="_MAT23">#REF!</definedName>
    <definedName name="_MAT23_1">NA()</definedName>
    <definedName name="_MAT23_1_1">#REF!</definedName>
    <definedName name="_MAT23_1_1_1">NA()</definedName>
    <definedName name="_MAT23_1_2">#REF!</definedName>
    <definedName name="_MAT24">#REF!</definedName>
    <definedName name="_MAT24_1">NA()</definedName>
    <definedName name="_MAT24_1_1">#REF!</definedName>
    <definedName name="_MAT24_1_1_1">NA()</definedName>
    <definedName name="_MAT24_1_2">#REF!</definedName>
    <definedName name="_MAT25">#REF!</definedName>
    <definedName name="_MAT25_1">NA()</definedName>
    <definedName name="_MAT25_1_1">#REF!</definedName>
    <definedName name="_MAT25_1_1_1">NA()</definedName>
    <definedName name="_MAT25_1_2">#REF!</definedName>
    <definedName name="_MAT26">#REF!</definedName>
    <definedName name="_MAT26_1">NA()</definedName>
    <definedName name="_MAT26_1_1">#REF!</definedName>
    <definedName name="_MAT26_1_1_1">NA()</definedName>
    <definedName name="_MAT26_1_2">#REF!</definedName>
    <definedName name="_MAT27">#REF!</definedName>
    <definedName name="_MAT27_1">NA()</definedName>
    <definedName name="_MAT27_1_1">#REF!</definedName>
    <definedName name="_MAT27_1_1_1">NA()</definedName>
    <definedName name="_MAT27_1_2">#REF!</definedName>
    <definedName name="_MAT28">#REF!</definedName>
    <definedName name="_MAT28_1">NA()</definedName>
    <definedName name="_MAT28_1_1">#REF!</definedName>
    <definedName name="_MAT28_1_1_1">NA()</definedName>
    <definedName name="_MAT28_1_2">#REF!</definedName>
    <definedName name="_MAT29">#REF!</definedName>
    <definedName name="_MAT29_1">NA()</definedName>
    <definedName name="_MAT29_1_1">#REF!</definedName>
    <definedName name="_MAT29_1_1_1">NA()</definedName>
    <definedName name="_MAT29_1_2">#REF!</definedName>
    <definedName name="_MAT3">#REF!</definedName>
    <definedName name="_MAT3_1">NA()</definedName>
    <definedName name="_MAT3_1_1">#REF!</definedName>
    <definedName name="_MAT3_1_1_1">NA()</definedName>
    <definedName name="_MAT3_1_2">#REF!</definedName>
    <definedName name="_MAT30">#REF!</definedName>
    <definedName name="_MAT30_1">NA()</definedName>
    <definedName name="_MAT30_1_1">#REF!</definedName>
    <definedName name="_MAT30_1_1_1">NA()</definedName>
    <definedName name="_MAT30_1_2">#REF!</definedName>
    <definedName name="_MAT31">#REF!</definedName>
    <definedName name="_MAT31_1">NA()</definedName>
    <definedName name="_MAT31_1_1">#REF!</definedName>
    <definedName name="_MAT31_1_1_1">NA()</definedName>
    <definedName name="_MAT31_1_2">#REF!</definedName>
    <definedName name="_MAT32">#REF!</definedName>
    <definedName name="_MAT32_1">NA()</definedName>
    <definedName name="_MAT32_1_1">#REF!</definedName>
    <definedName name="_MAT32_1_1_1">NA()</definedName>
    <definedName name="_MAT32_1_2">#REF!</definedName>
    <definedName name="_MAT33">#REF!</definedName>
    <definedName name="_MAT33_1">NA()</definedName>
    <definedName name="_MAT33_1_1">#REF!</definedName>
    <definedName name="_MAT33_1_1_1">NA()</definedName>
    <definedName name="_MAT33_1_2">#REF!</definedName>
    <definedName name="_MAT34">#REF!</definedName>
    <definedName name="_MAT34_1">NA()</definedName>
    <definedName name="_MAT34_1_1">#REF!</definedName>
    <definedName name="_MAT34_1_1_1">NA()</definedName>
    <definedName name="_MAT34_1_2">#REF!</definedName>
    <definedName name="_MAT35">#REF!</definedName>
    <definedName name="_MAT35_1">NA()</definedName>
    <definedName name="_MAT35_1_1">#REF!</definedName>
    <definedName name="_MAT35_1_1_1">NA()</definedName>
    <definedName name="_MAT35_1_2">#REF!</definedName>
    <definedName name="_MAT36">#REF!</definedName>
    <definedName name="_MAT36_1">NA()</definedName>
    <definedName name="_MAT36_1_1">#REF!</definedName>
    <definedName name="_MAT36_1_1_1">NA()</definedName>
    <definedName name="_MAT36_1_2">#REF!</definedName>
    <definedName name="_MAT37">#REF!</definedName>
    <definedName name="_MAT37_1">NA()</definedName>
    <definedName name="_MAT37_1_1">#REF!</definedName>
    <definedName name="_MAT37_1_1_1">NA()</definedName>
    <definedName name="_MAT37_1_2">#REF!</definedName>
    <definedName name="_MAT38">#REF!</definedName>
    <definedName name="_MAT38_1">NA()</definedName>
    <definedName name="_MAT38_1_1">#REF!</definedName>
    <definedName name="_MAT38_1_1_1">NA()</definedName>
    <definedName name="_MAT38_1_2">#REF!</definedName>
    <definedName name="_MAT39">#REF!</definedName>
    <definedName name="_MAT39_1">NA()</definedName>
    <definedName name="_MAT39_1_1">#REF!</definedName>
    <definedName name="_MAT39_1_1_1">NA()</definedName>
    <definedName name="_MAT39_1_2">#REF!</definedName>
    <definedName name="_MAT4">#REF!</definedName>
    <definedName name="_MAT4_1">NA()</definedName>
    <definedName name="_MAT4_1_1">#REF!</definedName>
    <definedName name="_MAT4_1_1_1">NA()</definedName>
    <definedName name="_MAT4_1_2">#REF!</definedName>
    <definedName name="_MAT40">#REF!</definedName>
    <definedName name="_MAT40_1">NA()</definedName>
    <definedName name="_MAT40_1_1">#REF!</definedName>
    <definedName name="_MAT40_1_1_1">NA()</definedName>
    <definedName name="_MAT40_1_2">#REF!</definedName>
    <definedName name="_MAT41">#REF!</definedName>
    <definedName name="_MAT42">#REF!</definedName>
    <definedName name="_MAT43">#REF!</definedName>
    <definedName name="_MAT44">#REF!</definedName>
    <definedName name="_MAT45">#REF!</definedName>
    <definedName name="_MAT46">#REF!</definedName>
    <definedName name="_MAT47">#REF!</definedName>
    <definedName name="_MAT48">#REF!</definedName>
    <definedName name="_MAT49">#REF!</definedName>
    <definedName name="_MAT5">#REF!</definedName>
    <definedName name="_MAT5_1">NA()</definedName>
    <definedName name="_MAT5_1_1">#REF!</definedName>
    <definedName name="_MAT5_1_1_1">NA()</definedName>
    <definedName name="_MAT5_1_2">#REF!</definedName>
    <definedName name="_MAT50">#REF!</definedName>
    <definedName name="_MAT51">#REF!</definedName>
    <definedName name="_MAT52">#REF!</definedName>
    <definedName name="_MAT53">#REF!</definedName>
    <definedName name="_MAT54">#REF!</definedName>
    <definedName name="_MAT55">#REF!</definedName>
    <definedName name="_MAT56">#REF!</definedName>
    <definedName name="_MAT57">#REF!</definedName>
    <definedName name="_MAT58">#REF!</definedName>
    <definedName name="_MAT59">#REF!</definedName>
    <definedName name="_MAT6">#REF!</definedName>
    <definedName name="_MAT6_1">NA()</definedName>
    <definedName name="_MAT6_1_1">#REF!</definedName>
    <definedName name="_MAT6_1_1_1">NA()</definedName>
    <definedName name="_MAT6_1_2">#REF!</definedName>
    <definedName name="_MAT60">#REF!</definedName>
    <definedName name="_MAT61">#REF!</definedName>
    <definedName name="_MAT62">#REF!</definedName>
    <definedName name="_MAT63">#REF!</definedName>
    <definedName name="_MAT64">#REF!</definedName>
    <definedName name="_MAT65">#REF!</definedName>
    <definedName name="_MAT66">#REF!</definedName>
    <definedName name="_MAT67">#REF!</definedName>
    <definedName name="_MAT68">#REF!</definedName>
    <definedName name="_MAT69">#REF!</definedName>
    <definedName name="_MAT7">#REF!</definedName>
    <definedName name="_MAT7_1">NA()</definedName>
    <definedName name="_MAT7_1_1">#REF!</definedName>
    <definedName name="_MAT7_1_1_1">NA()</definedName>
    <definedName name="_MAT7_1_2">#REF!</definedName>
    <definedName name="_MAT70">#REF!</definedName>
    <definedName name="_MAT71">#REF!</definedName>
    <definedName name="_MAT72">#REF!</definedName>
    <definedName name="_MAT73">#REF!</definedName>
    <definedName name="_MAT74">#REF!</definedName>
    <definedName name="_MAT75">#REF!</definedName>
    <definedName name="_MAT76">#REF!</definedName>
    <definedName name="_MAT77">#REF!</definedName>
    <definedName name="_MAT78">#REF!</definedName>
    <definedName name="_MAT79">#REF!</definedName>
    <definedName name="_MAT8">#REF!</definedName>
    <definedName name="_MAT8_1">NA()</definedName>
    <definedName name="_MAT8_1_1">#REF!</definedName>
    <definedName name="_MAT8_1_1_1">NA()</definedName>
    <definedName name="_MAT8_1_2">#REF!</definedName>
    <definedName name="_MAT80">#REF!</definedName>
    <definedName name="_MAT81">#REF!</definedName>
    <definedName name="_MAT82">#REF!</definedName>
    <definedName name="_MAT83">#REF!</definedName>
    <definedName name="_MAT832">#REF!</definedName>
    <definedName name="_MAT84">#REF!</definedName>
    <definedName name="_MAT85">#REF!</definedName>
    <definedName name="_MAT86">#REF!</definedName>
    <definedName name="_MAT87">#REF!</definedName>
    <definedName name="_MAT88">#REF!</definedName>
    <definedName name="_MAT89">#REF!</definedName>
    <definedName name="_MAT9">#REF!</definedName>
    <definedName name="_MAT9_1">NA()</definedName>
    <definedName name="_MAT9_1_1">#REF!</definedName>
    <definedName name="_MAT9_1_1_1">NA()</definedName>
    <definedName name="_MAT9_1_2">#REF!</definedName>
    <definedName name="_MAT90">#REF!</definedName>
    <definedName name="_MAT91">#REF!</definedName>
    <definedName name="_MAT92">#REF!</definedName>
    <definedName name="_MAT93">#REF!</definedName>
    <definedName name="_MAT94">#REF!</definedName>
    <definedName name="_MAT95">#REF!</definedName>
    <definedName name="_MAT96">#REF!</definedName>
    <definedName name="_MAT97">#REF!</definedName>
    <definedName name="_MAT98">#REF!</definedName>
    <definedName name="_MAT99">#REF!</definedName>
    <definedName name="_MATMIX">#REF!</definedName>
    <definedName name="_MAY88">#REF!</definedName>
    <definedName name="_MB1">#REF!</definedName>
    <definedName name="_MB2">#REF!</definedName>
    <definedName name="_MB3">#REF!</definedName>
    <definedName name="_mdc1" localSheetId="2">#REF!</definedName>
    <definedName name="_mdc1">[16]PrecRec!$D$29</definedName>
    <definedName name="_mdc2" localSheetId="2">#REF!</definedName>
    <definedName name="_mdc2">[16]PrecRec!$D$44</definedName>
    <definedName name="_MO1">#REF!</definedName>
    <definedName name="_MO1_1">NA()</definedName>
    <definedName name="_MO1_1_1">#REF!</definedName>
    <definedName name="_MO1_1_1_1">NA()</definedName>
    <definedName name="_MO1_1_2">#REF!</definedName>
    <definedName name="_MO10">#REF!</definedName>
    <definedName name="_MO10_1">NA()</definedName>
    <definedName name="_MO10_1_1">#REF!</definedName>
    <definedName name="_MO10_1_1_1">NA()</definedName>
    <definedName name="_MO10_1_2">#REF!</definedName>
    <definedName name="_MO2">#REF!</definedName>
    <definedName name="_MO2_1">NA()</definedName>
    <definedName name="_MO2_1_1">#REF!</definedName>
    <definedName name="_MO2_1_1_1">NA()</definedName>
    <definedName name="_MO2_1_2">#REF!</definedName>
    <definedName name="_MO3">#REF!</definedName>
    <definedName name="_MO3_1">NA()</definedName>
    <definedName name="_MO3_1_1">#REF!</definedName>
    <definedName name="_MO3_1_1_1">NA()</definedName>
    <definedName name="_MO3_1_2">#REF!</definedName>
    <definedName name="_MO4">#REF!</definedName>
    <definedName name="_MO4_1">NA()</definedName>
    <definedName name="_MO4_1_1">#REF!</definedName>
    <definedName name="_MO4_1_1_1">NA()</definedName>
    <definedName name="_MO4_1_2">#REF!</definedName>
    <definedName name="_MO5">#REF!</definedName>
    <definedName name="_MO5_1">NA()</definedName>
    <definedName name="_MO5_1_1">#REF!</definedName>
    <definedName name="_MO5_1_1_1">NA()</definedName>
    <definedName name="_MO5_1_2">#REF!</definedName>
    <definedName name="_MO6">#REF!</definedName>
    <definedName name="_MO6_1">NA()</definedName>
    <definedName name="_MO6_1_1">#REF!</definedName>
    <definedName name="_MO6_1_1_1">NA()</definedName>
    <definedName name="_MO6_1_2">#REF!</definedName>
    <definedName name="_MO7">#REF!</definedName>
    <definedName name="_MO7_1">NA()</definedName>
    <definedName name="_MO7_1_1">#REF!</definedName>
    <definedName name="_MO7_1_1_1">NA()</definedName>
    <definedName name="_MO7_1_2">#REF!</definedName>
    <definedName name="_MO8">#REF!</definedName>
    <definedName name="_MO8_1">NA()</definedName>
    <definedName name="_MO8_1_1">#REF!</definedName>
    <definedName name="_MO8_1_1_1">NA()</definedName>
    <definedName name="_MO8_1_2">#REF!</definedName>
    <definedName name="_MO9">#REF!</definedName>
    <definedName name="_MO9_1">NA()</definedName>
    <definedName name="_MO9_1_1">#REF!</definedName>
    <definedName name="_MO9_1_1_1">NA()</definedName>
    <definedName name="_MO9_1_2">#REF!</definedName>
    <definedName name="_MON1">#REF!</definedName>
    <definedName name="_MON2">#REF!</definedName>
    <definedName name="_mun2">#REF!</definedName>
    <definedName name="_MV1">#REF!</definedName>
    <definedName name="_MV1_1">NA()</definedName>
    <definedName name="_MV1_1_1">#REF!</definedName>
    <definedName name="_MV1_1_1_1">NA()</definedName>
    <definedName name="_MV1_1_2">#REF!</definedName>
    <definedName name="_MV10">#REF!</definedName>
    <definedName name="_MV10_1">NA()</definedName>
    <definedName name="_MV10_1_1">#REF!</definedName>
    <definedName name="_MV10_1_1_1">NA()</definedName>
    <definedName name="_MV10_1_2">#REF!</definedName>
    <definedName name="_MV11">#REF!</definedName>
    <definedName name="_MV11_1">NA()</definedName>
    <definedName name="_MV11_1_1">#REF!</definedName>
    <definedName name="_MV11_1_1_1">NA()</definedName>
    <definedName name="_MV11_1_2">#REF!</definedName>
    <definedName name="_MV12">#REF!</definedName>
    <definedName name="_MV12_1">NA()</definedName>
    <definedName name="_MV12_1_1">#REF!</definedName>
    <definedName name="_MV12_1_1_1">NA()</definedName>
    <definedName name="_MV12_1_2">#REF!</definedName>
    <definedName name="_MV13">#REF!</definedName>
    <definedName name="_MV13_1">NA()</definedName>
    <definedName name="_MV13_1_1">#REF!</definedName>
    <definedName name="_MV13_1_1_1">NA()</definedName>
    <definedName name="_MV13_1_2">#REF!</definedName>
    <definedName name="_MV14">#REF!</definedName>
    <definedName name="_MV14_1">NA()</definedName>
    <definedName name="_MV14_1_1">#REF!</definedName>
    <definedName name="_MV14_1_1_1">NA()</definedName>
    <definedName name="_MV14_1_2">#REF!</definedName>
    <definedName name="_MV15">#REF!</definedName>
    <definedName name="_MV15_1">NA()</definedName>
    <definedName name="_MV15_1_1">#REF!</definedName>
    <definedName name="_MV15_1_1_1">NA()</definedName>
    <definedName name="_MV15_1_2">#REF!</definedName>
    <definedName name="_MV16">#REF!</definedName>
    <definedName name="_MV16_1">NA()</definedName>
    <definedName name="_MV16_1_1">#REF!</definedName>
    <definedName name="_MV16_1_1_1">NA()</definedName>
    <definedName name="_MV16_1_2">#REF!</definedName>
    <definedName name="_MV17">#REF!</definedName>
    <definedName name="_MV17_1">NA()</definedName>
    <definedName name="_MV17_1_1">#REF!</definedName>
    <definedName name="_MV17_1_1_1">NA()</definedName>
    <definedName name="_MV17_1_2">#REF!</definedName>
    <definedName name="_MV18">#REF!</definedName>
    <definedName name="_MV18_1">NA()</definedName>
    <definedName name="_MV18_1_1">#REF!</definedName>
    <definedName name="_MV18_1_1_1">NA()</definedName>
    <definedName name="_MV18_1_2">#REF!</definedName>
    <definedName name="_MV19">#REF!</definedName>
    <definedName name="_MV19_1">NA()</definedName>
    <definedName name="_MV19_1_1">#REF!</definedName>
    <definedName name="_MV19_1_1_1">NA()</definedName>
    <definedName name="_MV19_1_2">#REF!</definedName>
    <definedName name="_MV2">#REF!</definedName>
    <definedName name="_MV2_1">NA()</definedName>
    <definedName name="_MV2_1_1">#REF!</definedName>
    <definedName name="_MV2_1_1_1">NA()</definedName>
    <definedName name="_MV2_1_2">#REF!</definedName>
    <definedName name="_MV20">#REF!</definedName>
    <definedName name="_MV20_1">NA()</definedName>
    <definedName name="_MV20_1_1">#REF!</definedName>
    <definedName name="_MV20_1_1_1">NA()</definedName>
    <definedName name="_MV20_1_2">#REF!</definedName>
    <definedName name="_MV3">#REF!</definedName>
    <definedName name="_MV3_1">NA()</definedName>
    <definedName name="_MV3_1_1">#REF!</definedName>
    <definedName name="_MV3_1_1_1">NA()</definedName>
    <definedName name="_MV3_1_2">#REF!</definedName>
    <definedName name="_MV4">#REF!</definedName>
    <definedName name="_MV4_1">NA()</definedName>
    <definedName name="_MV4_1_1">#REF!</definedName>
    <definedName name="_MV4_1_1_1">NA()</definedName>
    <definedName name="_MV4_1_2">#REF!</definedName>
    <definedName name="_MV5">#REF!</definedName>
    <definedName name="_MV5_1">NA()</definedName>
    <definedName name="_MV5_1_1">#REF!</definedName>
    <definedName name="_MV5_1_1_1">NA()</definedName>
    <definedName name="_MV5_1_2">#REF!</definedName>
    <definedName name="_MV6">#REF!</definedName>
    <definedName name="_MV6_1">NA()</definedName>
    <definedName name="_MV6_1_1">#REF!</definedName>
    <definedName name="_MV6_1_1_1">NA()</definedName>
    <definedName name="_MV6_1_2">#REF!</definedName>
    <definedName name="_MV7">#REF!</definedName>
    <definedName name="_MV7_1">NA()</definedName>
    <definedName name="_MV7_1_1">#REF!</definedName>
    <definedName name="_MV7_1_1_1">NA()</definedName>
    <definedName name="_MV7_1_2">#REF!</definedName>
    <definedName name="_MV8">#REF!</definedName>
    <definedName name="_MV8_1">NA()</definedName>
    <definedName name="_MV8_1_1">#REF!</definedName>
    <definedName name="_MV8_1_1_1">NA()</definedName>
    <definedName name="_MV8_1_2">#REF!</definedName>
    <definedName name="_MV9">#REF!</definedName>
    <definedName name="_MV9_1">NA()</definedName>
    <definedName name="_MV9_1_1">#REF!</definedName>
    <definedName name="_MV9_1_1_1">NA()</definedName>
    <definedName name="_MV9_1_2">#REF!</definedName>
    <definedName name="_N">#REF!</definedName>
    <definedName name="_n1">#REF!</definedName>
    <definedName name="_n3" localSheetId="2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2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2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ac2002">#REF!</definedName>
    <definedName name="_Nac2003">#REF!</definedName>
    <definedName name="_Nal2002">#REF!</definedName>
    <definedName name="_Nal2003">#REF!</definedName>
    <definedName name="_NEC1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localSheetId="2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2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2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2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2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2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2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a55">#REF!</definedName>
    <definedName name="_OB">#REF!</definedName>
    <definedName name="_OCT2">#REF!</definedName>
    <definedName name="_OF">#REF!</definedName>
    <definedName name="_Ope1">#REF!</definedName>
    <definedName name="_Ope2">#REF!</definedName>
    <definedName name="_Ope3">#REF!</definedName>
    <definedName name="_Order1" localSheetId="2" hidden="1">255</definedName>
    <definedName name="_Order1" hidden="1">0</definedName>
    <definedName name="_Order2" localSheetId="2" hidden="1">0</definedName>
    <definedName name="_Order2" hidden="1">255</definedName>
    <definedName name="_p6" localSheetId="2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2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2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 localSheetId="2">#REF!</definedName>
    <definedName name="_Pa1">'[17]Paral. 1'!$E$1:$E$65536</definedName>
    <definedName name="_Pa2" localSheetId="2">#REF!</definedName>
    <definedName name="_Pa2">'[17]Paral. 2'!$E$1:$E$65536</definedName>
    <definedName name="_Pa3" localSheetId="2">#REF!</definedName>
    <definedName name="_Pa3">'[17]Paral. 3'!$E$1:$E$65536</definedName>
    <definedName name="_Pa4" localSheetId="2">#REF!</definedName>
    <definedName name="_Pa4">[17]Paral.4!$E$1:$E$65536</definedName>
    <definedName name="_Pae1">#REF!</definedName>
    <definedName name="_Pae2">#REF!</definedName>
    <definedName name="_Pae3">#REF!</definedName>
    <definedName name="_PAL">#REF!</definedName>
    <definedName name="_Parse_Out" hidden="1">#REF!</definedName>
    <definedName name="_PCG1">#REF!</definedName>
    <definedName name="_PG1">#REF!</definedName>
    <definedName name="_PG10">#REF!</definedName>
    <definedName name="_PG11">#REF!</definedName>
    <definedName name="_PG12">#REF!</definedName>
    <definedName name="_PG2">#REF!</definedName>
    <definedName name="_PG3">#REF!</definedName>
    <definedName name="_PG4">#REF!</definedName>
    <definedName name="_PG5">#REF!</definedName>
    <definedName name="_PG6">#REF!</definedName>
    <definedName name="_PG7">#REF!</definedName>
    <definedName name="_PG8">#REF!</definedName>
    <definedName name="_PG9">#REF!</definedName>
    <definedName name="_PJ50">#REF!</definedName>
    <definedName name="_pj51">#REF!</definedName>
    <definedName name="_pl1">#REF!</definedName>
    <definedName name="_pl2">#REF!</definedName>
    <definedName name="_PLASTNEG">#REF!</definedName>
    <definedName name="_Po2" localSheetId="2">#REF!</definedName>
    <definedName name="_Po2" localSheetId="7">[2]REAJUSTESACTA1PROVI!#REF!</definedName>
    <definedName name="_Po2">[2]REAJUSTESACTA1PROVI!#REF!</definedName>
    <definedName name="_POR1">#REF!</definedName>
    <definedName name="_POR1_1">NA()</definedName>
    <definedName name="_POR1_1_1">#REF!</definedName>
    <definedName name="_POR1_1_1_1">NA()</definedName>
    <definedName name="_POR1_1_2">#REF!</definedName>
    <definedName name="_POR2">#REF!</definedName>
    <definedName name="_POR2_1">NA()</definedName>
    <definedName name="_POR2_1_1">#REF!</definedName>
    <definedName name="_POR2_1_1_1">NA()</definedName>
    <definedName name="_POR2_1_2">#REF!</definedName>
    <definedName name="_POR3">#REF!</definedName>
    <definedName name="_POR3_1">NA()</definedName>
    <definedName name="_POR3_1_1">#REF!</definedName>
    <definedName name="_POR3_1_1_1">NA()</definedName>
    <definedName name="_POR3_1_2">#REF!</definedName>
    <definedName name="_POR4">#REF!</definedName>
    <definedName name="_POR4_1">NA()</definedName>
    <definedName name="_POR4_1_1">#REF!</definedName>
    <definedName name="_POR4_1_1_1">NA()</definedName>
    <definedName name="_POR4_1_2">#REF!</definedName>
    <definedName name="_POR5">#REF!</definedName>
    <definedName name="_POR5_1">NA()</definedName>
    <definedName name="_POR5_1_1">#REF!</definedName>
    <definedName name="_POR5_1_1_1">NA()</definedName>
    <definedName name="_POR5_1_2">#REF!</definedName>
    <definedName name="_PR1">#REF!</definedName>
    <definedName name="_PRE1">#N/A</definedName>
    <definedName name="_r" localSheetId="2">#REF!</definedName>
    <definedName name="_r">#N/A</definedName>
    <definedName name="_R108BB">#REF!</definedName>
    <definedName name="_R1210JH" localSheetId="7">#REF!</definedName>
    <definedName name="_R1210JH">#REF!</definedName>
    <definedName name="_R126EXBB">#REF!</definedName>
    <definedName name="_R32EL" localSheetId="7">#REF!</definedName>
    <definedName name="_R32EL">#REF!</definedName>
    <definedName name="_R32JH" localSheetId="7">#REF!</definedName>
    <definedName name="_R32JH">#REF!</definedName>
    <definedName name="_R42JH" localSheetId="7">#REF!</definedName>
    <definedName name="_R42JH">#REF!</definedName>
    <definedName name="_R43JH" localSheetId="7">#REF!</definedName>
    <definedName name="_R43JH">#REF!</definedName>
    <definedName name="_r4r" localSheetId="2" hidden="1">{"via1",#N/A,TRUE,"general";"via2",#N/A,TRUE,"general";"via3",#N/A,TRUE,"general"}</definedName>
    <definedName name="_r4r" hidden="1">{"via1",#N/A,TRUE,"general";"via2",#N/A,TRUE,"general";"via3",#N/A,TRUE,"general"}</definedName>
    <definedName name="_R63BB" localSheetId="7">#REF!</definedName>
    <definedName name="_R63BB">#REF!</definedName>
    <definedName name="_R63JH" localSheetId="7">#REF!</definedName>
    <definedName name="_R63JH">#REF!</definedName>
    <definedName name="_R64BB" localSheetId="7">#REF!</definedName>
    <definedName name="_R64BB">#REF!</definedName>
    <definedName name="_R64JH" localSheetId="7">#REF!</definedName>
    <definedName name="_R64JH">#REF!</definedName>
    <definedName name="_R83JH" localSheetId="7">#REF!</definedName>
    <definedName name="_R83JH">#REF!</definedName>
    <definedName name="_R84JH" localSheetId="7">#REF!</definedName>
    <definedName name="_R84JH">#REF!</definedName>
    <definedName name="_R86JH" localSheetId="7">#REF!</definedName>
    <definedName name="_R86JH">#REF!</definedName>
    <definedName name="_RAS">#REF!</definedName>
    <definedName name="_rc">#REF!</definedName>
    <definedName name="_Red1">#REF!</definedName>
    <definedName name="_Red2">#REF!</definedName>
    <definedName name="_Red3">#REF!</definedName>
    <definedName name="_RED32" localSheetId="7">#REF!</definedName>
    <definedName name="_RED32">#REF!</definedName>
    <definedName name="_ref4">#REF!</definedName>
    <definedName name="_relacionprecios">#REF!</definedName>
    <definedName name="_REP21" localSheetId="7">#REF!</definedName>
    <definedName name="_REP21">#REF!</definedName>
    <definedName name="_REP42" localSheetId="7">#REF!</definedName>
    <definedName name="_REP42">#REF!</definedName>
    <definedName name="_REP43" localSheetId="2">#REF!</definedName>
    <definedName name="_REP43">[3]BASE!$D$136</definedName>
    <definedName name="_RES64" localSheetId="7">#REF!</definedName>
    <definedName name="_RES64">#REF!</definedName>
    <definedName name="_rf8">#REF!</definedName>
    <definedName name="_RF9">#REF!</definedName>
    <definedName name="_rtu6" localSheetId="2" hidden="1">{"via1",#N/A,TRUE,"general";"via2",#N/A,TRUE,"general";"via3",#N/A,TRUE,"general"}</definedName>
    <definedName name="_rtu6" hidden="1">{"via1",#N/A,TRUE,"general";"via2",#N/A,TRUE,"general";"via3",#N/A,TRUE,"general"}</definedName>
    <definedName name="_s" hidden="1">#REF!</definedName>
    <definedName name="_s1" localSheetId="2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2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2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2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2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2" hidden="1">{"via1",#N/A,TRUE,"general";"via2",#N/A,TRUE,"general";"via3",#N/A,TRUE,"general"}</definedName>
    <definedName name="_s7" hidden="1">{"via1",#N/A,TRUE,"general";"via2",#N/A,TRUE,"general";"via3",#N/A,TRUE,"general"}</definedName>
    <definedName name="_SBC1" localSheetId="2">#REF!</definedName>
    <definedName name="_SBC1">[9]INV!$A$12:$D$15</definedName>
    <definedName name="_SBC3" localSheetId="2">#REF!</definedName>
    <definedName name="_SBC3">[9]INV!$F$12:$I$15</definedName>
    <definedName name="_SBC5" localSheetId="2">#REF!</definedName>
    <definedName name="_SBC5">[9]INV!$K$12:$N$15</definedName>
    <definedName name="_SIKADUR">#REF!</definedName>
    <definedName name="_SMMLV">#REF!</definedName>
    <definedName name="_Sort" localSheetId="7" hidden="1">#REF!</definedName>
    <definedName name="_Sort" hidden="1">#REF!</definedName>
    <definedName name="_Sort1" hidden="1">#REF!</definedName>
    <definedName name="_srn001">#REF!</definedName>
    <definedName name="_ST106" localSheetId="2">#REF!</definedName>
    <definedName name="_ST106">[13]BASE!$D$253</definedName>
    <definedName name="_ST1226" localSheetId="2">#REF!</definedName>
    <definedName name="_ST1226">[18]BASE!$D$287</definedName>
    <definedName name="_ST126" localSheetId="7">#REF!</definedName>
    <definedName name="_ST126">#REF!</definedName>
    <definedName name="_ST146" localSheetId="7">#REF!</definedName>
    <definedName name="_ST146">#REF!</definedName>
    <definedName name="_ST166" localSheetId="2">#REF!</definedName>
    <definedName name="_ST166">[19]BASE!$D$248</definedName>
    <definedName name="_ST186" localSheetId="7">#REF!</definedName>
    <definedName name="_ST186">#REF!</definedName>
    <definedName name="_ST206" localSheetId="7">#REF!</definedName>
    <definedName name="_ST206">#REF!</definedName>
    <definedName name="_ST86" localSheetId="7">#REF!</definedName>
    <definedName name="_ST86">#REF!</definedName>
    <definedName name="_sub1">#REF!</definedName>
    <definedName name="_sub2">#REF!</definedName>
    <definedName name="_sub3">#REF!</definedName>
    <definedName name="_sub4">#REF!</definedName>
    <definedName name="_sub5">#REF!</definedName>
    <definedName name="_sub6">#REF!</definedName>
    <definedName name="_sub7">#REF!</definedName>
    <definedName name="_Sum3">#REF!</definedName>
    <definedName name="_supert">#REF!</definedName>
    <definedName name="_SY104" localSheetId="7">#REF!</definedName>
    <definedName name="_SY104">#REF!</definedName>
    <definedName name="_SY106" localSheetId="7">#REF!</definedName>
    <definedName name="_SY106">#REF!</definedName>
    <definedName name="_SY124" localSheetId="7">#REF!</definedName>
    <definedName name="_SY124">#REF!</definedName>
    <definedName name="_SY126" localSheetId="7">#REF!</definedName>
    <definedName name="_SY126">#REF!</definedName>
    <definedName name="_SY164" localSheetId="7">#REF!</definedName>
    <definedName name="_SY164">#REF!</definedName>
    <definedName name="_SY166" localSheetId="7">#REF!</definedName>
    <definedName name="_SY166">#REF!</definedName>
    <definedName name="_SY186" localSheetId="7">#REF!</definedName>
    <definedName name="_SY186">#REF!</definedName>
    <definedName name="_SY206" localSheetId="7">#REF!</definedName>
    <definedName name="_SY206">#REF!</definedName>
    <definedName name="_SY64" localSheetId="7">#REF!</definedName>
    <definedName name="_SY64">#REF!</definedName>
    <definedName name="_SY84" localSheetId="7">#REF!</definedName>
    <definedName name="_SY84">#REF!</definedName>
    <definedName name="_SY86" localSheetId="7">#REF!</definedName>
    <definedName name="_SY86">#REF!</definedName>
    <definedName name="_T22JH">#REF!</definedName>
    <definedName name="_t3" localSheetId="2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32JH">#REF!</definedName>
    <definedName name="_T33JH">#REF!</definedName>
    <definedName name="_t4" localSheetId="2" hidden="1">{"via1",#N/A,TRUE,"general";"via2",#N/A,TRUE,"general";"via3",#N/A,TRUE,"general"}</definedName>
    <definedName name="_t4" hidden="1">{"via1",#N/A,TRUE,"general";"via2",#N/A,TRUE,"general";"via3",#N/A,TRUE,"general"}</definedName>
    <definedName name="_T42JH">#REF!</definedName>
    <definedName name="_T43JH">#REF!</definedName>
    <definedName name="_T44JH">#REF!</definedName>
    <definedName name="_t5" localSheetId="2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2" hidden="1">{"via1",#N/A,TRUE,"general";"via2",#N/A,TRUE,"general";"via3",#N/A,TRUE,"general"}</definedName>
    <definedName name="_t6" hidden="1">{"via1",#N/A,TRUE,"general";"via2",#N/A,TRUE,"general";"via3",#N/A,TRUE,"general"}</definedName>
    <definedName name="_T62JH">#REF!</definedName>
    <definedName name="_T63JH">#REF!</definedName>
    <definedName name="_T64JH">#REF!</definedName>
    <definedName name="_t66" localSheetId="2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66JH">#REF!</definedName>
    <definedName name="_t7" localSheetId="2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2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2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4JH">#REF!</definedName>
    <definedName name="_t88" localSheetId="2" hidden="1">{"via1",#N/A,TRUE,"general";"via2",#N/A,TRUE,"general";"via3",#N/A,TRUE,"general"}</definedName>
    <definedName name="_t88" hidden="1">{"via1",#N/A,TRUE,"general";"via2",#N/A,TRUE,"general";"via3",#N/A,TRUE,"general"}</definedName>
    <definedName name="_T88EB">#REF!</definedName>
    <definedName name="_t9" localSheetId="2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2" hidden="1">{"via1",#N/A,TRUE,"general";"via2",#N/A,TRUE,"general";"via3",#N/A,TRUE,"general"}</definedName>
    <definedName name="_t99" hidden="1">{"via1",#N/A,TRUE,"general";"via2",#N/A,TRUE,"general";"via3",#N/A,TRUE,"general"}</definedName>
    <definedName name="_TA1">#REF!</definedName>
    <definedName name="_TA2">#REF!</definedName>
    <definedName name="_TA3">#REF!</definedName>
    <definedName name="_TA4">#REF!</definedName>
    <definedName name="_TA5">#REF!</definedName>
    <definedName name="_TA6">#REF!</definedName>
    <definedName name="_TA7">#REF!</definedName>
    <definedName name="_TA8">#REF!</definedName>
    <definedName name="_TA9">#REF!</definedName>
    <definedName name="_tab1">#REF!</definedName>
    <definedName name="_tab2">#REF!</definedName>
    <definedName name="_tab3">#REF!</definedName>
    <definedName name="_TAB4">#REF!</definedName>
    <definedName name="_TABLA">#REF!</definedName>
    <definedName name="_Table1_Out" hidden="1">#REF!</definedName>
    <definedName name="_Table2_In2" hidden="1">#REF!</definedName>
    <definedName name="_Table2_Out" hidden="1">#REF!</definedName>
    <definedName name="_TACOM">#REF!</definedName>
    <definedName name="_TACOR">#REF!</definedName>
    <definedName name="_TAP2" localSheetId="7">#REF!</definedName>
    <definedName name="_TAP2">#REF!</definedName>
    <definedName name="_TAPAM">#REF!</definedName>
    <definedName name="_TASP1">#REF!</definedName>
    <definedName name="_TASP2">#REF!</definedName>
    <definedName name="_TASR4">#REF!</definedName>
    <definedName name="_TEE1" localSheetId="7">#REF!</definedName>
    <definedName name="_TEE1">#REF!</definedName>
    <definedName name="_TEE2" localSheetId="7">#REF!</definedName>
    <definedName name="_TEE2">#REF!</definedName>
    <definedName name="_TEE3">#REF!</definedName>
    <definedName name="_TEE3_1">NA()</definedName>
    <definedName name="_TEE3_1_1">#REF!</definedName>
    <definedName name="_TEE3_1_1_1">NA()</definedName>
    <definedName name="_TEE3_1_2">#REF!</definedName>
    <definedName name="_TEE32" localSheetId="7">#REF!</definedName>
    <definedName name="_TEE32">#REF!</definedName>
    <definedName name="_TEE33" localSheetId="7">#REF!</definedName>
    <definedName name="_TEE33">#REF!</definedName>
    <definedName name="_TEE4">#REF!</definedName>
    <definedName name="_TEE4_1">NA()</definedName>
    <definedName name="_TEE4_1_1">#REF!</definedName>
    <definedName name="_TEE4_1_1_1">NA()</definedName>
    <definedName name="_TEE4_1_2">#REF!</definedName>
    <definedName name="_TEE6">#REF!</definedName>
    <definedName name="_TEE6_1">NA()</definedName>
    <definedName name="_TEE6_1_1">#REF!</definedName>
    <definedName name="_TEE6_1_1_1">NA()</definedName>
    <definedName name="_TEE6_1_2">#REF!</definedName>
    <definedName name="_TEJAB">#REF!</definedName>
    <definedName name="_TEJAJ">#REF!</definedName>
    <definedName name="_TELEP">#REF!</definedName>
    <definedName name="_TEP22" localSheetId="7">#REF!</definedName>
    <definedName name="_TEP22">#REF!</definedName>
    <definedName name="_TEP44" localSheetId="7">#REF!</definedName>
    <definedName name="_TEP44">#REF!</definedName>
    <definedName name="_TES44" localSheetId="7">#REF!</definedName>
    <definedName name="_TES44">#REF!</definedName>
    <definedName name="_TES64" localSheetId="7">#REF!</definedName>
    <definedName name="_TES64">#REF!</definedName>
    <definedName name="_TES66" localSheetId="7">#REF!</definedName>
    <definedName name="_TES66">#REF!</definedName>
    <definedName name="_TGALV">#REF!</definedName>
    <definedName name="_TH10J">#REF!</definedName>
    <definedName name="_THF12" localSheetId="7">#REF!</definedName>
    <definedName name="_THF12">#REF!</definedName>
    <definedName name="_THF128" localSheetId="2">#REF!</definedName>
    <definedName name="_THF128">[7]BASE!$D$256</definedName>
    <definedName name="_THF6JH">#REF!</definedName>
    <definedName name="_THF6RO">#REF!</definedName>
    <definedName name="_THF8JH">#REF!</definedName>
    <definedName name="_TNL24" localSheetId="2">#REF!</definedName>
    <definedName name="_TNL24">[13]BASE!$D$226</definedName>
    <definedName name="_TNL27" localSheetId="2">#REF!</definedName>
    <definedName name="_TNL27">[13]BASE!$D$227</definedName>
    <definedName name="_TNL30" localSheetId="2">#REF!</definedName>
    <definedName name="_TNL30">[13]BASE!$D$228</definedName>
    <definedName name="_TNL33" localSheetId="2">#REF!</definedName>
    <definedName name="_TNL33">[13]BASE!$D$229</definedName>
    <definedName name="_TNL36" localSheetId="2">#REF!</definedName>
    <definedName name="_TNL36">[13]BASE!$D$230</definedName>
    <definedName name="_TNL39" localSheetId="7">#REF!</definedName>
    <definedName name="_TNL39">#REF!</definedName>
    <definedName name="_TNL42" localSheetId="7">#REF!</definedName>
    <definedName name="_TNL42">#REF!</definedName>
    <definedName name="_TNL45" localSheetId="7">#REF!</definedName>
    <definedName name="_TNL45">#REF!</definedName>
    <definedName name="_TNL48" localSheetId="7">#REF!</definedName>
    <definedName name="_TNL48">#REF!</definedName>
    <definedName name="_TNL51" localSheetId="7">#REF!</definedName>
    <definedName name="_TNL51">#REF!</definedName>
    <definedName name="_TNL54" localSheetId="2">#REF!</definedName>
    <definedName name="_TNL54">[13]BASE!$D$236</definedName>
    <definedName name="_TNL60" localSheetId="7">#REF!</definedName>
    <definedName name="_TNL60">#REF!</definedName>
    <definedName name="_TNOV10">#REF!</definedName>
    <definedName name="_TNOV12">#REF!</definedName>
    <definedName name="_TNOV16">#REF!</definedName>
    <definedName name="_TNOV18">#REF!</definedName>
    <definedName name="_TNOV20">#REF!</definedName>
    <definedName name="_TNOV6">#REF!</definedName>
    <definedName name="_TNOV8">#REF!</definedName>
    <definedName name="_TORNI">#REF!</definedName>
    <definedName name="_TPE1132" localSheetId="2">#REF!</definedName>
    <definedName name="_TPE1132" localSheetId="7">[20]BASE!#REF!</definedName>
    <definedName name="_TPE1132">[20]BASE!#REF!</definedName>
    <definedName name="_TPE12" localSheetId="7">#REF!</definedName>
    <definedName name="_TPE12">#REF!</definedName>
    <definedName name="_TPE1331" localSheetId="2">#REF!</definedName>
    <definedName name="_TPE1331" localSheetId="7">[20]BASE!#REF!</definedName>
    <definedName name="_TPE1331">[20]BASE!#REF!</definedName>
    <definedName name="_TPE1701" localSheetId="7">#REF!</definedName>
    <definedName name="_TPE1701">#REF!</definedName>
    <definedName name="_TPE1702" localSheetId="2">#REF!</definedName>
    <definedName name="_TPE1702" localSheetId="7">[20]BASE!#REF!</definedName>
    <definedName name="_TPE1702">[20]BASE!#REF!</definedName>
    <definedName name="_TPE1703" localSheetId="2">#REF!</definedName>
    <definedName name="_TPE1703" localSheetId="7">[20]BASE!#REF!</definedName>
    <definedName name="_TPE1703">[20]BASE!#REF!</definedName>
    <definedName name="_TPE1704" localSheetId="2">#REF!</definedName>
    <definedName name="_TPE1704" localSheetId="7">[20]BASE!#REF!</definedName>
    <definedName name="_TPE1704">[20]BASE!#REF!</definedName>
    <definedName name="_TPE1706" localSheetId="2">#REF!</definedName>
    <definedName name="_TPE1706" localSheetId="7">[20]BASE!#REF!</definedName>
    <definedName name="_TPE1706">[20]BASE!#REF!</definedName>
    <definedName name="_TPE1708" localSheetId="2">#REF!</definedName>
    <definedName name="_TPE1708" localSheetId="7">[20]BASE!#REF!</definedName>
    <definedName name="_TPE1708">[20]BASE!#REF!</definedName>
    <definedName name="_TPE1710" localSheetId="2">#REF!</definedName>
    <definedName name="_TPE1710" localSheetId="7">[20]BASE!#REF!</definedName>
    <definedName name="_TPE1710">[20]BASE!#REF!</definedName>
    <definedName name="_TPE1735" localSheetId="2">#REF!</definedName>
    <definedName name="_TPE1735" localSheetId="7">[20]BASE!#REF!</definedName>
    <definedName name="_TPE1735">[20]BASE!#REF!</definedName>
    <definedName name="_TPE1763" localSheetId="2">#REF!</definedName>
    <definedName name="_TPE1763" localSheetId="7">[20]BASE!#REF!</definedName>
    <definedName name="_TPE1763">[20]BASE!#REF!</definedName>
    <definedName name="_TPE1790" localSheetId="2">#REF!</definedName>
    <definedName name="_TPE1790" localSheetId="7">[20]BASE!#REF!</definedName>
    <definedName name="_TPE1790">[20]BASE!#REF!</definedName>
    <definedName name="_TPE8016" localSheetId="2">#REF!</definedName>
    <definedName name="_TPE8016">[19]BASE!$D$146</definedName>
    <definedName name="_TPE8020" localSheetId="2">#REF!</definedName>
    <definedName name="_TPE8020">[19]BASE!$D$147</definedName>
    <definedName name="_TPE8025" localSheetId="2">#REF!</definedName>
    <definedName name="_TPE8025">[19]BASE!$D$148</definedName>
    <definedName name="_TPF12" localSheetId="7">#REF!</definedName>
    <definedName name="_TPF12">#REF!</definedName>
    <definedName name="_TPN1002" localSheetId="2">#REF!</definedName>
    <definedName name="_TPN1002">[19]BASE!$D$150</definedName>
    <definedName name="_TPN1003" localSheetId="2">#REF!</definedName>
    <definedName name="_TPN1003">[19]BASE!$D$151</definedName>
    <definedName name="_TPN1004" localSheetId="2">#REF!</definedName>
    <definedName name="_TPN1004">[19]BASE!$D$152</definedName>
    <definedName name="_TPN1006" localSheetId="2">#REF!</definedName>
    <definedName name="_TPN1006">[19]BASE!$D$153</definedName>
    <definedName name="_TPN10075">#REF!</definedName>
    <definedName name="_TPN1008" localSheetId="2">#REF!</definedName>
    <definedName name="_TPN1008">[19]BASE!$D$154</definedName>
    <definedName name="_TPN1010" localSheetId="7">#REF!</definedName>
    <definedName name="_TPN1010">#REF!</definedName>
    <definedName name="_TPN1012">#REF!</definedName>
    <definedName name="_TPN1202" localSheetId="2">#REF!</definedName>
    <definedName name="_TPN1202">[19]BASE!$D$160</definedName>
    <definedName name="_TPN1203" localSheetId="2">#REF!</definedName>
    <definedName name="_TPN1203">[19]BASE!$D$161</definedName>
    <definedName name="_TPN1204" localSheetId="2">#REF!</definedName>
    <definedName name="_TPN1204">[19]BASE!$D$162</definedName>
    <definedName name="_TPN1206" localSheetId="2">#REF!</definedName>
    <definedName name="_TPN1206">[19]BASE!$D$163</definedName>
    <definedName name="_TPN1208" localSheetId="2">#REF!</definedName>
    <definedName name="_TPN1208">[19]BASE!$D$164</definedName>
    <definedName name="_TPN1210" localSheetId="7">#REF!</definedName>
    <definedName name="_TPN1210">#REF!</definedName>
    <definedName name="_TPN1212">#REF!</definedName>
    <definedName name="_TPN1225" localSheetId="7">#REF!</definedName>
    <definedName name="_TPN1225">#REF!</definedName>
    <definedName name="_TPN1232" localSheetId="7">#REF!</definedName>
    <definedName name="_TPN1232">#REF!</definedName>
    <definedName name="_TPN16012" localSheetId="2">#REF!</definedName>
    <definedName name="_TPN16012">[19]BASE!$D$167</definedName>
    <definedName name="_TPN1602" localSheetId="2">#REF!</definedName>
    <definedName name="_TPN1602">[19]BASE!$D$168</definedName>
    <definedName name="_TPN1603" localSheetId="2">#REF!</definedName>
    <definedName name="_TPN1603">[19]BASE!$D$169</definedName>
    <definedName name="_TPN1604" localSheetId="2">#REF!</definedName>
    <definedName name="_TPN1604">[19]BASE!$D$170</definedName>
    <definedName name="_TPN1606" localSheetId="2">#REF!</definedName>
    <definedName name="_TPN1606">[19]BASE!$D$171</definedName>
    <definedName name="_TPN1608" localSheetId="2">#REF!</definedName>
    <definedName name="_TPN1608">[19]BASE!$D$172</definedName>
    <definedName name="_TPN1610" localSheetId="7">#REF!</definedName>
    <definedName name="_TPN1610">#REF!</definedName>
    <definedName name="_TPN1611">#REF!</definedName>
    <definedName name="_TPN2096">#REF!</definedName>
    <definedName name="_TPVCME">#REF!</definedName>
    <definedName name="_TPVCP1">#REF!</definedName>
    <definedName name="_TR114" localSheetId="2">#REF!</definedName>
    <definedName name="_TR114">[13]BASE!$D$272</definedName>
    <definedName name="_Tra1">#REF!</definedName>
    <definedName name="_Tra2">#REF!</definedName>
    <definedName name="_Tra3">#REF!</definedName>
    <definedName name="_TRANAG">#REF!</definedName>
    <definedName name="_TRANAR">#REF!</definedName>
    <definedName name="_TRANS">#REF!</definedName>
    <definedName name="_TRI15" localSheetId="7">#REF!</definedName>
    <definedName name="_TRI15">#REF!</definedName>
    <definedName name="_TRI16" localSheetId="7">#REF!</definedName>
    <definedName name="_TRI16">#REF!</definedName>
    <definedName name="_TRI17" localSheetId="7">#REF!</definedName>
    <definedName name="_TRI17">#REF!</definedName>
    <definedName name="_TRI18" localSheetId="7">#REF!</definedName>
    <definedName name="_TRI18">#REF!</definedName>
    <definedName name="_TRI19" localSheetId="7">#REF!</definedName>
    <definedName name="_TRI19">#REF!</definedName>
    <definedName name="_TRI20" localSheetId="7">#REF!</definedName>
    <definedName name="_TRI20">#REF!</definedName>
    <definedName name="_TRI21" localSheetId="7">#REF!</definedName>
    <definedName name="_TRI21">#REF!</definedName>
    <definedName name="_TRI22" localSheetId="2">#REF!</definedName>
    <definedName name="_TRI22">[13]BASE!$D$280</definedName>
    <definedName name="_TRI23" localSheetId="7">#REF!</definedName>
    <definedName name="_TRI23">#REF!</definedName>
    <definedName name="_TRI25" localSheetId="7">#REF!</definedName>
    <definedName name="_TRI25">#REF!</definedName>
    <definedName name="_TRI26" localSheetId="2">#REF!</definedName>
    <definedName name="_TRI26">[13]BASE!$D$283</definedName>
    <definedName name="_TRI27" localSheetId="7">#REF!</definedName>
    <definedName name="_TRI27">#REF!</definedName>
    <definedName name="_TRI28" localSheetId="2">#REF!</definedName>
    <definedName name="_TRI28">[13]BASE!$D$285</definedName>
    <definedName name="_TRI29" localSheetId="7">#REF!</definedName>
    <definedName name="_TRI29">#REF!</definedName>
    <definedName name="_TRI30" localSheetId="7">#REF!</definedName>
    <definedName name="_TRI30">#REF!</definedName>
    <definedName name="_TRI31" localSheetId="7">#REF!</definedName>
    <definedName name="_TRI31">#REF!</definedName>
    <definedName name="_TRI32" localSheetId="2">#REF!</definedName>
    <definedName name="_TRI32">[13]BASE!$D$289</definedName>
    <definedName name="_TRI33" localSheetId="7">#REF!</definedName>
    <definedName name="_TRI33">#REF!</definedName>
    <definedName name="_TRI47" localSheetId="2">#REF!</definedName>
    <definedName name="_TRI47">[13]BASE!$D$291</definedName>
    <definedName name="_TRITM">#REF!</definedName>
    <definedName name="_TRITU">#REF!</definedName>
    <definedName name="_TUAC12">#REF!</definedName>
    <definedName name="_tub91" localSheetId="2">#REF!</definedName>
    <definedName name="_tub91">[16]PrecRec!$D$45</definedName>
    <definedName name="_TUBS3">#REF!</definedName>
    <definedName name="_TUBS4">#REF!</definedName>
    <definedName name="_TUBS6">#REF!</definedName>
    <definedName name="_TUZ22" localSheetId="2">#REF!</definedName>
    <definedName name="_TUZ22" localSheetId="7">[20]BASE!#REF!</definedName>
    <definedName name="_TUZ22">[20]BASE!#REF!</definedName>
    <definedName name="_TUZ36" localSheetId="2">#REF!</definedName>
    <definedName name="_TUZ36" localSheetId="7">[20]BASE!#REF!</definedName>
    <definedName name="_TUZ36">[20]BASE!#REF!</definedName>
    <definedName name="_TZ13">#REF!</definedName>
    <definedName name="_TZ131">#REF!</definedName>
    <definedName name="_TZ132">#REF!</definedName>
    <definedName name="_TZ133">#REF!</definedName>
    <definedName name="_TZ134">#REF!</definedName>
    <definedName name="_TZ135">#REF!</definedName>
    <definedName name="_TZ136">#REF!</definedName>
    <definedName name="_TZ137">#REF!</definedName>
    <definedName name="_TZ138">#REF!</definedName>
    <definedName name="_TZ2110" localSheetId="7">#REF!</definedName>
    <definedName name="_TZ2110">#REF!</definedName>
    <definedName name="_TZ2112" localSheetId="7">#REF!</definedName>
    <definedName name="_TZ2112">#REF!</definedName>
    <definedName name="_TZ2114" localSheetId="7">#REF!</definedName>
    <definedName name="_TZ2114">#REF!</definedName>
    <definedName name="_TZ2116" localSheetId="7">#REF!</definedName>
    <definedName name="_TZ2116">#REF!</definedName>
    <definedName name="_TZ212" localSheetId="7">#REF!</definedName>
    <definedName name="_TZ212">#REF!</definedName>
    <definedName name="_TZ213" localSheetId="2">#REF!</definedName>
    <definedName name="_TZ213">[14]BASE!$D$85</definedName>
    <definedName name="_TZ214" localSheetId="2">#REF!</definedName>
    <definedName name="_TZ214">[13]BASE!$D$87</definedName>
    <definedName name="_TZ216" localSheetId="7">#REF!</definedName>
    <definedName name="_TZ216">#REF!</definedName>
    <definedName name="_TZ218" localSheetId="7">#REF!</definedName>
    <definedName name="_TZ218">#REF!</definedName>
    <definedName name="_TZ225" localSheetId="7">#REF!</definedName>
    <definedName name="_TZ225">#REF!</definedName>
    <definedName name="_TZ2610" localSheetId="7">#REF!</definedName>
    <definedName name="_TZ2610">#REF!</definedName>
    <definedName name="_TZ2612" localSheetId="7">#REF!</definedName>
    <definedName name="_TZ2612">#REF!</definedName>
    <definedName name="_TZ2616" localSheetId="7">#REF!</definedName>
    <definedName name="_TZ2616">#REF!</definedName>
    <definedName name="_TZ262" localSheetId="7">#REF!</definedName>
    <definedName name="_TZ262">#REF!</definedName>
    <definedName name="_TZ263" localSheetId="7">#REF!</definedName>
    <definedName name="_TZ263">#REF!</definedName>
    <definedName name="_TZ264" localSheetId="7">#REF!</definedName>
    <definedName name="_TZ264">#REF!</definedName>
    <definedName name="_TZ266" localSheetId="7">#REF!</definedName>
    <definedName name="_TZ266">#REF!</definedName>
    <definedName name="_TZ268" localSheetId="7">#REF!</definedName>
    <definedName name="_TZ268">#REF!</definedName>
    <definedName name="_TZ323" localSheetId="2">#REF!</definedName>
    <definedName name="_TZ323" localSheetId="7">[20]BASE!#REF!</definedName>
    <definedName name="_TZ323">[20]BASE!#REF!</definedName>
    <definedName name="_TZ324" localSheetId="2">#REF!</definedName>
    <definedName name="_TZ324" localSheetId="7">[20]BASE!#REF!</definedName>
    <definedName name="_TZ324">[20]BASE!#REF!</definedName>
    <definedName name="_TZ32510" localSheetId="7">#REF!</definedName>
    <definedName name="_TZ32510">#REF!</definedName>
    <definedName name="_TZ32512" localSheetId="7">#REF!</definedName>
    <definedName name="_TZ32512">#REF!</definedName>
    <definedName name="_TZ3253" localSheetId="7">#REF!</definedName>
    <definedName name="_TZ3253">#REF!</definedName>
    <definedName name="_TZ3254" localSheetId="7">#REF!</definedName>
    <definedName name="_TZ3254">#REF!</definedName>
    <definedName name="_TZ3256" localSheetId="7">#REF!</definedName>
    <definedName name="_TZ3256">#REF!</definedName>
    <definedName name="_TZ3258" localSheetId="7">#REF!</definedName>
    <definedName name="_TZ3258">#REF!</definedName>
    <definedName name="_TZ4110" localSheetId="7">#REF!</definedName>
    <definedName name="_TZ4110">#REF!</definedName>
    <definedName name="_TZ4112" localSheetId="7">#REF!</definedName>
    <definedName name="_TZ4112">#REF!</definedName>
    <definedName name="_TZ414" localSheetId="7">#REF!</definedName>
    <definedName name="_TZ414">#REF!</definedName>
    <definedName name="_TZ416" localSheetId="7">#REF!</definedName>
    <definedName name="_TZ416">#REF!</definedName>
    <definedName name="_TZ418" localSheetId="7">#REF!</definedName>
    <definedName name="_TZ418">#REF!</definedName>
    <definedName name="_u4" localSheetId="2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2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2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2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2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2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ALU">#REF!</definedName>
    <definedName name="_UDD06" localSheetId="7">#REF!</definedName>
    <definedName name="_UDD06">#REF!</definedName>
    <definedName name="_UDD08" localSheetId="7">#REF!</definedName>
    <definedName name="_UDD08">#REF!</definedName>
    <definedName name="_UG3">#REF!</definedName>
    <definedName name="_UG3_1">NA()</definedName>
    <definedName name="_UG3_1_1">#REF!</definedName>
    <definedName name="_UG3_1_1_1">NA()</definedName>
    <definedName name="_UG3_1_2">#REF!</definedName>
    <definedName name="_UG4">#REF!</definedName>
    <definedName name="_UG4_1">NA()</definedName>
    <definedName name="_UG4_1_1">#REF!</definedName>
    <definedName name="_UG4_1_1_1">NA()</definedName>
    <definedName name="_UG4_1_2">#REF!</definedName>
    <definedName name="_UG6">#REF!</definedName>
    <definedName name="_UG6_1">NA()</definedName>
    <definedName name="_UG6_1_1">#REF!</definedName>
    <definedName name="_UG6_1_1_1">NA()</definedName>
    <definedName name="_UG6_1_2">#REF!</definedName>
    <definedName name="_UG8">#REF!</definedName>
    <definedName name="_UG8_1">NA()</definedName>
    <definedName name="_UG8_1_1">#REF!</definedName>
    <definedName name="_UG8_1_1_1">NA()</definedName>
    <definedName name="_UG8_1_2">#REF!</definedName>
    <definedName name="_UNI32" localSheetId="7">#REF!</definedName>
    <definedName name="_UNI32">#REF!</definedName>
    <definedName name="_UNL24" localSheetId="2">#REF!</definedName>
    <definedName name="_UNL24">[13]BASE!$D$239</definedName>
    <definedName name="_UNL27" localSheetId="7">#REF!</definedName>
    <definedName name="_UNL27">#REF!</definedName>
    <definedName name="_UNL30" localSheetId="2">#REF!</definedName>
    <definedName name="_UNL30">[13]BASE!$D$241</definedName>
    <definedName name="_UNL33" localSheetId="7">#REF!</definedName>
    <definedName name="_UNL33">#REF!</definedName>
    <definedName name="_UNL36" localSheetId="2">#REF!</definedName>
    <definedName name="_UNL36">[13]BASE!$D$243</definedName>
    <definedName name="_UNL39" localSheetId="7">#REF!</definedName>
    <definedName name="_UNL39">#REF!</definedName>
    <definedName name="_UNL42" localSheetId="7">#REF!</definedName>
    <definedName name="_UNL42">#REF!</definedName>
    <definedName name="_UNL45" localSheetId="7">#REF!</definedName>
    <definedName name="_UNL45">#REF!</definedName>
    <definedName name="_UNL48" localSheetId="7">#REF!</definedName>
    <definedName name="_UNL48">#REF!</definedName>
    <definedName name="_UNL51" localSheetId="7">#REF!</definedName>
    <definedName name="_UNL51">#REF!</definedName>
    <definedName name="_UNL54" localSheetId="2">#REF!</definedName>
    <definedName name="_UNL54">[13]BASE!$D$249</definedName>
    <definedName name="_UNL60" localSheetId="7">#REF!</definedName>
    <definedName name="_UNL60">#REF!</definedName>
    <definedName name="_ur7" localSheetId="2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URAP10">#REF!</definedName>
    <definedName name="_URAP2">#REF!</definedName>
    <definedName name="_URAP3">#REF!</definedName>
    <definedName name="_URAP4">#REF!</definedName>
    <definedName name="_URAP6">#REF!</definedName>
    <definedName name="_UREP215">#REF!</definedName>
    <definedName name="_UREP3">#REF!</definedName>
    <definedName name="_UREP4">#REF!</definedName>
    <definedName name="_UREP6">#REF!</definedName>
    <definedName name="_v1">#REF!</definedName>
    <definedName name="_v2" localSheetId="2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2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2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2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2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2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2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2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ALMA4">#REF!</definedName>
    <definedName name="_vfv4" localSheetId="2" hidden="1">{"via1",#N/A,TRUE,"general";"via2",#N/A,TRUE,"general";"via3",#N/A,TRUE,"general"}</definedName>
    <definedName name="_vfv4" hidden="1">{"via1",#N/A,TRUE,"general";"via2",#N/A,TRUE,"general";"via3",#N/A,TRUE,"general"}</definedName>
    <definedName name="_VIAJE">#REF!</definedName>
    <definedName name="_VIBGA">#REF!</definedName>
    <definedName name="_VIBRCOM">#REF!</definedName>
    <definedName name="_VIBRE">#REF!</definedName>
    <definedName name="_VIDRI">#REF!</definedName>
    <definedName name="_VOLQUETA">#REF!</definedName>
    <definedName name="_w1">#REF!</definedName>
    <definedName name="_w2">#REF!</definedName>
    <definedName name="_w3">#REF!</definedName>
    <definedName name="_w4">#REF!</definedName>
    <definedName name="_w5">#REF!</definedName>
    <definedName name="_w6">Scheduled_Payment+Extra_Payment</definedName>
    <definedName name="_w7">#REF!</definedName>
    <definedName name="_WASHP">#REF!</definedName>
    <definedName name="_ws">#REF!</definedName>
    <definedName name="_x1" localSheetId="2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2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2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2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2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2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2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2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2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xz2">#REF!</definedName>
    <definedName name="_y1">#REF!</definedName>
    <definedName name="_y2" localSheetId="2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22EL">#REF!</definedName>
    <definedName name="_Y22JH">#REF!</definedName>
    <definedName name="_y3" localSheetId="2" hidden="1">{"via1",#N/A,TRUE,"general";"via2",#N/A,TRUE,"general";"via3",#N/A,TRUE,"general"}</definedName>
    <definedName name="_y3" hidden="1">{"via1",#N/A,TRUE,"general";"via2",#N/A,TRUE,"general";"via3",#N/A,TRUE,"general"}</definedName>
    <definedName name="_Y33JH">#REF!</definedName>
    <definedName name="_y4" localSheetId="2" hidden="1">{"via1",#N/A,TRUE,"general";"via2",#N/A,TRUE,"general";"via3",#N/A,TRUE,"general"}</definedName>
    <definedName name="_y4" hidden="1">{"via1",#N/A,TRUE,"general";"via2",#N/A,TRUE,"general";"via3",#N/A,TRUE,"general"}</definedName>
    <definedName name="_Y44EL">#REF!</definedName>
    <definedName name="_Y44JH">#REF!</definedName>
    <definedName name="_y5" localSheetId="2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2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2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2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2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2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2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2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2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2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2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_z7">#REF!</definedName>
    <definedName name="´b5016">#REF!</definedName>
    <definedName name="a" localSheetId="9">#REF!</definedName>
    <definedName name="a" localSheetId="7">#REF!</definedName>
    <definedName name="a">#REF!</definedName>
    <definedName name="A.1">#REF!</definedName>
    <definedName name="A.PVC">#REF!</definedName>
    <definedName name="A_1">NA()</definedName>
    <definedName name="A_1_1">#REF!</definedName>
    <definedName name="A_1_1_1">NA()</definedName>
    <definedName name="A_1_2">#REF!</definedName>
    <definedName name="A_impresión_IM" localSheetId="7">#REF!</definedName>
    <definedName name="A_impresión_IM">#REF!</definedName>
    <definedName name="A_IMPRESIÓN_IM_1">NA()</definedName>
    <definedName name="A_IMPRESIÓN_IM_1_1">#REF!</definedName>
    <definedName name="A_IMPRESIÓN_IM_1_1_1">NA()</definedName>
    <definedName name="A_IMPRESIÓN_IM_1_2">#REF!</definedName>
    <definedName name="A_IMPRESIÚN_IM">#REF!</definedName>
    <definedName name="A000">#REF!</definedName>
    <definedName name="a1..056">#REF!</definedName>
    <definedName name="A1S">#REF!</definedName>
    <definedName name="A1XO56">#REF!</definedName>
    <definedName name="A230.">#REF!</definedName>
    <definedName name="a2a" localSheetId="2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2S">#REF!</definedName>
    <definedName name="A40FI" localSheetId="7">#REF!</definedName>
    <definedName name="A40FI">#REF!</definedName>
    <definedName name="A40LI" localSheetId="7">#REF!</definedName>
    <definedName name="A40LI">#REF!</definedName>
    <definedName name="A60FI" localSheetId="2">#REF!</definedName>
    <definedName name="A60FI">[13]BASE!$D$24</definedName>
    <definedName name="A60FI1" localSheetId="2">#REF!</definedName>
    <definedName name="A60FI1">[13]BASE!$D$25</definedName>
    <definedName name="A8.09">#REF!</definedName>
    <definedName name="aa">#REF!</definedName>
    <definedName name="AAA">#REF!</definedName>
    <definedName name="aaaa" localSheetId="7">#REF!</definedName>
    <definedName name="aaaa">#REF!</definedName>
    <definedName name="AAAAA">#REF!</definedName>
    <definedName name="aaaaaa">#REF!</definedName>
    <definedName name="aaaaas" localSheetId="2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 localSheetId="2">#REF!</definedName>
    <definedName name="AAC">[9]AASHTO!$A$14:$F$17</definedName>
    <definedName name="aas" localSheetId="2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" localSheetId="9">#REF!</definedName>
    <definedName name="ab" localSheetId="7">#REF!</definedName>
    <definedName name="ab">#REF!</definedName>
    <definedName name="abc">#REF!</definedName>
    <definedName name="ABFIN">#REF!</definedName>
    <definedName name="ABG" localSheetId="2">#REF!</definedName>
    <definedName name="ABG">[9]AASHTO!$A$2:$F$5</definedName>
    <definedName name="ABIN">#REF!</definedName>
    <definedName name="ABRIL">#REF!</definedName>
    <definedName name="absc">#REF!</definedName>
    <definedName name="absc_">#REF!</definedName>
    <definedName name="absc_1">#REF!</definedName>
    <definedName name="absc1">#REF!</definedName>
    <definedName name="ABSC2">#REF!</definedName>
    <definedName name="ABSCF">#REF!</definedName>
    <definedName name="ABSCI">#REF!</definedName>
    <definedName name="ac">#REF!</definedName>
    <definedName name="ACABADO">#REF!</definedName>
    <definedName name="ACARREO" localSheetId="7">#REF!</definedName>
    <definedName name="ACARREO">#REF!</definedName>
    <definedName name="ACARREO_INTERNO_AGREGADOS">#REF!</definedName>
    <definedName name="ACARREO_INTERNO_CEMENTO">#REF!</definedName>
    <definedName name="ACARREO_INTERNO_CONCRETOPREPARADO">#REF!</definedName>
    <definedName name="ACARRH">#REF!</definedName>
    <definedName name="ACAT22">#REF!</definedName>
    <definedName name="AccessDatabase" hidden="1">"A:\SAIN.mdb"</definedName>
    <definedName name="acci">#REF!</definedName>
    <definedName name="ace" localSheetId="2">#REF!</definedName>
    <definedName name="ace">[16]PrecRec!$D$35</definedName>
    <definedName name="Acefy4200">#REF!</definedName>
    <definedName name="ACEITES">#REF!,#REF!,#REF!,#REF!,#REF!</definedName>
    <definedName name="ACER">#REF!</definedName>
    <definedName name="ACERFIG">#REF!</definedName>
    <definedName name="Acero">INDEX(#REF!,MATCH(#REF!,#REF!,0))</definedName>
    <definedName name="acero_1">NA()</definedName>
    <definedName name="acero_1_1">#REF!</definedName>
    <definedName name="acero_1_1_1">NA()</definedName>
    <definedName name="acero_1_2">#REF!</definedName>
    <definedName name="ACERO_APU_S_T_I">#REF!</definedName>
    <definedName name="Acero_corrugado">#REF!</definedName>
    <definedName name="Acero_pdr60">#REF!</definedName>
    <definedName name="ACOM" localSheetId="7">#REF!</definedName>
    <definedName name="ACOM">#REF!</definedName>
    <definedName name="ACOMETIDA3">#REF!</definedName>
    <definedName name="ACOMETIDA3_1">NA()</definedName>
    <definedName name="ACOMETIDA3_1_1">#REF!</definedName>
    <definedName name="ACOMETIDA3_1_1_1">NA()</definedName>
    <definedName name="ACOMETIDA3_1_2">#REF!</definedName>
    <definedName name="ACOMETIDA4">#REF!</definedName>
    <definedName name="ACOMETIDA4_1">NA()</definedName>
    <definedName name="ACOMETIDA4_1_1">#REF!</definedName>
    <definedName name="ACOMETIDA4_1_1_1">NA()</definedName>
    <definedName name="ACOMETIDA4_1_2">#REF!</definedName>
    <definedName name="ACOMETIDAS">#REF!</definedName>
    <definedName name="ACOND" localSheetId="7">#REF!</definedName>
    <definedName name="ACOND">#REF!</definedName>
    <definedName name="ACONDP">#REF!</definedName>
    <definedName name="Acopla_sanitario_grival">#REF!</definedName>
    <definedName name="ACPM" localSheetId="7">#REF!</definedName>
    <definedName name="ACPM">#REF!</definedName>
    <definedName name="Acta" localSheetId="7">#REF!</definedName>
    <definedName name="Acta">#REF!</definedName>
    <definedName name="Acta1" localSheetId="7">#REF!</definedName>
    <definedName name="Acta1">#REF!</definedName>
    <definedName name="acta10">#REF!</definedName>
    <definedName name="ACTA11">#REF!</definedName>
    <definedName name="ACTA12">#REF!</definedName>
    <definedName name="ACTA13">#REF!</definedName>
    <definedName name="ACTA14">#REF!</definedName>
    <definedName name="ACTA15">#REF!</definedName>
    <definedName name="ACTA16">#REF!</definedName>
    <definedName name="ACTA17">#REF!</definedName>
    <definedName name="ACTA18">#REF!</definedName>
    <definedName name="ACTA19">#REF!</definedName>
    <definedName name="ACTA2">#REF!</definedName>
    <definedName name="ACTA20">#REF!</definedName>
    <definedName name="ACTA21">#REF!</definedName>
    <definedName name="ACTA22">#REF!</definedName>
    <definedName name="ACTA23">#REF!</definedName>
    <definedName name="ACTA24">#REF!</definedName>
    <definedName name="ACTA25">#REF!</definedName>
    <definedName name="ACTA26">#REF!</definedName>
    <definedName name="ACTA27">#REF!</definedName>
    <definedName name="ACTA28">#REF!</definedName>
    <definedName name="ACTA29">#REF!</definedName>
    <definedName name="ACTA30">#REF!</definedName>
    <definedName name="ACTA31">#REF!</definedName>
    <definedName name="ACTA32">#REF!</definedName>
    <definedName name="ACTA33">#REF!</definedName>
    <definedName name="ACTA34">#REF!</definedName>
    <definedName name="ACTA35">#REF!</definedName>
    <definedName name="ACTA36">#REF!</definedName>
    <definedName name="acta37">#REF!</definedName>
    <definedName name="ACTA38">#REF!</definedName>
    <definedName name="ACTA39">#REF!</definedName>
    <definedName name="ACTA4">#REF!</definedName>
    <definedName name="ACTA40">#REF!</definedName>
    <definedName name="ACTA41">#REF!</definedName>
    <definedName name="ACTA5">#REF!</definedName>
    <definedName name="ACTA6">#REF!</definedName>
    <definedName name="ACTA7">#REF!</definedName>
    <definedName name="ACTA8">#REF!</definedName>
    <definedName name="ACTA9">#REF!</definedName>
    <definedName name="ACTAAJUSTE3">#REF!</definedName>
    <definedName name="ACTADECONSOLIDADO2">#REF!</definedName>
    <definedName name="ACTAEXTRA4">#REF!</definedName>
    <definedName name="actas">#REF!</definedName>
    <definedName name="ACTIVIDAD">#REF!</definedName>
    <definedName name="ACTIVIDADES">#REF!</definedName>
    <definedName name="actual">#REF!</definedName>
    <definedName name="acueducto" localSheetId="2">#REF!</definedName>
    <definedName name="acueducto">'[21]FORMATO ACOM ACDTO FRENTE'!$M$8</definedName>
    <definedName name="Acumulado">#REF!</definedName>
    <definedName name="ACwvu.TAB1." localSheetId="7" hidden="1">#REF!</definedName>
    <definedName name="ACwvu.TAB1." hidden="1">#REF!</definedName>
    <definedName name="ACwvu.TAB10." localSheetId="7" hidden="1">#REF!</definedName>
    <definedName name="ACwvu.TAB10." hidden="1">#REF!</definedName>
    <definedName name="ACwvu.TAB2." localSheetId="7" hidden="1">#REF!</definedName>
    <definedName name="ACwvu.TAB2." hidden="1">#REF!</definedName>
    <definedName name="ACwvu.TAB3." localSheetId="7" hidden="1">#REF!</definedName>
    <definedName name="ACwvu.TAB3." hidden="1">#REF!</definedName>
    <definedName name="ACwvu.TAB4." localSheetId="7" hidden="1">#REF!</definedName>
    <definedName name="ACwvu.TAB4." hidden="1">#REF!</definedName>
    <definedName name="ACwvu.TAB5." localSheetId="7" hidden="1">#REF!</definedName>
    <definedName name="ACwvu.TAB5." hidden="1">#REF!</definedName>
    <definedName name="ad" localSheetId="2">#REF!</definedName>
    <definedName name="ad">[22]BASE!$D$347</definedName>
    <definedName name="ADADA">#REF!</definedName>
    <definedName name="Adaptador_pvc">#REF!</definedName>
    <definedName name="Adaptador_pvc_1">#REF!</definedName>
    <definedName name="Adaptador_pvc_1_2">#REF!</definedName>
    <definedName name="Adaptador_pvc_2">#REF!</definedName>
    <definedName name="adasd">#REF!</definedName>
    <definedName name="adasdaqsdasd">#REF!</definedName>
    <definedName name="adasdasdasda">#REF!</definedName>
    <definedName name="adasdasdasdadsads">#REF!</definedName>
    <definedName name="ADFADFAD">#REF!</definedName>
    <definedName name="ADFGSDB" localSheetId="2" hidden="1">{"via1",#N/A,TRUE,"general";"via2",#N/A,TRUE,"general";"via3",#N/A,TRUE,"general"}</definedName>
    <definedName name="ADFGSDB" hidden="1">{"via1",#N/A,TRUE,"general";"via2",#N/A,TRUE,"general";"via3",#N/A,TRUE,"general"}</definedName>
    <definedName name="ADHES">#REF!</definedName>
    <definedName name="ADI">#REF!</definedName>
    <definedName name="ADM">#REF!</definedName>
    <definedName name="ADMINISTRACION" localSheetId="7">#REF!</definedName>
    <definedName name="ADMINISTRACION">#REF!</definedName>
    <definedName name="ADMINISTRADOR">#REF!</definedName>
    <definedName name="ADMINISTRADOR_VIAL__ARMANDO_SANCHEZ_SANCHEZ">#REF!</definedName>
    <definedName name="ADMM" localSheetId="7">#REF!</definedName>
    <definedName name="ADMM">#REF!</definedName>
    <definedName name="ADMON" localSheetId="2">#REF!</definedName>
    <definedName name="ADMON">'[23]Formulario N° 4'!$F$129</definedName>
    <definedName name="admon1">#REF!</definedName>
    <definedName name="adoc1">#REF!</definedName>
    <definedName name="ADOC125">#REF!</definedName>
    <definedName name="adoq">#REF!</definedName>
    <definedName name="ads">#REF!</definedName>
    <definedName name="ADSAD" localSheetId="2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dsasdasd">#REF!</definedName>
    <definedName name="ADUA105">#REF!</definedName>
    <definedName name="ADUA106">#REF!</definedName>
    <definedName name="ADUA107">#REF!</definedName>
    <definedName name="ADUA108">#REF!</definedName>
    <definedName name="ADUA5">#REF!</definedName>
    <definedName name="ADUA6">#REF!</definedName>
    <definedName name="ADUA7">#REF!</definedName>
    <definedName name="ADUA8">#REF!</definedName>
    <definedName name="ADUANAS">#REF!</definedName>
    <definedName name="Ae">#REF!</definedName>
    <definedName name="aefa" localSheetId="2" hidden="1">{"via1",#N/A,TRUE,"general";"via2",#N/A,TRUE,"general";"via3",#N/A,TRUE,"general"}</definedName>
    <definedName name="aefa" hidden="1">{"via1",#N/A,TRUE,"general";"via2",#N/A,TRUE,"general";"via3",#N/A,TRUE,"general"}</definedName>
    <definedName name="Af">#REF!</definedName>
    <definedName name="afdsw" localSheetId="2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FIRMADO">#REF!</definedName>
    <definedName name="Afranio" localSheetId="7">#REF!</definedName>
    <definedName name="Afranio">#REF!</definedName>
    <definedName name="Ag">#REF!</definedName>
    <definedName name="agd">#REF!</definedName>
    <definedName name="agdsgg" localSheetId="2" hidden="1">{"via1",#N/A,TRUE,"general";"via2",#N/A,TRUE,"general";"via3",#N/A,TRUE,"general"}</definedName>
    <definedName name="agdsgg" hidden="1">{"via1",#N/A,TRUE,"general";"via2",#N/A,TRUE,"general";"via3",#N/A,TRUE,"general"}</definedName>
    <definedName name="agosto">#REF!</definedName>
    <definedName name="Agregado_Grueso">#REF!</definedName>
    <definedName name="AGRICOLA" localSheetId="2">#REF!</definedName>
    <definedName name="AGRICOLA">[24]PRES.AGRI!$B$1:$N$35</definedName>
    <definedName name="AGUA" localSheetId="2">#REF!</definedName>
    <definedName name="AGUA">[13]BASE!$D$515</definedName>
    <definedName name="ah">#REF!</definedName>
    <definedName name="ahe">#REF!</definedName>
    <definedName name="Ai">#REF!</definedName>
    <definedName name="aire">#REF!,#REF!</definedName>
    <definedName name="AIRE_ACOND_ITEM">#REF!,#REF!</definedName>
    <definedName name="AIRE_ACOND_VALOR">#REF!,#REF!</definedName>
    <definedName name="AIRE_ACONDICIONADO">#REF!</definedName>
    <definedName name="Aire_Acondicionado_Inverter_12000_btu">#REF!</definedName>
    <definedName name="Aire_Acondicionado_Inverter_9000_btu">#REF!</definedName>
    <definedName name="AIU" localSheetId="2">#REF!</definedName>
    <definedName name="AIU">[13]BASE!$C$3</definedName>
    <definedName name="AIU_" localSheetId="7">#REF!</definedName>
    <definedName name="AIU_">#REF!</definedName>
    <definedName name="AIU_1" localSheetId="2">#REF!</definedName>
    <definedName name="AIU_1">'[25]FORMULARIO AIU'!$G$48</definedName>
    <definedName name="AIU_1_1">#REF!</definedName>
    <definedName name="AIU_1_1_1">NA()</definedName>
    <definedName name="AIU_1_2">#REF!</definedName>
    <definedName name="aiu_10">#REF!</definedName>
    <definedName name="AIU_2" localSheetId="2">#REF!</definedName>
    <definedName name="AIU_2">'[26]FORMULARIO AIU'!$G$44</definedName>
    <definedName name="aiu_2_10">#REF!</definedName>
    <definedName name="aiu_4">#REF!</definedName>
    <definedName name="aiu_4_10">#REF!</definedName>
    <definedName name="AIUA" localSheetId="7">#REF!</definedName>
    <definedName name="AIUA">#REF!</definedName>
    <definedName name="AIUK">#REF!</definedName>
    <definedName name="AIUL">#REF!</definedName>
    <definedName name="aiun" localSheetId="2">#REF!</definedName>
    <definedName name="aiun">[27]BASE!$C$3</definedName>
    <definedName name="aj">#REF!</definedName>
    <definedName name="Ajizal" localSheetId="2">#REF!</definedName>
    <definedName name="Ajizal">'[28]AJIZAL 3335'!$A$7:$J$142</definedName>
    <definedName name="AjustDelAIU">#REF!</definedName>
    <definedName name="Ak">#REF!</definedName>
    <definedName name="akljdslKDBJ">#REF!</definedName>
    <definedName name="alambre" localSheetId="2">#REF!</definedName>
    <definedName name="alambre">[16]PrecRec!$D$59</definedName>
    <definedName name="Alambre_de_pua_calibre_14">#REF!</definedName>
    <definedName name="Alambre_N_12">#REF!</definedName>
    <definedName name="Alambre_N_14">#REF!</definedName>
    <definedName name="Alambre_negro">#REF!</definedName>
    <definedName name="ALAMBRE_PUA_CALIBRE14">#REF!</definedName>
    <definedName name="alambre14">#REF!</definedName>
    <definedName name="alambrecal14">#REF!</definedName>
    <definedName name="ALANR" localSheetId="2">#REF!</definedName>
    <definedName name="ALANR">[13]BASE!$D$23</definedName>
    <definedName name="alc">#REF!</definedName>
    <definedName name="alcantarillado" localSheetId="2">#REF!</definedName>
    <definedName name="alcantarillado">'[29]FORMATO ACOM ALDO. FRENTE'!$L$9</definedName>
    <definedName name="ALE">#REF!</definedName>
    <definedName name="ALIV487" localSheetId="7">#REF!</definedName>
    <definedName name="ALIV487">#REF!</definedName>
    <definedName name="Almacenista" localSheetId="7">#REF!</definedName>
    <definedName name="Almacenista">#REF!</definedName>
    <definedName name="ALPUA" localSheetId="7">#REF!</definedName>
    <definedName name="ALPUA">#REF!</definedName>
    <definedName name="ALTA">3</definedName>
    <definedName name="ALUMBRADO_TOMACORRIENTES">#REF!</definedName>
    <definedName name="Am">#REF!</definedName>
    <definedName name="ambiental" localSheetId="2" hidden="1">{"TAB1",#N/A,TRUE,"GENERAL";"TAB2",#N/A,TRUE,"GENERAL";"TAB3",#N/A,TRUE,"GENERAL";"TAB4",#N/A,TRUE,"GENERAL";"TAB5",#N/A,TRUE,"GENERAL"}</definedName>
    <definedName name="ambiental" hidden="1">{"TAB1",#N/A,TRUE,"GENERAL";"TAB2",#N/A,TRUE,"GENERAL";"TAB3",#N/A,TRUE,"GENERAL";"TAB4",#N/A,TRUE,"GENERAL";"TAB5",#N/A,TRUE,"GENERAL"}</definedName>
    <definedName name="amen">#REF!</definedName>
    <definedName name="AN">#REF!</definedName>
    <definedName name="ANALI">#REF!</definedName>
    <definedName name="ANALIS">#REF!</definedName>
    <definedName name="ANALISIS" localSheetId="7">#REF!</definedName>
    <definedName name="ANALISIS">#REF!</definedName>
    <definedName name="ANCLAJE">#REF!</definedName>
    <definedName name="ANDAM" localSheetId="7">#REF!</definedName>
    <definedName name="ANDAM">#REF!</definedName>
    <definedName name="Andamios">#REF!</definedName>
    <definedName name="ANDENES">#REF!</definedName>
    <definedName name="ANDENES_1">NA()</definedName>
    <definedName name="ANDENES_1_1">#REF!</definedName>
    <definedName name="ANDENES_1_1_1">NA()</definedName>
    <definedName name="ANDENES_1_2">#REF!</definedName>
    <definedName name="ANDINO">#REF!</definedName>
    <definedName name="ANE">#REF!</definedName>
    <definedName name="Angebotsdatum">#REF!</definedName>
    <definedName name="angulo_6_metros_3__16_x_2_pulgadas_g___50">#REF!</definedName>
    <definedName name="Angulo_de_platina__1_x1_x1_8">#REF!</definedName>
    <definedName name="anillo">#REF!</definedName>
    <definedName name="anillo_1">NA()</definedName>
    <definedName name="anillo_1_1">#REF!</definedName>
    <definedName name="anillo_1_1_1">NA()</definedName>
    <definedName name="anillo_1_2">#REF!</definedName>
    <definedName name="anscount" hidden="1">1</definedName>
    <definedName name="ANTBNK">#REF!</definedName>
    <definedName name="ANTI">#REF!</definedName>
    <definedName name="ANTI_1">NA()</definedName>
    <definedName name="ANTI_1_1">#REF!</definedName>
    <definedName name="ANTI_1_1_1">NA()</definedName>
    <definedName name="ANTI_1_2">#REF!</definedName>
    <definedName name="ANTIC">#REF!</definedName>
    <definedName name="ANTICIPO">#REF!</definedName>
    <definedName name="Anticorrosivo">#REF!</definedName>
    <definedName name="antisol">#REF!</definedName>
    <definedName name="ANTONIA">#N/A</definedName>
    <definedName name="ANTRA" localSheetId="7">#REF!</definedName>
    <definedName name="ANTRA">#REF!</definedName>
    <definedName name="Añ">#REF!</definedName>
    <definedName name="AÑO">#REF!</definedName>
    <definedName name="año1">#REF!</definedName>
    <definedName name="Años_préstamo">#REF!</definedName>
    <definedName name="AÑOWUIE">#REF!</definedName>
    <definedName name="ao">#REF!</definedName>
    <definedName name="Ap">#REF!</definedName>
    <definedName name="AP7U1">#REF!</definedName>
    <definedName name="APACONCRETO">#REF!</definedName>
    <definedName name="APALECHADA">#REF!</definedName>
    <definedName name="APAMORTERO">#REF!</definedName>
    <definedName name="APARAT_SAN_INCRUST_ITEM">#REF!</definedName>
    <definedName name="APARAT_SANIT_ITEM">#REF!,#REF!,#REF!,#REF!</definedName>
    <definedName name="APARAT_SANIT_VALOR">#REF!,#REF!,#REF!,#REF!</definedName>
    <definedName name="APARATOS_MUEBLES_MESONES_ESPEJOS">#REF!</definedName>
    <definedName name="APARATOSSAN">#REF!,#REF!,#REF!,#REF!</definedName>
    <definedName name="APB">#REF!</definedName>
    <definedName name="apu" localSheetId="7">#REF!</definedName>
    <definedName name="apu">#REF!</definedName>
    <definedName name="APU_AUX">#REF!</definedName>
    <definedName name="APU_AUXILIARES">#REF!</definedName>
    <definedName name="APU_directos">#REF!</definedName>
    <definedName name="APU221.1">#REF!</definedName>
    <definedName name="APU221.2">#REF!</definedName>
    <definedName name="APU5P">#REF!</definedName>
    <definedName name="APUEDIF">#REF!</definedName>
    <definedName name="APUOU">#REF!</definedName>
    <definedName name="APUS">#REF!</definedName>
    <definedName name="APUSENDEROSVILLALILIAM" localSheetId="7">#REF!</definedName>
    <definedName name="APUSENDEROSVILLALILIAM">#REF!</definedName>
    <definedName name="Aq">#REF!</definedName>
    <definedName name="aqaq" localSheetId="2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R">#REF!</definedName>
    <definedName name="ARANA" localSheetId="7">#REF!</definedName>
    <definedName name="ARANA">#REF!</definedName>
    <definedName name="arbol" localSheetId="2">#REF!</definedName>
    <definedName name="arbol">[16]PrecRec!$D$65</definedName>
    <definedName name="arbolunmetro" localSheetId="7">#REF!</definedName>
    <definedName name="arbolunmetro">#REF!</definedName>
    <definedName name="are" localSheetId="2">#REF!</definedName>
    <definedName name="are">[16]PrecRec!$D$33</definedName>
    <definedName name="area">#REF!</definedName>
    <definedName name="AREA__M2">#REF!</definedName>
    <definedName name="AREA__M2_1">NA()</definedName>
    <definedName name="AREA__M2_1_1">#REF!</definedName>
    <definedName name="AREA__M2_1_1_1">NA()</definedName>
    <definedName name="AREA__M2_1_2">#REF!</definedName>
    <definedName name="Area_canal">#REF!</definedName>
    <definedName name="Área_de_Cantidades" localSheetId="7">#REF!</definedName>
    <definedName name="Área_de_Cantidades">#REF!</definedName>
    <definedName name="_xlnm.Extract" localSheetId="2">#REF!</definedName>
    <definedName name="_xlnm.Extract" localSheetId="7">'[30]AC2-AG96'!#REF!</definedName>
    <definedName name="_xlnm.Extract">'[30]AC2-AG96'!#REF!</definedName>
    <definedName name="_xlnm.Print_Area" localSheetId="3">' APU'!$A$1:$F$294</definedName>
    <definedName name="_xlnm.Print_Area" localSheetId="8">CONCRETOS!$A$1:$F$96</definedName>
    <definedName name="_xlnm.Print_Area" localSheetId="9">'CONCRETOS Y MORTEROS'!$A$1:$F$73</definedName>
    <definedName name="_xlnm.Print_Area" localSheetId="5">'DESG. CUADRILLAS'!$A$1:$F$36</definedName>
    <definedName name="_xlnm.Print_Area" localSheetId="7">EQUIPO!$A$1:$D$27</definedName>
    <definedName name="_xlnm.Print_Area" localSheetId="4">'F. PRESTACIONAL'!$A$1:$J$58</definedName>
    <definedName name="_xlnm.Print_Area" localSheetId="6">INSUMOS!$A$1:$D$66</definedName>
    <definedName name="_xlnm.Print_Area" localSheetId="0">Materiales!$B$2:$K$295</definedName>
    <definedName name="_xlnm.Print_Area" localSheetId="1">'PRESUPUESTO DE OBRA'!$A$1:$N$17</definedName>
    <definedName name="_xlnm.Print_Area">#REF!</definedName>
    <definedName name="ARELC" localSheetId="2">#REF!</definedName>
    <definedName name="ARELC">[31]BASE!$C$50</definedName>
    <definedName name="ARELF" localSheetId="7">#REF!</definedName>
    <definedName name="ARELF">#REF!</definedName>
    <definedName name="ARENA" localSheetId="2">#REF!</definedName>
    <definedName name="ARENA">[23]MATERIALES!$D$2</definedName>
    <definedName name="ARENA_CONCRETO">#REF!</definedName>
    <definedName name="ARENA_PEGA">#REF!</definedName>
    <definedName name="ARENAARCILLA">#REF!</definedName>
    <definedName name="ARENAARCILLA_1">NA()</definedName>
    <definedName name="ARENAARCILLA_1_1">#REF!</definedName>
    <definedName name="ARENAARCILLA_1_1_1">NA()</definedName>
    <definedName name="ARENAARCILLA_1_2">#REF!</definedName>
    <definedName name="Arenag">#REF!</definedName>
    <definedName name="ARENC" localSheetId="2">#REF!</definedName>
    <definedName name="ARENC">[13]BASE!$D$60</definedName>
    <definedName name="ARENI" localSheetId="2">#REF!</definedName>
    <definedName name="ARENI">[13]BASE!$D$59</definedName>
    <definedName name="ARENILLA">#REF!</definedName>
    <definedName name="ARENP" localSheetId="2">#REF!</definedName>
    <definedName name="ARENP">[13]BASE!$D$58</definedName>
    <definedName name="Arial">#REF!</definedName>
    <definedName name="armuve">#N/A</definedName>
    <definedName name="ARP">#REF!</definedName>
    <definedName name="ARRENDAM1" localSheetId="2" hidden="1">{#N/A,#N/A,FALSE,"Aging Summary";#N/A,#N/A,FALSE,"Ratio Analysis";#N/A,#N/A,FALSE,"Test 120 Day Accts";#N/A,#N/A,FALSE,"Tickmarks"}</definedName>
    <definedName name="ARRENDAM1" hidden="1">{#N/A,#N/A,FALSE,"Aging Summary";#N/A,#N/A,FALSE,"Ratio Analysis";#N/A,#N/A,FALSE,"Test 120 Day Accts";#N/A,#N/A,FALSE,"Tickmarks"}</definedName>
    <definedName name="ARRENDAMIENTO" localSheetId="2" hidden="1">{#N/A,#N/A,FALSE,"Aging Summary";#N/A,#N/A,FALSE,"Ratio Analysis";#N/A,#N/A,FALSE,"Test 120 Day Accts";#N/A,#N/A,FALSE,"Tickmarks"}</definedName>
    <definedName name="ARRENDAMIENTO" hidden="1">{#N/A,#N/A,FALSE,"Aging Summary";#N/A,#N/A,FALSE,"Ratio Analysis";#N/A,#N/A,FALSE,"Test 120 Day Accts";#N/A,#N/A,FALSE,"Tickmarks"}</definedName>
    <definedName name="ART">#REF!</definedName>
    <definedName name="articulos">#REF!</definedName>
    <definedName name="ARTURO" localSheetId="7">#REF!</definedName>
    <definedName name="ARTURO">#REF!</definedName>
    <definedName name="ARU">#REF!</definedName>
    <definedName name="as">#REF!</definedName>
    <definedName name="AS2DocOpenMode" hidden="1">"AS2DocumentEdit"</definedName>
    <definedName name="asas">#REF!</definedName>
    <definedName name="asasasa">#REF!</definedName>
    <definedName name="asasasas">#REF!</definedName>
    <definedName name="asasasasa">#REF!</definedName>
    <definedName name="asasasasas">#REF!</definedName>
    <definedName name="asasdasd">#REF!</definedName>
    <definedName name="ASB" localSheetId="2">#REF!</definedName>
    <definedName name="ASB">[9]AASHTO!$A$8:$F$11</definedName>
    <definedName name="ASCENSORES_ITEM">#REF!</definedName>
    <definedName name="ASD" localSheetId="2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2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2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asdasdasd">#REF!</definedName>
    <definedName name="asddsad">#REF!</definedName>
    <definedName name="asdf" localSheetId="2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2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#N/A</definedName>
    <definedName name="asdfñk">#N/A</definedName>
    <definedName name="ASF" hidden="1">#REF!</definedName>
    <definedName name="ASFALTO">#REF!</definedName>
    <definedName name="asfasd" localSheetId="2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2" hidden="1">{"via1",#N/A,TRUE,"general";"via2",#N/A,TRUE,"general";"via3",#N/A,TRUE,"general"}</definedName>
    <definedName name="asfasdl" hidden="1">{"via1",#N/A,TRUE,"general";"via2",#N/A,TRUE,"general";"via3",#N/A,TRUE,"general"}</definedName>
    <definedName name="asff" localSheetId="2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2" hidden="1">{"via1",#N/A,TRUE,"general";"via2",#N/A,TRUE,"general";"via3",#N/A,TRUE,"general"}</definedName>
    <definedName name="asfghjoi" hidden="1">{"via1",#N/A,TRUE,"general";"via2",#N/A,TRUE,"general";"via3",#N/A,TRUE,"general"}</definedName>
    <definedName name="askjdbcñajkb">#REF!</definedName>
    <definedName name="asojkdr" localSheetId="2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specto" localSheetId="2">#REF!</definedName>
    <definedName name="aspecto">'[32]Aspecto General Obras'!$B$3</definedName>
    <definedName name="ass" hidden="1">#REF!</definedName>
    <definedName name="at">#REF!</definedName>
    <definedName name="ATRAQUE">#REF!</definedName>
    <definedName name="ATRAQUE_1">NA()</definedName>
    <definedName name="ATRAQUE_1_1">#REF!</definedName>
    <definedName name="ATRAQUE_1_1_1">NA()</definedName>
    <definedName name="ATRAQUE_1_2">#REF!</definedName>
    <definedName name="au">#REF!</definedName>
    <definedName name="AUFTRAG">#REF!</definedName>
    <definedName name="AUFTRAGTIT">#REF!</definedName>
    <definedName name="aui">#REF!</definedName>
    <definedName name="AUP">#REF!</definedName>
    <definedName name="aur">#REF!</definedName>
    <definedName name="auto1">#REF!</definedName>
    <definedName name="auto123">#REF!</definedName>
    <definedName name="auto2">#REF!</definedName>
    <definedName name="AUTO22">#REF!</definedName>
    <definedName name="av">#REF!</definedName>
    <definedName name="AW">#REF!</definedName>
    <definedName name="AWDWEF">#REF!</definedName>
    <definedName name="ax">#REF!</definedName>
    <definedName name="ay" localSheetId="2">#REF!</definedName>
    <definedName name="ay">[22]BASE!$D$12</definedName>
    <definedName name="ayu" localSheetId="2">#REF!</definedName>
    <definedName name="ayu">[22]BASE!$D$13</definedName>
    <definedName name="AYUDA" localSheetId="2">#REF!</definedName>
    <definedName name="AYUDA">[13]BASE!$D$12</definedName>
    <definedName name="AYUDA_" localSheetId="2">#REF!</definedName>
    <definedName name="AYUDA_">[26]BASE!$D$12</definedName>
    <definedName name="AYUDANTE">#REF!</definedName>
    <definedName name="AYUDR" localSheetId="2">#REF!</definedName>
    <definedName name="AYUDR">[13]BASE!$D$13</definedName>
    <definedName name="azaz" localSheetId="2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9">#REF!</definedName>
    <definedName name="b" localSheetId="7">#REF!</definedName>
    <definedName name="b">#REF!</definedName>
    <definedName name="B.T1">#REF!</definedName>
    <definedName name="B_impresión_IM">#REF!</definedName>
    <definedName name="B_T1">#REF!</definedName>
    <definedName name="Ba">#REF!</definedName>
    <definedName name="BAJA">1</definedName>
    <definedName name="balance">#REF!</definedName>
    <definedName name="BANCO">#REF!</definedName>
    <definedName name="band" localSheetId="2">#REF!</definedName>
    <definedName name="band">[16]PrecRec!$D$54</definedName>
    <definedName name="bandera" localSheetId="7">#REF!</definedName>
    <definedName name="bandera">#REF!</definedName>
    <definedName name="BARA">#REF!</definedName>
    <definedName name="BARATO">#REF!</definedName>
    <definedName name="BASE" localSheetId="7">#REF!</definedName>
    <definedName name="BASE">#REF!</definedName>
    <definedName name="BASE_APU">#REF!</definedName>
    <definedName name="Base_datos_IM" localSheetId="7">#REF!</definedName>
    <definedName name="Base_datos_IM">#REF!</definedName>
    <definedName name="BASE_GRANULAR">#REF!</definedName>
    <definedName name="base_VaR">#REF!</definedName>
    <definedName name="BASEAPU">#REF!</definedName>
    <definedName name="BaseDatos">#REF!</definedName>
    <definedName name="BaseDatos_1">NA()</definedName>
    <definedName name="BaseDatos_1_1">#REF!</definedName>
    <definedName name="BaseDatos_1_1_1">NA()</definedName>
    <definedName name="BaseDatos_1_2">#REF!</definedName>
    <definedName name="BASEDATOSMATERIALES">#REF!</definedName>
    <definedName name="_xlnm.Database" localSheetId="7">#REF!</definedName>
    <definedName name="_xlnm.Database">#REF!</definedName>
    <definedName name="BaSEdEdATOS1">#REF!</definedName>
    <definedName name="BASEG" localSheetId="2">#REF!</definedName>
    <definedName name="BASEG">[13]BASE!$D$54</definedName>
    <definedName name="BASICO">#REF!</definedName>
    <definedName name="bb">#REF!</definedName>
    <definedName name="BBA">#REF!</definedName>
    <definedName name="bbb">#REF!</definedName>
    <definedName name="bbbbbb" localSheetId="2" hidden="1">{"via1",#N/A,TRUE,"general";"via2",#N/A,TRUE,"general";"via3",#N/A,TRUE,"general"}</definedName>
    <definedName name="bbbbbb" hidden="1">{"via1",#N/A,TRUE,"general";"via2",#N/A,TRUE,"general";"via3",#N/A,TRUE,"general"}</definedName>
    <definedName name="BBBBBBBB">#REF!</definedName>
    <definedName name="bbbbbh" localSheetId="2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2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localSheetId="2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">#REF!</definedName>
    <definedName name="Bd__2">#REF!</definedName>
    <definedName name="Bd_2">#REF!</definedName>
    <definedName name="BDD">#REF!</definedName>
    <definedName name="BDFB" localSheetId="2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2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DLICITACION">#REF!</definedName>
    <definedName name="be" localSheetId="2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B">#REF!</definedName>
    <definedName name="BEBEBEB">#REF!</definedName>
    <definedName name="Beg_Bal">#REF!</definedName>
    <definedName name="beneficios">#REF!</definedName>
    <definedName name="beneficios_24">#REF!</definedName>
    <definedName name="beneficios_26">#REF!</definedName>
    <definedName name="beneficios_27">#REF!</definedName>
    <definedName name="beneficios_5">#REF!</definedName>
    <definedName name="beneficios_6">#REF!</definedName>
    <definedName name="beneficios_7">#REF!</definedName>
    <definedName name="Bf">#REF!</definedName>
    <definedName name="bfnfv" localSheetId="2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" localSheetId="2">#REF!</definedName>
    <definedName name="bg">[16]PrecRec!$D$36</definedName>
    <definedName name="bgb" localSheetId="2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2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2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vfcdx" localSheetId="2" hidden="1">{"via1",#N/A,TRUE,"general";"via2",#N/A,TRUE,"general";"via3",#N/A,TRUE,"general"}</definedName>
    <definedName name="bgvfcdx" hidden="1">{"via1",#N/A,TRUE,"general";"via2",#N/A,TRUE,"general";"via3",#N/A,TRUE,"general"}</definedName>
    <definedName name="Bh">#REF!</definedName>
    <definedName name="bhjk" localSheetId="7">#REF!</definedName>
    <definedName name="bhjk">#REF!</definedName>
    <definedName name="BHT">#REF!</definedName>
    <definedName name="Bi">#REF!</definedName>
    <definedName name="bicel">#REF!</definedName>
    <definedName name="bimestre">#REF!</definedName>
    <definedName name="BISCO" localSheetId="7">#REF!</definedName>
    <definedName name="BISCO">#REF!</definedName>
    <definedName name="BJHVVHGH">DATE(YEAR(Loan_Start),MONTH(Loan_Start)+Payment_Number,DAY(Loan_Start))</definedName>
    <definedName name="Bk">#REF!</definedName>
    <definedName name="bl">#REF!</definedName>
    <definedName name="blanco">#REF!</definedName>
    <definedName name="BLOCT" localSheetId="2">#REF!</definedName>
    <definedName name="BLOCT">[25]BASE!$D$503</definedName>
    <definedName name="bloque" localSheetId="7">#REF!</definedName>
    <definedName name="bloque">#REF!</definedName>
    <definedName name="BLOQUE_DE_ARCILLA_H5">#REF!</definedName>
    <definedName name="Bloque_N4">#REF!</definedName>
    <definedName name="bloquefin1">#REF!</definedName>
    <definedName name="bloquefin2">#REF!</definedName>
    <definedName name="Bm">#REF!</definedName>
    <definedName name="bn">#REF!</definedName>
    <definedName name="BNK">#REF!</definedName>
    <definedName name="BNKFACT">#REF!</definedName>
    <definedName name="bnm">#REF!</definedName>
    <definedName name="BOBCAT" localSheetId="7">#REF!</definedName>
    <definedName name="BOBCAT">#REF!</definedName>
    <definedName name="BOLIVAR">#REF!</definedName>
    <definedName name="BOLIVAX">#REF!</definedName>
    <definedName name="BOLIVBC">#REF!</definedName>
    <definedName name="BOMBA" localSheetId="2">#REF!</definedName>
    <definedName name="BOMBA">[13]BASE!$D$487</definedName>
    <definedName name="BOPOJPHUOGUO">#REF!</definedName>
    <definedName name="BORDE1" localSheetId="2">#REF!</definedName>
    <definedName name="BORDE1">#N/A</definedName>
    <definedName name="BORDE2" localSheetId="2">#REF!</definedName>
    <definedName name="BORDE2">#N/A</definedName>
    <definedName name="BORDE3" localSheetId="7">#REF!</definedName>
    <definedName name="BORDE3">#REF!</definedName>
    <definedName name="Bordevia" localSheetId="7">#REF!</definedName>
    <definedName name="Bordevia">#REF!</definedName>
    <definedName name="BOTAD" localSheetId="2">#REF!</definedName>
    <definedName name="BOTAD">[13]BASE!$D$498</definedName>
    <definedName name="BOTADA" localSheetId="7">#REF!</definedName>
    <definedName name="BOTADA">#REF!</definedName>
    <definedName name="BOTES" localSheetId="2">#REF!</definedName>
    <definedName name="BOTES">[13]BASE!$D$507</definedName>
    <definedName name="BQ15X20X40">#REF!</definedName>
    <definedName name="BQBQBQBQBQB">#REF!</definedName>
    <definedName name="br" localSheetId="2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eaker_15_amp">#REF!</definedName>
    <definedName name="breaker_20_amp">#REF!</definedName>
    <definedName name="Breaker_Indus.Merlin_G.3x150A">#REF!</definedName>
    <definedName name="Brida" localSheetId="7">#REF!</definedName>
    <definedName name="Brida">#REF!</definedName>
    <definedName name="Brilladora">#REF!</definedName>
    <definedName name="BRIQ">#REF!</definedName>
    <definedName name="BROCH" localSheetId="7">#REF!</definedName>
    <definedName name="BROCH">#REF!</definedName>
    <definedName name="bsb" localSheetId="2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2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t" localSheetId="2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2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ENO">#REF!</definedName>
    <definedName name="BUENO4006">#REF!</definedName>
    <definedName name="BUENO4006A">#REF!</definedName>
    <definedName name="BUENO40CN01">#REF!</definedName>
    <definedName name="BUENO40CNA">#REF!</definedName>
    <definedName name="BUENO40CNB">#REF!</definedName>
    <definedName name="BUENO55CN01">#REF!</definedName>
    <definedName name="BUENO55CN03">#REF!</definedName>
    <definedName name="BUENO5607">#REF!</definedName>
    <definedName name="BUENOAFIR5607">#REF!</definedName>
    <definedName name="BuiltIn_Print_Area" localSheetId="7">#REF!</definedName>
    <definedName name="BuiltIn_Print_Area">#REF!</definedName>
    <definedName name="BuiltIn_Print_Area___0" localSheetId="7">#REF!</definedName>
    <definedName name="BuiltIn_Print_Area___0">#REF!</definedName>
    <definedName name="BuiltIn_Print_Area___0___0" localSheetId="7">#REF!</definedName>
    <definedName name="BuiltIn_Print_Area___0___0">#REF!</definedName>
    <definedName name="BuiltIn_Print_Area___0___0___0" localSheetId="7">#REF!</definedName>
    <definedName name="BuiltIn_Print_Area___0___0___0">#REF!</definedName>
    <definedName name="BuiltIn_Print_Titles" localSheetId="7">#REF!</definedName>
    <definedName name="BuiltIn_Print_Titles">#REF!</definedName>
    <definedName name="BuiltIn_Print_Titles___0">#REF!</definedName>
    <definedName name="BuiltIn_Print_Titles___0___0">#REF!</definedName>
    <definedName name="buld" localSheetId="2">#REF!</definedName>
    <definedName name="buld">[16]PrecRec!$D$7</definedName>
    <definedName name="BULL" localSheetId="7">#REF!</definedName>
    <definedName name="BULL">#REF!</definedName>
    <definedName name="Bulld50">#REF!</definedName>
    <definedName name="Bulld65e">#REF!</definedName>
    <definedName name="bulld65er">#REF!</definedName>
    <definedName name="BULLDOZ" localSheetId="7">#REF!</definedName>
    <definedName name="BULLDOZ">#REF!</definedName>
    <definedName name="Bulldozer">#REF!</definedName>
    <definedName name="bustos">#REF!</definedName>
    <definedName name="bvbc" localSheetId="2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2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2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WBBWB">#REF!</definedName>
    <definedName name="by" localSheetId="2" hidden="1">{"via1",#N/A,TRUE,"general";"via2",#N/A,TRUE,"general";"via3",#N/A,TRUE,"general"}</definedName>
    <definedName name="by" hidden="1">{"via1",#N/A,TRUE,"general";"via2",#N/A,TRUE,"general";"via3",#N/A,TRUE,"general"}</definedName>
    <definedName name="byhyj" localSheetId="7">#REF!</definedName>
    <definedName name="byhyj">#REF!</definedName>
    <definedName name="ç">#REF!</definedName>
    <definedName name="C.1">#REF!</definedName>
    <definedName name="C.10">#REF!</definedName>
    <definedName name="C.11">#REF!</definedName>
    <definedName name="C.2">#REF!</definedName>
    <definedName name="C.3">#REF!</definedName>
    <definedName name="C.4">#REF!</definedName>
    <definedName name="C.5">#REF!</definedName>
    <definedName name="C.6">#REF!</definedName>
    <definedName name="C.7">#REF!</definedName>
    <definedName name="C.8">#REF!</definedName>
    <definedName name="C.9">#REF!</definedName>
    <definedName name="C.A">#REF!</definedName>
    <definedName name="C.CLAV">#REF!</definedName>
    <definedName name="C.FON">#REF!</definedName>
    <definedName name="C.LOM">#REF!</definedName>
    <definedName name="C.RAS">#REF!</definedName>
    <definedName name="C.TERR">#REF!</definedName>
    <definedName name="C_" localSheetId="9">#REF!</definedName>
    <definedName name="C_" localSheetId="7">#REF!</definedName>
    <definedName name="C_">#REF!</definedName>
    <definedName name="C_LOM">#REF!</definedName>
    <definedName name="C_min">#REF!</definedName>
    <definedName name="C47.3">#REF!</definedName>
    <definedName name="C900.2">#REF!</definedName>
    <definedName name="C90445L" localSheetId="7">#REF!</definedName>
    <definedName name="C90445L">#REF!</definedName>
    <definedName name="ca">#REF!</definedName>
    <definedName name="caa" localSheetId="7">#REF!</definedName>
    <definedName name="caa">#REF!</definedName>
    <definedName name="CAB">#REF!</definedName>
    <definedName name="CABAL" localSheetId="7">#REF!</definedName>
    <definedName name="CABAL">#REF!</definedName>
    <definedName name="Caballete_thermo">#REF!</definedName>
    <definedName name="Cable__10">#REF!</definedName>
    <definedName name="Cable__12">#REF!</definedName>
    <definedName name="Cable__14">#REF!</definedName>
    <definedName name="Cable_cobre_N_2_thwn">#REF!</definedName>
    <definedName name="Cable_cobre_N_6">#REF!</definedName>
    <definedName name="Cable_N_2_desnudo">#REF!</definedName>
    <definedName name="Cable_n_8">#REF!</definedName>
    <definedName name="CABLEADO_ESTRUCTURADO">#REF!</definedName>
    <definedName name="Cables">#REF!</definedName>
    <definedName name="cadenero">#REF!</definedName>
    <definedName name="CAJA">#REF!</definedName>
    <definedName name="CAJA_1">NA()</definedName>
    <definedName name="CAJA_1_1">#REF!</definedName>
    <definedName name="CAJA_1_1_1">NA()</definedName>
    <definedName name="CAJA_1_2">#REF!</definedName>
    <definedName name="Caja_hexagonal_pvc">#REF!</definedName>
    <definedName name="CAJAC" localSheetId="7">#REF!</definedName>
    <definedName name="CAJAC">#REF!</definedName>
    <definedName name="cajainspeccion">#REF!</definedName>
    <definedName name="cajainspeccion_1">NA()</definedName>
    <definedName name="cajainspeccion_1_1">#REF!</definedName>
    <definedName name="cajainspeccion_1_1_1">NA()</definedName>
    <definedName name="cajainspeccion_1_2">#REF!</definedName>
    <definedName name="Cajas_2_4">#REF!</definedName>
    <definedName name="Cajas_octogonales">#REF!</definedName>
    <definedName name="CAJAV" localSheetId="7">#REF!</definedName>
    <definedName name="CAJAV">#REF!</definedName>
    <definedName name="CAJMI" localSheetId="7">#REF!</definedName>
    <definedName name="CAJMI">#REF!</definedName>
    <definedName name="CAM_CAIDA">#REF!</definedName>
    <definedName name="CAMAARENA">#REF!</definedName>
    <definedName name="CAMAARENA_1">NA()</definedName>
    <definedName name="CAMAARENA_1_1">#REF!</definedName>
    <definedName name="CAMAARENA_1_1_1">NA()</definedName>
    <definedName name="CAMAARENA_1_2">#REF!</definedName>
    <definedName name="CAMBIO">!$G$9:$M$22</definedName>
    <definedName name="Camion_600">#REF!</definedName>
    <definedName name="CANADA">#REF!</definedName>
    <definedName name="CANAL" localSheetId="7">#REF!</definedName>
    <definedName name="CANAL">#REF!</definedName>
    <definedName name="cancha">#REF!</definedName>
    <definedName name="cang" localSheetId="2">#REF!</definedName>
    <definedName name="cang">[16]PrecRec!$D$16</definedName>
    <definedName name="CANGU" localSheetId="2">#REF!</definedName>
    <definedName name="CANGU">[13]BASE!$D$466</definedName>
    <definedName name="CANGURO" localSheetId="7">#REF!</definedName>
    <definedName name="CANGURO">#REF!</definedName>
    <definedName name="CANT" localSheetId="7">#REF!</definedName>
    <definedName name="CANT">#REF!</definedName>
    <definedName name="CANT_IT_APU">IFERROR(VLOOKUP(#REF!,#REF!,7,FALSE),"")</definedName>
    <definedName name="CANT_TOT">#REF!</definedName>
    <definedName name="CANT_TOT_PPTO">IFERROR(SUMPRODUCT(#REF!,--(MOD(COLUMN(#REF!),2)=0)),0)</definedName>
    <definedName name="CANT_Z_PPTO">IF(AND(#REF!="15",#REF!="Urbanismo",#REF!&lt;&gt;""),"",IF(AND(#REF!="16",#REF!="Urbanismo",#REF!&lt;&gt;""),1,IF(AND(#REF!="14",#REF!="Urbanismo"),"",IF(AND(#REF!="18-04",#REF!="Urbanismo"),"",IFERROR(VLOOKUP(#REF!,INDIRECT("CO_"&amp;#REF!),7,FALSE),0)))))</definedName>
    <definedName name="CANT1">#REF!</definedName>
    <definedName name="Cantidad" localSheetId="7">#REF!</definedName>
    <definedName name="Cantidad">#REF!</definedName>
    <definedName name="CANTIDADES">#REF!</definedName>
    <definedName name="CAP" localSheetId="7">#REF!</definedName>
    <definedName name="CAP">#REF!</definedName>
    <definedName name="Capacete_2">#REF!</definedName>
    <definedName name="capilla">#REF!</definedName>
    <definedName name="Capital">#REF!</definedName>
    <definedName name="capt" localSheetId="2">#REF!</definedName>
    <definedName name="capt">[16]PrecRec!$D$52</definedName>
    <definedName name="CAPTACIÓN_POZO_COMPUERTAS">#REF!</definedName>
    <definedName name="Car">#REF!</definedName>
    <definedName name="CARA">#REF!</definedName>
    <definedName name="carg" localSheetId="2">#REF!</definedName>
    <definedName name="carg">[16]PrecRec!$D$8</definedName>
    <definedName name="CARGAD" localSheetId="7">#REF!</definedName>
    <definedName name="CARGAD">#REF!</definedName>
    <definedName name="CARGADOR" localSheetId="2">#REF!</definedName>
    <definedName name="CARGADOR">[23]EQUIPO!$D$10</definedName>
    <definedName name="CARGO">#REF!</definedName>
    <definedName name="CARGUER" localSheetId="2">#REF!</definedName>
    <definedName name="CARGUER">[33]BASE!$D$392</definedName>
    <definedName name="CARLOS">#REF!</definedName>
    <definedName name="CARO">#REF!</definedName>
    <definedName name="CAROL">#REF!</definedName>
    <definedName name="carol1">#REF!</definedName>
    <definedName name="CARRETERA" localSheetId="7">#REF!</definedName>
    <definedName name="CARRETERA">#REF!</definedName>
    <definedName name="CARRETERAS">#REF!</definedName>
    <definedName name="CARRO" localSheetId="7">#REF!</definedName>
    <definedName name="CARRO">#REF!</definedName>
    <definedName name="CARRTA" localSheetId="7">#REF!</definedName>
    <definedName name="CARRTA">#REF!</definedName>
    <definedName name="carta">#REF!</definedName>
    <definedName name="Casa" localSheetId="2">#REF!</definedName>
    <definedName name="Casa">[34]Hoja1!$A$4:$F$211</definedName>
    <definedName name="CASITA">#REF!</definedName>
    <definedName name="CASQ">#REF!</definedName>
    <definedName name="cata" localSheetId="2">#REF!</definedName>
    <definedName name="cata">#N/A</definedName>
    <definedName name="CATALIZADOR">#REF!</definedName>
    <definedName name="CATASTROFICO">20</definedName>
    <definedName name="CATD8">#REF!</definedName>
    <definedName name="CATEGORIA">#REF!</definedName>
    <definedName name="causa">#REF!</definedName>
    <definedName name="CB">#REF!</definedName>
    <definedName name="cc">#REF!</definedName>
    <definedName name="ccc" localSheetId="2">#REF!</definedName>
    <definedName name="ccc" localSheetId="7">[35]BASE!#REF!</definedName>
    <definedName name="ccc">[35]BASE!#REF!</definedName>
    <definedName name="cccc">#REF!</definedName>
    <definedName name="ccccc" localSheetId="2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>#REF!</definedName>
    <definedName name="ccto210">#REF!</definedName>
    <definedName name="ccuuaa">#REF!</definedName>
    <definedName name="cd" localSheetId="2">#REF!</definedName>
    <definedName name="cd">[36]Hoja1!$C$81</definedName>
    <definedName name="CD_DIR">#REF!</definedName>
    <definedName name="CD454JH" localSheetId="7">#REF!</definedName>
    <definedName name="CD454JH">#REF!</definedName>
    <definedName name="cdcdc" localSheetId="2" hidden="1">{"via1",#N/A,TRUE,"general";"via2",#N/A,TRUE,"general";"via3",#N/A,TRUE,"general"}</definedName>
    <definedName name="cdcdc" hidden="1">{"via1",#N/A,TRUE,"general";"via2",#N/A,TRUE,"general";"via3",#N/A,TRUE,"general"}</definedName>
    <definedName name="CDctrl">#REF!</definedName>
    <definedName name="cdir">#REF!</definedName>
    <definedName name="cds" hidden="1">{#N/A,#N/A,FALSE,"sumi ";#N/A,#N/A,FALSE,"RESUMEN"}</definedName>
    <definedName name="Ce">#REF!</definedName>
    <definedName name="ceerf" localSheetId="2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L_A">#REF!,#REF!,#REF!,#REF!,#REF!,#REF!,#REF!,#REF!,#REF!,#REF!,#REF!,#REF!,#REF!,#REF!,#REF!,#REF!,#REF!,#REF!,#REF!,#REF!,#REF!,#REF!,#REF!,#REF!,#REF!,#REF!,#REF!,#REF!</definedName>
    <definedName name="Celador" localSheetId="7">#REF!</definedName>
    <definedName name="Celador">#REF!</definedName>
    <definedName name="cem" localSheetId="2">#REF!</definedName>
    <definedName name="cem">[16]PrecRec!$D$31</definedName>
    <definedName name="CEMEG" localSheetId="2">#REF!</definedName>
    <definedName name="CEMEG">[13]BASE!$D$62</definedName>
    <definedName name="CEMENTO">#REF!</definedName>
    <definedName name="Cemento_Blanco">#REF!</definedName>
    <definedName name="CEMENTOGRIS_SACO50KG">#REF!</definedName>
    <definedName name="centro" localSheetId="2" hidden="1">{#N/A,#N/A,FALSE,"GRAFICO";#N/A,#N/A,FALSE,"CAJA (2)";#N/A,#N/A,FALSE,"TERCEROS-PROMEDIO";#N/A,#N/A,FALSE,"CAJA";#N/A,#N/A,FALSE,"INGRESOS1995-2003";#N/A,#N/A,FALSE,"GASTOS1995-2003"}</definedName>
    <definedName name="centro" hidden="1">{#N/A,#N/A,FALSE,"GRAFICO";#N/A,#N/A,FALSE,"CAJA (2)";#N/A,#N/A,FALSE,"TERCEROS-PROMEDIO";#N/A,#N/A,FALSE,"CAJA";#N/A,#N/A,FALSE,"INGRESOS1995-2003";#N/A,#N/A,FALSE,"GASTOS1995-2003"}</definedName>
    <definedName name="Cera_para_pisos">#REF!</definedName>
    <definedName name="cerramento">#REF!</definedName>
    <definedName name="CERRAMIENTO_PROVISIONAL">#REF!</definedName>
    <definedName name="cerramientoprovisional">#REF!</definedName>
    <definedName name="cesped" localSheetId="2">#REF!</definedName>
    <definedName name="cesped">[16]PrecRec!$D$64</definedName>
    <definedName name="Cf">#REF!</definedName>
    <definedName name="Cg">#REF!</definedName>
    <definedName name="Ch">#REF!</definedName>
    <definedName name="CHAPA" localSheetId="7">#REF!</definedName>
    <definedName name="CHAPA">#REF!</definedName>
    <definedName name="CHAZO_PUNTILLA_ANCLAJES">#REF!</definedName>
    <definedName name="Ci">#REF!</definedName>
    <definedName name="CIDCA1">#REF!</definedName>
    <definedName name="CIDCA2">#REF!</definedName>
    <definedName name="Cierrapuerta_hidraulico_ajustable_hasta_80_kilos">#REF!</definedName>
    <definedName name="CIF">#REF!</definedName>
    <definedName name="CIFUS">#REF!</definedName>
    <definedName name="CILIND">#REF!</definedName>
    <definedName name="CIM">#REF!</definedName>
    <definedName name="cindir">#REF!</definedName>
    <definedName name="CINTA">#REF!</definedName>
    <definedName name="CINTA_MALLA_ADHESIVA_X_90M">#REF!</definedName>
    <definedName name="Cinta_Schotch_super_33">#REF!</definedName>
    <definedName name="Cinta_scotch_23">#REF!</definedName>
    <definedName name="CINTAO22">#REF!</definedName>
    <definedName name="CIRCUITOS">#REF!</definedName>
    <definedName name="Ciudad">#REF!</definedName>
    <definedName name="Ciudades">#REF!</definedName>
    <definedName name="Cj">#REF!</definedName>
    <definedName name="Ck">#REF!</definedName>
    <definedName name="CL">#REF!</definedName>
    <definedName name="clase">#REF!</definedName>
    <definedName name="CLASIFIC">#REF!</definedName>
    <definedName name="CLAVO" localSheetId="2">#REF!</definedName>
    <definedName name="CLAVO">[13]BASE!$D$76</definedName>
    <definedName name="clcl">#REF!</definedName>
    <definedName name="Cll">#REF!</definedName>
    <definedName name="Cm">#REF!</definedName>
    <definedName name="CMMO" localSheetId="2">#REF!</definedName>
    <definedName name="CMMO">[13]BASE!$D$464</definedName>
    <definedName name="CMMOA" localSheetId="2">#REF!</definedName>
    <definedName name="CMMOA">[37]BASE!$D$455</definedName>
    <definedName name="CMOac.p">#REF!</definedName>
    <definedName name="CMOac.p.ab">#REF!</definedName>
    <definedName name="CMOac2">#REF!</definedName>
    <definedName name="CMOac3">#REF!</definedName>
    <definedName name="CMOacDef">#REF!</definedName>
    <definedName name="CMOal">#REF!</definedName>
    <definedName name="CMOal.c">#REF!</definedName>
    <definedName name="CMOal.p">#REF!</definedName>
    <definedName name="CMOal2">#REF!</definedName>
    <definedName name="CMOal3">#REF!</definedName>
    <definedName name="CMOalDef">#REF!</definedName>
    <definedName name="CMOIop">#REF!</definedName>
    <definedName name="CMOIvigente">#REF!</definedName>
    <definedName name="CMOUsoAguaenBloque">#REF!</definedName>
    <definedName name="CMTac">#REF!</definedName>
    <definedName name="CMTacDef">#REF!</definedName>
    <definedName name="CMTal.sc">#REF!</definedName>
    <definedName name="CMTalDef">#REF!</definedName>
    <definedName name="CN" localSheetId="7">#REF!</definedName>
    <definedName name="CN">#REF!</definedName>
    <definedName name="Cñ">#REF!</definedName>
    <definedName name="co">#REF!</definedName>
    <definedName name="CO_con_acpm">#REF!</definedName>
    <definedName name="CO22JH" localSheetId="7">#REF!</definedName>
    <definedName name="CO22JH">#REF!</definedName>
    <definedName name="CO23JH" localSheetId="7">#REF!</definedName>
    <definedName name="CO23JH">#REF!</definedName>
    <definedName name="CO456JH" localSheetId="7">#REF!</definedName>
    <definedName name="CO456JH">#REF!</definedName>
    <definedName name="CO458JH" localSheetId="7">#REF!</definedName>
    <definedName name="CO458JH">#REF!</definedName>
    <definedName name="CO45S2" localSheetId="7">#REF!</definedName>
    <definedName name="CO45S2">#REF!</definedName>
    <definedName name="CO45S3" localSheetId="7">#REF!</definedName>
    <definedName name="CO45S3">#REF!</definedName>
    <definedName name="CO45S4" localSheetId="7">#REF!</definedName>
    <definedName name="CO45S4">#REF!</definedName>
    <definedName name="CO45S6" localSheetId="7">#REF!</definedName>
    <definedName name="CO45S6">#REF!</definedName>
    <definedName name="CO902JH" localSheetId="7">#REF!</definedName>
    <definedName name="CO902JH">#REF!</definedName>
    <definedName name="CO903JH" localSheetId="7">#REF!</definedName>
    <definedName name="CO903JH">#REF!</definedName>
    <definedName name="CO904JH" localSheetId="7">#REF!</definedName>
    <definedName name="CO904JH">#REF!</definedName>
    <definedName name="CO906JH" localSheetId="7">#REF!</definedName>
    <definedName name="CO906JH">#REF!</definedName>
    <definedName name="CO908JH" localSheetId="7">#REF!</definedName>
    <definedName name="CO908JH">#REF!</definedName>
    <definedName name="CO90P4" localSheetId="7">#REF!</definedName>
    <definedName name="CO90P4">#REF!</definedName>
    <definedName name="CO90S2" localSheetId="7">#REF!</definedName>
    <definedName name="CO90S2">#REF!</definedName>
    <definedName name="CO90S3" localSheetId="7">#REF!</definedName>
    <definedName name="CO90S3">#REF!</definedName>
    <definedName name="CO90S4" localSheetId="7">#REF!</definedName>
    <definedName name="CO90S4">#REF!</definedName>
    <definedName name="CO90S6" localSheetId="7">#REF!</definedName>
    <definedName name="CO90S6">#REF!</definedName>
    <definedName name="CO910JH" localSheetId="7">#REF!</definedName>
    <definedName name="CO910JH">#REF!</definedName>
    <definedName name="CoBat" comment="Cota Batea para el dibujo de perfiles">OFFSET(#REF!,0,0,#REF!+1,1)</definedName>
    <definedName name="CobroSuspencion">"Elipse 8"</definedName>
    <definedName name="coche">#REF!</definedName>
    <definedName name="COCIF">#REF!</definedName>
    <definedName name="COCIF105">#REF!</definedName>
    <definedName name="COCIF106">#REF!</definedName>
    <definedName name="COCIF107">#REF!</definedName>
    <definedName name="COCIF108">#REF!</definedName>
    <definedName name="COCIF5">#REF!</definedName>
    <definedName name="COCIF6">#REF!</definedName>
    <definedName name="COCIF7">#REF!</definedName>
    <definedName name="COCIF8">#REF!</definedName>
    <definedName name="Cod" localSheetId="7">#REF!</definedName>
    <definedName name="Cod">#REF!</definedName>
    <definedName name="CODIGO">#REF!</definedName>
    <definedName name="codigos">#REF!</definedName>
    <definedName name="CÓDIGOS_EQUIPOS">#REF!</definedName>
    <definedName name="CÓDIGOS_MANO_DE_OBRA">#REF!</definedName>
    <definedName name="CÓDIGOS_MATERIALES">#REF!</definedName>
    <definedName name="CÓDIGOS_SERVICIOS">#REF!</definedName>
    <definedName name="CÓDIGOS_TRANSPORTES">#REF!</definedName>
    <definedName name="codo160x90">#REF!</definedName>
    <definedName name="codo160x90_1">NA()</definedName>
    <definedName name="codo160x90_1_1">#REF!</definedName>
    <definedName name="codo160x90_1_1_1">NA()</definedName>
    <definedName name="codo160x90_1_2">#REF!</definedName>
    <definedName name="CODO16X11">#REF!</definedName>
    <definedName name="CODO16X11_1">NA()</definedName>
    <definedName name="CODO16X11_1_1">#REF!</definedName>
    <definedName name="CODO16X11_1_1_1">NA()</definedName>
    <definedName name="CODO16X11_1_2">#REF!</definedName>
    <definedName name="CODO16X45">#REF!</definedName>
    <definedName name="CODO16X45_1">NA()</definedName>
    <definedName name="CODO16X45_1_1">#REF!</definedName>
    <definedName name="CODO16X45_1_1_1">NA()</definedName>
    <definedName name="CODO16X45_1_2">#REF!</definedName>
    <definedName name="CODO16X90">#REF!</definedName>
    <definedName name="CODO16X90_1">NA()</definedName>
    <definedName name="CODO16X90_1_1">#REF!</definedName>
    <definedName name="CODO16X90_1_1_1">NA()</definedName>
    <definedName name="CODO16X90_1_2">#REF!</definedName>
    <definedName name="CODO3">#REF!</definedName>
    <definedName name="CODO3_1">NA()</definedName>
    <definedName name="CODO3_1_1">#REF!</definedName>
    <definedName name="CODO3_1_1_1">NA()</definedName>
    <definedName name="CODO3_1_2">#REF!</definedName>
    <definedName name="CODO3X11">#REF!</definedName>
    <definedName name="CODO3X11_1">NA()</definedName>
    <definedName name="CODO3X11_1_1">#REF!</definedName>
    <definedName name="CODO3X11_1_1_1">NA()</definedName>
    <definedName name="CODO3X11_1_2">#REF!</definedName>
    <definedName name="CODO3X45">#REF!</definedName>
    <definedName name="CODO3X45_1">NA()</definedName>
    <definedName name="CODO3X45_1_1">#REF!</definedName>
    <definedName name="CODO3X45_1_1_1">NA()</definedName>
    <definedName name="CODO3X45_1_2">#REF!</definedName>
    <definedName name="CODO3X90">#REF!</definedName>
    <definedName name="CODO3X90_1">NA()</definedName>
    <definedName name="CODO3X90_1_1">#REF!</definedName>
    <definedName name="CODO3X90_1_1_1">NA()</definedName>
    <definedName name="CODO3X90_1_2">#REF!</definedName>
    <definedName name="CODO4X90">#REF!</definedName>
    <definedName name="CODO4X90_1">NA()</definedName>
    <definedName name="CODO4X90_1_1">#REF!</definedName>
    <definedName name="CODO4X90_1_1_1">NA()</definedName>
    <definedName name="CODO4X90_1_2">#REF!</definedName>
    <definedName name="CODO6X22">#REF!</definedName>
    <definedName name="CODO6X22_1">NA()</definedName>
    <definedName name="CODO6X22_1_1">#REF!</definedName>
    <definedName name="CODO6X22_1_1_1">NA()</definedName>
    <definedName name="CODO6X22_1_2">#REF!</definedName>
    <definedName name="codo6x45nova">#REF!</definedName>
    <definedName name="codo6x45nova_1">NA()</definedName>
    <definedName name="codo6x45nova_1_1">#REF!</definedName>
    <definedName name="codo6x45nova_1_1_1">NA()</definedName>
    <definedName name="codo6x45nova_1_2">#REF!</definedName>
    <definedName name="CODO8X22">#REF!</definedName>
    <definedName name="CODO8X22_1">NA()</definedName>
    <definedName name="CODO8X22_1_1">#REF!</definedName>
    <definedName name="CODO8X22_1_1_1">NA()</definedName>
    <definedName name="CODO8X22_1_2">#REF!</definedName>
    <definedName name="CODO8X45">#REF!</definedName>
    <definedName name="CODO8X45_1">NA()</definedName>
    <definedName name="CODO8X45_1_1">#REF!</definedName>
    <definedName name="CODO8X45_1_1_1">NA()</definedName>
    <definedName name="CODO8X45_1_2">#REF!</definedName>
    <definedName name="CODO8X90">#REF!</definedName>
    <definedName name="CODO8X90_1">NA()</definedName>
    <definedName name="CODO8X90_1_1">#REF!</definedName>
    <definedName name="CODO8X90_1_1_1">NA()</definedName>
    <definedName name="CODO8X90_1_2">#REF!</definedName>
    <definedName name="CODOS" localSheetId="7">#REF!</definedName>
    <definedName name="CODOS">#REF!</definedName>
    <definedName name="Codos_PVC_3">#REF!</definedName>
    <definedName name="codos2">#REF!</definedName>
    <definedName name="COGA1">#REF!</definedName>
    <definedName name="COGA10">#REF!</definedName>
    <definedName name="COGA101">#REF!</definedName>
    <definedName name="COGA102">#REF!</definedName>
    <definedName name="COGA103">#REF!</definedName>
    <definedName name="COGA104">#REF!</definedName>
    <definedName name="COGA105">#REF!</definedName>
    <definedName name="COGA106">#REF!</definedName>
    <definedName name="COGA107">#REF!</definedName>
    <definedName name="COGA108">#REF!</definedName>
    <definedName name="COGA109">#REF!</definedName>
    <definedName name="COGA11">#REF!</definedName>
    <definedName name="COGA110">#REF!</definedName>
    <definedName name="COGA111">#REF!</definedName>
    <definedName name="COGA119">#REF!</definedName>
    <definedName name="COGA121">#REF!</definedName>
    <definedName name="COGA122">#REF!</definedName>
    <definedName name="COGA123">#REF!</definedName>
    <definedName name="COGA124">#REF!</definedName>
    <definedName name="COGA127">#REF!</definedName>
    <definedName name="COGA128">#REF!</definedName>
    <definedName name="COGA129">#REF!</definedName>
    <definedName name="COGA131">#REF!</definedName>
    <definedName name="COGA132">#REF!</definedName>
    <definedName name="COGA133">#REF!</definedName>
    <definedName name="COGA134">#REF!</definedName>
    <definedName name="COGA135">#REF!</definedName>
    <definedName name="COGA136">#REF!</definedName>
    <definedName name="COGA137">#REF!</definedName>
    <definedName name="COGA138">#REF!</definedName>
    <definedName name="COGA139">#REF!</definedName>
    <definedName name="COGA141">#REF!</definedName>
    <definedName name="COGA142">#REF!</definedName>
    <definedName name="COGA143">#REF!</definedName>
    <definedName name="COGA144">#REF!</definedName>
    <definedName name="COGA145">#REF!</definedName>
    <definedName name="COGA146">#REF!</definedName>
    <definedName name="COGA147">#REF!</definedName>
    <definedName name="COGA151">#REF!</definedName>
    <definedName name="COGA152">#REF!</definedName>
    <definedName name="COGA161">#REF!</definedName>
    <definedName name="COGA19">#REF!</definedName>
    <definedName name="COGA2">#REF!</definedName>
    <definedName name="COGA201">#REF!</definedName>
    <definedName name="COGA202">#REF!</definedName>
    <definedName name="COGA203">#REF!</definedName>
    <definedName name="COGA204">#REF!</definedName>
    <definedName name="COGA205">#REF!</definedName>
    <definedName name="COGA206">#REF!</definedName>
    <definedName name="COGA207">#REF!</definedName>
    <definedName name="COGA208">#REF!</definedName>
    <definedName name="COGA209">#REF!</definedName>
    <definedName name="COGA21">#REF!</definedName>
    <definedName name="COGA210">#REF!</definedName>
    <definedName name="COGA211">#REF!</definedName>
    <definedName name="COGA219">#REF!</definedName>
    <definedName name="COGA22">#REF!</definedName>
    <definedName name="COGA221">#REF!</definedName>
    <definedName name="COGA222">#REF!</definedName>
    <definedName name="COGA223">#REF!</definedName>
    <definedName name="COGA224">#REF!</definedName>
    <definedName name="COGA227">#REF!</definedName>
    <definedName name="COGA228">#REF!</definedName>
    <definedName name="COGA229">#REF!</definedName>
    <definedName name="COGA23">#REF!</definedName>
    <definedName name="COGA231">#REF!</definedName>
    <definedName name="COGA232">#REF!</definedName>
    <definedName name="COGA233">#REF!</definedName>
    <definedName name="COGA234">#REF!</definedName>
    <definedName name="COGA235">#REF!</definedName>
    <definedName name="COGA236">#REF!</definedName>
    <definedName name="COGA237">#REF!</definedName>
    <definedName name="COGA238">#REF!</definedName>
    <definedName name="COGA239">#REF!</definedName>
    <definedName name="COGA24">#REF!</definedName>
    <definedName name="COGA241">#REF!</definedName>
    <definedName name="COGA242">#REF!</definedName>
    <definedName name="COGA243">#REF!</definedName>
    <definedName name="COGA244">#REF!</definedName>
    <definedName name="COGA245">#REF!</definedName>
    <definedName name="COGA246">#REF!</definedName>
    <definedName name="COGA247">#REF!</definedName>
    <definedName name="COGA251">#REF!</definedName>
    <definedName name="COGA252">#REF!</definedName>
    <definedName name="COGA261">#REF!</definedName>
    <definedName name="COGA27">#REF!</definedName>
    <definedName name="COGA28">#REF!</definedName>
    <definedName name="COGA29">#REF!</definedName>
    <definedName name="COGA3">#REF!</definedName>
    <definedName name="COGA31">#REF!</definedName>
    <definedName name="COGA32">#REF!</definedName>
    <definedName name="COGA33">#REF!</definedName>
    <definedName name="COGA34">#REF!</definedName>
    <definedName name="COGA35">#REF!</definedName>
    <definedName name="COGA36">#REF!</definedName>
    <definedName name="COGA37">#REF!</definedName>
    <definedName name="COGA38">#REF!</definedName>
    <definedName name="COGA39">#REF!</definedName>
    <definedName name="COGA4">#REF!</definedName>
    <definedName name="COGA41">#REF!</definedName>
    <definedName name="COGA42">#REF!</definedName>
    <definedName name="COGA43">#REF!</definedName>
    <definedName name="COGA44">#REF!</definedName>
    <definedName name="COGA45">#REF!</definedName>
    <definedName name="COGA46">#REF!</definedName>
    <definedName name="COGA47">#REF!</definedName>
    <definedName name="COGA51">#REF!</definedName>
    <definedName name="COGA52">#REF!</definedName>
    <definedName name="COGA61">#REF!</definedName>
    <definedName name="COGA71">#REF!</definedName>
    <definedName name="COGA72">#REF!</definedName>
    <definedName name="COGA81">#REF!</definedName>
    <definedName name="COGA9">#REF!</definedName>
    <definedName name="COGAS">#REF!</definedName>
    <definedName name="COL">#REF!</definedName>
    <definedName name="COL_B">IF(LEFT(#REF!,5)=#REF!,"",(LEFT(#REF!,5)))</definedName>
    <definedName name="COL_C" localSheetId="2">IF(LG=2,"",LEFT(#REF!,2))</definedName>
    <definedName name="COL_C">IF(LG=2,"",LEFT(#REF!,2))</definedName>
    <definedName name="COL_L">IF(#REF!="",SUMIF(#REF!,#REF!,#REF!)/2,"")</definedName>
    <definedName name="COL_M_PPTO" localSheetId="2">IFERROR(IF(LG=2,"",IF(LG=5,SUMIF(#REF!,#REF!,#REF!),#REF!*#REF!)),"")</definedName>
    <definedName name="COL_M_PPTO">IFERROR(IF(LG=2,"",IF(LG=5,SUMIF(#REF!,#REF!,#REF!),#REF!*#REF!)),"")</definedName>
    <definedName name="COL_MO_APU">IFERROR(IF(#REF!="","",IF(VLOOKUP(#REF!,#REF!,9,FALSE)="",LEFT(#REF!,1),VLOOKUP(#REF!,#REF!,9,FALSE))),"")</definedName>
    <definedName name="COL_N_APU" localSheetId="2">IFERROR(IF(ISERROR(SEARCH("-",#REF!)),#REF!*(1+#REF!)*VLOOKUP(#REF!,#REF!,COLUMN(CANT_TOT)-COLUMN(AU!ITEMS)+1,FALSE),""),"")</definedName>
    <definedName name="COL_N_APU">#N/A</definedName>
    <definedName name="COL_O_PPTO" localSheetId="2">IF(LG=2,#REF!/CD_DIR,"")</definedName>
    <definedName name="COL_O_PPTO">IF(LG=2,#REF!/CD_DIR,"")</definedName>
    <definedName name="COLP">#REF!</definedName>
    <definedName name="ColTap" localSheetId="2">#REF!</definedName>
    <definedName name="ColTap">'[17]Coloc. e Interc. Tapones'!$E$1:$E$65536</definedName>
    <definedName name="COLUS">#REF!</definedName>
    <definedName name="COLUSDEF">#REF!</definedName>
    <definedName name="COM.LIM">#REF!</definedName>
    <definedName name="Combo_Sanitario_manantial_corona">#REF!</definedName>
    <definedName name="COMN1" localSheetId="2">#REF!</definedName>
    <definedName name="COMN1" localSheetId="7">[38]BASE!#REF!</definedName>
    <definedName name="COMN1">[38]BASE!#REF!</definedName>
    <definedName name="COMP">#REF!</definedName>
    <definedName name="Compilado">#REF!</definedName>
    <definedName name="Compilado_1">NA()</definedName>
    <definedName name="Compilado_1_1">#REF!</definedName>
    <definedName name="Compilado_1_1_1">NA()</definedName>
    <definedName name="Compilado_1_2">#REF!</definedName>
    <definedName name="compneu" localSheetId="2">#REF!</definedName>
    <definedName name="compneu">[16]PrecRec!$D$13</definedName>
    <definedName name="COMPR" localSheetId="2">#REF!</definedName>
    <definedName name="COMPR">[13]BASE!$D$463</definedName>
    <definedName name="COMPRE" localSheetId="7">#REF!</definedName>
    <definedName name="COMPRE">#REF!</definedName>
    <definedName name="COMPRESOR" localSheetId="2">#REF!</definedName>
    <definedName name="COMPRESOR">[23]EQUIPO!$D$5</definedName>
    <definedName name="COMPROBANTE_DE_PAGO">#REF!</definedName>
    <definedName name="CON" hidden="1">#REF!</definedName>
    <definedName name="CON.FUN">#REF!</definedName>
    <definedName name="CON.LIM">#REF!</definedName>
    <definedName name="CON.POZ">#REF!</definedName>
    <definedName name="CON.TUB">#REF!</definedName>
    <definedName name="CON_HTA_APU">SUMIFS(#REF!,#REF!,#REF!,#REF!,"2")</definedName>
    <definedName name="conc" localSheetId="2">#REF!</definedName>
    <definedName name="conc">[16]PrecRec!$D$17</definedName>
    <definedName name="Conc.2000">#REF!</definedName>
    <definedName name="Conc.2500">#REF!</definedName>
    <definedName name="Conc.3000">#REF!</definedName>
    <definedName name="Conc3">#REF!</definedName>
    <definedName name="CONCRET21CONCONCRETAD">#REF!</definedName>
    <definedName name="CONCRETO">#REF!</definedName>
    <definedName name="Concreto_3000_0.40">#REF!</definedName>
    <definedName name="Concreto_3000_PSI">#REF!</definedName>
    <definedName name="Concreto_4000">#REF!</definedName>
    <definedName name="Concreto_4000_0.40">#REF!</definedName>
    <definedName name="Concreto_4000_0.40_Auto">#REF!</definedName>
    <definedName name="Concreto_4000_0.40_Auto_Retrac_Fibra">#REF!</definedName>
    <definedName name="CONCRETO_F.C_4">#REF!</definedName>
    <definedName name="concreto_FC_2.2">#REF!</definedName>
    <definedName name="Concreto1_m">#REF!</definedName>
    <definedName name="CONCRETO123">#REF!</definedName>
    <definedName name="CONCRETO17_CONCONCRETADORA">#REF!</definedName>
    <definedName name="CONCRETO17_SINCONCRETADORA">#REF!</definedName>
    <definedName name="Concreto2_m">#REF!</definedName>
    <definedName name="CONCRETO21_CONCONCRETADORA">#REF!</definedName>
    <definedName name="CONCRETO21_SINCONCRETADORA">#REF!</definedName>
    <definedName name="CONCRETO24_CONCONCRETADORA">#REF!</definedName>
    <definedName name="CONCRETO24_SINCONCRETADORA">#REF!</definedName>
    <definedName name="CONCRETO28_CONCONCRETADORA">#REF!</definedName>
    <definedName name="CONCRETO28_SINCONCRETADORA">#REF!</definedName>
    <definedName name="Concreto3_m">#REF!</definedName>
    <definedName name="Concreto4_m">#REF!</definedName>
    <definedName name="Concreto5_m">#REF!</definedName>
    <definedName name="CONCRETOATRAQUE">#REF!</definedName>
    <definedName name="CONCRETOATRAQUE_1">NA()</definedName>
    <definedName name="CONCRETOATRAQUE_1_1">#REF!</definedName>
    <definedName name="CONCRETOATRAQUE_1_1_1">NA()</definedName>
    <definedName name="CONCRETOATRAQUE_1_2">#REF!</definedName>
    <definedName name="CONCRETOF">#REF!</definedName>
    <definedName name="CONCRETOF_1">NA()</definedName>
    <definedName name="CONCRETOF_1_1">#REF!</definedName>
    <definedName name="CONCRETOF_1_1_1">NA()</definedName>
    <definedName name="CONCRETOF_1_2">#REF!</definedName>
    <definedName name="concretopila">#REF!</definedName>
    <definedName name="CONCRETOS">#REF!</definedName>
    <definedName name="CONCRETOS_OBRAS_VARIAS">#REF!</definedName>
    <definedName name="conductor">#REF!</definedName>
    <definedName name="CONDUIT">#REF!</definedName>
    <definedName name="Conexion" localSheetId="7">#REF!</definedName>
    <definedName name="Conexion">#REF!</definedName>
    <definedName name="CONM1" localSheetId="2">#REF!</definedName>
    <definedName name="CONM1">[13]BASE!$D$467</definedName>
    <definedName name="CONM2" localSheetId="2">#REF!</definedName>
    <definedName name="CONM2">[13]BASE!$D$468</definedName>
    <definedName name="CONMI" localSheetId="2">#REF!</definedName>
    <definedName name="CONMI" localSheetId="7">[38]BASE!#REF!</definedName>
    <definedName name="CONMI">[38]BASE!#REF!</definedName>
    <definedName name="CONMX" localSheetId="2">#REF!</definedName>
    <definedName name="CONMX">[13]BASE!$D$516</definedName>
    <definedName name="constante">#REF!</definedName>
    <definedName name="Consultor">#REF!</definedName>
    <definedName name="Contr._2">#REF!</definedName>
    <definedName name="Contr._3">#REF!</definedName>
    <definedName name="Contr._4">#REF!</definedName>
    <definedName name="Contr._5">#REF!</definedName>
    <definedName name="Contr._6">#REF!</definedName>
    <definedName name="Contr._7">#REF!</definedName>
    <definedName name="Contr._8">#REF!</definedName>
    <definedName name="Contr._9">#REF!</definedName>
    <definedName name="contra" localSheetId="7">#REF!</definedName>
    <definedName name="contra">#REF!</definedName>
    <definedName name="Contratante">#REF!</definedName>
    <definedName name="contratista">#REF!</definedName>
    <definedName name="CONTRATO">#REF!</definedName>
    <definedName name="Contreto_3000">#REF!</definedName>
    <definedName name="CONTROL1">#REF!</definedName>
    <definedName name="CONVENIO">#REF!</definedName>
    <definedName name="conversion">#REF!</definedName>
    <definedName name="copia" localSheetId="7">#REF!</definedName>
    <definedName name="copia">#REF!</definedName>
    <definedName name="copia1">#REF!</definedName>
    <definedName name="copiao4">#N/A</definedName>
    <definedName name="copiar">#REF!</definedName>
    <definedName name="CORDREN">#REF!</definedName>
    <definedName name="corri">#N/A</definedName>
    <definedName name="Corriente">#REF!</definedName>
    <definedName name="CORSUE">#REF!</definedName>
    <definedName name="CORTA" localSheetId="7">#REF!</definedName>
    <definedName name="CORTA">#REF!</definedName>
    <definedName name="CORTACER">#REF!</definedName>
    <definedName name="CORTACT">#REF!</definedName>
    <definedName name="COSBNK">#REF!</definedName>
    <definedName name="COSTES">#REF!</definedName>
    <definedName name="COSTMONEOR">#REF!</definedName>
    <definedName name="Costo">#REF!</definedName>
    <definedName name="COSTO_DIRECTO">#REF!</definedName>
    <definedName name="COSTO_TRANSPORTE">#REF!</definedName>
    <definedName name="costo1">#REF!</definedName>
    <definedName name="COSTO1US">#REF!</definedName>
    <definedName name="costo2">#REF!</definedName>
    <definedName name="COSTO21US">#REF!</definedName>
    <definedName name="COSTO22US">#REF!</definedName>
    <definedName name="COSTO23US">#REF!</definedName>
    <definedName name="COSTO24US">#REF!</definedName>
    <definedName name="COSTO27US">#REF!</definedName>
    <definedName name="COSTO28US">#REF!</definedName>
    <definedName name="COSTO2US">#REF!</definedName>
    <definedName name="COSTO31US">#REF!</definedName>
    <definedName name="COSTO32US">#REF!</definedName>
    <definedName name="COSTO33US">#REF!</definedName>
    <definedName name="COSTO34US">#REF!</definedName>
    <definedName name="COSTO35US">#REF!</definedName>
    <definedName name="COSTO36US">#REF!</definedName>
    <definedName name="COSTO37US">#REF!</definedName>
    <definedName name="COSTO38US">#REF!</definedName>
    <definedName name="COSTO3US">#REF!</definedName>
    <definedName name="COSTO4US">#REF!</definedName>
    <definedName name="COSTO9US">#REF!</definedName>
    <definedName name="COSTODIRECTO">#REF!</definedName>
    <definedName name="COSTOS">#REF!</definedName>
    <definedName name="COSTOS_DIRECTOS">#REF!</definedName>
    <definedName name="COSTOSUS">#REF!</definedName>
    <definedName name="COSTOT">#REF!</definedName>
    <definedName name="COSTOT1">#REF!</definedName>
    <definedName name="COSTOTUS">#REF!</definedName>
    <definedName name="cota" localSheetId="2">#REF!</definedName>
    <definedName name="cota">'[39]Base de Diseño'!$A$1:$D$290</definedName>
    <definedName name="COTAS" localSheetId="2">#REF!</definedName>
    <definedName name="COTAS">[40]Hoja3!$A$5:$B$154</definedName>
    <definedName name="COTIZACION">#REF!</definedName>
    <definedName name="COYLL" localSheetId="2">#REF!</definedName>
    <definedName name="COYLL" localSheetId="7">[13]BASE!#REF!</definedName>
    <definedName name="COYLL">[13]BASE!#REF!</definedName>
    <definedName name="cp">#REF!</definedName>
    <definedName name="CP1045PN10">#REF!</definedName>
    <definedName name="CP452L" localSheetId="7">#REF!</definedName>
    <definedName name="CP452L">#REF!</definedName>
    <definedName name="CP453L" localSheetId="7">#REF!</definedName>
    <definedName name="CP453L">#REF!</definedName>
    <definedName name="CP454L">#REF!</definedName>
    <definedName name="CP902L" localSheetId="7">#REF!</definedName>
    <definedName name="CP902L">#REF!</definedName>
    <definedName name="CP903L" localSheetId="7">#REF!</definedName>
    <definedName name="CP903L">#REF!</definedName>
    <definedName name="CP904L" localSheetId="7">#REF!</definedName>
    <definedName name="CP904L">#REF!</definedName>
    <definedName name="CPDO8X11">#REF!</definedName>
    <definedName name="CPDO8X11_1">NA()</definedName>
    <definedName name="CPDO8X11_1_1">#REF!</definedName>
    <definedName name="CPDO8X11_1_1_1">NA()</definedName>
    <definedName name="CPDO8X11_1_2">#REF!</definedName>
    <definedName name="CPVC_SOLD">#REF!</definedName>
    <definedName name="Cq">#REF!</definedName>
    <definedName name="Cr">#REF!</definedName>
    <definedName name="CR22JH" localSheetId="7">#REF!</definedName>
    <definedName name="CR22JH">#REF!</definedName>
    <definedName name="CR42JH" localSheetId="7">#REF!</definedName>
    <definedName name="CR42JH">#REF!</definedName>
    <definedName name="CR44JH" localSheetId="7">#REF!</definedName>
    <definedName name="CR44JH">#REF!</definedName>
    <definedName name="CRAS" localSheetId="7">#REF!</definedName>
    <definedName name="CRAS">#REF!</definedName>
    <definedName name="credito_completa">#REF!</definedName>
    <definedName name="creditos">#REF!</definedName>
    <definedName name="_xlnm.Criteria" localSheetId="2" hidden="1">{#N/A,#N/A,FALSE,"GRAFICO";#N/A,#N/A,FALSE,"CAJA (2)";#N/A,#N/A,FALSE,"TERCEROS-PROMEDIO";#N/A,#N/A,FALSE,"CAJA";#N/A,#N/A,FALSE,"INGRESOS1995-2003";#N/A,#N/A,FALSE,"GASTOS1995-2003"}</definedName>
    <definedName name="_xlnm.Criteria">#N/A</definedName>
    <definedName name="Criterios_IM" localSheetId="2">#REF!</definedName>
    <definedName name="Criterios_IM">#N/A</definedName>
    <definedName name="Criticos">#REF!</definedName>
    <definedName name="CROMAS">#REF!</definedName>
    <definedName name="CROMAS1">#REF!</definedName>
    <definedName name="CRONO">#REF!</definedName>
    <definedName name="CRONOGRAMA">#REF!</definedName>
    <definedName name="crt" localSheetId="2" hidden="1">{#N/A,#N/A,FALSE,"GRAFICO";#N/A,#N/A,FALSE,"CAJA (2)";#N/A,#N/A,FALSE,"TERCEROS-PROMEDIO";#N/A,#N/A,FALSE,"CAJA";#N/A,#N/A,FALSE,"INGRESOS1995-2003";#N/A,#N/A,FALSE,"GASTOS1995-2003"}</definedName>
    <definedName name="crt" hidden="1">{#N/A,#N/A,FALSE,"GRAFICO";#N/A,#N/A,FALSE,"CAJA (2)";#N/A,#N/A,FALSE,"TERCEROS-PROMEDIO";#N/A,#N/A,FALSE,"CAJA";#N/A,#N/A,FALSE,"INGRESOS1995-2003";#N/A,#N/A,FALSE,"GASTOS1995-2003"}</definedName>
    <definedName name="CRUCE_200_CANAL_S1">#REF!</definedName>
    <definedName name="CRUCE_200_CANAL_S2">#REF!</definedName>
    <definedName name="CRUCE_200_CANAL_S3">#REF!</definedName>
    <definedName name="CRUCE_200_CANAL_S4">#REF!</definedName>
    <definedName name="CRUCE_200_CANAL_S5">#REF!</definedName>
    <definedName name="CRUCE_200_CANAL_S6">#REF!</definedName>
    <definedName name="CRUCE_8__A_S1">#REF!</definedName>
    <definedName name="CRUCE_8__A_S2">#REF!</definedName>
    <definedName name="CRUCE_8__A_S3">#REF!</definedName>
    <definedName name="CRUCE_8__A_S4">#REF!</definedName>
    <definedName name="CRUCE_8__A_S5">#REF!</definedName>
    <definedName name="CRUCE_8__A_S6">#REF!</definedName>
    <definedName name="CRUCE12__A_S1">#REF!</definedName>
    <definedName name="CRUCE12__A_S2">#REF!</definedName>
    <definedName name="CRUCE12__A_S3">#REF!</definedName>
    <definedName name="CRUCE12__A_S4">#REF!</definedName>
    <definedName name="CRUCE12__A_S5">#REF!</definedName>
    <definedName name="CRUCE12__A_S6">#REF!</definedName>
    <definedName name="CRUCE12_B_S1">#REF!</definedName>
    <definedName name="CRUCE12_B_S2">#REF!</definedName>
    <definedName name="CRUCE12_B_S3">#REF!</definedName>
    <definedName name="CRUCE12_B_S4">#REF!</definedName>
    <definedName name="CRUCE12_B_S5">#REF!</definedName>
    <definedName name="CRUCE12_B_S6">#REF!</definedName>
    <definedName name="CRUCE160_CANAL_S1">#REF!</definedName>
    <definedName name="CRUCE160_CANAL_S2">#REF!</definedName>
    <definedName name="CRUCE160_CANAL_S3">#REF!</definedName>
    <definedName name="CRUCE160_CANAL_S4">#REF!</definedName>
    <definedName name="CRUCE160_CANAL_S5">#REF!</definedName>
    <definedName name="CRUCE160_CANAL_S6">#REF!</definedName>
    <definedName name="CRUCE90_CANAL_S1">#REF!</definedName>
    <definedName name="CRUCE90_CANAL_S2">#REF!</definedName>
    <definedName name="CRUCE90_CANAL_S3">#REF!</definedName>
    <definedName name="CRUCE90_CANAL_S4">#REF!</definedName>
    <definedName name="CRUCE90_CANAL_S5">#REF!</definedName>
    <definedName name="CRUCE90_CANAL_S6">#REF!</definedName>
    <definedName name="CRUCE90_S1">#REF!</definedName>
    <definedName name="CRUCE90_S2">#REF!</definedName>
    <definedName name="CRUCE90_S3">#REF!</definedName>
    <definedName name="CRUCE90_S4">#REF!</definedName>
    <definedName name="CRUCE90_S5">#REF!</definedName>
    <definedName name="CRUCE90_S6">#REF!</definedName>
    <definedName name="CRUZ3">#REF!</definedName>
    <definedName name="CRUZ3_1">NA()</definedName>
    <definedName name="CRUZ3_1_1">#REF!</definedName>
    <definedName name="CRUZ3_1_1_1">NA()</definedName>
    <definedName name="CRUZ3_1_2">#REF!</definedName>
    <definedName name="CRUZ4">#REF!</definedName>
    <definedName name="CRUZ4_1">NA()</definedName>
    <definedName name="CRUZ4_1_1">#REF!</definedName>
    <definedName name="CRUZ4_1_1_1">NA()</definedName>
    <definedName name="CRUZ4_1_2">#REF!</definedName>
    <definedName name="CRUZ4X3">#REF!</definedName>
    <definedName name="CRUZ4X3_1">NA()</definedName>
    <definedName name="CRUZ4X3_1_1">#REF!</definedName>
    <definedName name="CRUZ4X3_1_1_1">NA()</definedName>
    <definedName name="CRUZ4X3_1_2">#REF!</definedName>
    <definedName name="Cs">#REF!</definedName>
    <definedName name="CSIKA" localSheetId="2">#REF!</definedName>
    <definedName name="CSIKA">[13]BASE!$D$382</definedName>
    <definedName name="Ct">#REF!</definedName>
    <definedName name="CT070KG" localSheetId="7">#REF!</definedName>
    <definedName name="CT070KG">#REF!</definedName>
    <definedName name="CT080KG" localSheetId="7">#REF!</definedName>
    <definedName name="CT080KG">#REF!</definedName>
    <definedName name="CT110K" localSheetId="2">#REF!</definedName>
    <definedName name="CT110K" localSheetId="7">'[13]BASE CTOS'!#REF!</definedName>
    <definedName name="CT110K">'[13]BASE CTOS'!#REF!</definedName>
    <definedName name="CT110KG" localSheetId="7">#REF!</definedName>
    <definedName name="CT110KG">#REF!</definedName>
    <definedName name="CT140K" localSheetId="2">#REF!</definedName>
    <definedName name="CT140K" localSheetId="7">'[13]BASE CTOS'!#REF!</definedName>
    <definedName name="CT140K">'[13]BASE CTOS'!#REF!</definedName>
    <definedName name="CT140KG" localSheetId="2">#REF!</definedName>
    <definedName name="CT140KG">[13]BASE!$D$39</definedName>
    <definedName name="CT170KG" localSheetId="2">#REF!</definedName>
    <definedName name="CT170KG">[13]BASE!$D$38</definedName>
    <definedName name="CT175KG">#REF!</definedName>
    <definedName name="CT180K" localSheetId="2">#REF!</definedName>
    <definedName name="CT180K" localSheetId="7">'[13]BASE CTOS'!#REF!</definedName>
    <definedName name="CT180K">'[13]BASE CTOS'!#REF!</definedName>
    <definedName name="CT180KG" localSheetId="7">#REF!</definedName>
    <definedName name="CT180KG">#REF!</definedName>
    <definedName name="CT210K" localSheetId="2">#REF!</definedName>
    <definedName name="CT210K" localSheetId="7">'[13]BASE CTOS'!#REF!</definedName>
    <definedName name="CT210K">'[13]BASE CTOS'!#REF!</definedName>
    <definedName name="CT210KG" localSheetId="2">#REF!</definedName>
    <definedName name="CT210KG">[13]BASE!$D$36</definedName>
    <definedName name="CT245K" localSheetId="2">#REF!</definedName>
    <definedName name="CT245K" localSheetId="7">'[13]BASE CTOS'!#REF!</definedName>
    <definedName name="CT245K">'[13]BASE CTOS'!#REF!</definedName>
    <definedName name="CT245KG" localSheetId="2">#REF!</definedName>
    <definedName name="CT245KG">[13]BASE!$D$35</definedName>
    <definedName name="CT280KG" localSheetId="2">#REF!</definedName>
    <definedName name="CT280KG">[27]BASE!$D$44</definedName>
    <definedName name="CTA">#REF!</definedName>
    <definedName name="Ctd">#REF!</definedName>
    <definedName name="ctoin">#REF!</definedName>
    <definedName name="Cu">#REF!</definedName>
    <definedName name="CUA">#REF!</definedName>
    <definedName name="cuad" localSheetId="2">#REF!</definedName>
    <definedName name="cuad">[16]PrecRec!$D$24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dpav" localSheetId="2">#REF!</definedName>
    <definedName name="cuadpav">[16]PrecRec!$D$26</definedName>
    <definedName name="CUADRILLA">#REF!</definedName>
    <definedName name="Cuadro" localSheetId="7">#REF!</definedName>
    <definedName name="Cuadro">#REF!</definedName>
    <definedName name="CuadroIntermedio">#REF!</definedName>
    <definedName name="CuadroIntermedio1">#REF!</definedName>
    <definedName name="CUAL">#N/A</definedName>
    <definedName name="CUBS">#REF!</definedName>
    <definedName name="cUCA" localSheetId="7">#REF!</definedName>
    <definedName name="cUCA">#REF!</definedName>
    <definedName name="CUE">#REF!</definedName>
    <definedName name="CUENTA">#REF!</definedName>
    <definedName name="Cuentas7517">#REF!</definedName>
    <definedName name="Cuentas7537">#REF!</definedName>
    <definedName name="Cuentas7540">#REF!</definedName>
    <definedName name="Cuentas7545">#REF!</definedName>
    <definedName name="Cuentas7550">#REF!</definedName>
    <definedName name="Cuentas7560">#REF!</definedName>
    <definedName name="Cuentas7570">#REF!</definedName>
    <definedName name="CUER">#REF!</definedName>
    <definedName name="CUERDA">#REF!</definedName>
    <definedName name="CUNET" localSheetId="2" hidden="1">{"via1",#N/A,TRUE,"general";"via2",#N/A,TRUE,"general";"via3",#N/A,TRUE,"general"}</definedName>
    <definedName name="CUNET" hidden="1">{"via1",#N/A,TRUE,"general";"via2",#N/A,TRUE,"general";"via3",#N/A,TRUE,"general"}</definedName>
    <definedName name="Cunetavia" localSheetId="7">#REF!</definedName>
    <definedName name="Cunetavia">#REF!</definedName>
    <definedName name="Curva_conduit_pvc_1_2">#REF!</definedName>
    <definedName name="Curvas_1_2">#REF!</definedName>
    <definedName name="Curvas_2">#REF!</definedName>
    <definedName name="CV" localSheetId="7">#REF!</definedName>
    <definedName name="CV">#REF!</definedName>
    <definedName name="cv_51">#REF!</definedName>
    <definedName name="CVa" localSheetId="2">#REF!</definedName>
    <definedName name="CVa">'[17]Cambio de Valv.'!$E$1:$E$65536</definedName>
    <definedName name="cvfvd" localSheetId="2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2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2" hidden="1">{"via1",#N/A,TRUE,"general";"via2",#N/A,TRUE,"general";"via3",#N/A,TRUE,"general"}</definedName>
    <definedName name="CVXC" hidden="1">{"via1",#N/A,TRUE,"general";"via2",#N/A,TRUE,"general";"via3",#N/A,TRUE,"general"}</definedName>
    <definedName name="Cw">#REF!</definedName>
    <definedName name="Cwvu.ComparEneMar9697." hidden="1">#REF!,#REF!,#REF!,#REF!,#REF!,#REF!</definedName>
    <definedName name="Cwvu.EneFeb." hidden="1">#REF!,#REF!</definedName>
    <definedName name="Cwvu.EneMar." hidden="1">#REF!,#REF!,#REF!,#REF!</definedName>
    <definedName name="Cwvu.Formato._.Corto." hidden="1">#REF!,#REF!,#REF!,#REF!,#REF!,#REF!,#REF!,#REF!,#REF!,#REF!,#REF!,#REF!</definedName>
    <definedName name="Cwvu.Formato._.Total." hidden="1">#REF!,#REF!,#REF!</definedName>
    <definedName name="cx">#REF!</definedName>
    <definedName name="cy" localSheetId="2">#REF!</definedName>
    <definedName name="cy">[22]BASE!$D$348</definedName>
    <definedName name="CYLL2" localSheetId="7">#REF!</definedName>
    <definedName name="CYLL2">#REF!</definedName>
    <definedName name="CYLL2c">#REF!</definedName>
    <definedName name="CYLL3" localSheetId="2">#REF!</definedName>
    <definedName name="CYLL3">[13]BASE!$D$372</definedName>
    <definedName name="CYLL4" localSheetId="7">#REF!</definedName>
    <definedName name="CYLL4">#REF!</definedName>
    <definedName name="CYLL6" localSheetId="7">#REF!</definedName>
    <definedName name="CYLL6">#REF!</definedName>
    <definedName name="D" localSheetId="9">#REF!</definedName>
    <definedName name="D" localSheetId="7">#REF!</definedName>
    <definedName name="D">#REF!</definedName>
    <definedName name="D_EXT">#REF!</definedName>
    <definedName name="D_INT">#REF!</definedName>
    <definedName name="d_percápita">#REF!</definedName>
    <definedName name="d_PH">#REF!</definedName>
    <definedName name="D1S">#REF!</definedName>
    <definedName name="D2S">#REF!</definedName>
    <definedName name="D6.PVC">#REF!</definedName>
    <definedName name="D61S">#REF!</definedName>
    <definedName name="D62S">#REF!</definedName>
    <definedName name="D6R">#REF!</definedName>
    <definedName name="D81S">#REF!</definedName>
    <definedName name="D82S">#REF!</definedName>
    <definedName name="D8R">#REF!</definedName>
    <definedName name="DANI">#REF!</definedName>
    <definedName name="danny">#REF!</definedName>
    <definedName name="dario">#REF!</definedName>
    <definedName name="DARIPAVA_SOFTWARE_INC">#REF!</definedName>
    <definedName name="DASD" localSheetId="2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>#REF!</definedName>
    <definedName name="Database">#REF!</definedName>
    <definedName name="datos" localSheetId="7">#REF!</definedName>
    <definedName name="datos">#REF!</definedName>
    <definedName name="DATOS_1">#REF!</definedName>
    <definedName name="Datos_ACOM" comment="Datos apra resumen Acom">#REF!</definedName>
    <definedName name="Datos_AcomActo">#REF!</definedName>
    <definedName name="Datos_G1" localSheetId="7">#REF!</definedName>
    <definedName name="Datos_G1">#REF!</definedName>
    <definedName name="Datos_G2" localSheetId="7">#REF!</definedName>
    <definedName name="Datos_G2">#REF!</definedName>
    <definedName name="Datos_RedActo">#REF!</definedName>
    <definedName name="Datos_REDES" comment="Datos para crear el Resumen Redes">#REF!</definedName>
    <definedName name="Datos_SW_G1" localSheetId="7">#REF!</definedName>
    <definedName name="Datos_SW_G1">#REF!</definedName>
    <definedName name="Datos_SW_G2" localSheetId="7">#REF!</definedName>
    <definedName name="Datos_SW_G2">#REF!</definedName>
    <definedName name="datos1" localSheetId="2">#REF!</definedName>
    <definedName name="datos1">'[41]Base de Diseño'!$A$1:$D$204</definedName>
    <definedName name="datos2">#REF!</definedName>
    <definedName name="datos3">#REF!</definedName>
    <definedName name="datoseq">#REF!</definedName>
    <definedName name="datosx">#REF!</definedName>
    <definedName name="dbb">#REF!</definedName>
    <definedName name="dbfdfbi" localSheetId="2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F">#REF!</definedName>
    <definedName name="dcon">#REF!</definedName>
    <definedName name="DCSDCTV" localSheetId="2" hidden="1">{"via1",#N/A,TRUE,"general";"via2",#N/A,TRUE,"general";"via3",#N/A,TRUE,"general"}</definedName>
    <definedName name="DCSDCTV" hidden="1">{"via1",#N/A,TRUE,"general";"via2",#N/A,TRUE,"general";"via3",#N/A,TRUE,"general"}</definedName>
    <definedName name="dd">#REF!</definedName>
    <definedName name="ddd">#REF!</definedName>
    <definedName name="ddd_1">NA()</definedName>
    <definedName name="ddd_11">NA()</definedName>
    <definedName name="ddd_12">NA()</definedName>
    <definedName name="ddd_6">NA()</definedName>
    <definedName name="ddd_7">NA()</definedName>
    <definedName name="ddd_8">NA()</definedName>
    <definedName name="ddd_9">NA()</definedName>
    <definedName name="DDDD">#REF!</definedName>
    <definedName name="DDDDDDDD">#REF!</definedName>
    <definedName name="ddddt" localSheetId="2" hidden="1">{"via1",#N/A,TRUE,"general";"via2",#N/A,TRUE,"general";"via3",#N/A,TRUE,"general"}</definedName>
    <definedName name="ddddt" hidden="1">{"via1",#N/A,TRUE,"general";"via2",#N/A,TRUE,"general";"via3",#N/A,TRUE,"general"}</definedName>
    <definedName name="dddf">#REF!</definedName>
    <definedName name="ddee">#REF!</definedName>
    <definedName name="ddewdw" localSheetId="2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">#REF!</definedName>
    <definedName name="ddfdh" localSheetId="2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2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jf">#REF!</definedName>
    <definedName name="de">#REF!</definedName>
    <definedName name="de_1">NA()</definedName>
    <definedName name="de_1_1">#REF!</definedName>
    <definedName name="de_1_1_1">NA()</definedName>
    <definedName name="de_1_2">#REF!</definedName>
    <definedName name="De_6">#REF!</definedName>
    <definedName name="De_8">#REF!</definedName>
    <definedName name="DEC">#REF!</definedName>
    <definedName name="decisión">#REF!</definedName>
    <definedName name="DECSAN">#REF!</definedName>
    <definedName name="deded" localSheetId="2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DO" localSheetId="2" hidden="1">{TRUE,TRUE,-2.75,-17,483,276.75,FALSE,TRUE,TRUE,TRUE,0,2,#N/A,1,#N/A,12.5875,23.9230769230769,1,FALSE,FALSE,3,TRUE,1,FALSE,75,"Swvu.Formato._.Total.","ACwvu.Formato._.Total.",#N/A,FALSE,FALSE,1.78,0.787401575,0.74,0.984251969,1,"","",FALSE,FALSE,FALSE,FALSE,1,#N/A,1,1,"=R3C3:R149C30",FALSE,"Rwvu.Formato._.Total.","Cwvu.Formato._.Total.",FALSE,FALSE,FALSE,5,300,300,FALSE,FALSE,TRUE,TRUE,TRUE}</definedName>
    <definedName name="DEDO" hidden="1">{TRUE,TRUE,-2.75,-17,483,276.75,FALSE,TRUE,TRUE,TRUE,0,2,#N/A,1,#N/A,12.5875,23.9230769230769,1,FALSE,FALSE,3,TRUE,1,FALSE,75,"Swvu.Formato._.Total.","ACwvu.Formato._.Total.",#N/A,FALSE,FALSE,1.78,0.787401575,0.74,0.984251969,1,"","",FALSE,FALSE,FALSE,FALSE,1,#N/A,1,1,"=R3C3:R149C30",FALSE,"Rwvu.Formato._.Total.","Cwvu.Formato._.Total.",FALSE,FALSE,FALSE,5,300,300,FALSE,FALSE,TRUE,TRUE,TRUE}</definedName>
    <definedName name="def" localSheetId="2">#REF!</definedName>
    <definedName name="def">[16]PrecRec!$D$50</definedName>
    <definedName name="defd" localSheetId="2" hidden="1">{"via1",#N/A,TRUE,"general";"via2",#N/A,TRUE,"general";"via3",#N/A,TRUE,"general"}</definedName>
    <definedName name="defd" hidden="1">{"via1",#N/A,TRUE,"general";"via2",#N/A,TRUE,"general";"via3",#N/A,TRUE,"general"}</definedName>
    <definedName name="deficit">#REF!</definedName>
    <definedName name="DEFLEXION_GG">#REF!</definedName>
    <definedName name="DEFLEXION_ID">#REF!</definedName>
    <definedName name="DEFLEXION_MM">#REF!</definedName>
    <definedName name="DEFLEXION_SS">#REF!</definedName>
    <definedName name="delin" localSheetId="2">#REF!</definedName>
    <definedName name="delin">[16]PrecRec!$D$55</definedName>
    <definedName name="dem.pav">#REF!</definedName>
    <definedName name="DEMANDA">#REF!</definedName>
    <definedName name="demanto">#REF!</definedName>
    <definedName name="demanto_51">#REF!</definedName>
    <definedName name="demarc" localSheetId="2">#REF!</definedName>
    <definedName name="demarc">[16]PrecRec!$D$19</definedName>
    <definedName name="demolicion">#REF!</definedName>
    <definedName name="DEMOLICION_1">NA()</definedName>
    <definedName name="DEMOLICION_1_1">#REF!</definedName>
    <definedName name="DEMOLICION_1_1_1">NA()</definedName>
    <definedName name="DEMOLICION_1_2">#REF!</definedName>
    <definedName name="DEMOLICIONASFALTO">#REF!</definedName>
    <definedName name="DEMOLICIONASFALTO_1">NA()</definedName>
    <definedName name="DEMOLICIONASFALTO_1_1">#REF!</definedName>
    <definedName name="DEMOLICIONASFALTO_1_1_1">NA()</definedName>
    <definedName name="DEMOLICIONASFALTO_1_2">#REF!</definedName>
    <definedName name="DEMOLICIONCONCRETO">#REF!</definedName>
    <definedName name="DEMOLICIONCONCRETO_1">NA()</definedName>
    <definedName name="DEMOLICIONCONCRETO_1_1">#REF!</definedName>
    <definedName name="DEMOLICIONCONCRETO_1_1_1">NA()</definedName>
    <definedName name="DEMOLICIONCONCRETO_1_2">#REF!</definedName>
    <definedName name="DEMOLICIONPAVIMENTO">#REF!</definedName>
    <definedName name="den_1a">#REF!</definedName>
    <definedName name="den_2da">#REF!</definedName>
    <definedName name="den_aisl">#REF!</definedName>
    <definedName name="den_ch">#REF!</definedName>
    <definedName name="den_cond">#REF!</definedName>
    <definedName name="DENS" localSheetId="7">#REF!</definedName>
    <definedName name="DENS">#REF!</definedName>
    <definedName name="DENSIDAD" localSheetId="9">#REF!</definedName>
    <definedName name="DENSIDAD" localSheetId="7">#REF!</definedName>
    <definedName name="DENSIDAD">#REF!</definedName>
    <definedName name="DER">#REF!</definedName>
    <definedName name="DERRUMBES111">#REF!</definedName>
    <definedName name="des">#N/A</definedName>
    <definedName name="DESC_APU" localSheetId="2">IF(LEN(#REF!)=2,VLOOKUP(#REF!,#REF!,2,FALSE),IF(#REF!="",IF(#REF!="",IF(#REF!="","",DIRECTO),""),AU!DESCRIPCION_APU))</definedName>
    <definedName name="DESC_APU">IF(LEN(#REF!)=2,VLOOKUP(#REF!,#REF!,2,FALSE),IF(#REF!="",IF(#REF!="",IF(#REF!="","",DIRECTO),""),DESCRIPCION_APU))</definedName>
    <definedName name="Desc_F">#REF!</definedName>
    <definedName name="Desc_F_Acc">#REF!</definedName>
    <definedName name="descapote" localSheetId="2" hidden="1">{"TAB1",#N/A,TRUE,"GENERAL";"TAB2",#N/A,TRUE,"GENERAL";"TAB3",#N/A,TRUE,"GENERAL";"TAB4",#N/A,TRUE,"GENERAL";"TAB5",#N/A,TRUE,"GENERAL"}</definedName>
    <definedName name="descapote" hidden="1">{"TAB1",#N/A,TRUE,"GENERAL";"TAB2",#N/A,TRUE,"GENERAL";"TAB3",#N/A,TRUE,"GENERAL";"TAB4",#N/A,TRUE,"GENERAL";"TAB5",#N/A,TRUE,"GENERAL"}</definedName>
    <definedName name="descapote.">#REF!</definedName>
    <definedName name="DESCARGA_FONDO">#REF!</definedName>
    <definedName name="descrip_mat" localSheetId="7">#REF!</definedName>
    <definedName name="descrip_mat">#REF!</definedName>
    <definedName name="Descripcion">#REF!</definedName>
    <definedName name="Descripción">#REF!</definedName>
    <definedName name="Descripcion_1">NA()</definedName>
    <definedName name="Descripcion_1_1">#REF!</definedName>
    <definedName name="Descripcion_1_1_1">NA()</definedName>
    <definedName name="Descripcion_1_2">#REF!</definedName>
    <definedName name="DESCRIPCION_APU" localSheetId="2">IF(ISERROR(SEARCH("-",#REF!,3)),INSUMO,[0]!ITEM)</definedName>
    <definedName name="DESCRIPCION_APU">#N/A</definedName>
    <definedName name="DESCRIPCION_EQUIPO">#REF!</definedName>
    <definedName name="DESEMBOLSOS">#REF!</definedName>
    <definedName name="DESFRE" localSheetId="2" hidden="1">{#N/A,#N/A,FALSE,"GRAFICO";#N/A,#N/A,FALSE,"CAJA (2)";#N/A,#N/A,FALSE,"TERCEROS-PROMEDIO";#N/A,#N/A,FALSE,"CAJA";#N/A,#N/A,FALSE,"INGRESOS1995-2003";#N/A,#N/A,FALSE,"GASTOS1995-2003"}</definedName>
    <definedName name="DESFRE" hidden="1">{#N/A,#N/A,FALSE,"GRAFICO";#N/A,#N/A,FALSE,"CAJA (2)";#N/A,#N/A,FALSE,"TERCEROS-PROMEDIO";#N/A,#N/A,FALSE,"CAJA";#N/A,#N/A,FALSE,"INGRESOS1995-2003";#N/A,#N/A,FALSE,"GASTOS1995-2003"}</definedName>
    <definedName name="design" localSheetId="2">#REF!</definedName>
    <definedName name="design">'[42]Design (3)'!$A$12:$CM$71</definedName>
    <definedName name="design2" localSheetId="2">#REF!</definedName>
    <definedName name="design2">[42]Design!$A$24:$CM$66</definedName>
    <definedName name="DESMOLD">#REF!</definedName>
    <definedName name="DevAnd">#REF!</definedName>
    <definedName name="DevBol">#REF!</definedName>
    <definedName name="DevCorS">#REF!</definedName>
    <definedName name="DevDM">#REF!</definedName>
    <definedName name="DevDolC">#REF!</definedName>
    <definedName name="DevFr">#REF!</definedName>
    <definedName name="DevFS">#REF!</definedName>
    <definedName name="DevLE">#REF!</definedName>
    <definedName name="DevPeso">#REF!</definedName>
    <definedName name="DevPta">#REF!</definedName>
    <definedName name="DevSol">#REF!</definedName>
    <definedName name="DevSucre">#REF!</definedName>
    <definedName name="DevYen">#REF!</definedName>
    <definedName name="DEX" localSheetId="7">#REF!</definedName>
    <definedName name="DEX">#REF!</definedName>
    <definedName name="df">#REF!</definedName>
    <definedName name="dfa" localSheetId="2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2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2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2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2" hidden="1">{"via1",#N/A,TRUE,"general";"via2",#N/A,TRUE,"general";"via3",#N/A,TRUE,"general"}</definedName>
    <definedName name="dfdsfi" hidden="1">{"via1",#N/A,TRUE,"general";"via2",#N/A,TRUE,"general";"via3",#N/A,TRUE,"general"}</definedName>
    <definedName name="dff">#REF!</definedName>
    <definedName name="dffffe" localSheetId="2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2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2" hidden="1">{"via1",#N/A,TRUE,"general";"via2",#N/A,TRUE,"general";"via3",#N/A,TRUE,"general"}</definedName>
    <definedName name="DFGBHJ" hidden="1">{"via1",#N/A,TRUE,"general";"via2",#N/A,TRUE,"general";"via3",#N/A,TRUE,"general"}</definedName>
    <definedName name="dfgdf">#REF!</definedName>
    <definedName name="DFGDFG" localSheetId="2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2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2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2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2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2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2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2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2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2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2" hidden="1">{"via1",#N/A,TRUE,"general";"via2",#N/A,TRUE,"general";"via3",#N/A,TRUE,"general"}</definedName>
    <definedName name="dfj" hidden="1">{"via1",#N/A,TRUE,"general";"via2",#N/A,TRUE,"general";"via3",#N/A,TRUE,"general"}</definedName>
    <definedName name="dflt2">#REF!</definedName>
    <definedName name="DFRFRF" localSheetId="2" hidden="1">{"via1",#N/A,TRUE,"general";"via2",#N/A,TRUE,"general";"via3",#N/A,TRUE,"general"}</definedName>
    <definedName name="DFRFRF" hidden="1">{"via1",#N/A,TRUE,"general";"via2",#N/A,TRUE,"general";"via3",#N/A,TRUE,"general"}</definedName>
    <definedName name="DFSDGDFG" localSheetId="7">#REF!</definedName>
    <definedName name="DFSDGDFG">#REF!</definedName>
    <definedName name="DFVUI" localSheetId="2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2" hidden="1">{"via1",#N/A,TRUE,"general";"via2",#N/A,TRUE,"general";"via3",#N/A,TRUE,"general"}</definedName>
    <definedName name="dg" hidden="1">{"via1",#N/A,TRUE,"general";"via2",#N/A,TRUE,"general";"via3",#N/A,TRUE,"general"}</definedName>
    <definedName name="DGDF">#REF!</definedName>
    <definedName name="dgdgr" localSheetId="2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2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2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2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2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2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hdh">#REF!</definedName>
    <definedName name="dghfs" localSheetId="7">#REF!</definedName>
    <definedName name="dghfs">#REF!</definedName>
    <definedName name="dgrdeb" localSheetId="2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2" hidden="1">{"via1",#N/A,TRUE,"general";"via2",#N/A,TRUE,"general";"via3",#N/A,TRUE,"general"}</definedName>
    <definedName name="dgreg" hidden="1">{"via1",#N/A,TRUE,"general";"via2",#N/A,TRUE,"general";"via3",#N/A,TRUE,"general"}</definedName>
    <definedName name="dgsdggh">#REF!</definedName>
    <definedName name="DH" localSheetId="2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2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2" hidden="1">{"via1",#N/A,TRUE,"general";"via2",#N/A,TRUE,"general";"via3",#N/A,TRUE,"general"}</definedName>
    <definedName name="dhgh" hidden="1">{"via1",#N/A,TRUE,"general";"via2",#N/A,TRUE,"general";"via3",#N/A,TRUE,"general"}</definedName>
    <definedName name="dhp">#REF!</definedName>
    <definedName name="di">#REF!</definedName>
    <definedName name="DIA">#REF!</definedName>
    <definedName name="día" localSheetId="7">#REF!</definedName>
    <definedName name="día">#REF!</definedName>
    <definedName name="Día_de_pago" localSheetId="2">DATE(YEAR(Inicio_prestamo),MONTH(Inicio_prestamo)+Payment_Number,DAY(Inicio_prestamo))</definedName>
    <definedName name="Día_de_pago">DATE(YEAR(Inicio_prestamo),MONTH(Inicio_prestamo)+Payment_Number,DAY(Inicio_prestamo))</definedName>
    <definedName name="DIAME" localSheetId="7">#REF!</definedName>
    <definedName name="DIAME">#REF!</definedName>
    <definedName name="diametros" localSheetId="7">#REF!</definedName>
    <definedName name="diametros">#REF!</definedName>
    <definedName name="DiametrosCodos">#REF!</definedName>
    <definedName name="DIANA">#REF!</definedName>
    <definedName name="DIAS">#REF!</definedName>
    <definedName name="DIAS_1">NA()</definedName>
    <definedName name="DIAS_1_1">#REF!</definedName>
    <definedName name="DIAS_1_1_1">NA()</definedName>
    <definedName name="DIAS_1_2">#REF!</definedName>
    <definedName name="DIC">#REF!</definedName>
    <definedName name="diego">#REF!</definedName>
    <definedName name="diego1">#REF!</definedName>
    <definedName name="dife">#REF!</definedName>
    <definedName name="DIOGE">#REF!</definedName>
    <definedName name="DIRECCIÓN">#REF!</definedName>
    <definedName name="DIRECTO">"DIRECTO:  "&amp;TEXT(SUMIF(#REF!,#REF!,#REF!)/2,"#,##0")&amp;" / "&amp;VLOOKUP(#REF!,#REF!,3,FALSE)</definedName>
    <definedName name="DISCORT">#REF!</definedName>
    <definedName name="Diseñadores">#REF!</definedName>
    <definedName name="DISEÑOS">#REF!</definedName>
    <definedName name="DISOLV">#REF!</definedName>
    <definedName name="DistanciasPRS7801">#REF!</definedName>
    <definedName name="DistanciasPRS9003">#REF!</definedName>
    <definedName name="DistanciasPRS9004">#REF!</definedName>
    <definedName name="DISTRIBUCION" localSheetId="2" hidden="1">{#N/A,#N/A,FALSE,"GRAFICO";#N/A,#N/A,FALSE,"CAJA (2)";#N/A,#N/A,FALSE,"TERCEROS-PROMEDIO";#N/A,#N/A,FALSE,"CAJA";#N/A,#N/A,FALSE,"INGRESOS1995-2003";#N/A,#N/A,FALSE,"GASTOS1995-2003"}</definedName>
    <definedName name="DISTRIBUCION" hidden="1">{#N/A,#N/A,FALSE,"GRAFICO";#N/A,#N/A,FALSE,"CAJA (2)";#N/A,#N/A,FALSE,"TERCEROS-PROMEDIO";#N/A,#N/A,FALSE,"CAJA";#N/A,#N/A,FALSE,"INGRESOS1995-2003";#N/A,#N/A,FALSE,"GASTOS1995-2003"}</definedName>
    <definedName name="DIVERSOS">#REF!</definedName>
    <definedName name="dj">#REF!</definedName>
    <definedName name="djdytj" localSheetId="2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MD">#REF!</definedName>
    <definedName name="do">#REF!</definedName>
    <definedName name="DOC">#REF!</definedName>
    <definedName name="dolar">#REF!</definedName>
    <definedName name="dólar">#REF!</definedName>
    <definedName name="dolar_10">#REF!</definedName>
    <definedName name="dolar_2">#REF!</definedName>
    <definedName name="dolar_2_10">#REF!</definedName>
    <definedName name="dolar_4">#REF!</definedName>
    <definedName name="dolar_4_10">#REF!</definedName>
    <definedName name="dolartyco">#REF!</definedName>
    <definedName name="DOLCAN">#REF!</definedName>
    <definedName name="DOM160X20_S1">#REF!</definedName>
    <definedName name="DOM160X20_S2">#REF!</definedName>
    <definedName name="DOM160X20_S3">#REF!</definedName>
    <definedName name="DOM160X20_S4">#REF!</definedName>
    <definedName name="DOM160X20_S5">#REF!</definedName>
    <definedName name="DOM160X20_S6">#REF!</definedName>
    <definedName name="DOM160X32_S1">#REF!</definedName>
    <definedName name="DOM160X32_S2">#REF!</definedName>
    <definedName name="DOM160X32_S3">#REF!</definedName>
    <definedName name="DOM160X32_S4">#REF!</definedName>
    <definedName name="DOM160X32_S5">#REF!</definedName>
    <definedName name="DOM160X32_S6">#REF!</definedName>
    <definedName name="DOM200X20_S1">#REF!</definedName>
    <definedName name="DOM200X20_S2">#REF!</definedName>
    <definedName name="DOM200X20_S3">#REF!</definedName>
    <definedName name="DOM200X20_S4">#REF!</definedName>
    <definedName name="DOM200X20_S5">#REF!</definedName>
    <definedName name="DOM200X20_S6">#REF!</definedName>
    <definedName name="DOM200X32_S1">#REF!</definedName>
    <definedName name="DOM200X32_S2">#REF!</definedName>
    <definedName name="DOM200X32_S3">#REF!</definedName>
    <definedName name="DOM200X32_S4">#REF!</definedName>
    <definedName name="DOM200X32_S5">#REF!</definedName>
    <definedName name="DOM200X32_S6">#REF!</definedName>
    <definedName name="DOM90X20_S1">#REF!</definedName>
    <definedName name="DOM90X20_S2">#REF!</definedName>
    <definedName name="DOM90X20_S3">#REF!</definedName>
    <definedName name="DOM90X20_S4">#REF!</definedName>
    <definedName name="DOM90X20_S5">#REF!</definedName>
    <definedName name="DOM90X20_S6">#REF!</definedName>
    <definedName name="DOM90X32_S1">#REF!</definedName>
    <definedName name="DOM90X32_S2">#REF!</definedName>
    <definedName name="DOM90X32_S3">#REF!</definedName>
    <definedName name="DOM90X32_S4">#REF!</definedName>
    <definedName name="DOM90X32_S5">#REF!</definedName>
    <definedName name="DOM90X32_S6">#REF!</definedName>
    <definedName name="DOMESP90X63_S1">#REF!</definedName>
    <definedName name="DOMESP90X63_S2">#REF!</definedName>
    <definedName name="DOMESP90X63_S3">#REF!</definedName>
    <definedName name="DOMESP90X63_S4">#REF!</definedName>
    <definedName name="DOMESP90X63_S5">#REF!</definedName>
    <definedName name="DOMESP90X63_S6">#REF!</definedName>
    <definedName name="Domiciliaria" localSheetId="7">#REF!</definedName>
    <definedName name="Domiciliaria">#REF!</definedName>
    <definedName name="DOR">#REF!</definedName>
    <definedName name="dos">#REF!</definedName>
    <definedName name="DOT" localSheetId="7">#REF!</definedName>
    <definedName name="DOT">#REF!</definedName>
    <definedName name="DOTACION_SOLICITADA_POR_SECRETARIA_DE_SALUD___ASCENSORES">#REF!</definedName>
    <definedName name="Dp">#REF!</definedName>
    <definedName name="DPM">#REF!</definedName>
    <definedName name="DQ">#REF!</definedName>
    <definedName name="DR">#REF!</definedName>
    <definedName name="dren4" localSheetId="2">#REF!</definedName>
    <definedName name="dren4">[16]PrecRec!$D$43</definedName>
    <definedName name="drf">#REF!</definedName>
    <definedName name="drhdt">#REF!</definedName>
    <definedName name="dry" localSheetId="2" hidden="1">{"via1",#N/A,TRUE,"general";"via2",#N/A,TRUE,"general";"via3",#N/A,TRUE,"general"}</definedName>
    <definedName name="dry" hidden="1">{"via1",#N/A,TRUE,"general";"via2",#N/A,TRUE,"general";"via3",#N/A,TRUE,"general"}</definedName>
    <definedName name="DS" localSheetId="2">#REF!,#REF!,#REF!,#REF!,#REF!,#REF!,#REF!,#REF!,#REF!,#REF!,#REF!,#REF!,#REF!</definedName>
    <definedName name="DS" localSheetId="7">#REF!</definedName>
    <definedName name="DS">#REF!</definedName>
    <definedName name="DSA">#REF!</definedName>
    <definedName name="DSAD" localSheetId="2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2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AGASG">#REF!</definedName>
    <definedName name="Dsbcm">#REF!</definedName>
    <definedName name="DSD" localSheetId="2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2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2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2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2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2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2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2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2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2" hidden="1">{"via1",#N/A,TRUE,"general";"via2",#N/A,TRUE,"general";"via3",#N/A,TRUE,"general"}</definedName>
    <definedName name="dsftbv" hidden="1">{"via1",#N/A,TRUE,"general";"via2",#N/A,TRUE,"general";"via3",#N/A,TRUE,"general"}</definedName>
    <definedName name="DT" localSheetId="7">#REF!</definedName>
    <definedName name="DT">#REF!</definedName>
    <definedName name="DT_1">#REF!,#REF!,#REF!,#REF!,#REF!,#REF!,#REF!,#REF!,#REF!,#REF!,#REF!,#REF!,#REF!</definedName>
    <definedName name="DT_2">#REF!,#REF!,#REF!,#REF!,#REF!,#REF!,#REF!,#REF!,#REF!,#REF!,#REF!,#REF!,#REF!,#REF!,#REF!,#REF!,#REF!,#REF!,#REF!,#REF!</definedName>
    <definedName name="DT_4">#REF!,#REF!,#REF!,#REF!,#REF!,#REF!,#REF!,#REF!,#REF!,#REF!,#REF!,#REF!,#REF!,#REF!,#REF!,#REF!,#REF!,#REF!</definedName>
    <definedName name="DT_5">#REF!,#REF!,#REF!,#REF!,#REF!</definedName>
    <definedName name="dtocon">#REF!</definedName>
    <definedName name="dtrhj" localSheetId="2" hidden="1">{"via1",#N/A,TRUE,"general";"via2",#N/A,TRUE,"general";"via3",#N/A,TRUE,"general"}</definedName>
    <definedName name="dtrhj" hidden="1">{"via1",#N/A,TRUE,"general";"via2",#N/A,TRUE,"general";"via3",#N/A,TRUE,"general"}</definedName>
    <definedName name="DTS">#REF!</definedName>
    <definedName name="DUCTO" localSheetId="2">#REF!</definedName>
    <definedName name="DUCTO" localSheetId="7">[43]CONDUIT!#REF!</definedName>
    <definedName name="DUCTO">[43]CONDUIT!#REF!</definedName>
    <definedName name="Dv">#REF!</definedName>
    <definedName name="dxfgg" localSheetId="2" hidden="1">{"via1",#N/A,TRUE,"general";"via2",#N/A,TRUE,"general";"via3",#N/A,TRUE,"general"}</definedName>
    <definedName name="dxfgg" hidden="1">{"via1",#N/A,TRUE,"general";"via2",#N/A,TRUE,"general";"via3",#N/A,TRUE,"general"}</definedName>
    <definedName name="e" localSheetId="9">#REF!</definedName>
    <definedName name="e" localSheetId="7">#REF!</definedName>
    <definedName name="e">#REF!</definedName>
    <definedName name="E_03">#REF!</definedName>
    <definedName name="e3e33" localSheetId="2" hidden="1">{"via1",#N/A,TRUE,"general";"via2",#N/A,TRUE,"general";"via3",#N/A,TRUE,"general"}</definedName>
    <definedName name="e3e33" hidden="1">{"via1",#N/A,TRUE,"general";"via2",#N/A,TRUE,"general";"via3",#N/A,TRUE,"general"}</definedName>
    <definedName name="Ebitda" localSheetId="2" hidden="1">{#N/A,#N/A,FALSE,"GRAFICO";#N/A,#N/A,FALSE,"CAJA (2)";#N/A,#N/A,FALSE,"TERCEROS-PROMEDIO";#N/A,#N/A,FALSE,"CAJA";#N/A,#N/A,FALSE,"INGRESOS1995-2003";#N/A,#N/A,FALSE,"GASTOS1995-2003"}</definedName>
    <definedName name="Ebitda" hidden="1">{#N/A,#N/A,FALSE,"GRAFICO";#N/A,#N/A,FALSE,"CAJA (2)";#N/A,#N/A,FALSE,"TERCEROS-PROMEDIO";#N/A,#N/A,FALSE,"CAJA";#N/A,#N/A,FALSE,"INGRESOS1995-2003";#N/A,#N/A,FALSE,"GASTOS1995-2003"}</definedName>
    <definedName name="ec">#REF!</definedName>
    <definedName name="ece">#REF!</definedName>
    <definedName name="ed">#REF!</definedName>
    <definedName name="EDEDWSWQA" localSheetId="2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2" hidden="1">{"via1",#N/A,TRUE,"general";"via2",#N/A,TRUE,"general";"via3",#N/A,TRUE,"general"}</definedName>
    <definedName name="edgfhmn" hidden="1">{"via1",#N/A,TRUE,"general";"via2",#N/A,TRUE,"general";"via3",#N/A,TRUE,"general"}</definedName>
    <definedName name="ee" localSheetId="7">#REF!</definedName>
    <definedName name="ee">#REF!</definedName>
    <definedName name="eee">#REF!</definedName>
    <definedName name="eeedfr" localSheetId="2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E">Scheduled_Payment+Extra_Payment</definedName>
    <definedName name="eeeeer" localSheetId="2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2" hidden="1">{"via1",#N/A,TRUE,"general";"via2",#N/A,TRUE,"general";"via3",#N/A,TRUE,"general"}</definedName>
    <definedName name="eeerfd" hidden="1">{"via1",#N/A,TRUE,"general";"via2",#N/A,TRUE,"general";"via3",#N/A,TRUE,"general"}</definedName>
    <definedName name="ef">#REF!</definedName>
    <definedName name="efef" localSheetId="2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2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2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2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#REF!</definedName>
    <definedName name="el">#REF!</definedName>
    <definedName name="ELA">#REF!</definedName>
    <definedName name="Elec1">#REF!</definedName>
    <definedName name="Elec2">#REF!</definedName>
    <definedName name="Elec3">#REF!</definedName>
    <definedName name="Electricista">#REF!</definedName>
    <definedName name="ELECTRICO">#REF!</definedName>
    <definedName name="ELECTRICO_ITEM_ESTIMADO">#REF!</definedName>
    <definedName name="electrosoldada" localSheetId="7">#REF!</definedName>
    <definedName name="electrosoldada">#REF!</definedName>
    <definedName name="elementos">#REF!</definedName>
    <definedName name="ELLA">#REF!</definedName>
    <definedName name="emanto">#REF!</definedName>
    <definedName name="emanto_51">#REF!</definedName>
    <definedName name="EMBALSE">#REF!</definedName>
    <definedName name="eme">#N/A</definedName>
    <definedName name="EMPRESA">#REF!</definedName>
    <definedName name="emul" localSheetId="2">#REF!</definedName>
    <definedName name="emul">[16]PrecRec!$D$58</definedName>
    <definedName name="Enchape_euro_o_corona">#REF!</definedName>
    <definedName name="Enchape_pisopared_baño">#REF!</definedName>
    <definedName name="ENCHAPES">#REF!,#REF!</definedName>
    <definedName name="ENCHAPES__REVOQUES_Y_PINTURA">#REF!</definedName>
    <definedName name="ENCHAPES_1">#REF!</definedName>
    <definedName name="ENCHAPES_ITEM">#REF!,#REF!,#REF!,#REF!</definedName>
    <definedName name="ENCHAPES_VALOR">#REF!,#REF!,#REF!</definedName>
    <definedName name="ENCHAPES2">#REF!,#REF!</definedName>
    <definedName name="End_Bal">#REF!</definedName>
    <definedName name="Ene" localSheetId="2">#REF!</definedName>
    <definedName name="Ene">[44]ENE!$A$12:$H$34</definedName>
    <definedName name="Ene_C" localSheetId="2">#REF!</definedName>
    <definedName name="Ene_C">[44]ENE!$A$35:$H$52</definedName>
    <definedName name="EneFeb" localSheetId="2">#REF!</definedName>
    <definedName name="EneFeb">'[45]Ene-Feb'!$A$12:$H$34</definedName>
    <definedName name="ENERO">#REF!</definedName>
    <definedName name="ENEROA">#REF!</definedName>
    <definedName name="ENT.A1">#REF!</definedName>
    <definedName name="ENT.ESP">#REF!</definedName>
    <definedName name="ENT1_SEPT25">#REF!,#REF!,#REF!</definedName>
    <definedName name="ENTIB">#REF!</definedName>
    <definedName name="ENTIBADO">#REF!</definedName>
    <definedName name="entibado_1">NA()</definedName>
    <definedName name="entibado_1_1">#REF!</definedName>
    <definedName name="entibado_1_1_1">NA()</definedName>
    <definedName name="entibado_1_2">#REF!</definedName>
    <definedName name="ENTIDADES">#REF!</definedName>
    <definedName name="ENTRADASP">#REF!</definedName>
    <definedName name="EPS">#REF!</definedName>
    <definedName name="EQ">#REF!</definedName>
    <definedName name="EQPL">#REF!</definedName>
    <definedName name="EQSOLD">#REF!</definedName>
    <definedName name="EQSOLDAR">#REF!</definedName>
    <definedName name="EQUI" localSheetId="2">#REF!</definedName>
    <definedName name="EQUI">[46]EQUIPO!$B$2:$B$36</definedName>
    <definedName name="EQUIPMAR">#REF!</definedName>
    <definedName name="EQUIPO">#REF!</definedName>
    <definedName name="EQUIPO_1" localSheetId="2">#REF!</definedName>
    <definedName name="EQUIPO_1">[46]EQUIPO!$B$2:$D$36</definedName>
    <definedName name="Equipo_de_soldadura">#REF!</definedName>
    <definedName name="Equipo_de_topografia">#REF!</definedName>
    <definedName name="equipo1">#REF!</definedName>
    <definedName name="Equipos">#REF!</definedName>
    <definedName name="equipos_cargue">#REF!</definedName>
    <definedName name="Equipos_Macro">#REF!</definedName>
    <definedName name="EQUIPOTIT">#REF!</definedName>
    <definedName name="eqw" localSheetId="2" hidden="1">{"via1",#N/A,TRUE,"general";"via2",#N/A,TRUE,"general";"via3",#N/A,TRUE,"general"}</definedName>
    <definedName name="eqw" hidden="1">{"via1",#N/A,TRUE,"general";"via2",#N/A,TRUE,"general";"via3",#N/A,TRUE,"general"}</definedName>
    <definedName name="er">#REF!</definedName>
    <definedName name="ere">#REF!</definedName>
    <definedName name="erg" localSheetId="2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2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2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2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2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2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2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2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2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2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2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2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r" localSheetId="2" hidden="1">{"TAB1",#N/A,TRUE,"GENERAL";"TAB2",#N/A,TRUE,"GENERAL";"TAB3",#N/A,TRUE,"GENERAL";"TAB4",#N/A,TRUE,"GENERAL";"TAB5",#N/A,TRUE,"GENERAL"}</definedName>
    <definedName name="ERR" localSheetId="7">#REF!</definedName>
    <definedName name="ERR">#REF!</definedName>
    <definedName name="ERROR">#REF!</definedName>
    <definedName name="ERROR1">#REF!</definedName>
    <definedName name="ERROR2">#REF!</definedName>
    <definedName name="ERROR3">#REF!</definedName>
    <definedName name="ERROR5">#REF!</definedName>
    <definedName name="ert" localSheetId="2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2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2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2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2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2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2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2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2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2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2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2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2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2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2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2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2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2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2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2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2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2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2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2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2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2" hidden="1">{"via1",#N/A,TRUE,"general";"via2",#N/A,TRUE,"general";"via3",#N/A,TRUE,"general"}</definedName>
    <definedName name="eryy" hidden="1">{"via1",#N/A,TRUE,"general";"via2",#N/A,TRUE,"general";"via3",#N/A,TRUE,"general"}</definedName>
    <definedName name="ES">#N/A</definedName>
    <definedName name="ES1_1">#REF!</definedName>
    <definedName name="ES1_10">#REF!</definedName>
    <definedName name="ES1_11">#REF!</definedName>
    <definedName name="ES1_12">#REF!</definedName>
    <definedName name="ES1_13">#REF!</definedName>
    <definedName name="ES1_14">#REF!</definedName>
    <definedName name="ES1_15">#REF!</definedName>
    <definedName name="ES1_16">#REF!</definedName>
    <definedName name="ES1_17">#REF!</definedName>
    <definedName name="ES1_18">#REF!</definedName>
    <definedName name="ES1_19">#REF!</definedName>
    <definedName name="ES1_2">#REF!</definedName>
    <definedName name="ES1_20">#REF!</definedName>
    <definedName name="ES1_21">#REF!</definedName>
    <definedName name="ES1_22">#REF!</definedName>
    <definedName name="ES1_23">#REF!</definedName>
    <definedName name="ES1_24">#REF!</definedName>
    <definedName name="ES1_25">#REF!</definedName>
    <definedName name="ES1_26">#REF!</definedName>
    <definedName name="ES1_27">#REF!</definedName>
    <definedName name="ES1_28">#REF!</definedName>
    <definedName name="ES1_29">#REF!</definedName>
    <definedName name="ES1_3">#REF!</definedName>
    <definedName name="ES1_30">#REF!</definedName>
    <definedName name="ES1_31">#REF!</definedName>
    <definedName name="ES1_32">#REF!</definedName>
    <definedName name="ES1_33">#REF!</definedName>
    <definedName name="ES1_34">#REF!</definedName>
    <definedName name="ES1_35">#REF!</definedName>
    <definedName name="ES1_36">#REF!</definedName>
    <definedName name="ES1_37">#REF!</definedName>
    <definedName name="ES1_38">#REF!</definedName>
    <definedName name="ES1_39">#REF!</definedName>
    <definedName name="ES1_4">#REF!</definedName>
    <definedName name="ES1_40">#REF!</definedName>
    <definedName name="ES1_41">#REF!</definedName>
    <definedName name="ES1_42">#REF!</definedName>
    <definedName name="ES1_43">#REF!</definedName>
    <definedName name="ES1_5">#REF!</definedName>
    <definedName name="ES1_6">#REF!</definedName>
    <definedName name="ES1_7">#REF!</definedName>
    <definedName name="ES1_8">#REF!</definedName>
    <definedName name="ES1_9">#REF!</definedName>
    <definedName name="ES2_1">#REF!</definedName>
    <definedName name="ES2_10">#REF!</definedName>
    <definedName name="ES2_11">#REF!</definedName>
    <definedName name="ES2_12">#REF!</definedName>
    <definedName name="ES2_13">#REF!</definedName>
    <definedName name="ES2_14">#REF!</definedName>
    <definedName name="ES2_15">#REF!</definedName>
    <definedName name="ES2_16">#REF!</definedName>
    <definedName name="ES2_17">#REF!</definedName>
    <definedName name="ES2_18">#REF!</definedName>
    <definedName name="ES2_19">#REF!</definedName>
    <definedName name="ES2_2">#REF!</definedName>
    <definedName name="ES2_20">#REF!</definedName>
    <definedName name="ES2_21">#REF!</definedName>
    <definedName name="ES2_22">#REF!</definedName>
    <definedName name="ES2_23">#REF!</definedName>
    <definedName name="ES2_24">#REF!</definedName>
    <definedName name="ES2_25">#REF!</definedName>
    <definedName name="ES2_26">#REF!</definedName>
    <definedName name="ES2_27">#REF!</definedName>
    <definedName name="ES2_28">#REF!</definedName>
    <definedName name="ES2_29">#REF!</definedName>
    <definedName name="ES2_3">#REF!</definedName>
    <definedName name="ES2_30">#REF!</definedName>
    <definedName name="ES2_31">#REF!</definedName>
    <definedName name="ES2_32">#REF!</definedName>
    <definedName name="ES2_33">#REF!</definedName>
    <definedName name="ES2_34">#REF!</definedName>
    <definedName name="ES2_35">#REF!</definedName>
    <definedName name="ES2_36">#REF!</definedName>
    <definedName name="ES2_37">#REF!</definedName>
    <definedName name="ES2_38">#REF!</definedName>
    <definedName name="ES2_39">#REF!</definedName>
    <definedName name="ES2_4">#REF!</definedName>
    <definedName name="ES2_40">#REF!</definedName>
    <definedName name="ES2_41">#REF!</definedName>
    <definedName name="ES2_42">#REF!</definedName>
    <definedName name="ES2_43">#REF!</definedName>
    <definedName name="ES2_5">#REF!</definedName>
    <definedName name="ES2_6">#REF!</definedName>
    <definedName name="ES2_7">#REF!</definedName>
    <definedName name="ES2_8">#REF!</definedName>
    <definedName name="ES2_9">#REF!</definedName>
    <definedName name="ES3_1">#REF!</definedName>
    <definedName name="ES3_10">#REF!</definedName>
    <definedName name="ES3_11">#REF!</definedName>
    <definedName name="ES3_12">#REF!</definedName>
    <definedName name="ES3_13">#REF!</definedName>
    <definedName name="ES3_14">#REF!</definedName>
    <definedName name="ES3_15">#REF!</definedName>
    <definedName name="ES3_16">#REF!</definedName>
    <definedName name="ES3_17">#REF!</definedName>
    <definedName name="ES3_18">#REF!</definedName>
    <definedName name="ES3_19">#REF!</definedName>
    <definedName name="ES3_2">#REF!</definedName>
    <definedName name="ES3_20">#REF!</definedName>
    <definedName name="ES3_21">#REF!</definedName>
    <definedName name="ES3_22">#REF!</definedName>
    <definedName name="ES3_23">#REF!</definedName>
    <definedName name="ES3_24">#REF!</definedName>
    <definedName name="ES3_25">#REF!</definedName>
    <definedName name="ES3_26">#REF!</definedName>
    <definedName name="ES3_27">#REF!</definedName>
    <definedName name="ES3_28">#REF!</definedName>
    <definedName name="ES3_29">#REF!</definedName>
    <definedName name="ES3_3">#REF!</definedName>
    <definedName name="ES3_30">#REF!</definedName>
    <definedName name="ES3_31">#REF!</definedName>
    <definedName name="ES3_32">#REF!</definedName>
    <definedName name="ES3_33">#REF!</definedName>
    <definedName name="ES3_34">#REF!</definedName>
    <definedName name="ES3_35">#REF!</definedName>
    <definedName name="ES3_36">#REF!</definedName>
    <definedName name="ES3_37">#REF!</definedName>
    <definedName name="ES3_38">#REF!</definedName>
    <definedName name="ES3_39">#REF!</definedName>
    <definedName name="ES3_4">#REF!</definedName>
    <definedName name="ES3_40">#REF!</definedName>
    <definedName name="ES3_41">#REF!</definedName>
    <definedName name="ES3_42">#REF!</definedName>
    <definedName name="ES3_43">#REF!</definedName>
    <definedName name="ES3_5">#REF!</definedName>
    <definedName name="ES3_6">#REF!</definedName>
    <definedName name="ES3_7">#REF!</definedName>
    <definedName name="ES3_8">#REF!</definedName>
    <definedName name="ES3_9">#REF!</definedName>
    <definedName name="ES4_1">#REF!</definedName>
    <definedName name="ES4_10">#REF!</definedName>
    <definedName name="ES4_11">#REF!</definedName>
    <definedName name="ES4_12">#REF!</definedName>
    <definedName name="ES4_13">#REF!</definedName>
    <definedName name="ES4_14">#REF!</definedName>
    <definedName name="ES4_15">#REF!</definedName>
    <definedName name="ES4_16">#REF!</definedName>
    <definedName name="ES4_17">#REF!</definedName>
    <definedName name="ES4_18">#REF!</definedName>
    <definedName name="ES4_19">#REF!</definedName>
    <definedName name="ES4_2">#REF!</definedName>
    <definedName name="ES4_20">#REF!</definedName>
    <definedName name="ES4_21">#REF!</definedName>
    <definedName name="ES4_22">#REF!</definedName>
    <definedName name="ES4_23">#REF!</definedName>
    <definedName name="ES4_24">#REF!</definedName>
    <definedName name="ES4_25">#REF!</definedName>
    <definedName name="ES4_26">#REF!</definedName>
    <definedName name="ES4_27">#REF!</definedName>
    <definedName name="ES4_28">#REF!</definedName>
    <definedName name="ES4_29">#REF!</definedName>
    <definedName name="ES4_3">#REF!</definedName>
    <definedName name="ES4_30">#REF!</definedName>
    <definedName name="ES4_31">#REF!</definedName>
    <definedName name="ES4_32">#REF!</definedName>
    <definedName name="ES4_33">#REF!</definedName>
    <definedName name="ES4_34">#REF!</definedName>
    <definedName name="ES4_35">#REF!</definedName>
    <definedName name="ES4_36">#REF!</definedName>
    <definedName name="ES4_37">#REF!</definedName>
    <definedName name="ES4_38">#REF!</definedName>
    <definedName name="ES4_39">#REF!</definedName>
    <definedName name="ES4_4">#REF!</definedName>
    <definedName name="ES4_40">#REF!</definedName>
    <definedName name="ES4_41">#REF!</definedName>
    <definedName name="ES4_42">#REF!</definedName>
    <definedName name="ES4_43">#REF!</definedName>
    <definedName name="ES4_5">#REF!</definedName>
    <definedName name="ES4_6">#REF!</definedName>
    <definedName name="ES4_7">#REF!</definedName>
    <definedName name="ES4_8">#REF!</definedName>
    <definedName name="ES4_9">#REF!</definedName>
    <definedName name="ES5_1">#REF!</definedName>
    <definedName name="ES5_10">#REF!</definedName>
    <definedName name="ES5_11">#REF!</definedName>
    <definedName name="ES5_12">#REF!</definedName>
    <definedName name="ES5_13">#REF!</definedName>
    <definedName name="ES5_14">#REF!</definedName>
    <definedName name="ES5_15">#REF!</definedName>
    <definedName name="ES5_16">#REF!</definedName>
    <definedName name="ES5_17">#REF!</definedName>
    <definedName name="ES5_18">#REF!</definedName>
    <definedName name="ES5_19">#REF!</definedName>
    <definedName name="ES5_2">#REF!</definedName>
    <definedName name="ES5_20">#REF!</definedName>
    <definedName name="ES5_21">#REF!</definedName>
    <definedName name="ES5_22">#REF!</definedName>
    <definedName name="ES5_23">#REF!</definedName>
    <definedName name="ES5_24">#REF!</definedName>
    <definedName name="ES5_25">#REF!</definedName>
    <definedName name="ES5_26">#REF!</definedName>
    <definedName name="ES5_27">#REF!</definedName>
    <definedName name="ES5_28">#REF!</definedName>
    <definedName name="ES5_29">#REF!</definedName>
    <definedName name="ES5_3">#REF!</definedName>
    <definedName name="ES5_30">#REF!</definedName>
    <definedName name="ES5_31">#REF!</definedName>
    <definedName name="ES5_32">#REF!</definedName>
    <definedName name="ES5_33">#REF!</definedName>
    <definedName name="ES5_34">#REF!</definedName>
    <definedName name="ES5_35">#REF!</definedName>
    <definedName name="ES5_36">#REF!</definedName>
    <definedName name="ES5_37">#REF!</definedName>
    <definedName name="ES5_38">#REF!</definedName>
    <definedName name="ES5_39">#REF!</definedName>
    <definedName name="ES5_4">#REF!</definedName>
    <definedName name="ES5_40">#REF!</definedName>
    <definedName name="ES5_41">#REF!</definedName>
    <definedName name="ES5_42">#REF!</definedName>
    <definedName name="ES5_43">#REF!</definedName>
    <definedName name="ES5_5">#REF!</definedName>
    <definedName name="ES5_6">#REF!</definedName>
    <definedName name="ES5_7">#REF!</definedName>
    <definedName name="ES5_8">#REF!</definedName>
    <definedName name="ES5_9">#REF!</definedName>
    <definedName name="ES6_1">#REF!</definedName>
    <definedName name="ES6_10">#REF!</definedName>
    <definedName name="ES6_11">#REF!</definedName>
    <definedName name="ES6_12">#REF!</definedName>
    <definedName name="ES6_13">#REF!</definedName>
    <definedName name="ES6_14">#REF!</definedName>
    <definedName name="ES6_15">#REF!</definedName>
    <definedName name="ES6_16">#REF!</definedName>
    <definedName name="ES6_17">#REF!</definedName>
    <definedName name="ES6_18">#REF!</definedName>
    <definedName name="ES6_19">#REF!</definedName>
    <definedName name="ES6_2">#REF!</definedName>
    <definedName name="ES6_20">#REF!</definedName>
    <definedName name="ES6_21">#REF!</definedName>
    <definedName name="ES6_22">#REF!</definedName>
    <definedName name="ES6_23">#REF!</definedName>
    <definedName name="ES6_24">#REF!</definedName>
    <definedName name="ES6_25">#REF!</definedName>
    <definedName name="ES6_26">#REF!</definedName>
    <definedName name="ES6_27">#REF!</definedName>
    <definedName name="ES6_28">#REF!</definedName>
    <definedName name="ES6_29">#REF!</definedName>
    <definedName name="ES6_3">#REF!</definedName>
    <definedName name="ES6_30">#REF!</definedName>
    <definedName name="ES6_31">#REF!</definedName>
    <definedName name="ES6_32">#REF!</definedName>
    <definedName name="ES6_33">#REF!</definedName>
    <definedName name="ES6_34">#REF!</definedName>
    <definedName name="ES6_35">#REF!</definedName>
    <definedName name="ES6_36">#REF!</definedName>
    <definedName name="ES6_37">#REF!</definedName>
    <definedName name="ES6_38">#REF!</definedName>
    <definedName name="ES6_39">#REF!</definedName>
    <definedName name="ES6_4">#REF!</definedName>
    <definedName name="ES6_40">#REF!</definedName>
    <definedName name="ES6_41">#REF!</definedName>
    <definedName name="ES6_42">#REF!</definedName>
    <definedName name="ES6_43">#REF!</definedName>
    <definedName name="ES6_5">#REF!</definedName>
    <definedName name="ES6_6">#REF!</definedName>
    <definedName name="ES6_7">#REF!</definedName>
    <definedName name="ES6_8">#REF!</definedName>
    <definedName name="ES6_9">#REF!</definedName>
    <definedName name="ESCALAS">#REF!</definedName>
    <definedName name="ESCENARIO" localSheetId="2" hidden="1">{#N/A,#N/A,FALSE,"GRAFICO";#N/A,#N/A,FALSE,"CAJA (2)";#N/A,#N/A,FALSE,"TERCEROS-PROMEDIO";#N/A,#N/A,FALSE,"CAJA";#N/A,#N/A,FALSE,"INGRESOS1995-2003";#N/A,#N/A,FALSE,"GASTOS1995-2003"}</definedName>
    <definedName name="ESCENARIO" hidden="1">{#N/A,#N/A,FALSE,"GRAFICO";#N/A,#N/A,FALSE,"CAJA (2)";#N/A,#N/A,FALSE,"TERCEROS-PROMEDIO";#N/A,#N/A,FALSE,"CAJA";#N/A,#N/A,FALSE,"INGRESOS1995-2003";#N/A,#N/A,FALSE,"GASTOS1995-2003"}</definedName>
    <definedName name="ESCUDO_MUNICIPIO_O_EMPRESA">#REF!</definedName>
    <definedName name="ESMALT">#REF!</definedName>
    <definedName name="ESMALTE3_1_ANTICORRO">#REF!</definedName>
    <definedName name="esp">#REF!</definedName>
    <definedName name="ESP_PAV">#REF!</definedName>
    <definedName name="Esp_PC">#REF!</definedName>
    <definedName name="ESP_PUB_VAR_CARP_MET_ITEM">#REF!,#REF!</definedName>
    <definedName name="ESP_PUB_VIAS_YPARQ_ITEM">#REF!</definedName>
    <definedName name="ESP_PUBLICO_EXT_ITEM">#REF!,#REF!,#REF!,#REF!,#REF!,#REF!,#REF!,#REF!,#REF!,#REF!,#REF!,#REF!,#REF!</definedName>
    <definedName name="ESP1S">#REF!</definedName>
    <definedName name="ESP201.15" localSheetId="2">#REF!</definedName>
    <definedName name="ESP201.15">'[47]201.15'!$H$49</definedName>
    <definedName name="ESP201.21" localSheetId="2">#REF!</definedName>
    <definedName name="ESP201.21">'[47]201.21'!$H$50</definedName>
    <definedName name="ESP201.7" localSheetId="2">#REF!</definedName>
    <definedName name="ESP201.7">'[47]201.7'!$H$52</definedName>
    <definedName name="ESP201.8" localSheetId="2">#REF!</definedName>
    <definedName name="ESP201.8">'[47]201.8'!$H$53</definedName>
    <definedName name="ESP210.2.2" localSheetId="7">#REF!</definedName>
    <definedName name="ESP210.2.2">#REF!</definedName>
    <definedName name="ESP220.1">#REF!</definedName>
    <definedName name="ESP225P" localSheetId="7">#REF!</definedName>
    <definedName name="ESP225P">#REF!</definedName>
    <definedName name="ESP2S">#REF!</definedName>
    <definedName name="ESP320.1">#REF!</definedName>
    <definedName name="ESP330.1">#REF!</definedName>
    <definedName name="ESP330.1P" localSheetId="2">#REF!</definedName>
    <definedName name="ESP330.1P">'[47]330.1P (7801)'!$H$50</definedName>
    <definedName name="ESP330.2">#REF!</definedName>
    <definedName name="ESP632.1P" localSheetId="2">#REF!</definedName>
    <definedName name="ESP632.1P">'[47]632.1P '!$H$57</definedName>
    <definedName name="ESP632.4P" localSheetId="2">#REF!</definedName>
    <definedName name="ESP632.4P">'[47]632.4P'!$H$51</definedName>
    <definedName name="ESP640.1.2">#REF!</definedName>
    <definedName name="ESP673.1">#REF!</definedName>
    <definedName name="ESP673.2">#REF!</definedName>
    <definedName name="ESP700.1">#REF!</definedName>
    <definedName name="ESPECIFICACION">#REF!</definedName>
    <definedName name="Especificación">#REF!</definedName>
    <definedName name="ESPECIFICACION2">#REF!</definedName>
    <definedName name="ESPECIFICACIOON">#REF!</definedName>
    <definedName name="ESPEJOS_ITEM">#REF!</definedName>
    <definedName name="ESPESOR">#REF!</definedName>
    <definedName name="ESPR">#REF!</definedName>
    <definedName name="ESPYUU">#REF!</definedName>
    <definedName name="Estabilidad">#REF!</definedName>
    <definedName name="Estabilidad2">#REF!</definedName>
    <definedName name="Estabilidad3">#REF!</definedName>
    <definedName name="ESTAC" localSheetId="7">#REF!</definedName>
    <definedName name="ESTAC">#REF!</definedName>
    <definedName name="ESTACION" localSheetId="9">#REF!</definedName>
    <definedName name="ESTACION" localSheetId="7">#REF!</definedName>
    <definedName name="ESTACION">#REF!</definedName>
    <definedName name="ESTADO_ACUEDUCTO" localSheetId="7">#REF!</definedName>
    <definedName name="ESTADO_ACUEDUCTO">#REF!</definedName>
    <definedName name="ESTADO_ALCANTARILLADO" localSheetId="7">#REF!</definedName>
    <definedName name="ESTADO_ALCANTARILLADO">#REF!</definedName>
    <definedName name="Estadocamara" localSheetId="7">#REF!</definedName>
    <definedName name="Estadocamara">#REF!</definedName>
    <definedName name="este" localSheetId="2" hidden="1">{"PYGT",#N/A,FALSE,"PYG";"ACTIT",#N/A,FALSE,"BCE_GRAL-ACTIVO";"PASIT",#N/A,FALSE,"BCE_GRAL-PASIVO-PATRIM";"CAJAT",#N/A,FALSE,"CAJA"}</definedName>
    <definedName name="este" hidden="1">{"PYGT",#N/A,FALSE,"PYG";"ACTIT",#N/A,FALSE,"BCE_GRAL-ACTIVO";"PASIT",#N/A,FALSE,"BCE_GRAL-PASIVO-PATRIM";"CAJAT",#N/A,FALSE,"CAJA"}</definedName>
    <definedName name="ESTEWW" localSheetId="2" hidden="1">{#N/A,#N/A,FALSE,"GRAFICO";#N/A,#N/A,FALSE,"CAJA (2)";#N/A,#N/A,FALSE,"TERCEROS-PROMEDIO";#N/A,#N/A,FALSE,"CAJA";#N/A,#N/A,FALSE,"INGRESOS1995-2003";#N/A,#N/A,FALSE,"GASTOS1995-2003"}</definedName>
    <definedName name="ESTEWW" hidden="1">{#N/A,#N/A,FALSE,"GRAFICO";#N/A,#N/A,FALSE,"CAJA (2)";#N/A,#N/A,FALSE,"TERCEROS-PROMEDIO";#N/A,#N/A,FALSE,"CAJA";#N/A,#N/A,FALSE,"INGRESOS1995-2003";#N/A,#N/A,FALSE,"GASTOS1995-2003"}</definedName>
    <definedName name="ESTOP" localSheetId="2">#REF!</definedName>
    <definedName name="ESTOP">#N/A</definedName>
    <definedName name="estre" localSheetId="2" hidden="1">{#N/A,#N/A,FALSE,"GRAFICO";#N/A,#N/A,FALSE,"CAJA (2)";#N/A,#N/A,FALSE,"TERCEROS-PROMEDIO";#N/A,#N/A,FALSE,"CAJA";#N/A,#N/A,FALSE,"INGRESOS1995-2003";#N/A,#N/A,FALSE,"GASTOS1995-2003"}</definedName>
    <definedName name="estre" hidden="1">{#N/A,#N/A,FALSE,"GRAFICO";#N/A,#N/A,FALSE,"CAJA (2)";#N/A,#N/A,FALSE,"TERCEROS-PROMEDIO";#N/A,#N/A,FALSE,"CAJA";#N/A,#N/A,FALSE,"INGRESOS1995-2003";#N/A,#N/A,FALSE,"GASTOS1995-2003"}</definedName>
    <definedName name="ESTRUCT_ITEM">#REF!</definedName>
    <definedName name="ESTRUCTURA">#REF!,#REF!,#REF!,#REF!,#REF!,#REF!,#REF!,#REF!,#REF!,#REF!,#REF!,#REF!,#REF!</definedName>
    <definedName name="ESTRUCTURAL">#REF!</definedName>
    <definedName name="Estuco_gl">#REF!</definedName>
    <definedName name="et">#REF!</definedName>
    <definedName name="ETAPA1">#REF!</definedName>
    <definedName name="ETAPA2">#REF!</definedName>
    <definedName name="ETAPA3">#REF!</definedName>
    <definedName name="ETAPA4">#REF!</definedName>
    <definedName name="Eternit__8">#REF!</definedName>
    <definedName name="etertgg" localSheetId="2" hidden="1">{"via1",#N/A,TRUE,"general";"via2",#N/A,TRUE,"general";"via3",#N/A,TRUE,"general"}</definedName>
    <definedName name="etertgg" hidden="1">{"via1",#N/A,TRUE,"general";"via2",#N/A,TRUE,"general";"via3",#N/A,TRUE,"general"}</definedName>
    <definedName name="etewt" localSheetId="2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ffg">#REF!</definedName>
    <definedName name="ETOPOGRAFIA">#REF!</definedName>
    <definedName name="etu" localSheetId="2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2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2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2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2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2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2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VV">#REF!</definedName>
    <definedName name="EVW">#REF!</definedName>
    <definedName name="ewegt" localSheetId="2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2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2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2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2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2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2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C" localSheetId="2">NA()</definedName>
    <definedName name="exc">[16]PrecRec!$D$6</definedName>
    <definedName name="EXC.POZ">#REF!</definedName>
    <definedName name="EXC.ZAN">#REF!</definedName>
    <definedName name="EXC_12">NA()</definedName>
    <definedName name="excavacion">#REF!</definedName>
    <definedName name="EXCAVACION_1">NA()</definedName>
    <definedName name="EXCAVACION_1_1">#REF!</definedName>
    <definedName name="EXCAVACION_1_1_1">NA()</definedName>
    <definedName name="EXCAVACION_1_2">#REF!</definedName>
    <definedName name="EXCAVACION_Y_RETIRO_DE_MATERIAL">#REF!</definedName>
    <definedName name="excavacionmaquina">#REF!</definedName>
    <definedName name="excavacionmaquina_1">NA()</definedName>
    <definedName name="excavacionmaquina_1_1">#REF!</definedName>
    <definedName name="excavacionmaquina_1_1_1">NA()</definedName>
    <definedName name="excavacionmaquina_1_2">#REF!</definedName>
    <definedName name="exCEL">#REF!</definedName>
    <definedName name="exCEL_51">#REF!</definedName>
    <definedName name="Excel_BuiltIn__FilterDatabase" localSheetId="2">#REF!</definedName>
    <definedName name="Excel_BuiltIn__FilterDatabase">[48]Presupuesto_Via_distribuidora!$A$9:$H$344</definedName>
    <definedName name="Excel_BuiltIn__FilterDatabase_5_1">#REF!</definedName>
    <definedName name="Excel_BuiltIn__FilterDatabase_5_1_10">#REF!</definedName>
    <definedName name="Excel_BuiltIn__FilterDatabase_5_1_2">#REF!</definedName>
    <definedName name="Excel_BuiltIn__FilterDatabase_5_1_2_10">#REF!</definedName>
    <definedName name="Excel_BuiltIn__FilterDatabase_5_1_4">#REF!</definedName>
    <definedName name="Excel_BuiltIn__FilterDatabase_5_1_4_10">#REF!</definedName>
    <definedName name="Excel_BuiltIn__FilterDatabase_7">#REF!</definedName>
    <definedName name="Excel_BuiltIn_Consolidate_Area">NA()</definedName>
    <definedName name="Excel_BuiltIn_Consolidate_Area_1">NA()</definedName>
    <definedName name="Excel_BuiltIn_Database" localSheetId="7">#REF!</definedName>
    <definedName name="Excel_BuiltIn_Database">#REF!</definedName>
    <definedName name="Excel_BuiltIn_Print_Area" localSheetId="2">#REF!</definedName>
    <definedName name="Excel_BuiltIn_Print_Area">[48]Presupuesto_Via_distribuidora!$C$1:$H$344</definedName>
    <definedName name="Excel_BuiltIn_Print_Area_1" localSheetId="9">#REF!</definedName>
    <definedName name="Excel_BuiltIn_Print_Area_1" localSheetId="7">#REF!</definedName>
    <definedName name="Excel_BuiltIn_Print_Area_1">#REF!</definedName>
    <definedName name="Excel_BuiltIn_Print_Area_1_1" localSheetId="9">#REF!</definedName>
    <definedName name="Excel_BuiltIn_Print_Area_1_1" localSheetId="7">#REF!</definedName>
    <definedName name="Excel_BuiltIn_Print_Area_1_1">#REF!</definedName>
    <definedName name="Excel_BuiltIn_Print_Area_1_1_1" localSheetId="9">#REF!</definedName>
    <definedName name="Excel_BuiltIn_Print_Area_1_1_1" localSheetId="7">#REF!</definedName>
    <definedName name="Excel_BuiltIn_Print_Area_1_1_1">#REF!</definedName>
    <definedName name="Excel_BuiltIn_Print_Area_1_1_1_1" localSheetId="9">#REF!</definedName>
    <definedName name="Excel_BuiltIn_Print_Area_1_1_1_1" localSheetId="7">#REF!</definedName>
    <definedName name="Excel_BuiltIn_Print_Area_1_1_1_1">#REF!</definedName>
    <definedName name="Excel_BuiltIn_Print_Area_1_1_2" localSheetId="7">#REF!</definedName>
    <definedName name="Excel_BuiltIn_Print_Area_1_1_2">#REF!</definedName>
    <definedName name="Excel_BuiltIn_Print_Area_1_1_3" localSheetId="7">#REF!</definedName>
    <definedName name="Excel_BuiltIn_Print_Area_1_1_3">#REF!</definedName>
    <definedName name="Excel_BuiltIn_Print_Area_1_1_3_2" localSheetId="7">#REF!</definedName>
    <definedName name="Excel_BuiltIn_Print_Area_1_1_3_2">#REF!</definedName>
    <definedName name="Excel_BuiltIn_Print_Area_1_1_3_7" localSheetId="7">#REF!</definedName>
    <definedName name="Excel_BuiltIn_Print_Area_1_1_3_7">#REF!</definedName>
    <definedName name="Excel_BuiltIn_Print_Area_1_1_4" localSheetId="7">#REF!</definedName>
    <definedName name="Excel_BuiltIn_Print_Area_1_1_4">#REF!</definedName>
    <definedName name="Excel_BuiltIn_Print_Area_1_1_7" localSheetId="7">#REF!</definedName>
    <definedName name="Excel_BuiltIn_Print_Area_1_1_7">#REF!</definedName>
    <definedName name="Excel_BuiltIn_Print_Area_10">#REF!</definedName>
    <definedName name="Excel_Builtin_Print_Area_15_X">#REF!</definedName>
    <definedName name="Excel_BuiltIn_Print_Area_2_1" localSheetId="7">#REF!</definedName>
    <definedName name="Excel_BuiltIn_Print_Area_2_1">#REF!</definedName>
    <definedName name="Excel_BuiltIn_Print_Area_2_1_1" localSheetId="7">#REF!</definedName>
    <definedName name="Excel_BuiltIn_Print_Area_2_1_1">#REF!</definedName>
    <definedName name="Excel_BuiltIn_Print_Area_2_1_1_10">#REF!</definedName>
    <definedName name="Excel_BuiltIn_Print_Area_2_1_10">#REF!</definedName>
    <definedName name="Excel_BuiltIn_Print_Area_2_1_2" localSheetId="7">#REF!</definedName>
    <definedName name="Excel_BuiltIn_Print_Area_2_1_2">#REF!</definedName>
    <definedName name="Excel_BuiltIn_Print_Area_2_1_2_10">#REF!</definedName>
    <definedName name="Excel_BuiltIn_Print_Area_2_1_3" localSheetId="7">#REF!</definedName>
    <definedName name="Excel_BuiltIn_Print_Area_2_1_3">#REF!</definedName>
    <definedName name="Excel_BuiltIn_Print_Area_2_1_3_2" localSheetId="7">#REF!</definedName>
    <definedName name="Excel_BuiltIn_Print_Area_2_1_3_2">#REF!</definedName>
    <definedName name="Excel_BuiltIn_Print_Area_2_1_3_7" localSheetId="7">#REF!</definedName>
    <definedName name="Excel_BuiltIn_Print_Area_2_1_3_7">#REF!</definedName>
    <definedName name="Excel_BuiltIn_Print_Area_2_1_4" localSheetId="7">#REF!</definedName>
    <definedName name="Excel_BuiltIn_Print_Area_2_1_4">#REF!</definedName>
    <definedName name="Excel_BuiltIn_Print_Area_2_1_7" localSheetId="7">#REF!</definedName>
    <definedName name="Excel_BuiltIn_Print_Area_2_1_7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Area_4" localSheetId="7">#REF!</definedName>
    <definedName name="Excel_BuiltIn_Print_Area_4">#REF!</definedName>
    <definedName name="Excel_BuiltIn_Print_Area_4_1" localSheetId="7">#REF!</definedName>
    <definedName name="Excel_BuiltIn_Print_Area_4_1">#REF!</definedName>
    <definedName name="Excel_BuiltIn_Print_Area_4_1_1">#REF!</definedName>
    <definedName name="Excel_BuiltIn_Print_Area_4_1_2" localSheetId="7">#REF!</definedName>
    <definedName name="Excel_BuiltIn_Print_Area_4_1_2">#REF!</definedName>
    <definedName name="Excel_BuiltIn_Print_Area_5" localSheetId="7">#REF!</definedName>
    <definedName name="Excel_BuiltIn_Print_Area_5">#REF!</definedName>
    <definedName name="Excel_BuiltIn_Print_Area_5_1" localSheetId="7">#REF!</definedName>
    <definedName name="Excel_BuiltIn_Print_Area_5_1">#REF!</definedName>
    <definedName name="Excel_BuiltIn_Print_Area_5_1_2" localSheetId="7">#REF!</definedName>
    <definedName name="Excel_BuiltIn_Print_Area_5_1_2">#REF!</definedName>
    <definedName name="Excel_BuiltIn_Print_Area_5_1_3" localSheetId="7">#REF!</definedName>
    <definedName name="Excel_BuiltIn_Print_Area_5_1_3">#REF!</definedName>
    <definedName name="Excel_BuiltIn_Print_Area_5_1_3_2" localSheetId="7">#REF!</definedName>
    <definedName name="Excel_BuiltIn_Print_Area_5_1_3_2">#REF!</definedName>
    <definedName name="Excel_BuiltIn_Print_Area_5_1_3_7" localSheetId="7">#REF!</definedName>
    <definedName name="Excel_BuiltIn_Print_Area_5_1_3_7">#REF!</definedName>
    <definedName name="Excel_BuiltIn_Print_Area_5_1_4" localSheetId="7">#REF!</definedName>
    <definedName name="Excel_BuiltIn_Print_Area_5_1_4">#REF!</definedName>
    <definedName name="Excel_BuiltIn_Print_Area_5_1_7" localSheetId="7">#REF!</definedName>
    <definedName name="Excel_BuiltIn_Print_Area_5_1_7">#REF!</definedName>
    <definedName name="Excel_BuiltIn_Print_Area_5_2" localSheetId="7">#REF!</definedName>
    <definedName name="Excel_BuiltIn_Print_Area_5_2">#REF!</definedName>
    <definedName name="Excel_BuiltIn_Print_Area_7" localSheetId="9">#REF!</definedName>
    <definedName name="Excel_BuiltIn_Print_Area_7" localSheetId="7">#REF!</definedName>
    <definedName name="Excel_BuiltIn_Print_Area_7">#REF!</definedName>
    <definedName name="Excel_BuiltIn_Print_Titles" localSheetId="2">#REF!</definedName>
    <definedName name="Excel_BuiltIn_Print_Titles">[48]Presupuesto_Via_distribuidora!$A$2:$IV$8</definedName>
    <definedName name="Excel_BuiltIn_Print_Titles_1" localSheetId="9">#REF!</definedName>
    <definedName name="Excel_BuiltIn_Print_Titles_1" localSheetId="7">#REF!</definedName>
    <definedName name="Excel_BuiltIn_Print_Titles_1">#REF!</definedName>
    <definedName name="Excel_BuiltIn_Print_Titles_1_1" localSheetId="9">#REF!</definedName>
    <definedName name="Excel_BuiltIn_Print_Titles_1_1" localSheetId="7">#REF!</definedName>
    <definedName name="Excel_BuiltIn_Print_Titles_1_1">#REF!</definedName>
    <definedName name="Excel_BuiltIn_Print_Titles_1_1_1" localSheetId="9">#REF!</definedName>
    <definedName name="Excel_BuiltIn_Print_Titles_1_1_1" localSheetId="7">#REF!</definedName>
    <definedName name="Excel_BuiltIn_Print_Titles_1_1_1">#REF!</definedName>
    <definedName name="Excel_BuiltIn_Print_Titles_1_1_1_1">#REF!</definedName>
    <definedName name="Excel_BuiltIn_Print_Titles_10">#REF!</definedName>
    <definedName name="Excel_BuiltIn_Print_Titles_10_51">#REF!</definedName>
    <definedName name="Excel_BuiltIn_Print_Titles_11">#REF!</definedName>
    <definedName name="Excel_BuiltIn_Print_Titles_11_51">#REF!</definedName>
    <definedName name="Excel_BuiltIn_Print_Titles_12">#REF!</definedName>
    <definedName name="Excel_BuiltIn_Print_Titles_12_51">#REF!</definedName>
    <definedName name="Excel_BuiltIn_Print_Titles_13">#REF!</definedName>
    <definedName name="Excel_BuiltIn_Print_Titles_13_51">#REF!</definedName>
    <definedName name="Excel_BuiltIn_Print_Titles_14">#REF!</definedName>
    <definedName name="Excel_BuiltIn_Print_Titles_14_51">#REF!</definedName>
    <definedName name="Excel_BuiltIn_Print_Titles_15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>#REF!</definedName>
    <definedName name="Excel_BuiltIn_Print_Titles_19_51">#REF!</definedName>
    <definedName name="Excel_BuiltIn_Print_Titles_2_1">#REF!</definedName>
    <definedName name="Excel_BuiltIn_Print_Titles_2_1_10">#REF!</definedName>
    <definedName name="Excel_BuiltIn_Print_Titles_20">#REF!</definedName>
    <definedName name="Excel_BuiltIn_Print_Titles_20_51">#REF!</definedName>
    <definedName name="Excel_BuiltIn_Print_Titles_21">#REF!</definedName>
    <definedName name="Excel_BuiltIn_Print_Titles_21_51">#REF!</definedName>
    <definedName name="Excel_BuiltIn_Print_Titles_23">#REF!</definedName>
    <definedName name="Excel_BuiltIn_Print_Titles_23_51">#REF!</definedName>
    <definedName name="Excel_BuiltIn_Print_Titles_3" localSheetId="2">#REF!</definedName>
    <definedName name="Excel_BuiltIn_Print_Titles_3" localSheetId="9">'[49]COSTOS OFICINA'!#REF!</definedName>
    <definedName name="Excel_BuiltIn_Print_Titles_3" localSheetId="7">'[49]COSTOS OFICINA'!#REF!</definedName>
    <definedName name="Excel_BuiltIn_Print_Titles_3">'[49]COSTOS OFICINA'!#REF!</definedName>
    <definedName name="Excel_BuiltIn_Print_Titles_3_51">#REF!</definedName>
    <definedName name="Excel_BuiltIn_Print_Titles_4" localSheetId="2">#REF!</definedName>
    <definedName name="Excel_BuiltIn_Print_Titles_4" localSheetId="9">'[49]COSTOS CAMPAMENTO'!#REF!</definedName>
    <definedName name="Excel_BuiltIn_Print_Titles_4" localSheetId="7">'[49]COSTOS CAMPAMENTO'!#REF!</definedName>
    <definedName name="Excel_BuiltIn_Print_Titles_4">'[49]COSTOS CAMPAMENTO'!#REF!</definedName>
    <definedName name="Excel_BuiltIn_Print_Titles_5">#REF!</definedName>
    <definedName name="Excel_BuiltIn_Print_Titles_5_51">#REF!</definedName>
    <definedName name="Excel_BuiltIn_Print_Titles_5_XX">#REF!</definedName>
    <definedName name="Excel_BuiltIn_Print_Titles_5_XX_51">#REF!</definedName>
    <definedName name="Excel_BuiltIn_Print_Titles_6">#REF!</definedName>
    <definedName name="Excel_BuiltIn_Print_Titles_6_51">#REF!</definedName>
    <definedName name="Excel_BuiltIn_Print_Titles_7">#REF!</definedName>
    <definedName name="Excel_BuiltIn_Print_Titles_7_51">#REF!</definedName>
    <definedName name="Excel_BuiltIn_Print_Titles_8">#REF!</definedName>
    <definedName name="Excel_BuiltIn_Print_Titles_8_51">#REF!</definedName>
    <definedName name="Excel_BuiltIn_Print_Titles_9">#REF!</definedName>
    <definedName name="Excel_BuiltIn_Print_Titles_9_51">#REF!</definedName>
    <definedName name="EXCROC">#REF!</definedName>
    <definedName name="Existencia" localSheetId="7">#REF!</definedName>
    <definedName name="Existencia">#REF!</definedName>
    <definedName name="extra" localSheetId="2">#REF!</definedName>
    <definedName name="extra">'[50]Liquidación de Obra x Administr'!$C$3</definedName>
    <definedName name="Extra_Pay">#REF!</definedName>
    <definedName name="EXTRA2">#REF!</definedName>
    <definedName name="EXTRA3">#REF!</definedName>
    <definedName name="EXTRA5">#REF!</definedName>
    <definedName name="EXTRA6">#REF!</definedName>
    <definedName name="EXTRA7">#REF!</definedName>
    <definedName name="F201.1">#REF!</definedName>
    <definedName name="F201.2">#REF!</definedName>
    <definedName name="F201.3">#REF!</definedName>
    <definedName name="F210.2">#REF!</definedName>
    <definedName name="F210.3">#REF!</definedName>
    <definedName name="F211.1">#REF!</definedName>
    <definedName name="F220.1">#REF!</definedName>
    <definedName name="f6.2.1.4" localSheetId="7">#REF!</definedName>
    <definedName name="f6.2.1.4">#REF!</definedName>
    <definedName name="fa">#REF!</definedName>
    <definedName name="FABI">Scheduled_Payment+Extra_Payment</definedName>
    <definedName name="FABIAN">#N/A</definedName>
    <definedName name="FAC" hidden="1">#REF!</definedName>
    <definedName name="FACHADA_ITEM">#REF!</definedName>
    <definedName name="FACIL">#REF!</definedName>
    <definedName name="FACN">#REF!</definedName>
    <definedName name="FACT">#REF!</definedName>
    <definedName name="factor">#REF!</definedName>
    <definedName name="Factor_1.55" localSheetId="7">#REF!</definedName>
    <definedName name="Factor_1.55">#REF!</definedName>
    <definedName name="Factor_NAL">#REF!</definedName>
    <definedName name="FACTOR_PRESTACIONAL">#REF!</definedName>
    <definedName name="Factor_Sonic">#REF!</definedName>
    <definedName name="Factor1.55" localSheetId="7">#REF!</definedName>
    <definedName name="Factor1.55">#REF!</definedName>
    <definedName name="Factor2.1" localSheetId="7">#REF!</definedName>
    <definedName name="Factor2.1">#REF!</definedName>
    <definedName name="factor3">#REF!</definedName>
    <definedName name="FACTOR4">#REF!</definedName>
    <definedName name="FACTOR5">#REF!</definedName>
    <definedName name="factura">#REF!</definedName>
    <definedName name="FACTURADO">#REF!</definedName>
    <definedName name="fafssdfasfd" localSheetId="7">#REF!</definedName>
    <definedName name="fafssdfasfd">#REF!</definedName>
    <definedName name="FALTANTES1">#REF!</definedName>
    <definedName name="Fax">#REF!</definedName>
    <definedName name="fb">#REF!</definedName>
    <definedName name="fd">#REF!</definedName>
    <definedName name="fda">#REF!</definedName>
    <definedName name="fdadsfa">#REF!</definedName>
    <definedName name="fdbjp" localSheetId="2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d">#REF!</definedName>
    <definedName name="fdf" localSheetId="2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2" hidden="1">{"via1",#N/A,TRUE,"general";"via2",#N/A,TRUE,"general";"via3",#N/A,TRUE,"general"}</definedName>
    <definedName name="fdg" hidden="1">{"via1",#N/A,TRUE,"general";"via2",#N/A,TRUE,"general";"via3",#N/A,TRUE,"general"}</definedName>
    <definedName name="FDGASDFASD" localSheetId="7">#REF!</definedName>
    <definedName name="FDGASDFASD">#REF!</definedName>
    <definedName name="FDGD" localSheetId="2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2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GSDHSGH">#REF!</definedName>
    <definedName name="fdh" localSheetId="2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afd">#REF!</definedName>
    <definedName name="fdsf" localSheetId="2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2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2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2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2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2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#REF!</definedName>
    <definedName name="Feb" localSheetId="2">#REF!</definedName>
    <definedName name="Feb">[44]FEB!$A$12:$H$33</definedName>
    <definedName name="Feb_C" localSheetId="2">#REF!</definedName>
    <definedName name="Feb_C">[44]FEB!$A$35:$H$51</definedName>
    <definedName name="FEBRERO">#REF!</definedName>
    <definedName name="FEC">#REF!</definedName>
    <definedName name="FECH">#REF!</definedName>
    <definedName name="FECHA" localSheetId="7">#REF!</definedName>
    <definedName name="FECHA">#REF!</definedName>
    <definedName name="FECHA_1">NA()</definedName>
    <definedName name="FECHA_1_1">#REF!</definedName>
    <definedName name="FECHA_1_1_1">NA()</definedName>
    <definedName name="FECHA_1_2">#REF!</definedName>
    <definedName name="Fecha_de_pago">#REF!</definedName>
    <definedName name="FECHA5">#REF!,#REF!</definedName>
    <definedName name="FEGG">#REF!</definedName>
    <definedName name="FENREO">#REF!</definedName>
    <definedName name="fer">#REF!</definedName>
    <definedName name="ferfer" localSheetId="2" hidden="1">{"via1",#N/A,TRUE,"general";"via2",#N/A,TRUE,"general";"via3",#N/A,TRUE,"general"}</definedName>
    <definedName name="ferfer" hidden="1">{"via1",#N/A,TRUE,"general";"via2",#N/A,TRUE,"general";"via3",#N/A,TRUE,"general"}</definedName>
    <definedName name="FERNANDO">#REF!</definedName>
    <definedName name="Festivos" localSheetId="2">#REF!</definedName>
    <definedName name="Festivos">'[51]días habiles 2015'!$D$2:$D$21</definedName>
    <definedName name="fevenad1">#REF!</definedName>
    <definedName name="fevenad2">#REF!</definedName>
    <definedName name="fevenin">#REF!</definedName>
    <definedName name="ff">#REF!</definedName>
    <definedName name="fff" localSheetId="2" hidden="1">{"via1",#N/A,TRUE,"general";"via2",#N/A,TRUE,"general";"via3",#N/A,TRUE,"general"}</definedName>
    <definedName name="fff" hidden="1">{"via1",#N/A,TRUE,"general";"via2",#N/A,TRUE,"general";"via3",#N/A,TRUE,"general"}</definedName>
    <definedName name="FFFF" hidden="1">#REF!</definedName>
    <definedName name="ffffd" localSheetId="2" hidden="1">{"via1",#N/A,TRUE,"general";"via2",#N/A,TRUE,"general";"via3",#N/A,TRUE,"general"}</definedName>
    <definedName name="ffffd" hidden="1">{"via1",#N/A,TRUE,"general";"via2",#N/A,TRUE,"general";"via3",#N/A,TRUE,"general"}</definedName>
    <definedName name="FFFFF">#REF!</definedName>
    <definedName name="ffffff">#N/A</definedName>
    <definedName name="fffffft" localSheetId="2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2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2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2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2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2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2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#REF!</definedName>
    <definedName name="fgdfg" localSheetId="2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2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2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2" hidden="1">{"via1",#N/A,TRUE,"general";"via2",#N/A,TRUE,"general";"via3",#N/A,TRUE,"general"}</definedName>
    <definedName name="FGFDH" hidden="1">{"via1",#N/A,TRUE,"general";"via2",#N/A,TRUE,"general";"via3",#N/A,TRUE,"general"}</definedName>
    <definedName name="fgfg">#REF!</definedName>
    <definedName name="fgg">#REF!</definedName>
    <definedName name="fgghhj" localSheetId="2" hidden="1">{"via1",#N/A,TRUE,"general";"via2",#N/A,TRUE,"general";"via3",#N/A,TRUE,"general"}</definedName>
    <definedName name="fgghhj" hidden="1">{"via1",#N/A,TRUE,"general";"via2",#N/A,TRUE,"general";"via3",#N/A,TRUE,"general"}</definedName>
    <definedName name="FGHFBC" localSheetId="2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2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2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2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2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JGHGF">#REF!</definedName>
    <definedName name="fghsfgh" localSheetId="2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2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2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localSheetId="2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2" hidden="1">{"via1",#N/A,TRUE,"general";"via2",#N/A,TRUE,"general";"via3",#N/A,TRUE,"general"}</definedName>
    <definedName name="fhfgh" hidden="1">{"via1",#N/A,TRUE,"general";"via2",#N/A,TRUE,"general";"via3",#N/A,TRUE,"general"}</definedName>
    <definedName name="fhg">#REF!</definedName>
    <definedName name="fhgh" localSheetId="2" hidden="1">{"via1",#N/A,TRUE,"general";"via2",#N/A,TRUE,"general";"via3",#N/A,TRUE,"general"}</definedName>
    <definedName name="fhgh" hidden="1">{"via1",#N/A,TRUE,"general";"via2",#N/A,TRUE,"general";"via3",#N/A,TRUE,"general"}</definedName>
    <definedName name="fhhfhjgf">#REF!</definedName>
    <definedName name="fhpltyunh" localSheetId="2" hidden="1">{"via1",#N/A,TRUE,"general";"via2",#N/A,TRUE,"general";"via3",#N/A,TRUE,"general"}</definedName>
    <definedName name="fhpltyunh" hidden="1">{"via1",#N/A,TRUE,"general";"via2",#N/A,TRUE,"general";"via3",#N/A,TRUE,"general"}</definedName>
    <definedName name="fi" localSheetId="7">#REF!</definedName>
    <definedName name="fi">#REF!</definedName>
    <definedName name="FIDUCIASOCTUBRE" localSheetId="2" hidden="1">{#N/A,#N/A,FALSE,"Aging Summary";#N/A,#N/A,FALSE,"Ratio Analysis";#N/A,#N/A,FALSE,"Test 120 Day Accts";#N/A,#N/A,FALSE,"Tickmarks"}</definedName>
    <definedName name="FIDUCIASOCTUBRE" hidden="1">{#N/A,#N/A,FALSE,"Aging Summary";#N/A,#N/A,FALSE,"Ratio Analysis";#N/A,#N/A,FALSE,"Test 120 Day Accts";#N/A,#N/A,FALSE,"Tickmarks"}</definedName>
    <definedName name="FIELT" localSheetId="7">#REF!</definedName>
    <definedName name="FIELT">#REF!</definedName>
    <definedName name="fijamix">#REF!</definedName>
    <definedName name="Fila_de_encabezado">ROW(#REF!)</definedName>
    <definedName name="Fill" hidden="1">#REF!</definedName>
    <definedName name="filt" localSheetId="2">#REF!</definedName>
    <definedName name="filt">[16]PrecRec!$D$47</definedName>
    <definedName name="fin">#REF!</definedName>
    <definedName name="Fin_de_semana" localSheetId="2">#REF!</definedName>
    <definedName name="Fin_de_semana">'[51]días habiles 2015'!$M$1:$M$2</definedName>
    <definedName name="final" localSheetId="7">#REF!</definedName>
    <definedName name="final">#REF!</definedName>
    <definedName name="final2">#REF!</definedName>
    <definedName name="Finaliza">#REF!</definedName>
    <definedName name="FINANC">#REF!</definedName>
    <definedName name="FINANCIACION">#N/A</definedName>
    <definedName name="Finequipo">#REF!</definedName>
    <definedName name="FinequipoPrecios">#REF!</definedName>
    <definedName name="FinEVW">#REF!</definedName>
    <definedName name="FINI" localSheetId="7">#REF!</definedName>
    <definedName name="FINI">#REF!</definedName>
    <definedName name="Finisher">#REF!</definedName>
    <definedName name="Finitems">#REF!</definedName>
    <definedName name="firma">#REF!</definedName>
    <definedName name="fk">#REF!</definedName>
    <definedName name="flq">#REF!</definedName>
    <definedName name="FLUID">#REF!</definedName>
    <definedName name="Flujo">#REF!</definedName>
    <definedName name="Flujo2">#REF!</definedName>
    <definedName name="Flujo3">#REF!</definedName>
    <definedName name="fm">#REF!</definedName>
    <definedName name="Fmonc">#REF!</definedName>
    <definedName name="fnfdkns" hidden="1">#REF!</definedName>
    <definedName name="FOBO105">#REF!</definedName>
    <definedName name="FOBO105US">#REF!</definedName>
    <definedName name="FOBO106">#REF!</definedName>
    <definedName name="FOBO106US">#REF!</definedName>
    <definedName name="FOBO107">#REF!</definedName>
    <definedName name="FOBO107US">#REF!</definedName>
    <definedName name="FOBO108">#REF!</definedName>
    <definedName name="FOBO108US">#REF!</definedName>
    <definedName name="FOBO5">#REF!</definedName>
    <definedName name="FOBO5US">#REF!</definedName>
    <definedName name="FOBO6">#REF!</definedName>
    <definedName name="FOBO6US">#REF!</definedName>
    <definedName name="FOBO7">#REF!</definedName>
    <definedName name="FOBO7US">#REF!</definedName>
    <definedName name="FOBO8">#REF!</definedName>
    <definedName name="FOBO8US">#REF!</definedName>
    <definedName name="fomulario3">#REF!</definedName>
    <definedName name="Fondo">#REF!</definedName>
    <definedName name="FONDO2">#REF!</definedName>
    <definedName name="FONDO2_10">#REF!</definedName>
    <definedName name="FONDO2_2">#REF!</definedName>
    <definedName name="FONDO2_2_10">#REF!</definedName>
    <definedName name="FONDO2_4">#REF!</definedName>
    <definedName name="FONDO2_4_10">#REF!</definedName>
    <definedName name="FONDOPEN">#REF!</definedName>
    <definedName name="FOR">#REF!</definedName>
    <definedName name="FOR_1">NA()</definedName>
    <definedName name="FOR_1_1">#REF!</definedName>
    <definedName name="FOR_1_1_1">NA()</definedName>
    <definedName name="FOR_1_2">#REF!</definedName>
    <definedName name="form" localSheetId="2">#REF!</definedName>
    <definedName name="form">[16]PrecRec!$D$20</definedName>
    <definedName name="FORM3" localSheetId="2">#REF!</definedName>
    <definedName name="FORM3">[13]BASE!$D$486</definedName>
    <definedName name="FORMA" localSheetId="2">#REF!</definedName>
    <definedName name="FORMA">[13]BASE!$D$482</definedName>
    <definedName name="FORMA_" localSheetId="2">#REF!</definedName>
    <definedName name="FORMA_">[26]BASE!$D$460</definedName>
    <definedName name="FORMALE" localSheetId="7">#REF!</definedName>
    <definedName name="FORMALE">#REF!</definedName>
    <definedName name="Formaleta">#REF!</definedName>
    <definedName name="FORMALETAMURO_015_030_ALTURA1">#REF!</definedName>
    <definedName name="Formaletas">#REF!</definedName>
    <definedName name="Formato">#REF!</definedName>
    <definedName name="FORMH" localSheetId="2">#REF!</definedName>
    <definedName name="FORMH">[13]BASE!$D$485</definedName>
    <definedName name="FORMM" localSheetId="7">#REF!</definedName>
    <definedName name="FORMM">#REF!</definedName>
    <definedName name="formu">#REF!</definedName>
    <definedName name="Formulario" localSheetId="2">+#REF!</definedName>
    <definedName name="Formulario">+[52]Formular!$B$7:$G$71</definedName>
    <definedName name="formularioCantidades" localSheetId="7">#REF!</definedName>
    <definedName name="formularioCantidades">#REF!</definedName>
    <definedName name="FOTO">#REF!</definedName>
    <definedName name="FOTOS">#REF!</definedName>
    <definedName name="FPmonc">#REF!</definedName>
    <definedName name="FPprof">#REF!</definedName>
    <definedName name="FPrestacional">#REF!+#REF!</definedName>
    <definedName name="Fpro">#REF!</definedName>
    <definedName name="FRANCIA">#REF!</definedName>
    <definedName name="FRANCO">#REF!</definedName>
    <definedName name="frbgsd" localSheetId="2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">#REF!</definedName>
    <definedName name="fred">#REF!</definedName>
    <definedName name="frefr" localSheetId="2" hidden="1">{"via1",#N/A,TRUE,"general";"via2",#N/A,TRUE,"general";"via3",#N/A,TRUE,"general"}</definedName>
    <definedName name="frefr" hidden="1">{"via1",#N/A,TRUE,"general";"via2",#N/A,TRUE,"general";"via3",#N/A,TRUE,"general"}</definedName>
    <definedName name="fres">#REF!</definedName>
    <definedName name="FREV" localSheetId="2" hidden="1">{"PYGT",#N/A,FALSE,"PYG";"ACTIT",#N/A,FALSE,"BCE_GRAL-ACTIVO";"PASIT",#N/A,FALSE,"BCE_GRAL-PASIVO-PATRIM";"CAJAT",#N/A,FALSE,"CAJA"}</definedName>
    <definedName name="FREV" hidden="1">{"PYGT",#N/A,FALSE,"PYG";"ACTIT",#N/A,FALSE,"BCE_GRAL-ACTIVO";"PASIT",#N/A,FALSE,"BCE_GRAL-PASIVO-PATRIM";"CAJAT",#N/A,FALSE,"CAJA"}</definedName>
    <definedName name="frfa" localSheetId="2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2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">#REF!</definedName>
    <definedName name="fsda">#REF!,#REF!</definedName>
    <definedName name="ft">#REF!</definedName>
    <definedName name="ftr">#REF!</definedName>
    <definedName name="fty">#REF!</definedName>
    <definedName name="fu">#REF!</definedName>
    <definedName name="fue">#REF!</definedName>
    <definedName name="Full_Print">#REF!</definedName>
    <definedName name="fv">#REF!</definedName>
    <definedName name="fwff" localSheetId="2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2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g" localSheetId="7">#REF!</definedName>
    <definedName name="g">#REF!</definedName>
    <definedName name="G._Importación">#REF!</definedName>
    <definedName name="ga">#REF!</definedName>
    <definedName name="GAJ">#REF!</definedName>
    <definedName name="GAS_MEDICINAL">#REF!</definedName>
    <definedName name="GASO" localSheetId="2">#REF!</definedName>
    <definedName name="GASO">#N/A</definedName>
    <definedName name="Gastos" localSheetId="2" hidden="1">{#N/A,#N/A,FALSE,"GRAFICO";#N/A,#N/A,FALSE,"CAJA (2)";#N/A,#N/A,FALSE,"TERCEROS-PROMEDIO";#N/A,#N/A,FALSE,"CAJA";#N/A,#N/A,FALSE,"INGRESOS1995-2003";#N/A,#N/A,FALSE,"GASTOS1995-2003"}</definedName>
    <definedName name="Gastos" hidden="1">{#N/A,#N/A,FALSE,"GRAFICO";#N/A,#N/A,FALSE,"CAJA (2)";#N/A,#N/A,FALSE,"TERCEROS-PROMEDIO";#N/A,#N/A,FALSE,"CAJA";#N/A,#N/A,FALSE,"INGRESOS1995-2003";#N/A,#N/A,FALSE,"GASTOS1995-2003"}</definedName>
    <definedName name="GATO">#REF!</definedName>
    <definedName name="gavion">#REF!</definedName>
    <definedName name="gb">#REF!</definedName>
    <definedName name="gbbfghghj" localSheetId="2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bvhntgyjn">#REF!</definedName>
    <definedName name="gc">#REF!</definedName>
    <definedName name="gd">#REF!</definedName>
    <definedName name="gddfgdfgdf">#REF!</definedName>
    <definedName name="gdfhadhadffhad">#REF!</definedName>
    <definedName name="GDG56_">#REF!</definedName>
    <definedName name="gdj">#REF!</definedName>
    <definedName name="gdt" localSheetId="2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">#REF!</definedName>
    <definedName name="geg" localSheetId="2" hidden="1">{"via1",#N/A,TRUE,"general";"via2",#N/A,TRUE,"general";"via3",#N/A,TRUE,"general"}</definedName>
    <definedName name="geg" hidden="1">{"via1",#N/A,TRUE,"general";"via2",#N/A,TRUE,"general";"via3",#N/A,TRUE,"general"}</definedName>
    <definedName name="GENERAL">#REF!</definedName>
    <definedName name="geo" localSheetId="2">#REF!</definedName>
    <definedName name="geo">[16]PrecRec!$D$39</definedName>
    <definedName name="GEOD4" localSheetId="2">#REF!</definedName>
    <definedName name="GEOD4">[27]BASE!$D$138</definedName>
    <definedName name="geodren" localSheetId="2">#REF!</definedName>
    <definedName name="geodren">[16]PrecRec!$D$42</definedName>
    <definedName name="geomalla" localSheetId="2">#REF!</definedName>
    <definedName name="geomalla">[16]PrecRec!$D$41</definedName>
    <definedName name="GEOT" localSheetId="7">#REF!</definedName>
    <definedName name="GEOT">#REF!</definedName>
    <definedName name="Geotex">#REF!</definedName>
    <definedName name="geotextil">#REF!</definedName>
    <definedName name="gerg" localSheetId="2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2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2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2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localSheetId="2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2" hidden="1">{"via1",#N/A,TRUE,"general";"via2",#N/A,TRUE,"general";"via3",#N/A,TRUE,"general"}</definedName>
    <definedName name="gfdg" hidden="1">{"via1",#N/A,TRUE,"general";"via2",#N/A,TRUE,"general";"via3",#N/A,TRUE,"general"}</definedName>
    <definedName name="gfgfgr" localSheetId="2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2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2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2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2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2" hidden="1">{"via1",#N/A,TRUE,"general";"via2",#N/A,TRUE,"general";"via3",#N/A,TRUE,"general"}</definedName>
    <definedName name="gfjjh" hidden="1">{"via1",#N/A,TRUE,"general";"via2",#N/A,TRUE,"general";"via3",#N/A,TRUE,"general"}</definedName>
    <definedName name="gft">#REF!</definedName>
    <definedName name="gfutyj6" localSheetId="2" hidden="1">{"via1",#N/A,TRUE,"general";"via2",#N/A,TRUE,"general";"via3",#N/A,TRUE,"general"}</definedName>
    <definedName name="gfutyj6" hidden="1">{"via1",#N/A,TRUE,"general";"via2",#N/A,TRUE,"general";"via3",#N/A,TRUE,"general"}</definedName>
    <definedName name="gg">#REF!</definedName>
    <definedName name="ggdr" localSheetId="2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2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>#N/A</definedName>
    <definedName name="gggb" localSheetId="2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2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2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g">#REF!</definedName>
    <definedName name="GGGGGGGGGGGGGGGGGGG">#REF!</definedName>
    <definedName name="gggggt" localSheetId="2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2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2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2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2" hidden="1">{"via1",#N/A,TRUE,"general";"via2",#N/A,TRUE,"general";"via3",#N/A,TRUE,"general"}</definedName>
    <definedName name="gggtgd" hidden="1">{"via1",#N/A,TRUE,"general";"via2",#N/A,TRUE,"general";"via3",#N/A,TRUE,"general"}</definedName>
    <definedName name="ggtgt" localSheetId="2" hidden="1">{"via1",#N/A,TRUE,"general";"via2",#N/A,TRUE,"general";"via3",#N/A,TRUE,"general"}</definedName>
    <definedName name="ggtgt" hidden="1">{"via1",#N/A,TRUE,"general";"via2",#N/A,TRUE,"general";"via3",#N/A,TRUE,"general"}</definedName>
    <definedName name="gh">#REF!</definedName>
    <definedName name="ghdghuy" localSheetId="2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2" hidden="1">{"via1",#N/A,TRUE,"general";"via2",#N/A,TRUE,"general";"via3",#N/A,TRUE,"general"}</definedName>
    <definedName name="GHDP" hidden="1">{"via1",#N/A,TRUE,"general";"via2",#N/A,TRUE,"general";"via3",#N/A,TRUE,"general"}</definedName>
    <definedName name="ghfg" localSheetId="2" hidden="1">{"via1",#N/A,TRUE,"general";"via2",#N/A,TRUE,"general";"via3",#N/A,TRUE,"general"}</definedName>
    <definedName name="ghfg" hidden="1">{"via1",#N/A,TRUE,"general";"via2",#N/A,TRUE,"general";"via3",#N/A,TRUE,"general"}</definedName>
    <definedName name="GHIUGEfhohpfjdpsaj" hidden="1">#REF!</definedName>
    <definedName name="ghjf">#REF!</definedName>
    <definedName name="ghjghj" localSheetId="2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2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S">#REF!</definedName>
    <definedName name="ghu">#REF!</definedName>
    <definedName name="ghyju" localSheetId="7">#REF!</definedName>
    <definedName name="ghyju">#REF!</definedName>
    <definedName name="Gi">#REF!</definedName>
    <definedName name="giova" localSheetId="7">#REF!</definedName>
    <definedName name="giova">#REF!</definedName>
    <definedName name="GIRON">#REF!</definedName>
    <definedName name="gj">#REF!</definedName>
    <definedName name="GJHVCB" localSheetId="2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jkhlkhjkñjñlk">#REF!</definedName>
    <definedName name="gk" localSheetId="2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l">#REF!</definedName>
    <definedName name="GM">#REF!</definedName>
    <definedName name="gmt">#REF!</definedName>
    <definedName name="gmvsa">#REF!</definedName>
    <definedName name="gn">#REF!</definedName>
    <definedName name="gnm">#REF!</definedName>
    <definedName name="gñ">#REF!</definedName>
    <definedName name="GOL">#REF!</definedName>
    <definedName name="GOLAZO">#REF!</definedName>
    <definedName name="gp">#REF!</definedName>
    <definedName name="GPP">#REF!</definedName>
    <definedName name="GPS">#REF!</definedName>
    <definedName name="GRAB">#REF!</definedName>
    <definedName name="_xlnm.Recorder">#REF!</definedName>
    <definedName name="GRAD">#REF!</definedName>
    <definedName name="GRADA">#REF!</definedName>
    <definedName name="gradacion">#REF!</definedName>
    <definedName name="GRAF1ANO" localSheetId="2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2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MA" localSheetId="7">#REF!</definedName>
    <definedName name="GRAMA">#REF!</definedName>
    <definedName name="Grama_verde">#REF!</definedName>
    <definedName name="graNo">#REF!</definedName>
    <definedName name="GRAP" localSheetId="7">#REF!</definedName>
    <definedName name="GRAP">#REF!</definedName>
    <definedName name="grapas" localSheetId="2">#REF!</definedName>
    <definedName name="grapas">'[16]32'!$E$24</definedName>
    <definedName name="GRAV2" localSheetId="7">#REF!</definedName>
    <definedName name="GRAV2">#REF!</definedName>
    <definedName name="GRAV3" localSheetId="2">#REF!</definedName>
    <definedName name="GRAV3">[31]BASE!$C$47</definedName>
    <definedName name="GRAV4" localSheetId="2">#REF!</definedName>
    <definedName name="GRAV4">[53]BASE!$D$63</definedName>
    <definedName name="Grava">#REF!</definedName>
    <definedName name="GRAVILLA" localSheetId="2">#REF!</definedName>
    <definedName name="GRAVILLA">[23]MATERIALES!$D$3</definedName>
    <definedName name="gregds" localSheetId="2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2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2" hidden="1">{"via1",#N/A,TRUE,"general";"via2",#N/A,TRUE,"general";"via3",#N/A,TRUE,"general"}</definedName>
    <definedName name="grggwero" hidden="1">{"via1",#N/A,TRUE,"general";"via2",#N/A,TRUE,"general";"via3",#N/A,TRUE,"general"}</definedName>
    <definedName name="GRIFERIAS_ITEM">#REF!</definedName>
    <definedName name="grl">#REF!</definedName>
    <definedName name="grtyerh" localSheetId="2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#REF!</definedName>
    <definedName name="GSDG" localSheetId="2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2" hidden="1">{"via1",#N/A,TRUE,"general";"via2",#N/A,TRUE,"general";"via3",#N/A,TRUE,"general"}</definedName>
    <definedName name="gsfsf" hidden="1">{"via1",#N/A,TRUE,"general";"via2",#N/A,TRUE,"general";"via3",#N/A,TRUE,"general"}</definedName>
    <definedName name="GT">#REF!</definedName>
    <definedName name="gte">#REF!</definedName>
    <definedName name="gtgt" localSheetId="2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2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2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2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2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RE">#REF!</definedName>
    <definedName name="guadua">#REF!</definedName>
    <definedName name="Gv">#REF!</definedName>
    <definedName name="Gw">#REF!</definedName>
    <definedName name="gy">#REF!</definedName>
    <definedName name="H" localSheetId="9">#REF!</definedName>
    <definedName name="H" localSheetId="7">#REF!</definedName>
    <definedName name="H">#REF!</definedName>
    <definedName name="h.EXC">#REF!</definedName>
    <definedName name="h.LOM">#REF!</definedName>
    <definedName name="H.LOMO">#REF!</definedName>
    <definedName name="h.POZ">#REF!</definedName>
    <definedName name="H_AA">VLOOKUP(#REF!,#REF!,9,FALSE)</definedName>
    <definedName name="H_EL">VLOOKUP(#REF!,#REF!,6,FALSE)</definedName>
    <definedName name="H_HI">VLOOKUP(#REF!,#REF!,7,FALSE)</definedName>
    <definedName name="H5917Ç" localSheetId="7">#REF!</definedName>
    <definedName name="H5917Ç">#REF!</definedName>
    <definedName name="h9h" localSheetId="2" hidden="1">{"via1",#N/A,TRUE,"general";"via2",#N/A,TRUE,"general";"via3",#N/A,TRUE,"general"}</definedName>
    <definedName name="h9h" hidden="1">{"via1",#N/A,TRUE,"general";"via2",#N/A,TRUE,"general";"via3",#N/A,TRUE,"general"}</definedName>
    <definedName name="ha">#REF!</definedName>
    <definedName name="hab___viv">#REF!</definedName>
    <definedName name="HABITANTES" localSheetId="9">#REF!</definedName>
    <definedName name="HABITANTES" localSheetId="7">#REF!</definedName>
    <definedName name="HABITANTES">#REF!</definedName>
    <definedName name="HACER">#REF!</definedName>
    <definedName name="Hb">#REF!</definedName>
    <definedName name="hbfdhrw" localSheetId="2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c">#REF!</definedName>
    <definedName name="HC78MH" localSheetId="7">#REF!</definedName>
    <definedName name="HC78MH">#REF!</definedName>
    <definedName name="hdfh" localSheetId="2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2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2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2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2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#REF!</definedName>
    <definedName name="hernan">#REF!</definedName>
    <definedName name="hfgh" localSheetId="2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2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2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">#REF!</definedName>
    <definedName name="hfthr" localSheetId="2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2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2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2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2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2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2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2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2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>#REF!</definedName>
    <definedName name="HHG">#REF!</definedName>
    <definedName name="hhh" localSheetId="2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" localSheetId="2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hhhh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hhhhhh" localSheetId="2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2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2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2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2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j">#REF!</definedName>
    <definedName name="hhtrhreh" localSheetId="2" hidden="1">{"via1",#N/A,TRUE,"general";"via2",#N/A,TRUE,"general";"via3",#N/A,TRUE,"general"}</definedName>
    <definedName name="hhtrhreh" hidden="1">{"via1",#N/A,TRUE,"general";"via2",#N/A,TRUE,"general";"via3",#N/A,TRUE,"general"}</definedName>
    <definedName name="Hid" localSheetId="2">#REF!</definedName>
    <definedName name="Hid">'[17]Interc de Hidr.'!$E$1:$E$65536</definedName>
    <definedName name="HIDR160PE_S1">#REF!</definedName>
    <definedName name="HIDR160PE_S2">#REF!</definedName>
    <definedName name="HIDR160PE_S3">#REF!</definedName>
    <definedName name="HIDR160PE_S4">#REF!</definedName>
    <definedName name="HIDR160PE_S5">#REF!</definedName>
    <definedName name="HIDR160PE_S6">#REF!</definedName>
    <definedName name="HIDR200PE_S1">#REF!</definedName>
    <definedName name="HIDR200PE_S2">#REF!</definedName>
    <definedName name="HIDR200PE_S3">#REF!</definedName>
    <definedName name="HIDR200PE_S4">#REF!</definedName>
    <definedName name="HIDR200PE_S5">#REF!</definedName>
    <definedName name="HIDR200PE_S6">#REF!</definedName>
    <definedName name="HIDROSANITARIO_RED_DE_GAS">#REF!</definedName>
    <definedName name="HIDROSANITYGAS_ITEM">#REF!</definedName>
    <definedName name="Hierro">#REF!</definedName>
    <definedName name="hij">#REF!</definedName>
    <definedName name="hijo">#REF!</definedName>
    <definedName name="hit">#REF!</definedName>
    <definedName name="hj">#REF!</definedName>
    <definedName name="hjfg" localSheetId="2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2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2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" localSheetId="2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hjhjh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hjhjhg" localSheetId="2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HJHJHJ" localSheetId="2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HJHJHJHJ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hjk" localSheetId="2">#REF!</definedName>
    <definedName name="hjk" localSheetId="7">[54]INDICE!#REF!</definedName>
    <definedName name="hjk">[54]INDICE!#REF!</definedName>
    <definedName name="HJKH" localSheetId="2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2" hidden="1">{"via1",#N/A,TRUE,"general";"via2",#N/A,TRUE,"general";"via3",#N/A,TRUE,"general"}</definedName>
    <definedName name="hjkjk" hidden="1">{"via1",#N/A,TRUE,"general";"via2",#N/A,TRUE,"general";"via3",#N/A,TRUE,"general"}</definedName>
    <definedName name="HK">#N/A</definedName>
    <definedName name="hl">#REF!</definedName>
    <definedName name="HM">#REF!</definedName>
    <definedName name="HM_1">NA()</definedName>
    <definedName name="HM_1_1">#REF!</definedName>
    <definedName name="HM_1_1_1">NA()</definedName>
    <definedName name="HM_1_2">#REF!</definedName>
    <definedName name="HM3EB" localSheetId="7">#REF!</definedName>
    <definedName name="HM3EB">#REF!</definedName>
    <definedName name="HM3JH" localSheetId="7">#REF!</definedName>
    <definedName name="HM3JH">#REF!</definedName>
    <definedName name="HMHF3" localSheetId="2">#REF!</definedName>
    <definedName name="HMHF3" localSheetId="7">[13]BASE!#REF!</definedName>
    <definedName name="HMHF3">[13]BASE!#REF!</definedName>
    <definedName name="hn" localSheetId="2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nt">#REF!</definedName>
    <definedName name="HOCOL">#REF!</definedName>
    <definedName name="hoha" localSheetId="2" hidden="1">{"PYGT",#N/A,FALSE,"PYG";"ACTIT",#N/A,FALSE,"BCE_GRAL-ACTIVO";"PASIT",#N/A,FALSE,"BCE_GRAL-PASIVO-PATRIM";"CAJAT",#N/A,FALSE,"CAJA"}</definedName>
    <definedName name="hoha" hidden="1">{"PYGT",#N/A,FALSE,"PYG";"ACTIT",#N/A,FALSE,"BCE_GRAL-ACTIVO";"PASIT",#N/A,FALSE,"BCE_GRAL-PASIVO-PATRIM";"CAJAT",#N/A,FALSE,"CAJA"}</definedName>
    <definedName name="HOJA">DATE(YEAR([0]!Loan_Start),MONTH([0]!Loan_Start)+Payment_Number,DAY([0]!Loan_Start))</definedName>
    <definedName name="Hoja_Dis">#REF!</definedName>
    <definedName name="Hoja_Dis_All">#REF!</definedName>
    <definedName name="Hoja_Dis_Com">#REF!</definedName>
    <definedName name="Hoja_Dis_out">#REF!</definedName>
    <definedName name="Hoja_Dis_Ver">#REF!</definedName>
    <definedName name="HOJA1">#REF!</definedName>
    <definedName name="HOJA444">DATE(YEAR([0]!Loan_Start),MONTH([0]!Loan_Start)+Payment_Number,DAY([0]!Loan_Start))</definedName>
    <definedName name="HOJA6">#REF!</definedName>
    <definedName name="HOJA8">#REF!</definedName>
    <definedName name="HOJACALCULO">#REF!</definedName>
    <definedName name="HOLA">#REF!</definedName>
    <definedName name="HOR">#REF!</definedName>
    <definedName name="HORA">#REF!</definedName>
    <definedName name="HORA2">#REF!</definedName>
    <definedName name="HORALL">#REF!</definedName>
    <definedName name="HORAS">#REF!</definedName>
    <definedName name="HORAS_1">NA()</definedName>
    <definedName name="HORAS_1_1">#REF!</definedName>
    <definedName name="HORAS_1_1_1">NA()</definedName>
    <definedName name="HORAS_1_2">#REF!</definedName>
    <definedName name="HORASEXTDIU">#REF!</definedName>
    <definedName name="HORASEXTDIUFES">#REF!</definedName>
    <definedName name="HORASEXTNOC">#REF!</definedName>
    <definedName name="HORASEXTNOCFES">#REF!</definedName>
    <definedName name="HORASNOR">#REF!</definedName>
    <definedName name="HORASNOR921">#REF!</definedName>
    <definedName name="HORASNOR922">#REF!</definedName>
    <definedName name="HORASNOR923">#REF!</definedName>
    <definedName name="HORASNOR924">#REF!</definedName>
    <definedName name="HORASNOR925">#REF!</definedName>
    <definedName name="HORASNOR926">#REF!</definedName>
    <definedName name="HORASNOR927">#REF!</definedName>
    <definedName name="HORASNOR928">#REF!</definedName>
    <definedName name="HORASNOR929">#REF!</definedName>
    <definedName name="HORASNOR930">#REF!</definedName>
    <definedName name="HORASNORFES">#REF!</definedName>
    <definedName name="horat" localSheetId="2">#REF!</definedName>
    <definedName name="horat" localSheetId="7">'[55]Itemes Renovación'!#REF!</definedName>
    <definedName name="horat">'[55]Itemes Renovación'!#REF!</definedName>
    <definedName name="horat2">#REF!</definedName>
    <definedName name="HORAVIBRO">#REF!</definedName>
    <definedName name="HORNOLAB">#REF!</definedName>
    <definedName name="HORNOR1">#REF!</definedName>
    <definedName name="HORNOR10">#REF!</definedName>
    <definedName name="HORNOR11">#REF!</definedName>
    <definedName name="HORNOR12">#REF!</definedName>
    <definedName name="HORNOR13">#REF!</definedName>
    <definedName name="HORNOR14">#REF!</definedName>
    <definedName name="HORNOR15">#REF!</definedName>
    <definedName name="HORNOR16">#REF!</definedName>
    <definedName name="HORNOR17">#REF!</definedName>
    <definedName name="HORNOR18">#REF!</definedName>
    <definedName name="HORNOR19">#REF!</definedName>
    <definedName name="HORNOR2">#REF!</definedName>
    <definedName name="HORNOR20">#REF!</definedName>
    <definedName name="HORNOR21">#REF!</definedName>
    <definedName name="HORNOR22">#REF!</definedName>
    <definedName name="HORNOR23">#REF!</definedName>
    <definedName name="HORNOR24">#REF!</definedName>
    <definedName name="HORNOR25">#REF!</definedName>
    <definedName name="HORNOR26">#REF!</definedName>
    <definedName name="HORNOR27">#REF!</definedName>
    <definedName name="HORNOR28">#REF!</definedName>
    <definedName name="HORNOR29">#REF!</definedName>
    <definedName name="HORNOR3">#REF!</definedName>
    <definedName name="HORNOR30">#REF!</definedName>
    <definedName name="HORNOR31">#REF!</definedName>
    <definedName name="HORNOR4">#REF!</definedName>
    <definedName name="HORNOR5">#REF!</definedName>
    <definedName name="HORNOR6">#REF!</definedName>
    <definedName name="HORNOR7">#REF!</definedName>
    <definedName name="HORNOR8">#REF!</definedName>
    <definedName name="HORNOR9">#REF!</definedName>
    <definedName name="hp">#REF!</definedName>
    <definedName name="hqi">#REF!</definedName>
    <definedName name="hreer" localSheetId="2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2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localSheetId="2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localSheetId="2" hidden="1">{"via1",#N/A,TRUE,"general";"via2",#N/A,TRUE,"general";"via3",#N/A,TRUE,"general"}</definedName>
    <definedName name="hsfg" hidden="1">{"via1",#N/A,TRUE,"general";"via2",#N/A,TRUE,"general";"via3",#N/A,TRUE,"general"}</definedName>
    <definedName name="ht">#REF!</definedName>
    <definedName name="HT75MH" localSheetId="7">#REF!</definedName>
    <definedName name="HT75MH">#REF!</definedName>
    <definedName name="hthdrf" localSheetId="2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ML_CodePage" hidden="1">1252</definedName>
    <definedName name="HTML_Control" localSheetId="2" hidden="1">{"'PACÍFICO12'!$A$1:$E$6"}</definedName>
    <definedName name="HTML_Control" hidden="1">{"'PACÍFICO12'!$A$1:$E$6"}</definedName>
    <definedName name="HTML_Control2" localSheetId="2" hidden="1">{"'Parámetros'!$A$3:$C$3"}</definedName>
    <definedName name="HTML_Control2" hidden="1">{"'Parámetros'!$A$3:$C$3"}</definedName>
    <definedName name="HTML_Description" hidden="1">""</definedName>
    <definedName name="HTML_Email" hidden="1">""</definedName>
    <definedName name="HTML_Header" hidden="1">"PACÍFICO12"</definedName>
    <definedName name="HTML_LastUpdate" hidden="1">"11/12/01"</definedName>
    <definedName name="HTML_LineAfter" hidden="1">FALSE</definedName>
    <definedName name="HTML_LineBefore" hidden="1">FALSE</definedName>
    <definedName name="HTML_Name" hidden="1">"GERENCIA DE SISTEMAS"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hidden="1">"\\Sap1002264\c\COMPAQ\HTML.htm"</definedName>
    <definedName name="HTML_PathTemplate" hidden="1">"C:\Verificacion\&lt;!--##Table##--&gt;"</definedName>
    <definedName name="HTML_Title" hidden="1">"Planeacion 2002-cto11"</definedName>
    <definedName name="HTML1_1" hidden="1">"'[06Cumplimiento1996.xls]GASTOS'!$A$3:$B$16"</definedName>
    <definedName name="HTML1_10" hidden="1">""</definedName>
    <definedName name="HTML1_11" hidden="1">1</definedName>
    <definedName name="HTML1_12" hidden="1">"c:\prueba.htm"</definedName>
    <definedName name="HTML1_2" hidden="1">1</definedName>
    <definedName name="HTML1_3" hidden="1">"06Cumplimiento1996"</definedName>
    <definedName name="HTML1_4" hidden="1">"GASTOS"</definedName>
    <definedName name="HTML1_5" hidden="1">""</definedName>
    <definedName name="HTML1_6" hidden="1">-4146</definedName>
    <definedName name="HTML1_7" hidden="1">-4146</definedName>
    <definedName name="HTML1_8" hidden="1">"16/12/1996"</definedName>
    <definedName name="HTML1_9" hidden="1">"JUAN CARLOS TORO VALDERRAMA"</definedName>
    <definedName name="HTML2_1" hidden="1">"'[INDICES.XLS]INDICES I'!$A$1:$K$36"</definedName>
    <definedName name="HTML2_10" hidden="1">""</definedName>
    <definedName name="HTML2_11" hidden="1">1</definedName>
    <definedName name="HTML2_12" hidden="1">"C:\Mis documentos\INDICESI.htm"</definedName>
    <definedName name="HTML2_2" hidden="1">1</definedName>
    <definedName name="HTML2_3" hidden="1">"INDICES"</definedName>
    <definedName name="HTML2_4" hidden="1">"INDICES I"</definedName>
    <definedName name="HTML2_5" hidden="1">""</definedName>
    <definedName name="HTML2_6" hidden="1">-4146</definedName>
    <definedName name="HTML2_7" hidden="1">-4146</definedName>
    <definedName name="HTML2_8" hidden="1">"5/02/1997"</definedName>
    <definedName name="HTML2_9" hidden="1">"JUAN CARLOS TORO VALDERRAMA"</definedName>
    <definedName name="HTML3_1" hidden="1">"'[INDICES.XLS]IPC NAL'!$A$4:$B$43"</definedName>
    <definedName name="HTML3_10" hidden="1">""</definedName>
    <definedName name="HTML3_11" hidden="1">1</definedName>
    <definedName name="HTML3_12" hidden="1">"C:\Mis documentos\IPCNAL.htm"</definedName>
    <definedName name="HTML3_2" hidden="1">1</definedName>
    <definedName name="HTML3_3" hidden="1">"INDICES"</definedName>
    <definedName name="HTML3_4" hidden="1">"IPC NAL"</definedName>
    <definedName name="HTML3_5" hidden="1">""</definedName>
    <definedName name="HTML3_6" hidden="1">-4146</definedName>
    <definedName name="HTML3_7" hidden="1">-4146</definedName>
    <definedName name="HTML3_8" hidden="1">"5/02/1997"</definedName>
    <definedName name="HTML3_9" hidden="1">"JUAN CARLOS TORO VALDERRAMA"</definedName>
    <definedName name="HTML4_1" hidden="1">"'[INDICES.XLS]IPC NAL'!$A$4:$C$43"</definedName>
    <definedName name="HTML4_10" hidden="1">""</definedName>
    <definedName name="HTML4_11" hidden="1">1</definedName>
    <definedName name="HTML4_12" hidden="1">"C:\Mis documentos\IPCNAL.htm"</definedName>
    <definedName name="HTML4_2" hidden="1">1</definedName>
    <definedName name="HTML4_3" hidden="1">"INDICES"</definedName>
    <definedName name="HTML4_4" hidden="1">"IPC NAL"</definedName>
    <definedName name="HTML4_5" hidden="1">""</definedName>
    <definedName name="HTML4_6" hidden="1">-4146</definedName>
    <definedName name="HTML4_7" hidden="1">-4146</definedName>
    <definedName name="HTML4_8" hidden="1">"5/02/1997"</definedName>
    <definedName name="HTML4_9" hidden="1">"JUAN CARLOS TORO VALDERRAMA"</definedName>
    <definedName name="HTML5_1" hidden="1">"'[INDICES.XLS]INDICES I'!$A$1:$I$36"</definedName>
    <definedName name="HTML5_10" hidden="1">""</definedName>
    <definedName name="HTML5_11" hidden="1">1</definedName>
    <definedName name="HTML5_12" hidden="1">"C:\Mis documentos\INDICESI.htm"</definedName>
    <definedName name="HTML5_2" hidden="1">1</definedName>
    <definedName name="HTML5_3" hidden="1">"INDICES"</definedName>
    <definedName name="HTML5_4" hidden="1">"INDICES I"</definedName>
    <definedName name="HTML5_5" hidden="1">""</definedName>
    <definedName name="HTML5_6" hidden="1">-4146</definedName>
    <definedName name="HTML5_7" hidden="1">-4146</definedName>
    <definedName name="HTML5_8" hidden="1">"5/02/1997"</definedName>
    <definedName name="HTML5_9" hidden="1">"JUAN CARLOS TORO VALDERRAMA"</definedName>
    <definedName name="HTML6_1" hidden="1">"'[INDICES.XLS]INDICES 1'!$A$3:$K$30"</definedName>
    <definedName name="HTML6_10" hidden="1">""</definedName>
    <definedName name="HTML6_11" hidden="1">1</definedName>
    <definedName name="HTML6_12" hidden="1">"C:\Mis documentos\INDICES1.htm"</definedName>
    <definedName name="HTML6_2" hidden="1">1</definedName>
    <definedName name="HTML6_3" hidden="1">"INDICES"</definedName>
    <definedName name="HTML6_4" hidden="1">"INDICES 1"</definedName>
    <definedName name="HTML6_5" hidden="1">""</definedName>
    <definedName name="HTML6_6" hidden="1">-4146</definedName>
    <definedName name="HTML6_7" hidden="1">-4146</definedName>
    <definedName name="HTML6_8" hidden="1">"5/02/1997"</definedName>
    <definedName name="HTML6_9" hidden="1">"JUAN CARLOS TORO VALDERRAMA"</definedName>
    <definedName name="HTMLCount" hidden="1">1</definedName>
    <definedName name="htryrt7" localSheetId="2" hidden="1">{"via1",#N/A,TRUE,"general";"via2",#N/A,TRUE,"general";"via3",#N/A,TRUE,"general"}</definedName>
    <definedName name="htryrt7" hidden="1">{"via1",#N/A,TRUE,"general";"via2",#N/A,TRUE,"general";"via3",#N/A,TRUE,"general"}</definedName>
    <definedName name="HU">#REF!</definedName>
    <definedName name="HUN">#REF!</definedName>
    <definedName name="HY">#REF!</definedName>
    <definedName name="hyhjop" localSheetId="2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2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STER" localSheetId="7">#REF!</definedName>
    <definedName name="HYSTER">#REF!</definedName>
    <definedName name="HYT">#REF!</definedName>
    <definedName name="hytirs" localSheetId="2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2">#REF!</definedName>
    <definedName name="I">[16]PrecRec!$D$72</definedName>
    <definedName name="I_1">NA()</definedName>
    <definedName name="I_1_1">#REF!</definedName>
    <definedName name="I_1_1_1">NA()</definedName>
    <definedName name="I_1_2">#REF!</definedName>
    <definedName name="i8i" localSheetId="2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d">#REF!</definedName>
    <definedName name="id_alfabeto">#REF!</definedName>
    <definedName name="id_equipo">#REF!</definedName>
    <definedName name="id_equipo2">#REF!</definedName>
    <definedName name="id_equipo3">#REF!</definedName>
    <definedName name="ID_EQUIPOS">#REF!</definedName>
    <definedName name="ID_EQUIPOS1">#REF!</definedName>
    <definedName name="id_mano_de_obra">#REF!</definedName>
    <definedName name="ID_MANODEOBRA">#REF!</definedName>
    <definedName name="ID_MATERIALES">#REF!</definedName>
    <definedName name="id_materiales3">#REF!</definedName>
    <definedName name="IF">#REF!</definedName>
    <definedName name="ig">#REF!</definedName>
    <definedName name="iglesia">#REF!</definedName>
    <definedName name="ii">#REF!</definedName>
    <definedName name="iii" localSheetId="2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2" hidden="1">{"via1",#N/A,TRUE,"general";"via2",#N/A,TRUE,"general";"via3",#N/A,TRUE,"general"}</definedName>
    <definedName name="iiii" hidden="1">{"via1",#N/A,TRUE,"general";"via2",#N/A,TRUE,"general";"via3",#N/A,TRUE,"general"}</definedName>
    <definedName name="iiiii">#REF!</definedName>
    <definedName name="iiiiiiik" localSheetId="2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2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localSheetId="2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 hidden="1">#REF!</definedName>
    <definedName name="IM" hidden="1">#REF!</definedName>
    <definedName name="imagenaltavoces1">#N/A</definedName>
    <definedName name="imagenaltavoces2">#N/A</definedName>
    <definedName name="imagenaltavocesemp">#N/A</definedName>
    <definedName name="imagencam">#N/A</definedName>
    <definedName name="IMAGENDVR">#N/A</definedName>
    <definedName name="imagenfuentes">#N/A</definedName>
    <definedName name="imagenreceivers">#N/A</definedName>
    <definedName name="imagenreproductores">#N/A</definedName>
    <definedName name="imagensubwooferac">#N/A</definedName>
    <definedName name="IMP">#REF!</definedName>
    <definedName name="Impacto" localSheetId="7">#REF!</definedName>
    <definedName name="Impacto">#REF!</definedName>
    <definedName name="IMPER">#REF!</definedName>
    <definedName name="IMPOR">#REF!</definedName>
    <definedName name="Importe_del_préstamo">#REF!</definedName>
    <definedName name="IMPRE" localSheetId="7">#REF!</definedName>
    <definedName name="IMPRE">#REF!</definedName>
    <definedName name="Impresión_completa">#REF!</definedName>
    <definedName name="IMPREV">#REF!</definedName>
    <definedName name="IMPREVISTOS" localSheetId="2">#REF!</definedName>
    <definedName name="IMPREVISTOS">'[23]Formulario N° 4'!$F$130</definedName>
    <definedName name="IMPRI" localSheetId="7">#REF!</definedName>
    <definedName name="IMPRI">#REF!</definedName>
    <definedName name="IN" hidden="1">#REF!</definedName>
    <definedName name="IN_10_11">#REF!</definedName>
    <definedName name="IN_11_12">#REF!</definedName>
    <definedName name="INCLUS">#REF!</definedName>
    <definedName name="INCOEQUIPOS">#REF!</definedName>
    <definedName name="INCOEQUIPOS1">#REF!</definedName>
    <definedName name="INCRUST">#REF!,#REF!,#REF!,#REF!,#REF!</definedName>
    <definedName name="IND">#N/A</definedName>
    <definedName name="IND_CALIDAD">#REF!</definedName>
    <definedName name="INDI">#REF!</definedName>
    <definedName name="INDICE">#REF!</definedName>
    <definedName name="indirectos">#REF!</definedName>
    <definedName name="inf" localSheetId="7">#REF!</definedName>
    <definedName name="inf">#REF!</definedName>
    <definedName name="inf_1">NA()</definedName>
    <definedName name="inf_10">NA()</definedName>
    <definedName name="inf_11">NA()</definedName>
    <definedName name="inf_12">NA()</definedName>
    <definedName name="inf_2">NA()</definedName>
    <definedName name="inf_3">NA()</definedName>
    <definedName name="inf_4">NA()</definedName>
    <definedName name="inf_5">NA()</definedName>
    <definedName name="inf_6">NA()</definedName>
    <definedName name="inf_7">NA()</definedName>
    <definedName name="inf_8">NA()</definedName>
    <definedName name="inf_9">NA()</definedName>
    <definedName name="INF1_1">NA()</definedName>
    <definedName name="INF1_11">NA()</definedName>
    <definedName name="INF1_12">NA()</definedName>
    <definedName name="INF1_6">NA()</definedName>
    <definedName name="INF1_7">NA()</definedName>
    <definedName name="INF1_8">NA()</definedName>
    <definedName name="INF1_9">NA()</definedName>
    <definedName name="INFG">#REF!</definedName>
    <definedName name="INFO">#REF!</definedName>
    <definedName name="informe" localSheetId="7">#REF!</definedName>
    <definedName name="informe">#REF!</definedName>
    <definedName name="Ing">#REF!</definedName>
    <definedName name="Ingeniero" localSheetId="7">#REF!</definedName>
    <definedName name="Ingeniero">#REF!</definedName>
    <definedName name="Ingeo1">#REF!</definedName>
    <definedName name="Ingeo2">#REF!</definedName>
    <definedName name="Ingeo3">#REF!</definedName>
    <definedName name="inicial">#REF!</definedName>
    <definedName name="Inicio">#REF!</definedName>
    <definedName name="Inicio_prestamo">#REF!</definedName>
    <definedName name="Inlin1">#REF!</definedName>
    <definedName name="Inlin2">#REF!</definedName>
    <definedName name="Inlin3">#REF!</definedName>
    <definedName name="InMB1">#REF!</definedName>
    <definedName name="InMB2">#REF!</definedName>
    <definedName name="InMB3">#REF!</definedName>
    <definedName name="inme">#REF!</definedName>
    <definedName name="INMEL">#REF!</definedName>
    <definedName name="Instalacion">#REF!</definedName>
    <definedName name="Instalación_TM_incluye15Breake">#REF!</definedName>
    <definedName name="instalador_hidrosanitario">#REF!</definedName>
    <definedName name="INSU" localSheetId="2">#REF!</definedName>
    <definedName name="INSU">[56]INSUMOS!$A$1:$E$65536</definedName>
    <definedName name="INSUMO">VLOOKUP(#REF!,#REF!,2,FALSE)</definedName>
    <definedName name="INSUMOS" localSheetId="2">#REF!</definedName>
    <definedName name="INSUMOS">#N/A</definedName>
    <definedName name="Insumos_auxiliares">#REF!</definedName>
    <definedName name="Insumos_basicos">#REF!</definedName>
    <definedName name="INSUMOS_ENSAYOS">#REF!</definedName>
    <definedName name="INSUMOS_EQUIPOS">#REF!</definedName>
    <definedName name="INSUMOS_MANO_DE_OBRA">#REF!</definedName>
    <definedName name="INSUMOS_MATERIALES">#REF!</definedName>
    <definedName name="INSUMOS_SERVICIOS">#REF!</definedName>
    <definedName name="INSUMOS_TRANSPORTES">#REF!</definedName>
    <definedName name="INSUMOS2">#REF!</definedName>
    <definedName name="Int">#REF!</definedName>
    <definedName name="Int_acum">#REF!</definedName>
    <definedName name="InTap" localSheetId="2">#REF!</definedName>
    <definedName name="InTap">[17]Interc.tapones!$E$1:$E$65536</definedName>
    <definedName name="Interés_total">#REF!</definedName>
    <definedName name="Interest_Rate">#REF!</definedName>
    <definedName name="Interruptor_de_presencia___WattStopper">OFFSET(#REF!,0,0,36-26,1)</definedName>
    <definedName name="Interruptor_Doble">#REF!</definedName>
    <definedName name="Interruptor_sencillo">#REF!</definedName>
    <definedName name="INTERv" localSheetId="2">#REF!</definedName>
    <definedName name="INTERv">[53]BASE!$C$5</definedName>
    <definedName name="Interventoria">#REF!</definedName>
    <definedName name="IntVal" localSheetId="2">#REF!</definedName>
    <definedName name="IntVal">'[17]Interc.válv.'!$E$1:$E$65536</definedName>
    <definedName name="INV">#REF!</definedName>
    <definedName name="INV_11" localSheetId="2">#REF!</definedName>
    <definedName name="INV_11">'[57]PR 1'!$A$2:$N$655</definedName>
    <definedName name="io">#REF!</definedName>
    <definedName name="io0ioprhyi0i90ryi90">#REF!</definedName>
    <definedName name="IOUHH">#N/A</definedName>
    <definedName name="ir">#REF!</definedName>
    <definedName name="irrigador" localSheetId="7">#REF!</definedName>
    <definedName name="irrigador">#REF!</definedName>
    <definedName name="it.">#REF!</definedName>
    <definedName name="ITE">#REF!</definedName>
    <definedName name="ITEM">#REF!</definedName>
    <definedName name="ITEM1" localSheetId="7">#REF!</definedName>
    <definedName name="ITEM1">#REF!</definedName>
    <definedName name="ITEM1_133">#REF!</definedName>
    <definedName name="ITEM1_149">#REF!</definedName>
    <definedName name="ITEM1_186">#REF!</definedName>
    <definedName name="ITEM1_187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16">#REF!</definedName>
    <definedName name="ITEM2" localSheetId="7">#REF!</definedName>
    <definedName name="ITEM2">#REF!</definedName>
    <definedName name="ITEM2_133">#REF!</definedName>
    <definedName name="ITEM2_149">#REF!</definedName>
    <definedName name="ITEM2_186">#REF!</definedName>
    <definedName name="ITEM2_187">#REF!</definedName>
    <definedName name="ITEM201.1">#REF!</definedName>
    <definedName name="ITEM201.2">#REF!</definedName>
    <definedName name="ITEM201.3">#REF!</definedName>
    <definedName name="ITEM210.2">#REF!</definedName>
    <definedName name="ITEM210.3">#REF!</definedName>
    <definedName name="ITEM211.1">#REF!</definedName>
    <definedName name="ITEM220.1">#REF!</definedName>
    <definedName name="ITEM222">#REF!</definedName>
    <definedName name="ITEM230">#REF!</definedName>
    <definedName name="item230.1">#REF!</definedName>
    <definedName name="ITEM3" localSheetId="7">#REF!</definedName>
    <definedName name="ITEM3">#REF!</definedName>
    <definedName name="ITEM3_133">#REF!</definedName>
    <definedName name="ITEM3_149">#REF!</definedName>
    <definedName name="ITEM3_186">#REF!</definedName>
    <definedName name="ITEM3_187">#REF!</definedName>
    <definedName name="item310">#REF!</definedName>
    <definedName name="ITEM32">#REF!</definedName>
    <definedName name="item320">#REF!</definedName>
    <definedName name="item320.2">#REF!</definedName>
    <definedName name="ITEM330">#REF!</definedName>
    <definedName name="item330.1">#REF!</definedName>
    <definedName name="ITEM4">#REF!</definedName>
    <definedName name="ITEM410">#REF!</definedName>
    <definedName name="ITEM420">#REF!</definedName>
    <definedName name="ITEM450">#REF!</definedName>
    <definedName name="item450.2P">#REF!</definedName>
    <definedName name="item600.1">#REF!</definedName>
    <definedName name="ITEM610">#REF!</definedName>
    <definedName name="item610.1">#REF!</definedName>
    <definedName name="item610.2">#REF!</definedName>
    <definedName name="ITEM630.4">#REF!</definedName>
    <definedName name="ITEM630.5">#REF!</definedName>
    <definedName name="ITEM630.6">#REF!</definedName>
    <definedName name="ITEM630.7">#REF!</definedName>
    <definedName name="ITEM630.8">#REF!</definedName>
    <definedName name="ITEM632">#REF!</definedName>
    <definedName name="ITEM640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.1">#REF!</definedName>
    <definedName name="ITEM7.2">#REF!</definedName>
    <definedName name="ITEM7.3">#REF!</definedName>
    <definedName name="ITEM7.5">#REF!</definedName>
    <definedName name="item700.1">#REF!</definedName>
    <definedName name="ITEM704">#REF!</definedName>
    <definedName name="item710.1">#REF!</definedName>
    <definedName name="item710.2">#REF!</definedName>
    <definedName name="ITEM720">#REF!</definedName>
    <definedName name="item730.1">#REF!</definedName>
    <definedName name="item730.2">#REF!</definedName>
    <definedName name="item730.2.4">#REF!</definedName>
    <definedName name="ITEM900">#REF!</definedName>
    <definedName name="item900.2">#REF!</definedName>
    <definedName name="ItemCodos" localSheetId="7">#REF!</definedName>
    <definedName name="ItemCodos">#REF!</definedName>
    <definedName name="ITEMES">#REF!</definedName>
    <definedName name="ITEMS" localSheetId="2">#REF!</definedName>
    <definedName name="ITEMS">#N/A</definedName>
    <definedName name="Ítems">#REF!</definedName>
    <definedName name="ITEMS_DEF">#REF!</definedName>
    <definedName name="itemscasa">#REF!</definedName>
    <definedName name="itemspresa">#REF!</definedName>
    <definedName name="ITEN320">#REF!</definedName>
    <definedName name="Iterar" localSheetId="7">#REF!</definedName>
    <definedName name="Iterar">#REF!</definedName>
    <definedName name="IUI" localSheetId="2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2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2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2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2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VA_1">NA()</definedName>
    <definedName name="IVA_1_1">#REF!</definedName>
    <definedName name="IVA_1_1_1">NA()</definedName>
    <definedName name="IVA_1_2">#REF!</definedName>
    <definedName name="iva_10">#REF!</definedName>
    <definedName name="iva_2">#REF!</definedName>
    <definedName name="iva_2_10">#REF!</definedName>
    <definedName name="iva_4">#REF!</definedName>
    <definedName name="iva_4_10">#REF!</definedName>
    <definedName name="iyuiuyi" localSheetId="2" hidden="1">{"via1",#N/A,TRUE,"general";"via2",#N/A,TRUE,"general";"via3",#N/A,TRUE,"general"}</definedName>
    <definedName name="iyuiuyi" hidden="1">{"via1",#N/A,TRUE,"general";"via2",#N/A,TRUE,"general";"via3",#N/A,TRUE,"general"}</definedName>
    <definedName name="IZ">#REF!</definedName>
    <definedName name="IZQ">#REF!</definedName>
    <definedName name="j" localSheetId="2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A">#REF!</definedName>
    <definedName name="JAMO2">#REF!</definedName>
    <definedName name="JAMOC">#REF!</definedName>
    <definedName name="JAMOL">#REF!</definedName>
    <definedName name="janet">#REF!</definedName>
    <definedName name="JAPON">#REF!</definedName>
    <definedName name="Jb">#REF!</definedName>
    <definedName name="Jc">#REF!</definedName>
    <definedName name="JCGR">#REF!</definedName>
    <definedName name="jd" localSheetId="2" hidden="1">{"via1",#N/A,TRUE,"general";"via2",#N/A,TRUE,"general";"via3",#N/A,TRUE,"general"}</definedName>
    <definedName name="jd" hidden="1">{"via1",#N/A,TRUE,"general";"via2",#N/A,TRUE,"general";"via3",#N/A,TRUE,"general"}</definedName>
    <definedName name="jdfjkd" localSheetId="7">#REF!</definedName>
    <definedName name="jdfjkd">#REF!</definedName>
    <definedName name="jdh" localSheetId="2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dhdh" hidden="1">#REF!</definedName>
    <definedName name="Je">#REF!</definedName>
    <definedName name="JEFEINM">#REF!</definedName>
    <definedName name="jev">#REF!</definedName>
    <definedName name="jeytj" localSheetId="2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">#REF!</definedName>
    <definedName name="jfhjfrt" localSheetId="2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2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2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2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localSheetId="2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">#REF!</definedName>
    <definedName name="jhjyj" localSheetId="2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2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2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#REF!</definedName>
    <definedName name="jjfq" localSheetId="2" hidden="1">{"via1",#N/A,TRUE,"general";"via2",#N/A,TRUE,"general";"via3",#N/A,TRUE,"general"}</definedName>
    <definedName name="jjfq" hidden="1">{"via1",#N/A,TRUE,"general";"via2",#N/A,TRUE,"general";"via3",#N/A,TRUE,"general"}</definedName>
    <definedName name="jjj">#REF!</definedName>
    <definedName name="jjjhjddfg" localSheetId="2" hidden="1">{"via1",#N/A,TRUE,"general";"via2",#N/A,TRUE,"general";"via3",#N/A,TRUE,"general"}</definedName>
    <definedName name="jjjhjddfg" hidden="1">{"via1",#N/A,TRUE,"general";"via2",#N/A,TRUE,"general";"via3",#N/A,TRUE,"general"}</definedName>
    <definedName name="JJJJ">#REF!</definedName>
    <definedName name="jjjjj">#REF!</definedName>
    <definedName name="jjjjjjjjj">#REF!</definedName>
    <definedName name="JJJJJJJJJJJJJJJJJJJJ">#REF!</definedName>
    <definedName name="jjjjjjjjjjjjjjjjjjjjjjjjjjjjjjjjjjj">#REF!</definedName>
    <definedName name="jjjjju" localSheetId="2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2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2" hidden="1">{"via1",#N/A,TRUE,"general";"via2",#N/A,TRUE,"general";"via3",#N/A,TRUE,"general"}</definedName>
    <definedName name="jjyjy" hidden="1">{"via1",#N/A,TRUE,"general";"via2",#N/A,TRUE,"general";"via3",#N/A,TRUE,"general"}</definedName>
    <definedName name="jk">#REF!</definedName>
    <definedName name="JKJKJK" localSheetId="2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JKJKJK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JKJKJKJK" localSheetId="2" hidden="1">{TRUE,TRUE,-2.75,-17,483,276.75,FALSE,TRUE,TRUE,TRUE,0,2,#N/A,1,#N/A,12.5875,23.9230769230769,1,FALSE,FALSE,3,TRUE,1,FALSE,75,"Swvu.Formato._.Total.","ACwvu.Formato._.Total.",#N/A,FALSE,FALSE,1.78,0.787401575,0.74,0.984251969,1,"","",FALSE,FALSE,FALSE,FALSE,1,#N/A,1,1,"=R3C3:R149C30",FALSE,"Rwvu.Formato._.Total.","Cwvu.Formato._.Total.",FALSE,FALSE,FALSE,5,300,300,FALSE,FALSE,TRUE,TRUE,TRUE}</definedName>
    <definedName name="JKJKJKJK" hidden="1">{TRUE,TRUE,-2.75,-17,483,276.75,FALSE,TRUE,TRUE,TRUE,0,2,#N/A,1,#N/A,12.5875,23.9230769230769,1,FALSE,FALSE,3,TRUE,1,FALSE,75,"Swvu.Formato._.Total.","ACwvu.Formato._.Total.",#N/A,FALSE,FALSE,1.78,0.787401575,0.74,0.984251969,1,"","",FALSE,FALSE,FALSE,FALSE,1,#N/A,1,1,"=R3C3:R149C30",FALSE,"Rwvu.Formato._.Total.","Cwvu.Formato._.Total.",FALSE,FALSE,FALSE,5,300,300,FALSE,FALSE,TRUE,TRUE,TRUE}</definedName>
    <definedName name="jkk" localSheetId="2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2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n">#REF!</definedName>
    <definedName name="jñ">#REF!</definedName>
    <definedName name="jo">#REF!</definedName>
    <definedName name="JOHNNY">#N/A</definedName>
    <definedName name="JOTA">NA()</definedName>
    <definedName name="JRYJ" localSheetId="2" hidden="1">{"via1",#N/A,TRUE,"general";"via2",#N/A,TRUE,"general";"via3",#N/A,TRUE,"general"}</definedName>
    <definedName name="JRYJ" hidden="1">{"via1",#N/A,TRUE,"general";"via2",#N/A,TRUE,"general";"via3",#N/A,TRUE,"general"}</definedName>
    <definedName name="jt">#REF!</definedName>
    <definedName name="jtubfil">#REF!</definedName>
    <definedName name="jtyj" localSheetId="2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2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an">#REF!</definedName>
    <definedName name="jui">#REF!</definedName>
    <definedName name="juj" localSheetId="2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2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2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2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lAgo" localSheetId="2">#REF!</definedName>
    <definedName name="JulAgo">'[45]Jul-Ago'!$A$12:$H$29</definedName>
    <definedName name="JulAgo_C" localSheetId="2">#REF!</definedName>
    <definedName name="JulAgo_C">'[58]Jul-Ago'!$A$30:$H$45</definedName>
    <definedName name="jun">#REF!</definedName>
    <definedName name="juuuhb" localSheetId="2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>#REF!</definedName>
    <definedName name="jyjt7" localSheetId="2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2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2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2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2" hidden="1">{"via1",#N/A,TRUE,"general";"via2",#N/A,TRUE,"general";"via3",#N/A,TRUE,"general"}</definedName>
    <definedName name="jyujyuj" hidden="1">{"via1",#N/A,TRUE,"general";"via2",#N/A,TRUE,"general";"via3",#N/A,TRUE,"general"}</definedName>
    <definedName name="K" localSheetId="2" hidden="1">{"PYGT",#N/A,FALSE,"PYG";"ACTIT",#N/A,FALSE,"BCE_GRAL-ACTIVO";"PASIT",#N/A,FALSE,"BCE_GRAL-PASIVO-PATRIM";"CAJAT",#N/A,FALSE,"CAJA"}</definedName>
    <definedName name="K" hidden="1">{"PYGT",#N/A,FALSE,"PYG";"ACTIT",#N/A,FALSE,"BCE_GRAL-ACTIVO";"PASIT",#N/A,FALSE,"BCE_GRAL-PASIVO-PATRIM";"CAJAT",#N/A,FALSE,"CAJA"}</definedName>
    <definedName name="K0F1" localSheetId="9">#REF!</definedName>
    <definedName name="K0F1" localSheetId="7">#REF!</definedName>
    <definedName name="K0F1">#REF!</definedName>
    <definedName name="K0F2" localSheetId="9">#REF!</definedName>
    <definedName name="K0F2" localSheetId="7">#REF!</definedName>
    <definedName name="K0F2">#REF!</definedName>
    <definedName name="K10ALO" localSheetId="9">#REF!</definedName>
    <definedName name="K10ALO" localSheetId="7">#REF!</definedName>
    <definedName name="K10ALO">#REF!</definedName>
    <definedName name="K11ALO" localSheetId="9">#REF!</definedName>
    <definedName name="K11ALO" localSheetId="7">#REF!</definedName>
    <definedName name="K11ALO">#REF!</definedName>
    <definedName name="K1F1" localSheetId="9">#REF!</definedName>
    <definedName name="K1F1" localSheetId="7">#REF!</definedName>
    <definedName name="K1F1">#REF!</definedName>
    <definedName name="K1F2" localSheetId="9">#REF!</definedName>
    <definedName name="K1F2" localSheetId="7">#REF!</definedName>
    <definedName name="K1F2">#REF!</definedName>
    <definedName name="K2F1" localSheetId="9">#REF!</definedName>
    <definedName name="K2F1" localSheetId="7">#REF!</definedName>
    <definedName name="K2F1">#REF!</definedName>
    <definedName name="K2F2" localSheetId="9">#REF!</definedName>
    <definedName name="K2F2" localSheetId="7">#REF!</definedName>
    <definedName name="K2F2">#REF!</definedName>
    <definedName name="K3F1" localSheetId="9">#REF!</definedName>
    <definedName name="K3F1" localSheetId="7">#REF!</definedName>
    <definedName name="K3F1">#REF!</definedName>
    <definedName name="K3F2" localSheetId="9">#REF!</definedName>
    <definedName name="K3F2" localSheetId="7">#REF!</definedName>
    <definedName name="K3F2">#REF!</definedName>
    <definedName name="K4F1" localSheetId="9">#REF!</definedName>
    <definedName name="K4F1" localSheetId="7">#REF!</definedName>
    <definedName name="K4F1">#REF!</definedName>
    <definedName name="K4F2" localSheetId="9">#REF!</definedName>
    <definedName name="K4F2" localSheetId="7">#REF!</definedName>
    <definedName name="K4F2">#REF!</definedName>
    <definedName name="K5F1" localSheetId="9">#REF!</definedName>
    <definedName name="K5F1" localSheetId="7">#REF!</definedName>
    <definedName name="K5F1">#REF!</definedName>
    <definedName name="K5F2" localSheetId="9">#REF!</definedName>
    <definedName name="K5F2" localSheetId="7">#REF!</definedName>
    <definedName name="K5F2">#REF!</definedName>
    <definedName name="K6F1" localSheetId="9">#REF!</definedName>
    <definedName name="K6F1" localSheetId="7">#REF!</definedName>
    <definedName name="K6F1">#REF!</definedName>
    <definedName name="K6F2" localSheetId="9">#REF!</definedName>
    <definedName name="K6F2" localSheetId="7">#REF!</definedName>
    <definedName name="K6F2">#REF!</definedName>
    <definedName name="k6f3">#REF!</definedName>
    <definedName name="K7F1" localSheetId="9">#REF!</definedName>
    <definedName name="K7F1" localSheetId="7">#REF!</definedName>
    <definedName name="K7F1">#REF!</definedName>
    <definedName name="K7F2" localSheetId="9">#REF!</definedName>
    <definedName name="K7F2" localSheetId="7">#REF!</definedName>
    <definedName name="K7F2">#REF!</definedName>
    <definedName name="K8ALO" localSheetId="9">#REF!</definedName>
    <definedName name="K8ALO" localSheetId="7">#REF!</definedName>
    <definedName name="K8ALO">#REF!</definedName>
    <definedName name="K8F1" localSheetId="9">#REF!</definedName>
    <definedName name="K8F1" localSheetId="7">#REF!</definedName>
    <definedName name="K8F1">#REF!</definedName>
    <definedName name="K8F2" localSheetId="9">#REF!</definedName>
    <definedName name="K8F2" localSheetId="7">#REF!</definedName>
    <definedName name="K8F2">#REF!</definedName>
    <definedName name="K9ALO" localSheetId="9">#REF!</definedName>
    <definedName name="K9ALO" localSheetId="7">#REF!</definedName>
    <definedName name="K9ALO">#REF!</definedName>
    <definedName name="KAKAKA">#REF!</definedName>
    <definedName name="Kennwort">#REF!</definedName>
    <definedName name="KFOBUS">#REF!</definedName>
    <definedName name="KHGGH" localSheetId="2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2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2" hidden="1">{"via1",#N/A,TRUE,"general";"via2",#N/A,TRUE,"general";"via3",#N/A,TRUE,"general"}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JH">#REF!</definedName>
    <definedName name="kjhkd" localSheetId="2" hidden="1">{"via1",#N/A,TRUE,"general";"via2",#N/A,TRUE,"general";"via3",#N/A,TRUE,"general"}</definedName>
    <definedName name="kjhkd" hidden="1">{"via1",#N/A,TRUE,"general";"via2",#N/A,TRUE,"general";"via3",#N/A,TRUE,"general"}</definedName>
    <definedName name="kjk" localSheetId="2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2" hidden="1">{"via1",#N/A,TRUE,"general";"via2",#N/A,TRUE,"general";"via3",#N/A,TRUE,"general"}</definedName>
    <definedName name="kjtrkjr" hidden="1">{"via1",#N/A,TRUE,"general";"via2",#N/A,TRUE,"general";"via3",#N/A,TRUE,"general"}</definedName>
    <definedName name="KK" hidden="1">#REF!</definedName>
    <definedName name="KKK">#REF!</definedName>
    <definedName name="kkkk">#REF!</definedName>
    <definedName name="kkkki" localSheetId="2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2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 localSheetId="7">#REF!</definedName>
    <definedName name="KL">#REF!</definedName>
    <definedName name="kljkl">#REF!</definedName>
    <definedName name="KLJKLMDS">#REF!</definedName>
    <definedName name="klklk">#REF!</definedName>
    <definedName name="kñy">#REF!</definedName>
    <definedName name="KO" localSheetId="7" hidden="1">#REF!</definedName>
    <definedName name="KO" hidden="1">#REF!</definedName>
    <definedName name="krtrk" localSheetId="2" hidden="1">{"via1",#N/A,TRUE,"general";"via2",#N/A,TRUE,"general";"via3",#N/A,TRUE,"general"}</definedName>
    <definedName name="krtrk" hidden="1">{"via1",#N/A,TRUE,"general";"via2",#N/A,TRUE,"general";"via3",#N/A,TRUE,"general"}</definedName>
    <definedName name="KU" localSheetId="9">#REF!</definedName>
    <definedName name="KU" localSheetId="7">#REF!</definedName>
    <definedName name="KU">#REF!</definedName>
    <definedName name="kuh">#REF!</definedName>
    <definedName name="Kunde">#REF!</definedName>
    <definedName name="kuy">#REF!</definedName>
    <definedName name="kyr" localSheetId="2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>#REF!</definedName>
    <definedName name="L.CARCAMO">#REF!</definedName>
    <definedName name="L.CIL">#REF!</definedName>
    <definedName name="L_">#REF!</definedName>
    <definedName name="L_L">#REF!</definedName>
    <definedName name="L_TUB">#REF!</definedName>
    <definedName name="la" localSheetId="2">#REF!</definedName>
    <definedName name="la">[22]BASE!$D$353</definedName>
    <definedName name="LAD">#REF!</definedName>
    <definedName name="LADO">#REF!</definedName>
    <definedName name="Lamina_superboard">#REF!</definedName>
    <definedName name="Lamparas_2_48">#REF!</definedName>
    <definedName name="LARGUE" localSheetId="2">#REF!</definedName>
    <definedName name="LARGUE">[33]BASE!$D$394</definedName>
    <definedName name="Last_Row">#REF!</definedName>
    <definedName name="Lavaplatos">#REF!</definedName>
    <definedName name="Lb">#REF!</definedName>
    <definedName name="Ld">#REF!</definedName>
    <definedName name="LE">#REF!</definedName>
    <definedName name="LECHA">#REF!</definedName>
    <definedName name="Lechada_juntas">#REF!</definedName>
    <definedName name="LENCY">#REF!</definedName>
    <definedName name="LEVE">5</definedName>
    <definedName name="Lf">#REF!</definedName>
    <definedName name="LG">LEN(#REF!)</definedName>
    <definedName name="Lh">#REF!</definedName>
    <definedName name="Li">#REF!</definedName>
    <definedName name="lia">#REF!</definedName>
    <definedName name="LICITACION">#REF!</definedName>
    <definedName name="LICITACION_PUBLICA">#REF!</definedName>
    <definedName name="LIDA">#REF!</definedName>
    <definedName name="LIJA">#REF!</definedName>
    <definedName name="Limatesa_thermo">#REF!</definedName>
    <definedName name="LIMO_DELAZONA">#REF!</definedName>
    <definedName name="LIMP" localSheetId="7">#REF!</definedName>
    <definedName name="LIMP">#REF!</definedName>
    <definedName name="LIMPIO">#REF!</definedName>
    <definedName name="LINA">#REF!</definedName>
    <definedName name="linc1">#REF!</definedName>
    <definedName name="linc2">#REF!</definedName>
    <definedName name="linc3">#REF!</definedName>
    <definedName name="linc4">#REF!</definedName>
    <definedName name="linc5">#REF!</definedName>
    <definedName name="LINEA">#REF!</definedName>
    <definedName name="LisaCodSAO" localSheetId="7">#REF!</definedName>
    <definedName name="LisaCodSAO">#REF!</definedName>
    <definedName name="lista" localSheetId="7">#REF!</definedName>
    <definedName name="lista">#REF!</definedName>
    <definedName name="LISTA_EQ">#REF!</definedName>
    <definedName name="LISTA_HE">#REF!</definedName>
    <definedName name="LISTA_MA">#REF!</definedName>
    <definedName name="LISTA_MO">#REF!</definedName>
    <definedName name="LISTA_OT">#REF!</definedName>
    <definedName name="listaaccaud">OFFSET(#REF!,0,0,20-3,1)</definedName>
    <definedName name="listaaccesorioshai">OFFSET(#REF!,0,0,4,1)</definedName>
    <definedName name="listaacop">OFFSET(#REF!,0,0,52-48,1)</definedName>
    <definedName name="listaadicionalescamaras">OFFSET(#REF!,0,0,13-3,1)</definedName>
    <definedName name="listaadseg">OFFSET(#REF!,0,0,120-58,1)</definedName>
    <definedName name="listaaltavoces1">OFFSET(#REF!,0,0,130,1)</definedName>
    <definedName name="listaaltavoces2">OFFSET(#REF!,0,0,130,1)</definedName>
    <definedName name="listaaltavocesemp">OFFSET(#REF!,0,0,80,1)</definedName>
    <definedName name="Listaasesores">OFFSET(#REF!,0,0,16-10,1)</definedName>
    <definedName name="listabaterias">OFFSET(#REF!,0,0,3,1)</definedName>
    <definedName name="listacableado">OFFSET(#REF!,0,0,96-3,1)</definedName>
    <definedName name="listacajas">OFFSET(#REF!,0,0,15,1)</definedName>
    <definedName name="listacamaras">OFFSET(#REF!,0,0,13-3,1)</definedName>
    <definedName name="Listacanti" localSheetId="7">#REF!</definedName>
    <definedName name="Listacanti">#REF!</definedName>
    <definedName name="ListaCantidad" localSheetId="7">#REF!</definedName>
    <definedName name="ListaCantidad">#REF!</definedName>
    <definedName name="Listacerebros">OFFSET(#REF!,0,0,4,1)</definedName>
    <definedName name="listacerseg">OFFSET(#REF!,0,0,8-3,1)</definedName>
    <definedName name="listaconesc">OFFSET(#REF!,0,0,36-26,1)</definedName>
    <definedName name="listaconmutai">OFFSET(#REF!,0,0,25-21,1)</definedName>
    <definedName name="listacontrol4">OFFSET(#REF!,0,0,60.1)</definedName>
    <definedName name="listadimmers">OFFSET(#REF!,0,0,13-3,1)</definedName>
    <definedName name="LISTADO">#REF!</definedName>
    <definedName name="Listado_de_materiales">#REF!</definedName>
    <definedName name="listaDVR">OFFSET(#REF!,0,0,14,1)</definedName>
    <definedName name="listafuentes">OFFSET(#REF!,0,0,12,1)</definedName>
    <definedName name="listagabinetes">OFFSET(#REF!,0,0,5,1)</definedName>
    <definedName name="listailumi">OFFSET(#REF!,0,0,60-3,1)</definedName>
    <definedName name="listainfrarrojos">OFFSET(#REF!,0,0,154-119,1)</definedName>
    <definedName name="listainterfaces">OFFSET(#REF!,0,0,43-3,1)</definedName>
    <definedName name="listaintpre">OFFSET(#REF!,0,0,47-37,1)</definedName>
    <definedName name="ListaItem" localSheetId="7">#REF!</definedName>
    <definedName name="ListaItem">#REF!</definedName>
    <definedName name="listakitauddis">OFFSET(#REF!,0,0,30-3,1)</definedName>
    <definedName name="listamagneticos">#REF!</definedName>
    <definedName name="listaonoff">OFFSET(#REF!,0,0,20-14,1)</definedName>
    <definedName name="listaplapot">OFFSET(#REF!,0,0,13-3,1)</definedName>
    <definedName name="listaprecios" localSheetId="7">#REF!</definedName>
    <definedName name="listaprecios">#REF!</definedName>
    <definedName name="Listapromo">OFFSET(#REF!,0,0,9,1)</definedName>
    <definedName name="listapulsador">OFFSET(#REF!,0,0,118-88,1)</definedName>
    <definedName name="listareceivers">OFFSET(#REF!,0,0,60,1)</definedName>
    <definedName name="listareles">OFFSET(#REF!,0,0,3,1)</definedName>
    <definedName name="listareproductores">OFFSET(#REF!,0,0,10,1)</definedName>
    <definedName name="listasensores">OFFSET(#REF!,0,0,66-30,1)</definedName>
    <definedName name="listasisina">OFFSET(#REF!,0,0,47-28,1)</definedName>
    <definedName name="listasubpas">OFFSET(#REF!,0,0,6-3,1)</definedName>
    <definedName name="listasubwooferac">OFFSET(#REF!,0,0,12,1)</definedName>
    <definedName name="listasuiches">OFFSET(#REF!,0,0,43-28,1)</definedName>
    <definedName name="listasuichesvarios">OFFSET(#REF!,0,0,89-60,1)</definedName>
    <definedName name="listatapasdeco">OFFSET(#REF!,0,0,65-44,1)</definedName>
    <definedName name="listatecaud">OFFSET(#REF!,0,0,43-32,1)</definedName>
    <definedName name="listatomamesa">OFFSET(#REF!,0,0,27,1)</definedName>
    <definedName name="listatomas">OFFSET(#REF!,0,0,11-3,1)</definedName>
    <definedName name="listatomasgfci">OFFSET(#REF!,0,0,17-12,1)</definedName>
    <definedName name="listatomatelefono">OFFSET(#REF!,0,0,22-18,1)</definedName>
    <definedName name="listatomatv">OFFSET(#REF!,0,0,27-23,1)</definedName>
    <definedName name="listatransfor">OFFSET(#REF!,0,0,3,1)</definedName>
    <definedName name="ListaUni" localSheetId="2">#REF!</definedName>
    <definedName name="ListaUni">[59]TOTALES!$D$7:$D$654</definedName>
    <definedName name="listequi">#REF!</definedName>
    <definedName name="listmat">#REF!</definedName>
    <definedName name="LISTO">#REF!</definedName>
    <definedName name="LISTON" localSheetId="2">#REF!</definedName>
    <definedName name="LISTON">[33]BASE!$D$395</definedName>
    <definedName name="Liston_2_4">#REF!</definedName>
    <definedName name="Liston_2x2">#REF!</definedName>
    <definedName name="liuoo" localSheetId="2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j">#REF!</definedName>
    <definedName name="Lk">#REF!</definedName>
    <definedName name="lkj" localSheetId="2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2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localSheetId="7">#REF!</definedName>
    <definedName name="ll">#REF!</definedName>
    <definedName name="ll_1">NA()</definedName>
    <definedName name="ll_11">NA()</definedName>
    <definedName name="ll_12">NA()</definedName>
    <definedName name="ll_6">NA()</definedName>
    <definedName name="ll_7">NA()</definedName>
    <definedName name="ll_8">NA()</definedName>
    <definedName name="ll_9">NA()</definedName>
    <definedName name="LLAC12" localSheetId="2">#REF!</definedName>
    <definedName name="LLAC12">[13]BASE!$D$376</definedName>
    <definedName name="LLANTAS" localSheetId="7">#REF!</definedName>
    <definedName name="LLANTAS">#REF!</definedName>
    <definedName name="LLAP12" localSheetId="2">#REF!</definedName>
    <definedName name="LLAP12">[13]BASE!$D$375</definedName>
    <definedName name="lleno">#REF!</definedName>
    <definedName name="LLENOS">#REF!</definedName>
    <definedName name="lll">#REF!</definedName>
    <definedName name="LLLL">#REF!</definedName>
    <definedName name="lllllh" localSheetId="2" hidden="1">{"via1",#N/A,TRUE,"general";"via2",#N/A,TRUE,"general";"via3",#N/A,TRUE,"general"}</definedName>
    <definedName name="lllllh" hidden="1">{"via1",#N/A,TRUE,"general";"via2",#N/A,TRUE,"general";"via3",#N/A,TRUE,"general"}</definedName>
    <definedName name="llllll">#REF!</definedName>
    <definedName name="lllllllo" localSheetId="2" hidden="1">{"via1",#N/A,TRUE,"general";"via2",#N/A,TRUE,"general";"via3",#N/A,TRUE,"general"}</definedName>
    <definedName name="lllllllo" hidden="1">{"via1",#N/A,TRUE,"general";"via2",#N/A,TRUE,"general";"via3",#N/A,TRUE,"general"}</definedName>
    <definedName name="Lm">#REF!</definedName>
    <definedName name="Ln">#REF!</definedName>
    <definedName name="Lñ">#REF!</definedName>
    <definedName name="LÑP">#REF!</definedName>
    <definedName name="lo">#REF!</definedName>
    <definedName name="Loan_Amount">#REF!</definedName>
    <definedName name="Loan_Start">#REF!</definedName>
    <definedName name="Loan_Years">#REF!</definedName>
    <definedName name="loc">#REF!</definedName>
    <definedName name="LOCA">#REF!</definedName>
    <definedName name="LOCA1">#REF!</definedName>
    <definedName name="LOCA2">#REF!</definedName>
    <definedName name="LOCALIZACION" localSheetId="7">#REF!</definedName>
    <definedName name="LOCALIZACION">#REF!</definedName>
    <definedName name="LOCALIZACION_1">NA()</definedName>
    <definedName name="LOCALIZACION_1_1">#REF!</definedName>
    <definedName name="LOCALIZACION_1_1_1">NA()</definedName>
    <definedName name="LOCALIZACION_1_2">#REF!</definedName>
    <definedName name="LOCALIZACION_Y_REPLANTEO">#REF!</definedName>
    <definedName name="LOCALIZACIÓN_Y_REPLANTEO._ESTRUCTURAS" localSheetId="2">#REF!</definedName>
    <definedName name="LOCALIZACIÓN_Y_REPLANTEO._ESTRUCTURAS" localSheetId="7">[54]INDICE!#REF!</definedName>
    <definedName name="LOCALIZACIÓN_Y_REPLANTEO._ESTRUCTURAS">[54]INDICE!#REF!</definedName>
    <definedName name="LOCALIZACIÓN_Y_REPLANTEO._ESTRUCTURAS_1">NA()</definedName>
    <definedName name="LOCALIZACIÓN_Y_REPLANTEO._ESTRUCTURAS_10">NA()</definedName>
    <definedName name="LOCALIZACIÓN_Y_REPLANTEO._ESTRUCTURAS_11">NA()</definedName>
    <definedName name="LOCALIZACIÓN_Y_REPLANTEO._ESTRUCTURAS_12">NA()</definedName>
    <definedName name="LOCALIZACIÓN_Y_REPLANTEO._ESTRUCTURAS_2">NA()</definedName>
    <definedName name="LOCALIZACIÓN_Y_REPLANTEO._ESTRUCTURAS_3">NA()</definedName>
    <definedName name="LOCALIZACIÓN_Y_REPLANTEO._ESTRUCTURAS_4">NA()</definedName>
    <definedName name="LOCALIZACIÓN_Y_REPLANTEO._ESTRUCTURAS_5">NA()</definedName>
    <definedName name="LOCALIZACIÓN_Y_REPLANTEO._ESTRUCTURAS_6">NA()</definedName>
    <definedName name="LOCALIZACIÓN_Y_REPLANTEO._ESTRUCTURAS_7">NA()</definedName>
    <definedName name="LOCALIZACIÓN_Y_REPLANTEO._ESTRUCTURAS_8">NA()</definedName>
    <definedName name="LOCALIZACIÓN_Y_REPLANTEO._ESTRUCTURAS_9">NA()</definedName>
    <definedName name="LOGO">#N/A</definedName>
    <definedName name="LOI">#REF!</definedName>
    <definedName name="lolol" localSheetId="2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" localSheetId="7">#REF!</definedName>
    <definedName name="LONG">#REF!</definedName>
    <definedName name="longitud" localSheetId="7">#REF!</definedName>
    <definedName name="longitud">#REF!</definedName>
    <definedName name="Longitud1">#REF!</definedName>
    <definedName name="Longitud2">#REF!</definedName>
    <definedName name="LongitudTubo">#REF!</definedName>
    <definedName name="LOPE" localSheetId="7">#REF!</definedName>
    <definedName name="LOPE">#REF!</definedName>
    <definedName name="LOPE_1">NA()</definedName>
    <definedName name="LOPE_11">NA()</definedName>
    <definedName name="LOPE_12">NA()</definedName>
    <definedName name="LOPE_6">NA()</definedName>
    <definedName name="LOPE_7">NA()</definedName>
    <definedName name="LOPE_8">NA()</definedName>
    <definedName name="LOPE_9">NA()</definedName>
    <definedName name="LOSAAREA">#REF!</definedName>
    <definedName name="LOSATIPO">#REF!</definedName>
    <definedName name="LosPrecios">#REF!</definedName>
    <definedName name="LosPreciosTit">#REF!</definedName>
    <definedName name="louujhvh" localSheetId="7">#REF!</definedName>
    <definedName name="louujhvh">#REF!</definedName>
    <definedName name="Lp">#REF!</definedName>
    <definedName name="lplpl" localSheetId="2" hidden="1">{"via1",#N/A,TRUE,"general";"via2",#N/A,TRUE,"general";"via3",#N/A,TRUE,"general"}</definedName>
    <definedName name="lplpl" hidden="1">{"via1",#N/A,TRUE,"general";"via2",#N/A,TRUE,"general";"via3",#N/A,TRUE,"general"}</definedName>
    <definedName name="Lq">#REF!</definedName>
    <definedName name="Lr">#REF!</definedName>
    <definedName name="Ls">#REF!</definedName>
    <definedName name="lsttros">#REF!</definedName>
    <definedName name="Lt">#REF!</definedName>
    <definedName name="Lu">#REF!</definedName>
    <definedName name="LUBRI" localSheetId="2">#REF!</definedName>
    <definedName name="LUBRI">[13]BASE!$D$365</definedName>
    <definedName name="Lubricante" localSheetId="2">#REF!</definedName>
    <definedName name="Lubricante" localSheetId="7">'[60]MATER Y MO'!#REF!</definedName>
    <definedName name="Lubricante">'[60]MATER Y MO'!#REF!</definedName>
    <definedName name="lucy">#REF!</definedName>
    <definedName name="lun">#REF!</definedName>
    <definedName name="LUNA">#REF!</definedName>
    <definedName name="LUPVC" localSheetId="7">#REF!</definedName>
    <definedName name="LUPVC">#REF!</definedName>
    <definedName name="LUPVC_" localSheetId="2">#REF!</definedName>
    <definedName name="LUPVC_">[26]BASE!$D$76</definedName>
    <definedName name="LUPVT" localSheetId="2">#REF!</definedName>
    <definedName name="LUPVT">[13]BASE!$D$78</definedName>
    <definedName name="luz" localSheetId="7">#REF!</definedName>
    <definedName name="luz">#REF!</definedName>
    <definedName name="Lz">#REF!</definedName>
    <definedName name="M" localSheetId="9">#REF!</definedName>
    <definedName name="M" localSheetId="7">#REF!</definedName>
    <definedName name="M">#REF!</definedName>
    <definedName name="M.O.">#REF!</definedName>
    <definedName name="M120K" localSheetId="7">#REF!</definedName>
    <definedName name="M120K">#REF!</definedName>
    <definedName name="M240K" localSheetId="7">#REF!</definedName>
    <definedName name="M240K">#REF!</definedName>
    <definedName name="M280K" localSheetId="7">#REF!</definedName>
    <definedName name="M280K">#REF!</definedName>
    <definedName name="MA">#REF!</definedName>
    <definedName name="MAAT">#REF!</definedName>
    <definedName name="mac" localSheetId="9">#REF!</definedName>
    <definedName name="mac" localSheetId="7">#REF!</definedName>
    <definedName name="mac">#REF!</definedName>
    <definedName name="MADCJ" localSheetId="7">#REF!</definedName>
    <definedName name="MADCJ">#REF!</definedName>
    <definedName name="Maestro">#REF!</definedName>
    <definedName name="mafdsf" localSheetId="2" hidden="1">{"via1",#N/A,TRUE,"general";"via2",#N/A,TRUE,"general";"via3",#N/A,TRUE,"general"}</definedName>
    <definedName name="mafdsf" hidden="1">{"via1",#N/A,TRUE,"general";"via2",#N/A,TRUE,"general";"via3",#N/A,TRUE,"general"}</definedName>
    <definedName name="Makro1">#REF!</definedName>
    <definedName name="MAL">#REF!&lt;2.5</definedName>
    <definedName name="MAL_1">#REF!</definedName>
    <definedName name="malla" localSheetId="7">#REF!</definedName>
    <definedName name="malla">#REF!</definedName>
    <definedName name="Malla_4x4">#REF!</definedName>
    <definedName name="Malla_Electrosoldada">#REF!</definedName>
    <definedName name="MALO" localSheetId="2">#REF!&lt;2.5</definedName>
    <definedName name="MALO" localSheetId="7">'[61]ESTADO VÍA-CRIT.TECNICO'!#REF!&lt;2.5</definedName>
    <definedName name="MALO">'[61]ESTADO VÍA-CRIT.TECNICO'!#REF!&lt;2.5</definedName>
    <definedName name="MALO_1">#REF!</definedName>
    <definedName name="MALO4006">#REF!</definedName>
    <definedName name="MALO4006A">#REF!</definedName>
    <definedName name="MALO40CN01">#REF!</definedName>
    <definedName name="MALO40CNA">#REF!</definedName>
    <definedName name="MALO40CNB">#REF!</definedName>
    <definedName name="MALO55CN01">#REF!</definedName>
    <definedName name="MALO55CN03">#REF!</definedName>
    <definedName name="MALO5607">#REF!</definedName>
    <definedName name="MALOAFIR5607">#REF!</definedName>
    <definedName name="mama" hidden="1">#REF!</definedName>
    <definedName name="MAMPOSTERIA">#REF!</definedName>
    <definedName name="MAN">#REF!</definedName>
    <definedName name="MANO">#REF!</definedName>
    <definedName name="Mano_de_obra">#REF!</definedName>
    <definedName name="MANO_OBRA">#REF!</definedName>
    <definedName name="MANODEOBRA">#REF!</definedName>
    <definedName name="MANTO" localSheetId="2">#REF!</definedName>
    <definedName name="MANTO">[33]BASE!$D$401</definedName>
    <definedName name="mao" localSheetId="2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2" hidden="1">{"via1",#N/A,TRUE,"general";"via2",#N/A,TRUE,"general";"via3",#N/A,TRUE,"general"}</definedName>
    <definedName name="maow" hidden="1">{"via1",#N/A,TRUE,"general";"via2",#N/A,TRUE,"general";"via3",#N/A,TRUE,"general"}</definedName>
    <definedName name="MAP">#REF!</definedName>
    <definedName name="MAQ">#REF!</definedName>
    <definedName name="MAQUINAR">#REF!</definedName>
    <definedName name="Maquinaria">#REF!</definedName>
    <definedName name="Mar" localSheetId="2">#REF!</definedName>
    <definedName name="Mar">[44]MAR!$A$12:$H$33</definedName>
    <definedName name="Mar_C" localSheetId="2">#REF!</definedName>
    <definedName name="Mar_C">[44]MAR!$A$35:$H$51</definedName>
    <definedName name="MARABA" localSheetId="7">#REF!</definedName>
    <definedName name="MARABA">#REF!</definedName>
    <definedName name="MarAbr" localSheetId="2">#REF!</definedName>
    <definedName name="MarAbr">'[45]Mar-Abr'!$A$12:$H$34</definedName>
    <definedName name="marai9">#REF!</definedName>
    <definedName name="MARAVILLA">#REF!</definedName>
    <definedName name="MARCELA">#REF!</definedName>
    <definedName name="MARCOS">#REF!</definedName>
    <definedName name="margen">#REF!</definedName>
    <definedName name="Márgen">#REF!</definedName>
    <definedName name="margen_10">#REF!</definedName>
    <definedName name="margen_2">#REF!</definedName>
    <definedName name="margen_2_10">#REF!</definedName>
    <definedName name="margen_4">#REF!</definedName>
    <definedName name="margen_4_10">#REF!</definedName>
    <definedName name="margentyco">#REF!</definedName>
    <definedName name="maria">#REF!</definedName>
    <definedName name="MARIAS">#REF!</definedName>
    <definedName name="MARIASC">#REF!</definedName>
    <definedName name="MARILUZ">#REF!</definedName>
    <definedName name="MARINAS">#REF!</definedName>
    <definedName name="MarkP" localSheetId="2" hidden="1">{#N/A,#N/A,FALSE,"GRAFICO";#N/A,#N/A,FALSE,"CAJA (2)";#N/A,#N/A,FALSE,"TERCEROS-PROMEDIO";#N/A,#N/A,FALSE,"CAJA";#N/A,#N/A,FALSE,"INGRESOS1995-2003";#N/A,#N/A,FALSE,"GASTOS1995-2003"}</definedName>
    <definedName name="MarkP" hidden="1">{#N/A,#N/A,FALSE,"GRAFICO";#N/A,#N/A,FALSE,"CAJA (2)";#N/A,#N/A,FALSE,"TERCEROS-PROMEDIO";#N/A,#N/A,FALSE,"CAJA";#N/A,#N/A,FALSE,"INGRESOS1995-2003";#N/A,#N/A,FALSE,"GASTOS1995-2003"}</definedName>
    <definedName name="MARTA">IF(Loan_Amount*Interest_Rate*Loan_Years*Loan_Start&gt;0,1,0)</definedName>
    <definedName name="MARTHA">#REF!</definedName>
    <definedName name="martillo">#REF!</definedName>
    <definedName name="MARY">#REF!</definedName>
    <definedName name="MARYLUZ">#REF!</definedName>
    <definedName name="marzito">#REF!</definedName>
    <definedName name="MARZO">#REF!</definedName>
    <definedName name="MASILLA">#REF!</definedName>
    <definedName name="masor" localSheetId="2" hidden="1">{"via1",#N/A,TRUE,"general";"via2",#N/A,TRUE,"general";"via3",#N/A,TRUE,"general"}</definedName>
    <definedName name="masor" hidden="1">{"via1",#N/A,TRUE,"general";"via2",#N/A,TRUE,"general";"via3",#N/A,TRUE,"general"}</definedName>
    <definedName name="MAT">#REF!</definedName>
    <definedName name="MAT.CANT">#REF!</definedName>
    <definedName name="MATE">#REF!</definedName>
    <definedName name="MATER" localSheetId="2">#REF!</definedName>
    <definedName name="MATER">[46]MATERIAL!$B$3:$B$580</definedName>
    <definedName name="mater02">#REF!</definedName>
    <definedName name="MATERIAL" localSheetId="9">#REF!</definedName>
    <definedName name="MATERIAL" localSheetId="7">#REF!</definedName>
    <definedName name="MATERIAL">#REF!</definedName>
    <definedName name="Material_seleccionado">#REF!</definedName>
    <definedName name="MATERIALES" localSheetId="2">#REF!</definedName>
    <definedName name="MATERIALES">[46]MATERIAL!$B$2:$D$580</definedName>
    <definedName name="Materiales_Macro">#REF!</definedName>
    <definedName name="MaterialTub" localSheetId="7">#REF!</definedName>
    <definedName name="MaterialTub">#REF!</definedName>
    <definedName name="MATPR" localSheetId="2">#REF!</definedName>
    <definedName name="MATPR">[13]BASE!$D$56</definedName>
    <definedName name="matriz">#REF!,#REF!</definedName>
    <definedName name="MATRIZRICS">#REF!</definedName>
    <definedName name="MatTuberia" localSheetId="7">#REF!</definedName>
    <definedName name="MatTuberia">#REF!</definedName>
    <definedName name="MAX">#REF!</definedName>
    <definedName name="MayJun" localSheetId="2">#REF!</definedName>
    <definedName name="MayJun">'[45]May-Jun'!$A$12:$H$32</definedName>
    <definedName name="MayJun_C" localSheetId="2">#REF!</definedName>
    <definedName name="MayJun_C">'[58]May-Jun'!$A$33:$H$52</definedName>
    <definedName name="MAYO">#REF!</definedName>
    <definedName name="Mb">#REF!</definedName>
    <definedName name="MC4CM" localSheetId="7">#REF!</definedName>
    <definedName name="MC4CM">#REF!</definedName>
    <definedName name="mcb">#REF!</definedName>
    <definedName name="mcbb">#REF!</definedName>
    <definedName name="MCC">#REF!</definedName>
    <definedName name="mck">#REF!</definedName>
    <definedName name="MDC">#REF!</definedName>
    <definedName name="MDC_1">NA()</definedName>
    <definedName name="MDC_1_1">#REF!</definedName>
    <definedName name="MDC_1_1_1">NA()</definedName>
    <definedName name="MDC_1_2">#REF!</definedName>
    <definedName name="mdc2a" localSheetId="2">#REF!</definedName>
    <definedName name="mdc2a">[16]PrecRec!$D$30</definedName>
    <definedName name="mdd" localSheetId="2" hidden="1">{"via1",#N/A,TRUE,"general";"via2",#N/A,TRUE,"general";"via3",#N/A,TRUE,"general"}</definedName>
    <definedName name="mdd" hidden="1">{"via1",#N/A,TRUE,"general";"via2",#N/A,TRUE,"general";"via3",#N/A,TRUE,"general"}</definedName>
    <definedName name="MDEO">#REF!</definedName>
    <definedName name="MDO">#REF!</definedName>
    <definedName name="med" localSheetId="2">#REF!</definedName>
    <definedName name="med">[22]BASE!$D$354</definedName>
    <definedName name="MEDARDO">#REF!</definedName>
    <definedName name="MEDIA">2</definedName>
    <definedName name="MEDID" localSheetId="7">#REF!</definedName>
    <definedName name="MEDID">#REF!</definedName>
    <definedName name="MEDIDA">#REF!</definedName>
    <definedName name="meg" localSheetId="2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JORA" localSheetId="7">#REF!</definedName>
    <definedName name="MEJORA">#REF!</definedName>
    <definedName name="MEMO">#REF!</definedName>
    <definedName name="MEMORIAS">#REF!</definedName>
    <definedName name="MES">#REF!</definedName>
    <definedName name="MESES">#REF!</definedName>
    <definedName name="Mezcladora">#REF!</definedName>
    <definedName name="mf">#REF!</definedName>
    <definedName name="mfgjrdt" localSheetId="2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2" hidden="1">{"via1",#N/A,TRUE,"general";"via2",#N/A,TRUE,"general";"via3",#N/A,TRUE,"general"}</definedName>
    <definedName name="mghm" hidden="1">{"via1",#N/A,TRUE,"general";"via2",#N/A,TRUE,"general";"via3",#N/A,TRUE,"general"}</definedName>
    <definedName name="MH_1">#REF!</definedName>
    <definedName name="MH_2">#REF!</definedName>
    <definedName name="MH_3">#REF!</definedName>
    <definedName name="MH_4">#REF!</definedName>
    <definedName name="MH_5">#REF!</definedName>
    <definedName name="mhg">#REF!</definedName>
    <definedName name="mht">#REF!</definedName>
    <definedName name="mhy">#REF!</definedName>
    <definedName name="MI">#REF!,#REF!,#REF!,#REF!,#REF!,#REF!,#REF!</definedName>
    <definedName name="mierda">#REF!</definedName>
    <definedName name="MIO">#REF!</definedName>
    <definedName name="mjk" localSheetId="2">#REF!&lt;2.5</definedName>
    <definedName name="mjk" localSheetId="7">'[61]ESTADO VÍA-CRIT.TECNICO'!#REF!&lt;2.5</definedName>
    <definedName name="mjk">'[61]ESTADO VÍA-CRIT.TECNICO'!#REF!&lt;2.5</definedName>
    <definedName name="mjmj" localSheetId="2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2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2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ljlk">#REF!</definedName>
    <definedName name="MKMK">#REF!</definedName>
    <definedName name="mku">#REF!</definedName>
    <definedName name="ML">#REF!,#REF!,#REF!,#REF!,#REF!,#REF!,#REF!</definedName>
    <definedName name="MLFB">#REF!</definedName>
    <definedName name="mm">#REF!</definedName>
    <definedName name="MM_1">NA()</definedName>
    <definedName name="MM_1_1">#REF!</definedName>
    <definedName name="MM_1_1_1">NA()</definedName>
    <definedName name="MM_1_2">#REF!</definedName>
    <definedName name="MmExcelLinker_C9F63D05_8E80_41B0_8F02_A4ED3B5E1938">#N/A</definedName>
    <definedName name="mmjmjh" localSheetId="2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>#REF!</definedName>
    <definedName name="mmmh" localSheetId="2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2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2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2" hidden="1">{"via1",#N/A,TRUE,"general";"via2",#N/A,TRUE,"general";"via3",#N/A,TRUE,"general"}</definedName>
    <definedName name="MN" hidden="1">{"via1",#N/A,TRUE,"general";"via2",#N/A,TRUE,"general";"via3",#N/A,TRUE,"general"}</definedName>
    <definedName name="mo">#REF!</definedName>
    <definedName name="mo_10">#REF!</definedName>
    <definedName name="mo_2">#REF!</definedName>
    <definedName name="mo_2_10">#REF!</definedName>
    <definedName name="mo_4">#REF!</definedName>
    <definedName name="mo_4_10">#REF!</definedName>
    <definedName name="MO_INTERNA" localSheetId="2">#REF!</definedName>
    <definedName name="MO_INTERNA">[62]NOMINA!$A$4:$A$9</definedName>
    <definedName name="MO120K" localSheetId="7">#REF!</definedName>
    <definedName name="MO120K">#REF!</definedName>
    <definedName name="MO240K" localSheetId="7">#REF!</definedName>
    <definedName name="MO240K">#REF!</definedName>
    <definedName name="MO280K" localSheetId="7">#REF!</definedName>
    <definedName name="MO280K">#REF!</definedName>
    <definedName name="MOBILIARIO_SEG_ELECTRON_ITEM">#REF!</definedName>
    <definedName name="MOBILIARIOOFIC_ITEM">#REF!</definedName>
    <definedName name="mobra">#REF!</definedName>
    <definedName name="MOCARG" localSheetId="7">#REF!</definedName>
    <definedName name="MOCARG">#REF!</definedName>
    <definedName name="MOD_EXTERNA" localSheetId="2">#REF!</definedName>
    <definedName name="MOD_EXTERNA">[62]NOMINA!$A$24:$A$37</definedName>
    <definedName name="MODERADO">10</definedName>
    <definedName name="MODIF1" localSheetId="7">#REF!</definedName>
    <definedName name="MODIF1">#REF!</definedName>
    <definedName name="MODIF1_2" localSheetId="7">#REF!</definedName>
    <definedName name="MODIF1_2">#REF!</definedName>
    <definedName name="MODIF1_7" localSheetId="7">#REF!</definedName>
    <definedName name="MODIF1_7">#REF!</definedName>
    <definedName name="MOENC" localSheetId="7">#REF!</definedName>
    <definedName name="MOENC">#REF!</definedName>
    <definedName name="MOIHF" localSheetId="7">#REF!</definedName>
    <definedName name="MOIHF">#REF!</definedName>
    <definedName name="MOLMAN">#REF!</definedName>
    <definedName name="MONCANADA">#REF!</definedName>
    <definedName name="MONDM">#REF!</definedName>
    <definedName name="MONECU">#REF!</definedName>
    <definedName name="MONFRANCIA">#REF!</definedName>
    <definedName name="MONPAIS1">#REF!</definedName>
    <definedName name="MONPAIS2">#REF!</definedName>
    <definedName name="MONPERU">#REF!</definedName>
    <definedName name="MONPTA">#REF!</definedName>
    <definedName name="MONSUECIA">#REF!</definedName>
    <definedName name="MONTAJE_EQUIPOS">#REF!</definedName>
    <definedName name="MONVENE">#REF!</definedName>
    <definedName name="MONYEN">#REF!</definedName>
    <definedName name="MOPRE" localSheetId="7">#REF!</definedName>
    <definedName name="MOPRE">#REF!</definedName>
    <definedName name="MOR">#REF!</definedName>
    <definedName name="MORTERO">#REF!</definedName>
    <definedName name="Mortero_1_10">#REF!</definedName>
    <definedName name="Mortero_1_3">#REF!</definedName>
    <definedName name="Mortero_1_5">#REF!</definedName>
    <definedName name="Mortero_1_6">#REF!</definedName>
    <definedName name="MORTERO1_4_CONCONCRETADORA">#REF!</definedName>
    <definedName name="MORTERO1_4_SINCONCRETADORA">#REF!</definedName>
    <definedName name="MORTERO1_4CONCONCRETAD">#REF!</definedName>
    <definedName name="MOTO" localSheetId="7">#REF!</definedName>
    <definedName name="MOTO">#REF!</definedName>
    <definedName name="MOTOBOMBA" localSheetId="7">#REF!</definedName>
    <definedName name="MOTOBOMBA">#REF!</definedName>
    <definedName name="MOTON" localSheetId="7">#REF!</definedName>
    <definedName name="MOTON">#REF!</definedName>
    <definedName name="Motoniv">#REF!</definedName>
    <definedName name="MOTOP" localSheetId="2">#REF!</definedName>
    <definedName name="MOTOP">[13]BASE!$D$14</definedName>
    <definedName name="motosierra">#REF!</definedName>
    <definedName name="MOV">#REF!</definedName>
    <definedName name="MOV_TIERRA_ITEM">#REF!</definedName>
    <definedName name="MOVIMIENTOS_DE_TIERRA">#REF!</definedName>
    <definedName name="MOVOL" localSheetId="2">#REF!</definedName>
    <definedName name="MOVOL">[13]BASE!$D$16</definedName>
    <definedName name="mpdirint">#REF!</definedName>
    <definedName name="mprelecon">#REF!</definedName>
    <definedName name="mr">#REF!</definedName>
    <definedName name="MSMSMSMSMSMSMSMSM">#REF!</definedName>
    <definedName name="mtz_manodeobra">#REF!</definedName>
    <definedName name="mtz_materiales1">#REF!</definedName>
    <definedName name="MUEBLES_BAÑOS_ITEM">#REF!</definedName>
    <definedName name="MUEBLES_COC_ITEM">#REF!</definedName>
    <definedName name="MUEBLES_COC_VALOR">#REF!</definedName>
    <definedName name="MUEBLES_MADERA_FIJ_ITEM">#REF!</definedName>
    <definedName name="MUEBLES_Y_CARPINTERIA">#REF!</definedName>
    <definedName name="MUEST">#REF!</definedName>
    <definedName name="MuestNo">#REF!</definedName>
    <definedName name="muestra">#REF!</definedName>
    <definedName name="MuestraNo">#REF!</definedName>
    <definedName name="MUNICIPIO">#REF!</definedName>
    <definedName name="MUROS">#REF!</definedName>
    <definedName name="MUROS_BLOQ_PLOMO_ITEM">#REF!</definedName>
    <definedName name="MUROS_BLOQ_PLOMO_VALOR">#REF!</definedName>
    <definedName name="MXMXMXMXMXM">#REF!</definedName>
    <definedName name="MYC_DRYWALLITEM">#REF!,#REF!,#REF!</definedName>
    <definedName name="MYCIELOS_DRYWALLVALOR">#REF!</definedName>
    <definedName name="MYPUERTAS_MAD_ITEM">#REF!</definedName>
    <definedName name="MYPUERTAS_MET_ITEM">#REF!</definedName>
    <definedName name="n" localSheetId="2" hidden="1">{"via1",#N/A,TRUE,"general";"via2",#N/A,TRUE,"general";"via3",#N/A,TRUE,"general"}</definedName>
    <definedName name="n" hidden="1">{"via1",#N/A,TRUE,"general";"via2",#N/A,TRUE,"general";"via3",#N/A,TRUE,"general"}</definedName>
    <definedName name="N_metal">#REF!</definedName>
    <definedName name="N61.">#REF!</definedName>
    <definedName name="Na">#REF!</definedName>
    <definedName name="NACI">#REF!</definedName>
    <definedName name="NACIONAL">#REF!</definedName>
    <definedName name="nacionalizacion">#REF!</definedName>
    <definedName name="nacionalizaciontyco">#REF!</definedName>
    <definedName name="nb">#REF!</definedName>
    <definedName name="nbv">#REF!</definedName>
    <definedName name="nbvnv" localSheetId="2" hidden="1">{"via1",#N/A,TRUE,"general";"via2",#N/A,TRUE,"general";"via3",#N/A,TRUE,"general"}</definedName>
    <definedName name="nbvnv" hidden="1">{"via1",#N/A,TRUE,"general";"via2",#N/A,TRUE,"general";"via3",#N/A,TRUE,"general"}</definedName>
    <definedName name="Nc">#REF!</definedName>
    <definedName name="Nd">#REF!</definedName>
    <definedName name="NDHS" localSheetId="2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e">#REF!</definedName>
    <definedName name="nece.cab">#REF!</definedName>
    <definedName name="NES">#REF!</definedName>
    <definedName name="nf" localSheetId="2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2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2" hidden="1">{"via1",#N/A,TRUE,"general";"via2",#N/A,TRUE,"general";"via3",#N/A,TRUE,"general"}</definedName>
    <definedName name="nfgn" hidden="1">{"via1",#N/A,TRUE,"general";"via2",#N/A,TRUE,"general";"via3",#N/A,TRUE,"general"}</definedName>
    <definedName name="ngdn" localSheetId="2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2" hidden="1">{"via1",#N/A,TRUE,"general";"via2",#N/A,TRUE,"general";"via3",#N/A,TRUE,"general"}</definedName>
    <definedName name="ngfh" hidden="1">{"via1",#N/A,TRUE,"general";"via2",#N/A,TRUE,"general";"via3",#N/A,TRUE,"general"}</definedName>
    <definedName name="NHG">#REF!</definedName>
    <definedName name="nhn" localSheetId="2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2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2" hidden="1">{"via1",#N/A,TRUE,"general";"via2",#N/A,TRUE,"general";"via3",#N/A,TRUE,"general"}</definedName>
    <definedName name="nhndr" hidden="1">{"via1",#N/A,TRUE,"general";"via2",#N/A,TRUE,"general";"via3",#N/A,TRUE,"general"}</definedName>
    <definedName name="Niqui" localSheetId="7">#REF!</definedName>
    <definedName name="Niqui">#REF!</definedName>
    <definedName name="NJH">#REF!</definedName>
    <definedName name="nm">#REF!</definedName>
    <definedName name="nmmmm" localSheetId="2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2" hidden="1">{"TAB1",#N/A,TRUE,"GENERAL";"TAB2",#N/A,TRUE,"GENERAL";"TAB3",#N/A,TRUE,"GENERAL";"TAB4",#N/A,TRUE,"GENERAL";"TAB5",#N/A,TRUE,"GENERAL"}</definedName>
    <definedName name="NN" localSheetId="7">#REF!</definedName>
    <definedName name="NN">#REF!</definedName>
    <definedName name="nndng" localSheetId="2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2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2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2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2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2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2" hidden="1">{"via1",#N/A,TRUE,"general";"via2",#N/A,TRUE,"general";"via3",#N/A,TRUE,"general"}</definedName>
    <definedName name="nnnnnh" hidden="1">{"via1",#N/A,TRUE,"general";"via2",#N/A,TRUE,"general";"via3",#N/A,TRUE,"general"}</definedName>
    <definedName name="NNNNNN">#REF!</definedName>
    <definedName name="NO" localSheetId="2" hidden="1">{"PYGT",#N/A,FALSE,"PYG";"ACTIT",#N/A,FALSE,"BCE_GRAL-ACTIVO";"PASIT",#N/A,FALSE,"BCE_GRAL-PASIVO-PATRIM";"CAJAT",#N/A,FALSE,"CAJA"}</definedName>
    <definedName name="NO" hidden="1">{"PYGT",#N/A,FALSE,"PYG";"ACTIT",#N/A,FALSE,"BCE_GRAL-ACTIVO";"PASIT",#N/A,FALSE,"BCE_GRAL-PASIVO-PATRIM";"CAJAT",#N/A,FALSE,"CAJA"}</definedName>
    <definedName name="No._tanques">#REF!</definedName>
    <definedName name="No.copias">#REF!</definedName>
    <definedName name="nombre" localSheetId="7">#REF!</definedName>
    <definedName name="nombre">#REF!</definedName>
    <definedName name="NOMBRE_1">NA()</definedName>
    <definedName name="NOMBRE_1_1">#REF!</definedName>
    <definedName name="NOMBRE_1_1_1">NA()</definedName>
    <definedName name="NOMBRE_1_2">#REF!</definedName>
    <definedName name="NOMBRE_PROYECTO">#REF!</definedName>
    <definedName name="NOMBREOBRA">#REF!</definedName>
    <definedName name="NOMES_PRESA">#REF!</definedName>
    <definedName name="NoMuestra">#REF!</definedName>
    <definedName name="Norte" localSheetId="7">#REF!</definedName>
    <definedName name="Norte">#REF!</definedName>
    <definedName name="NORTERO">#REF!</definedName>
    <definedName name="NORTERO_1">NA()</definedName>
    <definedName name="NORTERO_1_1">#REF!</definedName>
    <definedName name="NORTERO_1_1_1">NA()</definedName>
    <definedName name="NORTERO_1_2">#REF!</definedName>
    <definedName name="novafort">#REF!</definedName>
    <definedName name="novafort160">#REF!</definedName>
    <definedName name="novafort160_1">NA()</definedName>
    <definedName name="novafort160_1_1">#REF!</definedName>
    <definedName name="novafort160_1_1_1">NA()</definedName>
    <definedName name="novafort160_1_2">#REF!</definedName>
    <definedName name="novafort200">#REF!</definedName>
    <definedName name="novafort200_1">NA()</definedName>
    <definedName name="novafort200_1_1">#REF!</definedName>
    <definedName name="novafort200_1_1_1">NA()</definedName>
    <definedName name="novafort200_1_2">#REF!</definedName>
    <definedName name="NovDic" localSheetId="2">#REF!</definedName>
    <definedName name="NovDic">'[45]Nov-Dic'!$A$12:$H$34</definedName>
    <definedName name="NOVIEMBRE">MATCH(0.01,#REF!,-1)+1</definedName>
    <definedName name="nr">#REF!</definedName>
    <definedName name="NroCODIGO">#REF!</definedName>
    <definedName name="NroDOCUMENTO">#REF!</definedName>
    <definedName name="nt">#REF!</definedName>
    <definedName name="NUCLEO">#REF!</definedName>
    <definedName name="NUCNUM">#REF!</definedName>
    <definedName name="NUEVO">#REF!</definedName>
    <definedName name="NÚM">#REF!</definedName>
    <definedName name="Núm_de_pago">#REF!</definedName>
    <definedName name="Núm_pagos_al_año">#REF!</definedName>
    <definedName name="Num_Pmt_Per_Year">#REF!</definedName>
    <definedName name="Number_of_Payments">#N/A</definedName>
    <definedName name="NÚMERO">#REF!</definedName>
    <definedName name="Número_de_pagos" localSheetId="2">MATCH(0.01,Saldo_final,-1)+1</definedName>
    <definedName name="Número_de_pagos">MATCH(0.01,Saldo_final,-1)+1</definedName>
    <definedName name="nxn" localSheetId="2" hidden="1">{"via1",#N/A,TRUE,"general";"via2",#N/A,TRUE,"general";"via3",#N/A,TRUE,"general"}</definedName>
    <definedName name="nxn" hidden="1">{"via1",#N/A,TRUE,"general";"via2",#N/A,TRUE,"general";"via3",#N/A,TRUE,"general"}</definedName>
    <definedName name="ñ" localSheetId="7">#REF!</definedName>
    <definedName name="ñ">#REF!</definedName>
    <definedName name="ñl">#REF!</definedName>
    <definedName name="ÑLOP00">#REF!</definedName>
    <definedName name="ññ">#REF!</definedName>
    <definedName name="ÑÑÑ" localSheetId="7">#REF!</definedName>
    <definedName name="ÑÑÑ">#REF!</definedName>
    <definedName name="ÑÑÑ_1">NA()</definedName>
    <definedName name="ÑÑÑ_10">NA()</definedName>
    <definedName name="ÑÑÑ_11">NA()</definedName>
    <definedName name="ÑÑÑ_12">NA()</definedName>
    <definedName name="ÑÑÑ_2">NA()</definedName>
    <definedName name="ÑÑÑ_3">NA()</definedName>
    <definedName name="ÑÑÑ_4">NA()</definedName>
    <definedName name="ÑÑÑ_5">NA()</definedName>
    <definedName name="ÑÑÑ_6">NA()</definedName>
    <definedName name="ÑÑÑ_7">NA()</definedName>
    <definedName name="ÑÑÑ_8">NA()</definedName>
    <definedName name="ÑÑÑ_9">NA()</definedName>
    <definedName name="ñok">#REF!</definedName>
    <definedName name="ñp">#REF!</definedName>
    <definedName name="ñpñpñ" localSheetId="2" hidden="1">{"via1",#N/A,TRUE,"general";"via2",#N/A,TRUE,"general";"via3",#N/A,TRUE,"general"}</definedName>
    <definedName name="ñpñpñ" hidden="1">{"via1",#N/A,TRUE,"general";"via2",#N/A,TRUE,"general";"via3",#N/A,TRUE,"general"}</definedName>
    <definedName name="ñpo">#REF!</definedName>
    <definedName name="O" localSheetId="7">#REF!</definedName>
    <definedName name="O">#REF!</definedName>
    <definedName name="º">#REF!</definedName>
    <definedName name="O.E" hidden="1">#REF!</definedName>
    <definedName name="O.E.28" hidden="1">#REF!</definedName>
    <definedName name="O.E.30" hidden="1">#REF!</definedName>
    <definedName name="º1">#REF!</definedName>
    <definedName name="o9o9" localSheetId="2" hidden="1">{"via1",#N/A,TRUE,"general";"via2",#N/A,TRUE,"general";"via3",#N/A,TRUE,"general"}</definedName>
    <definedName name="o9o9" hidden="1">{"via1",#N/A,TRUE,"general";"via2",#N/A,TRUE,"general";"via3",#N/A,TRUE,"general"}</definedName>
    <definedName name="OBJ">#REF!</definedName>
    <definedName name="OBJETO" localSheetId="7">#REF!</definedName>
    <definedName name="OBJETO">#REF!</definedName>
    <definedName name="obra" localSheetId="2">#REF!</definedName>
    <definedName name="obra">'[63]Informe de Obra Extra'!$D$8</definedName>
    <definedName name="OBRAS_VARIAS">#REF!</definedName>
    <definedName name="obre" localSheetId="2">#REF!</definedName>
    <definedName name="obre">[16]PrecRec!$D$25</definedName>
    <definedName name="obrero">#REF!</definedName>
    <definedName name="OBSERV">#REF!</definedName>
    <definedName name="OBSERVACION">#REF!</definedName>
    <definedName name="Observaciones" localSheetId="7">#REF!</definedName>
    <definedName name="Observaciones">#REF!</definedName>
    <definedName name="oera" localSheetId="2" hidden="1">{#N/A,#N/A,FALSE,"Aging Summary";#N/A,#N/A,FALSE,"Ratio Analysis";#N/A,#N/A,FALSE,"Test 120 Day Accts";#N/A,#N/A,FALSE,"Tickmarks"}</definedName>
    <definedName name="oera" hidden="1">{#N/A,#N/A,FALSE,"Aging Summary";#N/A,#N/A,FALSE,"Ratio Analysis";#N/A,#N/A,FALSE,"Test 120 Day Accts";#N/A,#N/A,FALSE,"Tickmarks"}</definedName>
    <definedName name="OF">#REF!</definedName>
    <definedName name="ofi" localSheetId="2">#REF!</definedName>
    <definedName name="ofi">[16]PrecRec!$D$23</definedName>
    <definedName name="OFICI" localSheetId="2">#REF!</definedName>
    <definedName name="OFICI">[13]BASE!$D$11</definedName>
    <definedName name="OFICI_" localSheetId="2">#REF!</definedName>
    <definedName name="OFICI_">[26]BASE!$D$11</definedName>
    <definedName name="ofici1" localSheetId="2">#REF!</definedName>
    <definedName name="ofici1">[22]BASE!$D$11</definedName>
    <definedName name="OFICIAL">#REF!</definedName>
    <definedName name="oiret" localSheetId="2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2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2" hidden="1">{"via1",#N/A,TRUE,"general";"via2",#N/A,TRUE,"general";"via3",#N/A,TRUE,"general"}</definedName>
    <definedName name="OIUOIU" hidden="1">{"via1",#N/A,TRUE,"general";"via2",#N/A,TRUE,"general";"via3",#N/A,TRUE,"general"}</definedName>
    <definedName name="OJO" hidden="1">#N/A</definedName>
    <definedName name="OK" hidden="1">#REF!</definedName>
    <definedName name="oo">#REF!</definedName>
    <definedName name="OOMMOOMM">#REF!</definedName>
    <definedName name="ooo" localSheetId="2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2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2" hidden="1">{"via1",#N/A,TRUE,"general";"via2",#N/A,TRUE,"general";"via3",#N/A,TRUE,"general"}</definedName>
    <definedName name="oooos" hidden="1">{"via1",#N/A,TRUE,"general";"via2",#N/A,TRUE,"general";"via3",#N/A,TRUE,"general"}</definedName>
    <definedName name="op">#REF!</definedName>
    <definedName name="opcion">#REF!</definedName>
    <definedName name="operador">#REF!</definedName>
    <definedName name="OPERADORES">#REF!</definedName>
    <definedName name="Orden">#REF!</definedName>
    <definedName name="os">#REF!</definedName>
    <definedName name="OSCAR" localSheetId="7">#REF!</definedName>
    <definedName name="OSCAR">#REF!</definedName>
    <definedName name="OTERO">#REF!</definedName>
    <definedName name="OTERO_10">#REF!</definedName>
    <definedName name="OTERO_2">#REF!</definedName>
    <definedName name="OTERO_2_10">#REF!</definedName>
    <definedName name="OTERO_4">#REF!</definedName>
    <definedName name="OTERO_4_10">#REF!</definedName>
    <definedName name="OTR">#REF!</definedName>
    <definedName name="otra">#REF!</definedName>
    <definedName name="OTRO">#REF!</definedName>
    <definedName name="otrocd">#REF!</definedName>
    <definedName name="otroci">#REF!</definedName>
    <definedName name="otroimprev">#REF!</definedName>
    <definedName name="otros">#REF!</definedName>
    <definedName name="Otrosi">#REF!</definedName>
    <definedName name="OU_1">#REF!</definedName>
    <definedName name="OU_2">#REF!</definedName>
    <definedName name="OU_3">#REF!</definedName>
    <definedName name="OU_4">#REF!</definedName>
    <definedName name="OU_5">#REF!</definedName>
    <definedName name="P" localSheetId="9">#REF!</definedName>
    <definedName name="P" localSheetId="7">#REF!</definedName>
    <definedName name="P">#REF!</definedName>
    <definedName name="p0p0" localSheetId="2" hidden="1">{"via1",#N/A,TRUE,"general";"via2",#N/A,TRUE,"general";"via3",#N/A,TRUE,"general"}</definedName>
    <definedName name="p0p0" hidden="1">{"via1",#N/A,TRUE,"general";"via2",#N/A,TRUE,"general";"via3",#N/A,TRUE,"general"}</definedName>
    <definedName name="P150X240" localSheetId="7">#REF!</definedName>
    <definedName name="P150X240">#REF!</definedName>
    <definedName name="P80X200" localSheetId="7">#REF!</definedName>
    <definedName name="P80X200">#REF!</definedName>
    <definedName name="P90X200" localSheetId="7">#REF!</definedName>
    <definedName name="P90X200">#REF!</definedName>
    <definedName name="Pa">#REF!</definedName>
    <definedName name="PA14X" localSheetId="7">#REF!</definedName>
    <definedName name="PA14X">#REF!</definedName>
    <definedName name="Paec1">#REF!</definedName>
    <definedName name="Paec2">#REF!</definedName>
    <definedName name="Paec3">#REF!</definedName>
    <definedName name="paelnque">#REF!</definedName>
    <definedName name="Pago_adicional">#REF!</definedName>
    <definedName name="Pago_mensual_programado">#REF!</definedName>
    <definedName name="Pago_progr">#REF!</definedName>
    <definedName name="Pago_total">#REF!</definedName>
    <definedName name="Pagos_adicionales_programados">#REF!</definedName>
    <definedName name="PAIS1">#REF!</definedName>
    <definedName name="PAIS2">#REF!</definedName>
    <definedName name="PAJARITA" localSheetId="7">#REF!</definedName>
    <definedName name="PAJARITA">#REF!</definedName>
    <definedName name="Pal_Workbook_GUID" hidden="1">"MZ13F7WREF2M259BRMK8ILZK"</definedName>
    <definedName name="palenque">#REF!</definedName>
    <definedName name="Panel_Led_Plano_de_18w">#REF!</definedName>
    <definedName name="PANEL_SOLARITEM">#REF!</definedName>
    <definedName name="PANELES_SISTEMA_SOLAR">#REF!</definedName>
    <definedName name="Pant_NC">#REF!</definedName>
    <definedName name="PAPA" localSheetId="7">#REF!</definedName>
    <definedName name="PAPA">#REF!</definedName>
    <definedName name="PAPSO_INTERVENTORÍA">#REF!</definedName>
    <definedName name="PAPSO_OBRA">#REF!</definedName>
    <definedName name="par" localSheetId="2">#REF!</definedName>
    <definedName name="par">[16]PrecRec!$D$51</definedName>
    <definedName name="PARAFINA">#REF!</definedName>
    <definedName name="PARAMETROS" localSheetId="7">#REF!</definedName>
    <definedName name="PARAMETROS">#REF!</definedName>
    <definedName name="particulares1" localSheetId="2" hidden="1">{#N/A,#N/A,FALSE,"Aging Summary";#N/A,#N/A,FALSE,"Ratio Analysis";#N/A,#N/A,FALSE,"Test 120 Day Accts";#N/A,#N/A,FALSE,"Tickmarks"}</definedName>
    <definedName name="particulares1" hidden="1">{#N/A,#N/A,FALSE,"Aging Summary";#N/A,#N/A,FALSE,"Ratio Analysis";#N/A,#N/A,FALSE,"Test 120 Day Accts";#N/A,#N/A,FALSE,"Tickmarks"}</definedName>
    <definedName name="pasav" localSheetId="2">#REF!</definedName>
    <definedName name="pasav">[16]PrecRec!$D$56</definedName>
    <definedName name="pasavia" localSheetId="7">#REF!</definedName>
    <definedName name="pasavia">#REF!</definedName>
    <definedName name="patch8">#REF!</definedName>
    <definedName name="PATIOS">#REF!</definedName>
    <definedName name="Pav">#REF!</definedName>
    <definedName name="PAVIMENTO">#REF!</definedName>
    <definedName name="PAVIMENTO_1">NA()</definedName>
    <definedName name="PAVIMENTO_1_1">#REF!</definedName>
    <definedName name="PAVIMENTO_1_1_1">NA()</definedName>
    <definedName name="PAVIMENTO_1_2">#REF!</definedName>
    <definedName name="Pay_Date">#REF!</definedName>
    <definedName name="Pay_Num">#REF!</definedName>
    <definedName name="Payment_Date">DATE(YEAR(Loan_Start),MONTH(Loan_Start)+Payment_Number,DAY(Loan_Start))</definedName>
    <definedName name="Payment_Needed">"Pago necesario"</definedName>
    <definedName name="PAZ">#REF!</definedName>
    <definedName name="Pb">#REF!</definedName>
    <definedName name="pc">#REF!</definedName>
    <definedName name="Pd">#REF!</definedName>
    <definedName name="pe">#REF!</definedName>
    <definedName name="PEDIDO">#REF!</definedName>
    <definedName name="pedro">#REF!</definedName>
    <definedName name="Pega_plus">#REF!</definedName>
    <definedName name="Pegante_PVC">#REF!</definedName>
    <definedName name="PEGCO" localSheetId="7">#REF!</definedName>
    <definedName name="PEGCO">#REF!</definedName>
    <definedName name="PelaFelipe">#REF!</definedName>
    <definedName name="Peldaño" localSheetId="7">#REF!</definedName>
    <definedName name="Peldaño">#REF!</definedName>
    <definedName name="pendiente" hidden="1">#N/A</definedName>
    <definedName name="PEPE">#N/A</definedName>
    <definedName name="PER_PAV">#REF!</definedName>
    <definedName name="Pér1">#REF!</definedName>
    <definedName name="PERFIL_ANGULO_2.5_X_2.5_X_2.44__Cund">#REF!</definedName>
    <definedName name="Perfil_c_120x50mm">#REF!</definedName>
    <definedName name="PERFIL_DEL_TRAMO" localSheetId="7">#REF!</definedName>
    <definedName name="PERFIL_DEL_TRAMO">#REF!</definedName>
    <definedName name="PERFIL_OMEGA_X_2.44_C_26">#REF!</definedName>
    <definedName name="PERFIL_VIGUETA_PRINCIPAL_X_2.44_Cund">#REF!</definedName>
    <definedName name="PERIODO">#REF!</definedName>
    <definedName name="PERNO" localSheetId="7">#REF!</definedName>
    <definedName name="PERNO">#REF!</definedName>
    <definedName name="PERRD">#REF!</definedName>
    <definedName name="PERRITO">#REF!</definedName>
    <definedName name="Personal">#REF!</definedName>
    <definedName name="Personal_Macro">#REF!</definedName>
    <definedName name="PERU">#REF!</definedName>
    <definedName name="PESETA">#REF!</definedName>
    <definedName name="PESO">#REF!</definedName>
    <definedName name="Peso1A">#REF!</definedName>
    <definedName name="Peso2A">#REF!</definedName>
    <definedName name="Pesoagua2">#REF!</definedName>
    <definedName name="Pesoagua3">#REF!</definedName>
    <definedName name="PesoAire">#REF!</definedName>
    <definedName name="PesoAire2">#REF!</definedName>
    <definedName name="Pesoaire3">#REF!</definedName>
    <definedName name="Pesoenagua">#REF!</definedName>
    <definedName name="Pesoparaf3">#REF!</definedName>
    <definedName name="Pesoparafinada">#REF!</definedName>
    <definedName name="PesoParf2">#REF!</definedName>
    <definedName name="PESOS">#REF!</definedName>
    <definedName name="pi">#REF!</definedName>
    <definedName name="PIE4A6" localSheetId="7">#REF!</definedName>
    <definedName name="PIE4A6">#REF!</definedName>
    <definedName name="PIECR" localSheetId="2">#REF!</definedName>
    <definedName name="PIECR">[31]BASE!$C$51</definedName>
    <definedName name="pied" localSheetId="2">#REF!</definedName>
    <definedName name="pied">[16]PrecRec!$D$46</definedName>
    <definedName name="PIEDR" localSheetId="2">#REF!</definedName>
    <definedName name="PIEDR">[13]BASE!$D$57</definedName>
    <definedName name="PIEDRA_ENTRESUELO">#REF!</definedName>
    <definedName name="PIEDRA_GAVIÓN_4PULG_6PULG">#REF!</definedName>
    <definedName name="piedragav" localSheetId="2">#REF!</definedName>
    <definedName name="piedragav">[16]PrecRec!$D$67</definedName>
    <definedName name="piedram">#REF!</definedName>
    <definedName name="PILOTE" localSheetId="7">#REF!</definedName>
    <definedName name="PILOTE">#REF!</definedName>
    <definedName name="PILOTE_1">NA()</definedName>
    <definedName name="PILOTE_10">NA()</definedName>
    <definedName name="PILOTE_11">NA()</definedName>
    <definedName name="PILOTE_12">NA()</definedName>
    <definedName name="PILOTE_2">NA()</definedName>
    <definedName name="PILOTE_3">NA()</definedName>
    <definedName name="PILOTE_4">NA()</definedName>
    <definedName name="PILOTE_5">NA()</definedName>
    <definedName name="PILOTE_6">NA()</definedName>
    <definedName name="PILOTE_7">NA()</definedName>
    <definedName name="PILOTE_8">NA()</definedName>
    <definedName name="PILOTE_9">NA()</definedName>
    <definedName name="Pin" localSheetId="2">#REF!</definedName>
    <definedName name="Pin">[16]PrecRec!$D$57</definedName>
    <definedName name="PINBAR" localSheetId="7">#REF!</definedName>
    <definedName name="PINBAR">#REF!</definedName>
    <definedName name="PINBLA" localSheetId="7">#REF!</definedName>
    <definedName name="PINBLA">#REF!</definedName>
    <definedName name="pint" localSheetId="2">#REF!</definedName>
    <definedName name="pint">[16]PrecRec!$D$68</definedName>
    <definedName name="PINT_EXT_ITEM">#REF!</definedName>
    <definedName name="Pintor">#REF!</definedName>
    <definedName name="Pintura_esmalte">#REF!</definedName>
    <definedName name="Pintura_Exterior">#REF!</definedName>
    <definedName name="Pintura_exteriores">#REF!</definedName>
    <definedName name="Pintura_Interior_Gl">#REF!</definedName>
    <definedName name="PIPE_1">#REF!</definedName>
    <definedName name="PIPE_2">#REF!</definedName>
    <definedName name="PIPE_3">#REF!</definedName>
    <definedName name="PIPE_4">#REF!</definedName>
    <definedName name="PIPE_5">#REF!</definedName>
    <definedName name="Piso">#REF!</definedName>
    <definedName name="PISOS">#REF!</definedName>
    <definedName name="PISOS_CONC_ESP_PUBL_ITEM">#REF!,#REF!,#REF!,#REF!,#REF!,#REF!,#REF!</definedName>
    <definedName name="PISOS_CONC_ESP_PUBL_VALOR">#REF!,#REF!,#REF!,#REF!,#REF!</definedName>
    <definedName name="PISOS_CONC_GRAN_ITEM">#REF!,#REF!,#REF!</definedName>
    <definedName name="PISOS_CONC_GRAN_VALOR">#REF!,#REF!</definedName>
    <definedName name="PJ501XXXXX">#REF!</definedName>
    <definedName name="pk">#REF!</definedName>
    <definedName name="PKHK" localSheetId="2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2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ca">#REF!</definedName>
    <definedName name="PLACA_1">NA()</definedName>
    <definedName name="PLACA_1_1">#REF!</definedName>
    <definedName name="PLACA_1_1_1">NA()</definedName>
    <definedName name="PLACA_1_2">#REF!</definedName>
    <definedName name="placapozo">#REF!</definedName>
    <definedName name="placapozo_1">NA()</definedName>
    <definedName name="placapozo_1_1">#REF!</definedName>
    <definedName name="placapozo_1_1_1">NA()</definedName>
    <definedName name="placapozo_1_2">#REF!</definedName>
    <definedName name="Placas_.9x.9_Azul_labrador">#REF!</definedName>
    <definedName name="PLAD" localSheetId="2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ELE" localSheetId="7">#REF!</definedName>
    <definedName name="PLAELE">#REF!</definedName>
    <definedName name="planta">#REF!</definedName>
    <definedName name="PLAST" localSheetId="2">#REF!</definedName>
    <definedName name="PLAST">[13]BASE!$D$380</definedName>
    <definedName name="PLASTOCRETE">#REF!</definedName>
    <definedName name="Plaz">#REF!</definedName>
    <definedName name="Plazo" localSheetId="7">#REF!</definedName>
    <definedName name="Plazo">#REF!</definedName>
    <definedName name="PlazoAIU">#REF!</definedName>
    <definedName name="PLPLUNN" localSheetId="2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MA">#REF!</definedName>
    <definedName name="PMS">#REF!</definedName>
    <definedName name="PMT">#REF!</definedName>
    <definedName name="pñ">#REF!</definedName>
    <definedName name="po">#REF!</definedName>
    <definedName name="POCETAS">#REF!</definedName>
    <definedName name="poi">#REF!</definedName>
    <definedName name="POIL">#REF!</definedName>
    <definedName name="POIUP" localSheetId="2" hidden="1">{"via1",#N/A,TRUE,"general";"via2",#N/A,TRUE,"general";"via3",#N/A,TRUE,"general"}</definedName>
    <definedName name="POIUP" hidden="1">{"via1",#N/A,TRUE,"general";"via2",#N/A,TRUE,"general";"via3",#N/A,TRUE,"general"}</definedName>
    <definedName name="POLINOMIAL1" localSheetId="2">#REF!</definedName>
    <definedName name="POLINOMIAL1" localSheetId="7">[64]CANALETA9!#REF!</definedName>
    <definedName name="POLINOMIAL1">[64]CANALETA9!#REF!</definedName>
    <definedName name="Polynomial" localSheetId="7">#REF!</definedName>
    <definedName name="Polynomial">#REF!</definedName>
    <definedName name="PoMede" localSheetId="7">#REF!</definedName>
    <definedName name="PoMede">#REF!</definedName>
    <definedName name="POO">#REF!</definedName>
    <definedName name="POOOO">#REF!</definedName>
    <definedName name="popop" localSheetId="2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2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localSheetId="2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#REF!</definedName>
    <definedName name="porcentajeAIU">#REF!</definedName>
    <definedName name="PORCENTAJES">#REF!</definedName>
    <definedName name="pos" localSheetId="2">#REF!</definedName>
    <definedName name="pos">[16]PrecRec!$D$60</definedName>
    <definedName name="post" localSheetId="2">#REF!</definedName>
    <definedName name="post">[16]PrecRec!$D$66</definedName>
    <definedName name="poste" localSheetId="2">#REF!</definedName>
    <definedName name="poste">[16]PrecRec!$D$60</definedName>
    <definedName name="pouig" localSheetId="2" hidden="1">{"via1",#N/A,TRUE,"general";"via2",#N/A,TRUE,"general";"via3",#N/A,TRUE,"general"}</definedName>
    <definedName name="pouig" hidden="1">{"via1",#N/A,TRUE,"general";"via2",#N/A,TRUE,"general";"via3",#N/A,TRUE,"general"}</definedName>
    <definedName name="POZ">#REF!</definedName>
    <definedName name="POZO">#REF!</definedName>
    <definedName name="pozo_1">NA()</definedName>
    <definedName name="pozo_1_1">#REF!</definedName>
    <definedName name="pozo_1_1_1">NA()</definedName>
    <definedName name="pozo_1_2">#REF!</definedName>
    <definedName name="POZO1.2">#REF!</definedName>
    <definedName name="POZOS">#REF!</definedName>
    <definedName name="POZOS_CAJAS_SUM_ITEM">#REF!</definedName>
    <definedName name="pp">#REF!</definedName>
    <definedName name="ppp">#REF!</definedName>
    <definedName name="PPPP">#REF!</definedName>
    <definedName name="ppppp">#N/A</definedName>
    <definedName name="ppppp9" localSheetId="2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2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to" localSheetId="7">#REF!</definedName>
    <definedName name="Ppto">#REF!</definedName>
    <definedName name="PPtoNorte" localSheetId="7">#REF!</definedName>
    <definedName name="PPtoNorte">#REF!</definedName>
    <definedName name="pqroj" localSheetId="2" hidden="1">{"via1",#N/A,TRUE,"general";"via2",#N/A,TRUE,"general";"via3",#N/A,TRUE,"general"}</definedName>
    <definedName name="pqroj" hidden="1">{"via1",#N/A,TRUE,"general";"via2",#N/A,TRUE,"general";"via3",#N/A,TRUE,"general"}</definedName>
    <definedName name="PR">#REF!</definedName>
    <definedName name="PRCSO_EXTERNO" localSheetId="2">#REF!</definedName>
    <definedName name="PRCSO_EXTERNO">'[62]GASTOS FIJOS'!$A$91:$A$150</definedName>
    <definedName name="pre" localSheetId="2">#REF!</definedName>
    <definedName name="pre">[22]BASE!$D$8</definedName>
    <definedName name="Precio" localSheetId="7">#REF!</definedName>
    <definedName name="Precio">#REF!</definedName>
    <definedName name="precio2" localSheetId="7">#REF!</definedName>
    <definedName name="precio2">#REF!</definedName>
    <definedName name="PrecioS" localSheetId="7">#REF!</definedName>
    <definedName name="PrecioS">#REF!</definedName>
    <definedName name="PREL">#REF!</definedName>
    <definedName name="PRELIM_ITEM">#REF!</definedName>
    <definedName name="PRELIMINARES">#REF!</definedName>
    <definedName name="preliminares1">#REF!</definedName>
    <definedName name="PRES.AGRI" localSheetId="7">#REF!</definedName>
    <definedName name="PRES.AGRI">#REF!</definedName>
    <definedName name="PRESA">#REF!</definedName>
    <definedName name="PRESION">#REF!</definedName>
    <definedName name="PRESIPISTO" localSheetId="7">#REF!</definedName>
    <definedName name="PRESIPISTO">#REF!</definedName>
    <definedName name="PREST">#REF!</definedName>
    <definedName name="PREST_1">NA()</definedName>
    <definedName name="PREST_1_1">#REF!</definedName>
    <definedName name="PREST_1_1_1">NA()</definedName>
    <definedName name="PREST_1_2">#REF!</definedName>
    <definedName name="presta" localSheetId="2">#REF!</definedName>
    <definedName name="presta">[13]BASE!$D$8</definedName>
    <definedName name="PRESTACIONES">#REF!</definedName>
    <definedName name="Prestaciones_sociales">#REF!</definedName>
    <definedName name="PRESUP_B.CAUCA">#REF!</definedName>
    <definedName name="PRESUP_DISANPO_06">#REF!</definedName>
    <definedName name="PRESUP_MEDELLIN">#REF!</definedName>
    <definedName name="PRESUP_NORTE">#REF!</definedName>
    <definedName name="PRESUP_ORIENTE">#REF!</definedName>
    <definedName name="PRESUP_SUROESTE">#REF!</definedName>
    <definedName name="PRESUP_URABA">#REF!</definedName>
    <definedName name="PRESUPUESTO">#REF!</definedName>
    <definedName name="PRIMER" localSheetId="2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#REF!</definedName>
    <definedName name="PRIMET" localSheetId="2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 localSheetId="7">#REF!</definedName>
    <definedName name="Print_Area_MI">#REF!</definedName>
    <definedName name="Print_Area_Reset">#N/A</definedName>
    <definedName name="Print_Area1">#N/A</definedName>
    <definedName name="PRINT_TITLES">#N/A</definedName>
    <definedName name="PRINT_TITLES_MI">#N/A</definedName>
    <definedName name="Print_Titles2">#N/A</definedName>
    <definedName name="PROCESO">#REF!</definedName>
    <definedName name="PRODUCTO">#REF!</definedName>
    <definedName name="PRODUCTOS" localSheetId="2">#REF!</definedName>
    <definedName name="PRODUCTOS">[62]PRODUCTOS!$B$3:$B$65536</definedName>
    <definedName name="PROF" localSheetId="7">#REF!</definedName>
    <definedName name="PROF">#REF!</definedName>
    <definedName name="PrOfic">#REF!</definedName>
    <definedName name="PROG">#REF!</definedName>
    <definedName name="programainv">#N/A</definedName>
    <definedName name="Proponente">#REF!</definedName>
    <definedName name="propuente">#REF!</definedName>
    <definedName name="PROPUESTA">#REF!</definedName>
    <definedName name="PROPUESTA2">#REF!</definedName>
    <definedName name="propuestaobra">#REF!</definedName>
    <definedName name="Prov">#REF!</definedName>
    <definedName name="PROYECTO">#REF!</definedName>
    <definedName name="prueba" localSheetId="9">#REF!</definedName>
    <definedName name="prueba" localSheetId="7">#REF!</definedName>
    <definedName name="prueba">#REF!</definedName>
    <definedName name="prueba1">#REF!</definedName>
    <definedName name="PRUEBA2">#REF!</definedName>
    <definedName name="PTA">#REF!</definedName>
    <definedName name="ptope" localSheetId="2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2" hidden="1">{"via1",#N/A,TRUE,"general";"via2",#N/A,TRUE,"general";"via3",#N/A,TRUE,"general"}</definedName>
    <definedName name="ptopes" hidden="1">{"via1",#N/A,TRUE,"general";"via2",#N/A,TRUE,"general";"via3",#N/A,TRUE,"general"}</definedName>
    <definedName name="PUA">#REF!</definedName>
    <definedName name="puer">#REF!</definedName>
    <definedName name="Puerta_Ventana">#REF!</definedName>
    <definedName name="PUERTAS_ESP_ITEM">#REF!</definedName>
    <definedName name="PUERTAS_VIDRIERAS_VENTANAS_CARPINTERIA">#REF!</definedName>
    <definedName name="Pulidora">#REF!</definedName>
    <definedName name="PUNTI" localSheetId="2">#REF!</definedName>
    <definedName name="PUNTI">[13]BASE!$D$381</definedName>
    <definedName name="puntilla">#REF!</definedName>
    <definedName name="Puntilla_x_500gr">#REF!</definedName>
    <definedName name="PVCdren4">#REF!</definedName>
    <definedName name="PVCmang3">#REF!</definedName>
    <definedName name="PVIDRIERAS_ITEM">#REF!</definedName>
    <definedName name="Q" localSheetId="9">#REF!</definedName>
    <definedName name="Q" localSheetId="7">#REF!</definedName>
    <definedName name="Q">#REF!</definedName>
    <definedName name="q1q1q" localSheetId="2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2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2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2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">#REF!</definedName>
    <definedName name="QE_TE">#REF!</definedName>
    <definedName name="qedcd" localSheetId="2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2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2" hidden="1">{"via1",#N/A,TRUE,"general";"via2",#N/A,TRUE,"general";"via3",#N/A,TRUE,"general"}</definedName>
    <definedName name="qewj" hidden="1">{"via1",#N/A,TRUE,"general";"via2",#N/A,TRUE,"general";"via3",#N/A,TRUE,"general"}</definedName>
    <definedName name="QI">#REF!</definedName>
    <definedName name="QI_TI">#REF!</definedName>
    <definedName name="QN">#REF!</definedName>
    <definedName name="QN_QI">#REF!</definedName>
    <definedName name="QNS">#REF!</definedName>
    <definedName name="qq">#REF!</definedName>
    <definedName name="QQQ">DATE(YEAR(Loan_Start),MONTH(Loan_Start)+Payment_Number,DAY(Loan_Start))</definedName>
    <definedName name="qqqq">Scheduled_Payment+Extra_Payment</definedName>
    <definedName name="qqqqq">#REF!</definedName>
    <definedName name="qqqqqw" localSheetId="2" hidden="1">{"via1",#N/A,TRUE,"general";"via2",#N/A,TRUE,"general";"via3",#N/A,TRUE,"general"}</definedName>
    <definedName name="qqqqqw" hidden="1">{"via1",#N/A,TRUE,"general";"via2",#N/A,TRUE,"general";"via3",#N/A,TRUE,"general"}</definedName>
    <definedName name="QUIPO">#REF!</definedName>
    <definedName name="QUIPOTIT">#REF!</definedName>
    <definedName name="qw">#REF!</definedName>
    <definedName name="qwdas2" localSheetId="2" hidden="1">{"via1",#N/A,TRUE,"general";"via2",#N/A,TRUE,"general";"via3",#N/A,TRUE,"general"}</definedName>
    <definedName name="qwdas2" hidden="1">{"via1",#N/A,TRUE,"general";"via2",#N/A,TRUE,"general";"via3",#N/A,TRUE,"general"}</definedName>
    <definedName name="qweqe" localSheetId="2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>#REF!</definedName>
    <definedName name="QWETASRGSFGDSF">#REF!</definedName>
    <definedName name="qwqwqwj" localSheetId="2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.1">#REF!</definedName>
    <definedName name="R.10">#REF!</definedName>
    <definedName name="R.11">#REF!</definedName>
    <definedName name="R.12">#REF!</definedName>
    <definedName name="R.13">#REF!</definedName>
    <definedName name="R.14">#REF!</definedName>
    <definedName name="R.15">#REF!</definedName>
    <definedName name="R.16">#REF!</definedName>
    <definedName name="R.17">#REF!</definedName>
    <definedName name="R.18">#REF!</definedName>
    <definedName name="R.19">#REF!</definedName>
    <definedName name="R.2">#REF!</definedName>
    <definedName name="R.3">#REF!</definedName>
    <definedName name="R.4">#REF!</definedName>
    <definedName name="R.5">#REF!</definedName>
    <definedName name="R.6">#REF!</definedName>
    <definedName name="R.7">#REF!</definedName>
    <definedName name="R.8">#REF!</definedName>
    <definedName name="R.9">#REF!</definedName>
    <definedName name="Ra">#REF!</definedName>
    <definedName name="RA1.001">#N/A</definedName>
    <definedName name="RA1.002">#N/A</definedName>
    <definedName name="RA1.003">#N/A</definedName>
    <definedName name="RA1.004">#N/A</definedName>
    <definedName name="RA1.006">#N/A</definedName>
    <definedName name="RA1.010">#N/A</definedName>
    <definedName name="RA1.011">#N/A</definedName>
    <definedName name="RA1.011.CABLE">#N/A</definedName>
    <definedName name="RA1.012">#N/A</definedName>
    <definedName name="RA1.012.CABLE">#N/A</definedName>
    <definedName name="RA1.013">#N/A</definedName>
    <definedName name="RA1.013.CABLE">#N/A</definedName>
    <definedName name="RA1.014">#N/A</definedName>
    <definedName name="RA1.014.CABLE">#N/A</definedName>
    <definedName name="RA1.019">#N/A</definedName>
    <definedName name="RA1.019.COMPLETA">#N/A</definedName>
    <definedName name="RA1.021.2400">#N/A</definedName>
    <definedName name="RA1.022.2400">#N/A</definedName>
    <definedName name="RA1.023.2400">#N/A</definedName>
    <definedName name="RA1.024.2400">#N/A</definedName>
    <definedName name="RA1.031">#N/A</definedName>
    <definedName name="RA1.032">#N/A</definedName>
    <definedName name="RA1.033">#N/A</definedName>
    <definedName name="RA1.034">#N/A</definedName>
    <definedName name="RA1.051">#N/A</definedName>
    <definedName name="RA1.052">#N/A</definedName>
    <definedName name="RA1.073">#N/A</definedName>
    <definedName name="RA1.074">#N/A</definedName>
    <definedName name="raa">#REF!</definedName>
    <definedName name="rack">#REF!</definedName>
    <definedName name="RACK1">#REF!</definedName>
    <definedName name="radios">#REF!</definedName>
    <definedName name="rana">#REF!</definedName>
    <definedName name="Rana_o_canguro">#REF!</definedName>
    <definedName name="Rango_presupuesto">#REF!</definedName>
    <definedName name="rangofin">#REF!,#REF!</definedName>
    <definedName name="RangoSAP">#REF!</definedName>
    <definedName name="Rasante" localSheetId="7">#REF!</definedName>
    <definedName name="Rasante">#REF!</definedName>
    <definedName name="Rb">#REF!</definedName>
    <definedName name="RC_AI_SUMA">IF(LEN(#REF!)=9,PRODUCT(#REF!),IF(LEN(#REF!)=5,SUMIF(#REF!,MID(#REF!,4,2),#REF!),SUMIF(#REF!,#REF!,#REF!)))</definedName>
    <definedName name="RC_CANT_IT_APU" localSheetId="2">IFERROR(VLOOKUP(#REF!,#REF!,COLUMN(RC_CANT_TOTAL)-3,0),"")</definedName>
    <definedName name="RC_CANT_IT_APU">IFERROR(VLOOKUP(#REF!,#REF!,COLUMN(RC_CANT_TOTAL)-3,0),"")</definedName>
    <definedName name="RC_CANT_TOT_PPTO">IFERROR(SUMPRODUCT(#REF!,--(MOD(COLUMN(#REF!),2)=0)),0)</definedName>
    <definedName name="RC_CANT_TOTAL">#REF!</definedName>
    <definedName name="RC_CAP_PPTO" localSheetId="2">IF(RC_LG=2,"",LEFT(#REF!,2))</definedName>
    <definedName name="RC_CAP_PPTO">IF(RC_LG=2,"",LEFT(#REF!,2))</definedName>
    <definedName name="RC_CD_DIR">#REF!</definedName>
    <definedName name="RC_CD_E2">#REF!</definedName>
    <definedName name="RC_CLIENTE">#REF!</definedName>
    <definedName name="RC_CO_ETAPA_3">#REF!</definedName>
    <definedName name="RC_COL_A_APU">IF(LEN(#REF!)=2,"",IF(#REF!="","",IF(AND(#REF!="",#REF!=""),"",IF(#REF!="",#REF!,#REF!))))</definedName>
    <definedName name="RC_COL_A_AUX">IF(#REF!="","",IF(#REF!="",#REF!,#REF!))</definedName>
    <definedName name="RC_COL_J_AUX">IF(#REF!="","",IF(VLOOKUP(#REF!,#REF!,10,0)="",LEFT(#REF!,1),VLOOKUP(#REF!,#REF!,10,0)))</definedName>
    <definedName name="RC_COL_L_APU">IFERROR(IF(#REF!="","",IF(VLOOKUP(#REF!,#REF!,10,0)="",LEFT(#REF!,1),VLOOKUP(#REF!,#REF!,10,0))),"")</definedName>
    <definedName name="RC_COL_N_APU" localSheetId="2">IFERROR(IF(ISERROR(SEARCH("-",#REF!)),#REF!*(1+#REF!)*VLOOKUP(#REF!,#REF!,COLUMN(RC_CANT_TOTAL)-COLUMN(RC_ITEMS)+1,0),""),"")</definedName>
    <definedName name="RC_COL_N_APU">IFERROR(IF(ISERROR(SEARCH("-",#REF!)),#REF!*(1+#REF!)*VLOOKUP(#REF!,#REF!,COLUMN(RC_CANT_TOTAL)-COLUMN(RC_ITEMS)+1,0),""),"")</definedName>
    <definedName name="RC_COL_N_AUX">#REF!*(1+#REF!)*SUMIF(#REF!,#REF!,#REF!)</definedName>
    <definedName name="RC_COL_O_AUX">IF(OR(LEFT(#REF!,1)="7",LEFT(#REF!,1)=7),0,#REF!*#REF!*(1+#REF!))</definedName>
    <definedName name="RC_COL_V_INS">SUMIF(#REF!,#REF!,#REF!)+SUMIF(#REF!,#REF!,#REF!)</definedName>
    <definedName name="RC_COL_W_INS">IF(OR(LEFT(#REF!,1)=7,LEFT(#REF!,1)="7"),0,IFERROR(#REF!*#REF!,0))</definedName>
    <definedName name="RC_CON_HTA">SUMIFS(#REF!,#REF!,#REF!,#REF!,"2")</definedName>
    <definedName name="RC_CON_HTA_APU">SUMIFS(#REF!,#REF!,#REF!,#REF!,"2")</definedName>
    <definedName name="RC_CT">#REF!</definedName>
    <definedName name="RC_CT_E1">#REF!</definedName>
    <definedName name="RC_CT_E2">#REF!</definedName>
    <definedName name="RC_CT_TOT">#REF!</definedName>
    <definedName name="RC_CZ_PPTO">IFERROR(IFERROR(VLOOKUP(#REF!,INDIRECT("RC_CO_"&amp;#REF!),7,0),0),"")</definedName>
    <definedName name="RC_DC_E1">#REF!</definedName>
    <definedName name="RC_DESC_APU" localSheetId="2">IF(LEN(#REF!)=2,VLOOKUP(#REF!,#REF!,2,0),IF(#REF!="",IF(#REF!="",IF(#REF!="","",RC_DIRECTO_APU),""),AU!RC_DESCRIPCION_APU))</definedName>
    <definedName name="RC_DESC_APU">IF(LEN(#REF!)=2,VLOOKUP(#REF!,#REF!,2,0),IF(#REF!="",IF(#REF!="",IF(#REF!="","",RC_DIRECTO_APU),""),RC_DESCRIPCION_APU))</definedName>
    <definedName name="RC_DESC_AUX" localSheetId="2">IF(#REF!="",IF(#REF!="","",RC_DIRECTO_AUX),IF(#REF!="","",IF(#REF!="",VLOOKUP(#REF!,#REF!,2,0),IF(#REF!="",VLOOKUP(#REF!,#REF!,2,0),VLOOKUP(#REF!,#REF!,2,0)&amp;" - "&amp;#REF!))))</definedName>
    <definedName name="RC_DESC_AUX">IF(#REF!="",IF(#REF!="","",RC_DIRECTO_AUX),IF(#REF!="","",IF(#REF!="",VLOOKUP(#REF!,#REF!,2,0),IF(#REF!="",VLOOKUP(#REF!,#REF!,2,0),VLOOKUP(#REF!,#REF!,2,0)&amp;" - "&amp;#REF!))))</definedName>
    <definedName name="RC_DESCRIPCION_APU" localSheetId="2">IF(ISERROR(SEARCH("-",#REF!,3)),RC_INSUMO,RC_ITEM)</definedName>
    <definedName name="RC_DESCRIPCION_APU">IF(ISERROR(SEARCH("-",#REF!,3)),RC_INSUMO,RC_ITEM)</definedName>
    <definedName name="RC_DIRECTO_APU">"COSTO DIRECTO:  "&amp;TEXT(ROUNDUP(SUMIF(#REF!,#REF!,#REF!)/2,0),"$#,##0")&amp;" / "&amp;VLOOKUP(#REF!,#REF!,3,0)</definedName>
    <definedName name="RC_DIRECTO_AUX">"COSTO DIRECTO:  "&amp;TEXT(ROUNDUP(SUMIF(#REF!,#REF!,#REF!)/2,0),"#,##0")&amp;" / "&amp;VLOOKUP(#REF!,#REF!,3,0)</definedName>
    <definedName name="RC_DIST">#REF!</definedName>
    <definedName name="RC_F_01">#N/A</definedName>
    <definedName name="RC_INSUMO">IF(#REF!="",VLOOKUP(#REF!,#REF!,2,0),VLOOKUP(#REF!,#REF!,2,0)&amp;" - "&amp;#REF!)</definedName>
    <definedName name="RC_ITEM">VLOOKUP(#REF!,#REF!,2,0)</definedName>
    <definedName name="RC_ITEMS">#REF!</definedName>
    <definedName name="RC_LG">LEN(#REF!)</definedName>
    <definedName name="RC_MIN">#REF!</definedName>
    <definedName name="RC_PLAZO">#REF!</definedName>
    <definedName name="RC_PLAZO_1">#REF!</definedName>
    <definedName name="RC_PLAZO_2">#REF!</definedName>
    <definedName name="RC_PROYECTO">#REF!</definedName>
    <definedName name="RC_PS_AU" localSheetId="2">IF(#REF!&lt;RC_MIN*1.2,#REF!,IF(#REF!&lt;RC_MIN*1.5,#REF!,IF(#REF!&lt;RC_MIN*1.8,#REF!,IF(#REF!&lt;RC_MIN*2,#REF!,IF(#REF!&lt;RC_MIN*2.5,#REF!,IF(#REF!&lt;RC_MIN*3,#REF!,#REF!))))))-1</definedName>
    <definedName name="RC_PS_AU">IF(#REF!&lt;RC_MIN*1.2,#REF!,IF(#REF!&lt;RC_MIN*1.5,#REF!,IF(#REF!&lt;RC_MIN*1.8,#REF!,IF(#REF!&lt;RC_MIN*2,#REF!,IF(#REF!&lt;RC_MIN*2.5,#REF!,IF(#REF!&lt;RC_MIN*3,#REF!,#REF!))))))-1</definedName>
    <definedName name="RC_SUBCAP_PPTO">IF(LEFT(#REF!,5)=#REF!,"",(LEFT(#REF!,5)))</definedName>
    <definedName name="RC_SUBT_PPTO" localSheetId="2">IFERROR(IF(RC_LG=2,"",IF(RC_LG=5,SUMIF(#REF!,#REF!,#REF!),#REF!*#REF!)),"")</definedName>
    <definedName name="RC_SUBT_PPTO">IFERROR(IF(RC_LG=2,"",IF(RC_LG=5,SUMIF(#REF!,#REF!,#REF!),#REF!*#REF!)),"")</definedName>
    <definedName name="RC_SUBTOT_PPTO" localSheetId="2">IFERROR(IF(RC_LG=2,"",IF(RC_LG=5,SUMIF(#REF!,#REF!,#REF!),#REF!*#REF!)),"")</definedName>
    <definedName name="RC_SUBTOT_PPTO">IFERROR(IF(RC_LG=2,"",IF(RC_LG=5,SUMIF(#REF!,#REF!,#REF!),#REF!*#REF!)),"")</definedName>
    <definedName name="RC_TOT_CO">ROUND(IF(#REF!="TOTAL",SUM(#REF!),PRODUCT(#REF!)),2)</definedName>
    <definedName name="RC_TOT_PPTO">IF(#REF!="",SUMIF(#REF!,#REF!,#REF!)/2,"")</definedName>
    <definedName name="RC_UN_APU">IF(LEN(#REF!)=2,"",IF(#REF!="","",IF(ISERROR(SEARCH("-",#REF!,3)),VLOOKUP(#REF!,#REF!,3,0),VLOOKUP(#REF!,#REF!,3,0))))</definedName>
    <definedName name="RC_UN_AUX">IF(#REF!="","",VLOOKUP(#REF!,#REF!,3,0))</definedName>
    <definedName name="RC_VR_CON_IVA">(#REF!+#REF!)*(1+#REF!)</definedName>
    <definedName name="RC_VR_SIN_IVA">SUMIF(#REF!,#REF!,#REF!)/2</definedName>
    <definedName name="RC_VR_TOT_APU">IF(#REF!="","",IF(#REF!=#REF!,SUMIF(#REF!,#REF!,#REF!),#REF!*#REF!*(1+#REF!)))</definedName>
    <definedName name="RC_VR_TOT_AUX">IF(#REF!="","",IF(#REF!=#REF!,SUMIF(#REF!,#REF!,#REF!),#REF!*#REF!*(1+#REF!)))</definedName>
    <definedName name="RC_VR_UN_APU">IF(#REF!="","",IF(LEN(#REF!)=9,SUMIF(#REF!,#REF!,#REF!)/2,IF(#REF!="","",IF(ISERROR(SEARCH("-",#REF!,3)),VLOOKUP(#REF!,#REF!,7,0),""))))</definedName>
    <definedName name="RC_VR_UN_AUX">IF(#REF!="","",VLOOKUP(#REF!,#REF!,7,0))</definedName>
    <definedName name="RC_VR_UN_PPTO" localSheetId="2">IFERROR(IF(RC_LG&lt;9,"",SUMIF(#REF!,#REF!,#REF!)/2),0)</definedName>
    <definedName name="RC_VR_UN_PPTO">IFERROR(IF(RC_LG&lt;9,"",SUMIF(#REF!,#REF!,#REF!)/2),0)</definedName>
    <definedName name="RC_Z_PPTO" localSheetId="2">IF(#REF!="Vr Unitario",AU!RC_VR_UN_PPTO,IF(#REF!="Cantidad Total",RC_CANT_TOT_PPTO,IF(#REF!="Subtotal",AU!RC_SUBTOT_PPTO,IF(#REF!="Vr Capitulo",RC_TOT_PPTO,AU!RC_ZN_PPTO))))</definedName>
    <definedName name="RC_Z_PPTO">IF(#REF!="Vr Unitario",RC_VR_UN_PPTO,IF(#REF!="Cantidad Total",RC_CANT_TOT_PPTO,IF(#REF!="Subtotal",RC_SUBTOT_PPTO,IF(#REF!="Vr Capitulo",RC_TOT_PPTO,RC_ZN_PPTO))))</definedName>
    <definedName name="RC_ZN_PPTO" localSheetId="2">IF(ISEVEN(COLUMN()),RC_CZ_PPTO,AU!RC_SUBT_PPTO)</definedName>
    <definedName name="RC_ZN_PPTO">IF(ISEVEN(COLUMN()),RC_CZ_PPTO,RC_SUBT_PPTO)</definedName>
    <definedName name="Rd">#REF!</definedName>
    <definedName name="RDN">#REF!</definedName>
    <definedName name="rds">#REF!</definedName>
    <definedName name="RE">#REF!</definedName>
    <definedName name="RE4NTA">#REF!</definedName>
    <definedName name="REAJUSTES">#REF!</definedName>
    <definedName name="recebo">#REF!</definedName>
    <definedName name="RECICLA">#REF!</definedName>
    <definedName name="RECSUBBASE">#REF!</definedName>
    <definedName name="RECSUBBASE_1">NA()</definedName>
    <definedName name="RECSUBBASE_1_1">#REF!</definedName>
    <definedName name="RECSUBBASE_1_1_1">NA()</definedName>
    <definedName name="RECSUBBASE_1_2">#REF!</definedName>
    <definedName name="RECUBRIM_ESP_ITEM">#REF!</definedName>
    <definedName name="RECURSOS" localSheetId="2">#REF!</definedName>
    <definedName name="RECURSOS">[52]Recursos!$A$6:$D$124</definedName>
    <definedName name="Red" localSheetId="7">#REF!</definedName>
    <definedName name="Red">#REF!</definedName>
    <definedName name="REDES">#REF!</definedName>
    <definedName name="REDU4X3">#REF!</definedName>
    <definedName name="REDU4X3_1">NA()</definedName>
    <definedName name="REDU4X3_1_1">#REF!</definedName>
    <definedName name="REDU4X3_1_1_1">NA()</definedName>
    <definedName name="REDU4X3_1_2">#REF!</definedName>
    <definedName name="REDU6X4">#REF!</definedName>
    <definedName name="REDU6X4_1">NA()</definedName>
    <definedName name="REDU6X4_1_1">#REF!</definedName>
    <definedName name="REDU6X4_1_1_1">NA()</definedName>
    <definedName name="REDU6X4_1_2">#REF!</definedName>
    <definedName name="REDU8X6">#REF!</definedName>
    <definedName name="REDU8X6_1">NA()</definedName>
    <definedName name="REDU8X6_1_1">#REF!</definedName>
    <definedName name="REDU8X6_1_1_1">NA()</definedName>
    <definedName name="REDU8X6_1_2">#REF!</definedName>
    <definedName name="REG">#REF!&gt;2.5</definedName>
    <definedName name="rege" localSheetId="2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onal">#REF!</definedName>
    <definedName name="regresd" localSheetId="2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2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 localSheetId="2">#REF!&gt;2.5</definedName>
    <definedName name="REGULAR">'[61]ESTADO VÍA-CRIT.TECNICO'!XFC1&gt;2.5</definedName>
    <definedName name="REGULAR4006">#REF!</definedName>
    <definedName name="REGULAR4006A">#REF!</definedName>
    <definedName name="REGULAR40CN01">#REF!</definedName>
    <definedName name="REGULAR40CNA">#REF!</definedName>
    <definedName name="REGULAR40CNB">#REF!</definedName>
    <definedName name="REGULAR55CN01">#REF!</definedName>
    <definedName name="REGULAR55CN03">#REF!</definedName>
    <definedName name="REGULAR5607">#REF!</definedName>
    <definedName name="REGULARAFIR5607">#REF!</definedName>
    <definedName name="REICIO">#N/A</definedName>
    <definedName name="Reimbursement">"Reembolso"</definedName>
    <definedName name="reinicio">#N/A</definedName>
    <definedName name="REJHE" localSheetId="2" hidden="1">{"via1",#N/A,TRUE,"general";"via2",#N/A,TRUE,"general";"via3",#N/A,TRUE,"general"}</definedName>
    <definedName name="REJHE" hidden="1">{"via1",#N/A,TRUE,"general";"via2",#N/A,TRUE,"general";"via3",#N/A,TRUE,"general"}</definedName>
    <definedName name="REJILLA" localSheetId="7">#REF!</definedName>
    <definedName name="REJILLA">#REF!</definedName>
    <definedName name="RELACUION">#REF!</definedName>
    <definedName name="relecon">#REF!</definedName>
    <definedName name="rell" localSheetId="2">#REF!</definedName>
    <definedName name="rell">[16]PrecRec!$D$38</definedName>
    <definedName name="rell_matbanco">#REF!</definedName>
    <definedName name="RELLENO">#REF!</definedName>
    <definedName name="RELLENO_1">NA()</definedName>
    <definedName name="RELLENO_1_1">#REF!</definedName>
    <definedName name="RELLENO_1_1_1">NA()</definedName>
    <definedName name="RELLENO_1_2">#REF!</definedName>
    <definedName name="RELLENOEXCAVACION">#REF!</definedName>
    <definedName name="RELLENOEXCAVACION_1">NA()</definedName>
    <definedName name="RELLENOEXCAVACION_1_1">#REF!</definedName>
    <definedName name="RELLENOEXCAVACION_1_1_1">NA()</definedName>
    <definedName name="RELLENOEXCAVACION_1_2">#REF!</definedName>
    <definedName name="RELLENOSELECCIONADO">#REF!</definedName>
    <definedName name="RELLENOSELECCIONADO_1">NA()</definedName>
    <definedName name="RELLENOSELECCIONADO_1_1">#REF!</definedName>
    <definedName name="RELLENOSELECCIONADO_1_1_1">NA()</definedName>
    <definedName name="RELLENOSELECCIONADO_1_2">#REF!</definedName>
    <definedName name="RELLG">#REF!</definedName>
    <definedName name="REP.PAV">#REF!</definedName>
    <definedName name="REPACOMETIDA3">#REF!</definedName>
    <definedName name="REPACOMETIDA3_1">NA()</definedName>
    <definedName name="REPACOMETIDA3_1_1">#REF!</definedName>
    <definedName name="REPACOMETIDA3_1_1_1">NA()</definedName>
    <definedName name="REPACOMETIDA3_1_2">#REF!</definedName>
    <definedName name="REPACOMETIDA4">#REF!</definedName>
    <definedName name="REPACOMETIDA4_1">NA()</definedName>
    <definedName name="REPACOMETIDA4_1_1">#REF!</definedName>
    <definedName name="REPACOMETIDA4_1_1_1">NA()</definedName>
    <definedName name="REPACOMETIDA4_1_2">#REF!</definedName>
    <definedName name="REPLANTEO">#REF!</definedName>
    <definedName name="Reprelegal">#REF!</definedName>
    <definedName name="REPROGRAMACION">#REF!</definedName>
    <definedName name="rer" localSheetId="2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2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2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2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 localSheetId="2" hidden="1">{#N/A,#N/A,FALSE,"GRAFICO";#N/A,#N/A,FALSE,"CAJA (2)";#N/A,#N/A,FALSE,"TERCEROS-PROMEDIO";#N/A,#N/A,FALSE,"CAJA";#N/A,#N/A,FALSE,"INGRESOS1995-2003";#N/A,#N/A,FALSE,"GASTOS1995-2003"}</definedName>
    <definedName name="res" hidden="1">{#N/A,#N/A,FALSE,"GRAFICO";#N/A,#N/A,FALSE,"CAJA (2)";#N/A,#N/A,FALSE,"TERCEROS-PROMEDIO";#N/A,#N/A,FALSE,"CAJA";#N/A,#N/A,FALSE,"INGRESOS1995-2003";#N/A,#N/A,FALSE,"GASTOS1995-2003"}</definedName>
    <definedName name="residente">#REF!</definedName>
    <definedName name="resist_cond">#REF!</definedName>
    <definedName name="Restablecer_área_de_impresión" localSheetId="2">OFFSET(Impresión_completa,0,0,AU!Última_fila)</definedName>
    <definedName name="Restablecer_área_de_impresión">OFFSET(Impresión_completa,0,0,Última_fila)</definedName>
    <definedName name="RESU" localSheetId="7">#REF!</definedName>
    <definedName name="RESU">#REF!</definedName>
    <definedName name="resul">#REF!</definedName>
    <definedName name="RESUM">#REF!</definedName>
    <definedName name="resum2">#REF!</definedName>
    <definedName name="resumen" localSheetId="7">#REF!</definedName>
    <definedName name="resumen">#REF!</definedName>
    <definedName name="RESUMENOE1">#REF!</definedName>
    <definedName name="RESUMENOE2">#REF!</definedName>
    <definedName name="RESUMENOU">#REF!</definedName>
    <definedName name="RET" localSheetId="7">#REF!</definedName>
    <definedName name="RET">#REF!</definedName>
    <definedName name="Retenc">#REF!</definedName>
    <definedName name="Retenido1">#REF!</definedName>
    <definedName name="Retenido10">#REF!</definedName>
    <definedName name="Retenido100">#REF!</definedName>
    <definedName name="Retenido112">#REF!</definedName>
    <definedName name="RETENIDO2">#REF!</definedName>
    <definedName name="Retenido200">#REF!</definedName>
    <definedName name="Retenido30">#REF!</definedName>
    <definedName name="Retenido34">#REF!</definedName>
    <definedName name="Retenido38">#REF!</definedName>
    <definedName name="Retenido4">#REF!</definedName>
    <definedName name="Retenido40">#REF!</definedName>
    <definedName name="Retenido50">#REF!</definedName>
    <definedName name="Retenido8">#REF!</definedName>
    <definedName name="RETIROESCOMBROS">#REF!</definedName>
    <definedName name="RETIROESCOMBROS_1">NA()</definedName>
    <definedName name="RETIROESCOMBROS_1_1">#REF!</definedName>
    <definedName name="RETIROESCOMBROS_1_1_1">NA()</definedName>
    <definedName name="RETIROESCOMBROS_1_2">#REF!</definedName>
    <definedName name="RETRO" localSheetId="2">#REF!</definedName>
    <definedName name="RETRO">[13]BASE!$D$465</definedName>
    <definedName name="Retroexcavadora_pc_40">#REF!</definedName>
    <definedName name="retromartillo">#REF!</definedName>
    <definedName name="RETTRE" localSheetId="2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2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VEST_ESP_ITEM">#REF!</definedName>
    <definedName name="rewfreg" localSheetId="2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2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2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" localSheetId="2">#REF!</definedName>
    <definedName name="REY" localSheetId="7">'[65]Tabla 1.1'!#REF!</definedName>
    <definedName name="REY">'[65]Tabla 1.1'!#REF!</definedName>
    <definedName name="reyepoi" localSheetId="2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2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2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2" hidden="1">{"via1",#N/A,TRUE,"general";"via2",#N/A,TRUE,"general";"via3",#N/A,TRUE,"general"}</definedName>
    <definedName name="reyyt" hidden="1">{"via1",#N/A,TRUE,"general";"via2",#N/A,TRUE,"general";"via3",#N/A,TRUE,"general"}</definedName>
    <definedName name="Rf">#REF!</definedName>
    <definedName name="RFEMER">#REF!</definedName>
    <definedName name="rfhnhjyu" localSheetId="2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ef" localSheetId="9">#REF!</definedName>
    <definedName name="rfref" localSheetId="7">#REF!</definedName>
    <definedName name="rfref">#REF!</definedName>
    <definedName name="rfrf" localSheetId="2" hidden="1">{"via1",#N/A,TRUE,"general";"via2",#N/A,TRUE,"general";"via3",#N/A,TRUE,"general"}</definedName>
    <definedName name="rfrf" hidden="1">{"via1",#N/A,TRUE,"general";"via2",#N/A,TRUE,"general";"via3",#N/A,TRUE,"general"}</definedName>
    <definedName name="Rg">#REF!</definedName>
    <definedName name="rge" localSheetId="2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2" hidden="1">{"via1",#N/A,TRUE,"general";"via2",#N/A,TRUE,"general";"via3",#N/A,TRUE,"general"}</definedName>
    <definedName name="rgegg" hidden="1">{"via1",#N/A,TRUE,"general";"via2",#N/A,TRUE,"general";"via3",#N/A,TRUE,"general"}</definedName>
    <definedName name="Rh">#REF!</definedName>
    <definedName name="rhh" localSheetId="2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2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2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">#REF!</definedName>
    <definedName name="ricardo">#REF!</definedName>
    <definedName name="RICO">IF(Loan_Amount*Interest_Rate*Loan_Years*Loan_Start&gt;0,1,0)</definedName>
    <definedName name="RIIIIIIIIIIIC">#REF!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7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3</definedName>
    <definedName name="RiskStandardRecalc" hidden="1">1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j" localSheetId="2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2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2" hidden="1">{"via1",#N/A,TRUE,"general";"via2",#N/A,TRUE,"general";"via3",#N/A,TRUE,"general"}</definedName>
    <definedName name="rjy" hidden="1">{"via1",#N/A,TRUE,"general";"via2",#N/A,TRUE,"general";"via3",#N/A,TRUE,"general"}</definedName>
    <definedName name="Rk">#REF!</definedName>
    <definedName name="rkjyk" localSheetId="2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2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2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IGA" localSheetId="7">#REF!</definedName>
    <definedName name="RLIGA">#REF!</definedName>
    <definedName name="rlo">#REF!</definedName>
    <definedName name="rm">#REF!</definedName>
    <definedName name="Rmm">#REF!</definedName>
    <definedName name="Rn">#REF!</definedName>
    <definedName name="rñ">#REF!</definedName>
    <definedName name="Ro">#REF!</definedName>
    <definedName name="rodadura">#REF!</definedName>
    <definedName name="RODILLO" localSheetId="7">#REF!</definedName>
    <definedName name="RODILLO">#REF!</definedName>
    <definedName name="rodrigo">"$generales.$a$1:$"</definedName>
    <definedName name="Rp">#REF!</definedName>
    <definedName name="Rq">#REF!</definedName>
    <definedName name="rr">#REF!</definedName>
    <definedName name="rrr" localSheetId="2" hidden="1">{"via1",#N/A,TRUE,"general";"via2",#N/A,TRUE,"general";"via3",#N/A,TRUE,"general"}</definedName>
    <definedName name="rrr" hidden="1">{"via1",#N/A,TRUE,"general";"via2",#N/A,TRUE,"general";"via3",#N/A,TRUE,"general"}</definedName>
    <definedName name="rrrrrb" localSheetId="2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2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RRRRRRRRRRRRRR">#REF!</definedName>
    <definedName name="rrrrrrrrrrrrrrrrrrrrrrrrrrrrrrrrrrrrrr">#REF!</definedName>
    <definedName name="rrrrt" localSheetId="2" hidden="1">{"via1",#N/A,TRUE,"general";"via2",#N/A,TRUE,"general";"via3",#N/A,TRUE,"general"}</definedName>
    <definedName name="rrrrt" hidden="1">{"via1",#N/A,TRUE,"general";"via2",#N/A,TRUE,"general";"via3",#N/A,TRUE,"general"}</definedName>
    <definedName name="rrtewtr">#REF!</definedName>
    <definedName name="Rs">#REF!</definedName>
    <definedName name="rsadf">#REF!</definedName>
    <definedName name="rsdgsd5" localSheetId="2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t">#REF!</definedName>
    <definedName name="rte">#REF!</definedName>
    <definedName name="rteg" localSheetId="2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2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2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2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2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2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2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2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2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2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2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2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2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2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2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2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2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localSheetId="2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2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2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2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2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2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2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2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A">DATE(YEAR([0]!Loan_Start),MONTH([0]!Loan_Start)+Payment_Number,DAY([0]!Loan_Start))</definedName>
    <definedName name="rutu" localSheetId="2" hidden="1">{"via1",#N/A,TRUE,"general";"via2",#N/A,TRUE,"general";"via3",#N/A,TRUE,"general"}</definedName>
    <definedName name="rutu" hidden="1">{"via1",#N/A,TRUE,"general";"via2",#N/A,TRUE,"general";"via3",#N/A,TRUE,"general"}</definedName>
    <definedName name="Rv">#REF!</definedName>
    <definedName name="RW">#REF!</definedName>
    <definedName name="rwt" localSheetId="2" hidden="1">{"via1",#N/A,TRUE,"general";"via2",#N/A,TRUE,"general";"via3",#N/A,TRUE,"general"}</definedName>
    <definedName name="rwt" hidden="1">{"via1",#N/A,TRUE,"general";"via2",#N/A,TRUE,"general";"via3",#N/A,TRUE,"general"}</definedName>
    <definedName name="Rwvu.ComparEneMar9697." hidden="1">#REF!,#REF!</definedName>
    <definedName name="Rwvu.EneFeb." hidden="1">#REF!,#REF!</definedName>
    <definedName name="Rwvu.Formato._.Corto." hidden="1">#REF!,#REF!,#REF!,#REF!,#REF!,#REF!</definedName>
    <definedName name="Rwvu.OPEF._.96." hidden="1">#REF!,#REF!</definedName>
    <definedName name="Rwvu.OPEF._.97." hidden="1">#REF!,#REF!,#REF!</definedName>
    <definedName name="Rx">#REF!</definedName>
    <definedName name="ry">#REF!</definedName>
    <definedName name="ryeryb" localSheetId="2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2" hidden="1">{"via1",#N/A,TRUE,"general";"via2",#N/A,TRUE,"general";"via3",#N/A,TRUE,"general"}</definedName>
    <definedName name="rytrsdg" hidden="1">{"via1",#N/A,TRUE,"general";"via2",#N/A,TRUE,"general";"via3",#N/A,TRUE,"general"}</definedName>
    <definedName name="Rz">#REF!</definedName>
    <definedName name="S" localSheetId="2">#REF!,#REF!,#REF!,#REF!,#REF!,#REF!,#REF!,#REF!,#REF!,#REF!,#REF!,#REF!,#REF!,#REF!,#REF!,#REF!,#REF!,#REF!,#REF!,#REF!,#REF!,#REF!,#REF!,#REF!,#REF!,#REF!,#REF!,#REF!</definedName>
    <definedName name="S" localSheetId="9">#REF!</definedName>
    <definedName name="S" localSheetId="7">#REF!</definedName>
    <definedName name="S">#REF!</definedName>
    <definedName name="SA">#REF!</definedName>
    <definedName name="saa" localSheetId="2" hidden="1">{"via1",#N/A,TRUE,"general";"via2",#N/A,TRUE,"general";"via3",#N/A,TRUE,"general"}</definedName>
    <definedName name="saa" hidden="1">{"via1",#N/A,TRUE,"general";"via2",#N/A,TRUE,"general";"via3",#N/A,TRUE,"general"}</definedName>
    <definedName name="Sabaneta" localSheetId="2">#REF!</definedName>
    <definedName name="Sabaneta">'[28]SABANETA 3335'!$B$7:$L$475</definedName>
    <definedName name="SAD" localSheetId="2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2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2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2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2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">#REF!</definedName>
    <definedName name="salarios">#N/A</definedName>
    <definedName name="Saldo_final">#REF!</definedName>
    <definedName name="Saldo_inicial">#REF!</definedName>
    <definedName name="SalMinimo">#REF!</definedName>
    <definedName name="SAN">#REF!</definedName>
    <definedName name="SANDI1">#REF!</definedName>
    <definedName name="SANDI2">#REF!</definedName>
    <definedName name="sandra">#REF!</definedName>
    <definedName name="sanit">#REF!</definedName>
    <definedName name="SANITARIA">#REF!</definedName>
    <definedName name="SANTILL">#REF!</definedName>
    <definedName name="SAOG7" localSheetId="7">#REF!</definedName>
    <definedName name="SAOG7">#REF!</definedName>
    <definedName name="SAOG7OCTUBRE" localSheetId="7">#REF!</definedName>
    <definedName name="SAOG7OCTUBRE">#REF!</definedName>
    <definedName name="Sb">#REF!</definedName>
    <definedName name="sbe">#REF!</definedName>
    <definedName name="sbg" localSheetId="2">#REF!</definedName>
    <definedName name="sbg">[16]PrecRec!$D$37</definedName>
    <definedName name="SBG_1">NA()</definedName>
    <definedName name="SBG_1_1">#REF!</definedName>
    <definedName name="SBG_1_1_1">NA()</definedName>
    <definedName name="SBG_1_2">#REF!</definedName>
    <definedName name="sbgfbgdr" localSheetId="2" hidden="1">{"via1",#N/A,TRUE,"general";"via2",#N/A,TRUE,"general";"via3",#N/A,TRUE,"general"}</definedName>
    <definedName name="sbgfbgdr" hidden="1">{"via1",#N/A,TRUE,"general";"via2",#N/A,TRUE,"general";"via3",#N/A,TRUE,"general"}</definedName>
    <definedName name="sc">#REF!</definedName>
    <definedName name="scft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>#REF!</definedName>
    <definedName name="sdaf" localSheetId="2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2" hidden="1">{"via1",#N/A,TRUE,"general";"via2",#N/A,TRUE,"general";"via3",#N/A,TRUE,"general"}</definedName>
    <definedName name="SDas" localSheetId="7">#REF!</definedName>
    <definedName name="SDas">#REF!</definedName>
    <definedName name="sdasdasdasd">#REF!</definedName>
    <definedName name="sdasdf" localSheetId="2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2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E">#REF!</definedName>
    <definedName name="sdf" localSheetId="9">#REF!</definedName>
    <definedName name="sdf" localSheetId="7">#REF!</definedName>
    <definedName name="sdf">#REF!</definedName>
    <definedName name="SDFCE" localSheetId="2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2" hidden="1">{"via1",#N/A,TRUE,"general";"via2",#N/A,TRUE,"general";"via3",#N/A,TRUE,"general"}</definedName>
    <definedName name="sdfd" hidden="1">{"via1",#N/A,TRUE,"general";"via2",#N/A,TRUE,"general";"via3",#N/A,TRUE,"general"}</definedName>
    <definedName name="sdfds" localSheetId="2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2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2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2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2" hidden="1">{"TAB1",#N/A,TRUE,"GENERAL";"TAB2",#N/A,TRUE,"GENERAL";"TAB3",#N/A,TRUE,"GENERAL";"TAB4",#N/A,TRUE,"GENERAL";"TAB5",#N/A,TRUE,"GENERAL"}</definedName>
    <definedName name="SDFG">[66]BASE!$C$3</definedName>
    <definedName name="sdfgdsfk" localSheetId="2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2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2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localSheetId="2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2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2" hidden="1">{"via1",#N/A,TRUE,"general";"via2",#N/A,TRUE,"general";"via3",#N/A,TRUE,"general"}</definedName>
    <definedName name="sdfsdfb" hidden="1">{"via1",#N/A,TRUE,"general";"via2",#N/A,TRUE,"general";"via3",#N/A,TRUE,"general"}</definedName>
    <definedName name="SDFSF" localSheetId="2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2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ft">#REF!</definedName>
    <definedName name="sdgfd" localSheetId="2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2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2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2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2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2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2" hidden="1">{"via1",#N/A,TRUE,"general";"via2",#N/A,TRUE,"general";"via3",#N/A,TRUE,"general"}</definedName>
    <definedName name="sdsdfh" hidden="1">{"via1",#N/A,TRUE,"general";"via2",#N/A,TRUE,"general";"via3",#N/A,TRUE,"general"}</definedName>
    <definedName name="Se">#REF!</definedName>
    <definedName name="SEAS">#REF!</definedName>
    <definedName name="sec">#REF!</definedName>
    <definedName name="seccion1">#REF!</definedName>
    <definedName name="seccion2">#REF!</definedName>
    <definedName name="SECTOR">#REF!</definedName>
    <definedName name="SEGUNDO">#REF!</definedName>
    <definedName name="sell">#REF!</definedName>
    <definedName name="sem" localSheetId="2">#REF!</definedName>
    <definedName name="sem">[16]PrecRec!$D$63</definedName>
    <definedName name="semanal" localSheetId="2">#REF!</definedName>
    <definedName name="semanal">'[67]Informe Obra Cívil'!$C$5</definedName>
    <definedName name="semilla" localSheetId="7">#REF!</definedName>
    <definedName name="semilla">#REF!</definedName>
    <definedName name="señv" localSheetId="2">#REF!</definedName>
    <definedName name="señv">[16]PrecRec!$D$48</definedName>
    <definedName name="SEPAROL">#REF!</definedName>
    <definedName name="SepOct" localSheetId="2">#REF!</definedName>
    <definedName name="SepOct">'[45]Sep-Oct'!$A$12:$H$30</definedName>
    <definedName name="SepOct_C" localSheetId="2">#REF!</definedName>
    <definedName name="SepOct_C">'[58]Sep-Oct'!$A$31:$H$45</definedName>
    <definedName name="SEPT_25_09">#REF!</definedName>
    <definedName name="septico" localSheetId="7">#REF!</definedName>
    <definedName name="septico">#REF!</definedName>
    <definedName name="SERO">#N/A</definedName>
    <definedName name="servicio" localSheetId="2">#REF!</definedName>
    <definedName name="servicio">'[68]Solicitud de Servicios'!$B$4</definedName>
    <definedName name="SESE">#REF!</definedName>
    <definedName name="setrj" localSheetId="2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2" hidden="1">{"via1",#N/A,TRUE,"general";"via2",#N/A,TRUE,"general";"via3",#N/A,TRUE,"general"}</definedName>
    <definedName name="sett" hidden="1">{"via1",#N/A,TRUE,"general";"via2",#N/A,TRUE,"general";"via3",#N/A,TRUE,"general"}</definedName>
    <definedName name="Sf">#REF!</definedName>
    <definedName name="sfasf" localSheetId="2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b">#REF!</definedName>
    <definedName name="SFHSGFH" localSheetId="2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2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2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2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2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g">#REF!</definedName>
    <definedName name="Sh">#REF!</definedName>
    <definedName name="SHARED_FORMULA_0">#N/A</definedName>
    <definedName name="SHARED_FORMULA_1">#N/A</definedName>
    <definedName name="SHARED_FORMULA_10">#N/A</definedName>
    <definedName name="SHARED_FORMULA_10___0">NA()</definedName>
    <definedName name="SHARED_FORMULA_11">#N/A</definedName>
    <definedName name="SHARED_FORMULA_12">#N/A</definedName>
    <definedName name="SHARED_FORMULA_13">#N/A</definedName>
    <definedName name="SHARED_FORMULA_14">#N/A</definedName>
    <definedName name="SHARED_FORMULA_14___0">NA()</definedName>
    <definedName name="SHARED_FORMULA_15">#N/A</definedName>
    <definedName name="SHARED_FORMULA_18___0">NA()</definedName>
    <definedName name="SHARED_FORMULA_19">#REF!</definedName>
    <definedName name="SHARED_FORMULA_2">#N/A</definedName>
    <definedName name="SHARED_FORMULA_2___0">1/13</definedName>
    <definedName name="SHARED_FORMULA_21">#N/A</definedName>
    <definedName name="SHARED_FORMULA_22___0">NA()</definedName>
    <definedName name="SHARED_FORMULA_24">#REF!</definedName>
    <definedName name="SHARED_FORMULA_26___0">NA()</definedName>
    <definedName name="SHARED_FORMULA_3">#N/A</definedName>
    <definedName name="SHARED_FORMULA_30___0">NA()</definedName>
    <definedName name="SHARED_FORMULA_34">NA()</definedName>
    <definedName name="SHARED_FORMULA_38">NA()</definedName>
    <definedName name="SHARED_FORMULA_4">#N/A</definedName>
    <definedName name="SHARED_FORMULA_5">#N/A</definedName>
    <definedName name="SHARED_FORMULA_6">#N/A</definedName>
    <definedName name="SHARED_FORMULA_6___0">NA()</definedName>
    <definedName name="SHARED_FORMULA_7">#N/A</definedName>
    <definedName name="SHARED_FORMULA_8">#N/A</definedName>
    <definedName name="SHARED_FORMULA_9">#N/A</definedName>
    <definedName name="si">#REF!</definedName>
    <definedName name="SIKAD" localSheetId="7">#REF!</definedName>
    <definedName name="SIKAD">#REF!</definedName>
    <definedName name="sin">#REF!</definedName>
    <definedName name="Sin_nombre" localSheetId="7">#REF!</definedName>
    <definedName name="Sin_nombre">#REF!</definedName>
    <definedName name="sin_nombre_2">#REF!</definedName>
    <definedName name="sino">#REF!</definedName>
    <definedName name="SISISIS">#N/A</definedName>
    <definedName name="SISTEMA_DESVIACIÓN">#REF!</definedName>
    <definedName name="SISTEMAS_CONEXIÓN_TIERRA">#REF!</definedName>
    <definedName name="sk">#REF!</definedName>
    <definedName name="SLPVC" localSheetId="7">#REF!</definedName>
    <definedName name="SLPVC">#REF!</definedName>
    <definedName name="sm" localSheetId="7">#REF!</definedName>
    <definedName name="sm">#REF!</definedName>
    <definedName name="SMLV">#REF!</definedName>
    <definedName name="SMMLV" localSheetId="2">#REF!</definedName>
    <definedName name="SMMLV">[13]PRESTA!$D$13</definedName>
    <definedName name="sn">#REF!</definedName>
    <definedName name="snw">#REF!</definedName>
    <definedName name="snxmas">#REF!</definedName>
    <definedName name="sñ">#REF!</definedName>
    <definedName name="so">#REF!</definedName>
    <definedName name="SOBRANTES">#REF!</definedName>
    <definedName name="SOBRANTES_1">NA()</definedName>
    <definedName name="SOBRANTES_1_1">#REF!</definedName>
    <definedName name="SOBRANTES_1_1_1">NA()</definedName>
    <definedName name="SOBRANTES_1_2">#REF!</definedName>
    <definedName name="SOBREANCHO">#REF!</definedName>
    <definedName name="SOFT">#REF!</definedName>
    <definedName name="SOL">#REF!</definedName>
    <definedName name="SOLDA" localSheetId="7">#REF!</definedName>
    <definedName name="SOLDA">#REF!</definedName>
    <definedName name="Soldadura">#REF!</definedName>
    <definedName name="Soldadura_cawell">#REF!</definedName>
    <definedName name="SOLDEQUIP">#REF!</definedName>
    <definedName name="SOLPVC" localSheetId="7">#REF!</definedName>
    <definedName name="SOLPVC">#REF!</definedName>
    <definedName name="Spanner_Auto_File">"F:\Proyectos\CEI\Tunja-Barbosa\tra2b.x2a"</definedName>
    <definedName name="Spanner_Auto_Select">#REF!</definedName>
    <definedName name="sr">#REF!</definedName>
    <definedName name="srgsrgsr">#REF!</definedName>
    <definedName name="srwrwr" localSheetId="2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1">NA()</definedName>
    <definedName name="ss_11">NA()</definedName>
    <definedName name="ss_12">NA()</definedName>
    <definedName name="ss_6">NA()</definedName>
    <definedName name="ss_7">NA()</definedName>
    <definedName name="ss_8">NA()</definedName>
    <definedName name="ss_9">NA()</definedName>
    <definedName name="SSLink0">#REF!</definedName>
    <definedName name="SSLink0_10">#REF!</definedName>
    <definedName name="SSLink0_2">#REF!</definedName>
    <definedName name="SSLink0_2_10">#REF!</definedName>
    <definedName name="SSLink0_4">#REF!</definedName>
    <definedName name="SSLink0_4_10">#REF!</definedName>
    <definedName name="sss" localSheetId="7">#REF!</definedName>
    <definedName name="sss">#REF!</definedName>
    <definedName name="sss_1">NA()</definedName>
    <definedName name="sss_11">NA()</definedName>
    <definedName name="sss_12">NA()</definedName>
    <definedName name="sss_6">NA()</definedName>
    <definedName name="sss_7">NA()</definedName>
    <definedName name="sss_8">NA()</definedName>
    <definedName name="sss_9">NA()</definedName>
    <definedName name="ssss">#REF!</definedName>
    <definedName name="ssss_1">NA()</definedName>
    <definedName name="ssss_11">NA()</definedName>
    <definedName name="ssss_12">NA()</definedName>
    <definedName name="ssss_6">NA()</definedName>
    <definedName name="ssss_7">NA()</definedName>
    <definedName name="ssss_8">NA()</definedName>
    <definedName name="ssss_9">NA()</definedName>
    <definedName name="sssss7" localSheetId="2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2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SS">IF(Loan_Amount*Interest_Rate*Loan_Years*Loan_Start&gt;0,1,0)</definedName>
    <definedName name="sssssssssss" localSheetId="7">#REF!</definedName>
    <definedName name="sssssssssss">#REF!</definedName>
    <definedName name="SSSSSSSSSSSSS">#REF!</definedName>
    <definedName name="sssssy" localSheetId="2" hidden="1">{"via1",#N/A,TRUE,"general";"via2",#N/A,TRUE,"general";"via3",#N/A,TRUE,"general"}</definedName>
    <definedName name="sssssy" hidden="1">{"via1",#N/A,TRUE,"general";"via2",#N/A,TRUE,"general";"via3",#N/A,TRUE,"general"}</definedName>
    <definedName name="st">#REF!</definedName>
    <definedName name="STC_E100X125">#REF!</definedName>
    <definedName name="STC_E150X180">#REF!</definedName>
    <definedName name="STC_E200X200">#REF!</definedName>
    <definedName name="STC_E250X250">#REF!</definedName>
    <definedName name="STC_E300X315">#REF!</definedName>
    <definedName name="STC_E350X355">#REF!</definedName>
    <definedName name="STC_E400X400">#REF!</definedName>
    <definedName name="STC_E75X90">#REF!</definedName>
    <definedName name="STC_H125X125">#REF!</definedName>
    <definedName name="STC_H125X90">#REF!</definedName>
    <definedName name="STC_H180X125">#REF!</definedName>
    <definedName name="STC_H180X180">#REF!</definedName>
    <definedName name="STC_H180X90">#REF!</definedName>
    <definedName name="STC_H200X180">#REF!</definedName>
    <definedName name="STC_H200X215">#REF!</definedName>
    <definedName name="STC_H200X90">#REF!</definedName>
    <definedName name="STC_H250X125">#REF!</definedName>
    <definedName name="STC_H250X180">#REF!</definedName>
    <definedName name="STC_H250X90">#REF!</definedName>
    <definedName name="STC_H315X125">#REF!</definedName>
    <definedName name="STC_H315X180">#REF!</definedName>
    <definedName name="STC_H315X90">#REF!</definedName>
    <definedName name="STC_H355X125">#REF!</definedName>
    <definedName name="STC_H355X180">#REF!</definedName>
    <definedName name="STC_H355X90">#REF!</definedName>
    <definedName name="STC_H400X125">#REF!</definedName>
    <definedName name="STC_H400X180">#REF!</definedName>
    <definedName name="STC_H400X90">#REF!</definedName>
    <definedName name="STC_H90X90">#REF!</definedName>
    <definedName name="stt" localSheetId="2" hidden="1">{"via1",#N/A,TRUE,"general";"via2",#N/A,TRUE,"general";"via3",#N/A,TRUE,"general"}</definedName>
    <definedName name="stt" hidden="1">{"via1",#N/A,TRUE,"general";"via2",#N/A,TRUE,"general";"via3",#N/A,TRUE,"general"}</definedName>
    <definedName name="SUB_TOT" localSheetId="2">IFERROR(IF(LG=2,SUMIF(#REF!,#REF!,#REF!)/2,IF(LG=5,SUMIF(#REF!,#REF!,#REF!),#REF!*#REF!)),"")</definedName>
    <definedName name="SUB_TOT">IFERROR(IF(LG=2,SUMIF(#REF!,#REF!,#REF!)/2,IF(LG=5,SUMIF(#REF!,#REF!,#REF!),#REF!*#REF!)),"")</definedName>
    <definedName name="SUBA" localSheetId="2">#REF!</definedName>
    <definedName name="SUBA">'[69]SUB APU'!$A$1:$D$65536</definedName>
    <definedName name="SUBBASE" localSheetId="7">#REF!</definedName>
    <definedName name="SUBBASE">#REF!</definedName>
    <definedName name="SUBBASE_1">NA()</definedName>
    <definedName name="SUBBASE_1_1">#REF!</definedName>
    <definedName name="SUBBASE_1_1_1">NA()</definedName>
    <definedName name="SUBBASE_1_2">#REF!</definedName>
    <definedName name="SUBBASE_GRANULAR">#REF!</definedName>
    <definedName name="Subbase2">#REF!</definedName>
    <definedName name="SUBMDEO">#REF!</definedName>
    <definedName name="SUBTOTAL">#REF!</definedName>
    <definedName name="SUCIO">#REF!</definedName>
    <definedName name="SUCRE">#REF!</definedName>
    <definedName name="SUECIA">#REF!</definedName>
    <definedName name="SUELDOS">#REF!</definedName>
    <definedName name="SUELLEN">#REF!</definedName>
    <definedName name="sum" localSheetId="2">#REF!</definedName>
    <definedName name="sum" localSheetId="7">'[65]Tabla 1.1'!#REF!</definedName>
    <definedName name="sum">'[65]Tabla 1.1'!#REF!</definedName>
    <definedName name="suma" localSheetId="2">#REF!</definedName>
    <definedName name="suma">[36]Hoja1!$F$60</definedName>
    <definedName name="SUMIN" localSheetId="7">#REF!</definedName>
    <definedName name="SUMIN">#REF!</definedName>
    <definedName name="SUMINISTROS">#REF!</definedName>
    <definedName name="Summary">#REF!</definedName>
    <definedName name="SUPERT">#REF!</definedName>
    <definedName name="sw">#N/A</definedName>
    <definedName name="swsw" localSheetId="2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2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Swvu.TAB1." localSheetId="7" hidden="1">#REF!</definedName>
    <definedName name="Swvu.TAB1." hidden="1">#REF!</definedName>
    <definedName name="Swvu.TAB2." localSheetId="7" hidden="1">#REF!</definedName>
    <definedName name="Swvu.TAB2." hidden="1">#REF!</definedName>
    <definedName name="Swvu.TAB3." localSheetId="7" hidden="1">#REF!</definedName>
    <definedName name="Swvu.TAB3." hidden="1">#REF!</definedName>
    <definedName name="Swvu.TAB4." localSheetId="7" hidden="1">#REF!</definedName>
    <definedName name="Swvu.TAB4." hidden="1">#REF!</definedName>
    <definedName name="Swvu.TAB5." localSheetId="7" hidden="1">#REF!</definedName>
    <definedName name="Swvu.TAB5." hidden="1">#REF!</definedName>
    <definedName name="t">#REF!</definedName>
    <definedName name="T.1">#REF!</definedName>
    <definedName name="T.1_POZ">#REF!</definedName>
    <definedName name="T.10">#REF!</definedName>
    <definedName name="T.11">#REF!</definedName>
    <definedName name="T.12">#REF!</definedName>
    <definedName name="T.13">#REF!</definedName>
    <definedName name="T.14">#REF!</definedName>
    <definedName name="T.15">#REF!</definedName>
    <definedName name="T.16">#REF!</definedName>
    <definedName name="T.17">#REF!</definedName>
    <definedName name="T.2">#REF!</definedName>
    <definedName name="T.3">#REF!</definedName>
    <definedName name="T.4">#REF!</definedName>
    <definedName name="T.5">#REF!</definedName>
    <definedName name="T.6">#REF!</definedName>
    <definedName name="T.7">#REF!</definedName>
    <definedName name="T.8">#REF!</definedName>
    <definedName name="T.9">#REF!</definedName>
    <definedName name="T.VIA">#REF!</definedName>
    <definedName name="T___2_.3_FC_2.2">#REF!</definedName>
    <definedName name="T_RMG">#REF!</definedName>
    <definedName name="T1_">#REF!</definedName>
    <definedName name="T1__2_FC1_5">#REF!</definedName>
    <definedName name="T1__2_FC1_9">#REF!</definedName>
    <definedName name="T1__3__2_FC1_9">#REF!</definedName>
    <definedName name="T1_FC_1.5__.2">#REF!</definedName>
    <definedName name="T1_FC_1.9__.2">#REF!</definedName>
    <definedName name="T1_FC1_5">#REF!</definedName>
    <definedName name="T1_FC1_9">#REF!</definedName>
    <definedName name="T1_FC2.2">#REF!</definedName>
    <definedName name="T11SF15">#REF!</definedName>
    <definedName name="T11SF19">#REF!</definedName>
    <definedName name="T12SF15">#REF!</definedName>
    <definedName name="T12SF19">#REF!</definedName>
    <definedName name="T16US">#REF!</definedName>
    <definedName name="T16US_1">NA()</definedName>
    <definedName name="T16US_1_1">#REF!</definedName>
    <definedName name="T16US_1_1_1">NA()</definedName>
    <definedName name="T16US_1_2">#REF!</definedName>
    <definedName name="T1RF15">#REF!</definedName>
    <definedName name="T1RF19">#REF!</definedName>
    <definedName name="T2.PVC">#REF!</definedName>
    <definedName name="T2_">#REF!</definedName>
    <definedName name="T2_.3">#REF!</definedName>
    <definedName name="T2__2_FC1_5">#REF!</definedName>
    <definedName name="T2__3_FC1_9">#REF!</definedName>
    <definedName name="T2_FC_1.5__.3">#REF!</definedName>
    <definedName name="T2_FC_1.5__.3_.2">#REF!</definedName>
    <definedName name="T2_FC_1.9__.3">#REF!</definedName>
    <definedName name="T2_FC_1.9__.3_.2">#REF!</definedName>
    <definedName name="T2_FC1_5">#REF!</definedName>
    <definedName name="T2_FC1_9">#REF!</definedName>
    <definedName name="T2_POZ">#REF!</definedName>
    <definedName name="T2_RAS">#REF!</definedName>
    <definedName name="T21SF15">#REF!</definedName>
    <definedName name="T21SF19">#REF!</definedName>
    <definedName name="T22JH" localSheetId="7">#REF!</definedName>
    <definedName name="T22JH">#REF!</definedName>
    <definedName name="T22SF15">#REF!</definedName>
    <definedName name="T22SF19">#REF!</definedName>
    <definedName name="T2RF15">#REF!</definedName>
    <definedName name="T2RF19">#REF!</definedName>
    <definedName name="T32JH" localSheetId="7">#REF!</definedName>
    <definedName name="T32JH">#REF!</definedName>
    <definedName name="T33JH" localSheetId="7">#REF!</definedName>
    <definedName name="T33JH">#REF!</definedName>
    <definedName name="T3UP">#REF!</definedName>
    <definedName name="T3UP_1">NA()</definedName>
    <definedName name="T3UP_1_1">#REF!</definedName>
    <definedName name="T3UP_1_1_1">NA()</definedName>
    <definedName name="T3UP_1_2">#REF!</definedName>
    <definedName name="T3UZ">#REF!</definedName>
    <definedName name="T3UZ_1">NA()</definedName>
    <definedName name="T3UZ_1_1">#REF!</definedName>
    <definedName name="T3UZ_1_1_1">NA()</definedName>
    <definedName name="T3UZ_1_2">#REF!</definedName>
    <definedName name="T42JH" localSheetId="7">#REF!</definedName>
    <definedName name="T42JH">#REF!</definedName>
    <definedName name="T43JH" localSheetId="7">#REF!</definedName>
    <definedName name="T43JH">#REF!</definedName>
    <definedName name="T44JH" localSheetId="7">#REF!</definedName>
    <definedName name="T44JH">#REF!</definedName>
    <definedName name="t4rde26">#REF!</definedName>
    <definedName name="t4rde26_1">NA()</definedName>
    <definedName name="t4rde26_1_1">#REF!</definedName>
    <definedName name="t4rde26_1_1_1">NA()</definedName>
    <definedName name="t4rde26_1_2">#REF!</definedName>
    <definedName name="T4UP">#REF!</definedName>
    <definedName name="T4UP_1">NA()</definedName>
    <definedName name="T4UP_1_1">#REF!</definedName>
    <definedName name="T4UP_1_1_1">NA()</definedName>
    <definedName name="T4UP_1_2">#REF!</definedName>
    <definedName name="T4UZ">#REF!</definedName>
    <definedName name="T4UZ_1">NA()</definedName>
    <definedName name="T4UZ_1_1">#REF!</definedName>
    <definedName name="T4UZ_1_1_1">NA()</definedName>
    <definedName name="T4UZ_1_2">#REF!</definedName>
    <definedName name="t5t5" localSheetId="2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62JH" localSheetId="7">#REF!</definedName>
    <definedName name="T62JH">#REF!</definedName>
    <definedName name="T63JH" localSheetId="7">#REF!</definedName>
    <definedName name="T63JH">#REF!</definedName>
    <definedName name="T64JH" localSheetId="7">#REF!</definedName>
    <definedName name="T64JH">#REF!</definedName>
    <definedName name="T66JH" localSheetId="7">#REF!</definedName>
    <definedName name="T66JH">#REF!</definedName>
    <definedName name="T6UP">#REF!</definedName>
    <definedName name="T6UP_1">NA()</definedName>
    <definedName name="T6UP_1_1">#REF!</definedName>
    <definedName name="T6UP_1_1_1">NA()</definedName>
    <definedName name="T6UP_1_2">#REF!</definedName>
    <definedName name="T6UZ">#REF!</definedName>
    <definedName name="T6UZ_1">NA()</definedName>
    <definedName name="T6UZ_1_1">#REF!</definedName>
    <definedName name="T6UZ_1_1_1">NA()</definedName>
    <definedName name="T6UZ_1_2">#REF!</definedName>
    <definedName name="T82JH" localSheetId="7">#REF!</definedName>
    <definedName name="T82JH">#REF!</definedName>
    <definedName name="T83JH" localSheetId="7">#REF!</definedName>
    <definedName name="T83JH">#REF!</definedName>
    <definedName name="T84JH" localSheetId="7">#REF!</definedName>
    <definedName name="T84JH">#REF!</definedName>
    <definedName name="T88EB" localSheetId="7">#REF!</definedName>
    <definedName name="T88EB">#REF!</definedName>
    <definedName name="T88EL" localSheetId="7">#REF!</definedName>
    <definedName name="T88EL">#REF!</definedName>
    <definedName name="T88JH" localSheetId="2">#REF!</definedName>
    <definedName name="T88JH">[7]BASE!$D$259</definedName>
    <definedName name="T8UZ">#REF!</definedName>
    <definedName name="T8UZ_1">NA()</definedName>
    <definedName name="T8UZ_1_1">#REF!</definedName>
    <definedName name="T8UZ_1_1_1">NA()</definedName>
    <definedName name="T8UZ_1_2">#REF!</definedName>
    <definedName name="Ta">#REF!</definedName>
    <definedName name="TAB">#REF!</definedName>
    <definedName name="Tabla" localSheetId="7">#REF!</definedName>
    <definedName name="Tabla">#REF!</definedName>
    <definedName name="TABLA_DE_CONTENIDO__A1">#REF!</definedName>
    <definedName name="TABLA1.2.2">#REF!</definedName>
    <definedName name="tabla2">#REF!</definedName>
    <definedName name="TablaElDorado">#REF!</definedName>
    <definedName name="TablaIbague">#REF!</definedName>
    <definedName name="TablaStarosa">#REF!</definedName>
    <definedName name="TABLERO_4_CIRCUITOS">#REF!</definedName>
    <definedName name="Tablero_de_24_circutos_trsifasico">#REF!</definedName>
    <definedName name="Tablero_trifásico_12_circuitos">#REF!</definedName>
    <definedName name="TABLILLA" localSheetId="2">#REF!</definedName>
    <definedName name="TABLILLA">[33]BASE!$D$396</definedName>
    <definedName name="Tablon_gres">#REF!</definedName>
    <definedName name="tacha" localSheetId="2">#REF!</definedName>
    <definedName name="tacha">[16]PrecRec!$D$53</definedName>
    <definedName name="TACOM" localSheetId="2">#REF!</definedName>
    <definedName name="TACOM">[13]BASE!$D$480</definedName>
    <definedName name="TACOM1" localSheetId="2">#REF!</definedName>
    <definedName name="TACOM1">[70]BASE!$D$306</definedName>
    <definedName name="TACOR" localSheetId="2">#REF!</definedName>
    <definedName name="TACOR">[13]BASE!$D$478</definedName>
    <definedName name="TALADROPERCSENCILLO">#REF!</definedName>
    <definedName name="TALROTOP">#REF!</definedName>
    <definedName name="TANQUE" localSheetId="7">#REF!</definedName>
    <definedName name="TANQUE">#REF!</definedName>
    <definedName name="tapafondo">#REF!</definedName>
    <definedName name="tapafondo_1">NA()</definedName>
    <definedName name="tapafondo_1_1">#REF!</definedName>
    <definedName name="tapafondo_1_1_1">NA()</definedName>
    <definedName name="tapafondo_1_2">#REF!</definedName>
    <definedName name="TAPAM" localSheetId="7">#REF!</definedName>
    <definedName name="TAPAM">#REF!</definedName>
    <definedName name="tapapozo">#REF!</definedName>
    <definedName name="tapapozo_1">NA()</definedName>
    <definedName name="tapapozo_1_1">#REF!</definedName>
    <definedName name="tapapozo_1_1_1">NA()</definedName>
    <definedName name="tapapozo_1_2">#REF!</definedName>
    <definedName name="TAPON3">#REF!</definedName>
    <definedName name="TAPON3_1">NA()</definedName>
    <definedName name="TAPON3_1_1">#REF!</definedName>
    <definedName name="TAPON3_1_1_1">NA()</definedName>
    <definedName name="TAPON3_1_2">#REF!</definedName>
    <definedName name="TAPON4">#REF!</definedName>
    <definedName name="TAPON4_1">NA()</definedName>
    <definedName name="TAPON4_1_1">#REF!</definedName>
    <definedName name="TAPON4_1_1_1">NA()</definedName>
    <definedName name="TAPON4_1_2">#REF!</definedName>
    <definedName name="Tarifa_km3">#REF!</definedName>
    <definedName name="TARIFAS">#REF!</definedName>
    <definedName name="Tasa_Cambio">#REF!</definedName>
    <definedName name="Tasa_de_interés">#REF!</definedName>
    <definedName name="Tasa_de_interés_programada">#REF!</definedName>
    <definedName name="TASH2_" localSheetId="2">#REF!</definedName>
    <definedName name="TASH2_">[25]BASE!$D$137</definedName>
    <definedName name="TASH4_" localSheetId="2">#REF!</definedName>
    <definedName name="TASH4_">[25]BASE!$D$234</definedName>
    <definedName name="TASP1" localSheetId="7">#REF!</definedName>
    <definedName name="TASP1">#REF!</definedName>
    <definedName name="TASP2" localSheetId="7">#REF!</definedName>
    <definedName name="TASP2">#REF!</definedName>
    <definedName name="TASP3" localSheetId="7">#REF!</definedName>
    <definedName name="TASP3">#REF!</definedName>
    <definedName name="TASP4" localSheetId="7">#REF!</definedName>
    <definedName name="TASP4">#REF!</definedName>
    <definedName name="TASR4" localSheetId="7">#REF!</definedName>
    <definedName name="TASR4">#REF!</definedName>
    <definedName name="tavo">#REF!</definedName>
    <definedName name="tavo1">#REF!</definedName>
    <definedName name="tavo20">#REF!</definedName>
    <definedName name="tavo4">#REF!</definedName>
    <definedName name="tb">#REF!</definedName>
    <definedName name="TC" localSheetId="2" hidden="1">{#N/A,#N/A,FALSE,"GRAFICO";#N/A,#N/A,FALSE,"CAJA (2)";#N/A,#N/A,FALSE,"TERCEROS-PROMEDIO";#N/A,#N/A,FALSE,"CAJA";#N/A,#N/A,FALSE,"INGRESOS1995-2003";#N/A,#N/A,FALSE,"GASTOS1995-2003"}</definedName>
    <definedName name="TC" hidden="1">{#N/A,#N/A,FALSE,"GRAFICO";#N/A,#N/A,FALSE,"CAJA (2)";#N/A,#N/A,FALSE,"TERCEROS-PROMEDIO";#N/A,#N/A,FALSE,"CAJA";#N/A,#N/A,FALSE,"INGRESOS1995-2003";#N/A,#N/A,FALSE,"GASTOS1995-2003"}</definedName>
    <definedName name="Td">#REF!</definedName>
    <definedName name="tdy" localSheetId="2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">#REF!</definedName>
    <definedName name="Tec_Adesivo">#REF!</definedName>
    <definedName name="TECHINT_INTERNATIONAL_CONSTRUCTION">"CP03"</definedName>
    <definedName name="TECN">DATE(YEAR(Loan_Start),MONTH(Loan_Start)+Payment_Number,DAY(Loan_Start))</definedName>
    <definedName name="TEE4X3">#REF!</definedName>
    <definedName name="TEE4X3_1">NA()</definedName>
    <definedName name="TEE4X3_1_1">#REF!</definedName>
    <definedName name="TEE4X3_1_1_1">NA()</definedName>
    <definedName name="TEE4X3_1_2">#REF!</definedName>
    <definedName name="TEE6A3">#REF!</definedName>
    <definedName name="TEE6A3_1">NA()</definedName>
    <definedName name="TEE6A3_1_1">#REF!</definedName>
    <definedName name="TEE6A3_1_1_1">NA()</definedName>
    <definedName name="TEE6A3_1_2">#REF!</definedName>
    <definedName name="TEE6X3">#REF!</definedName>
    <definedName name="TEE6X3_1">NA()</definedName>
    <definedName name="TEE6X3_1_1">#REF!</definedName>
    <definedName name="TEE6X3_1_1_1">NA()</definedName>
    <definedName name="TEE6X3_1_2">#REF!</definedName>
    <definedName name="TEE8A6">#REF!</definedName>
    <definedName name="TEE8A6_1">NA()</definedName>
    <definedName name="TEE8A6_1_1">#REF!</definedName>
    <definedName name="TEE8A6_1_1_1">NA()</definedName>
    <definedName name="TEE8A6_1_2">#REF!</definedName>
    <definedName name="TEE8X3">#REF!</definedName>
    <definedName name="TEE8X3_1">NA()</definedName>
    <definedName name="TEE8X3_1_1">#REF!</definedName>
    <definedName name="TEE8X3_1_1_1">NA()</definedName>
    <definedName name="TEE8X3_1_2">#REF!</definedName>
    <definedName name="TEE8X4">#REF!</definedName>
    <definedName name="TEE8X4_1">NA()</definedName>
    <definedName name="TEE8X4_1_1">#REF!</definedName>
    <definedName name="TEE8X4_1_1_1">NA()</definedName>
    <definedName name="TEE8X4_1_2">#REF!</definedName>
    <definedName name="TEE8X6">#REF!</definedName>
    <definedName name="TEE8X6_1">NA()</definedName>
    <definedName name="TEE8X6_1_1">#REF!</definedName>
    <definedName name="TEE8X6_1_1_1">NA()</definedName>
    <definedName name="TEE8X6_1_2">#REF!</definedName>
    <definedName name="Teja_metalica_arquitectonica_trapez__0_73_3_66">#REF!</definedName>
    <definedName name="Teja_thermoacustica">#REF!</definedName>
    <definedName name="TEJAB" localSheetId="7">#REF!</definedName>
    <definedName name="TEJAB">#REF!</definedName>
    <definedName name="TEJAJ" localSheetId="7">#REF!</definedName>
    <definedName name="TEJAJ">#REF!</definedName>
    <definedName name="TEJBAR" localSheetId="2">#REF!</definedName>
    <definedName name="TEJBAR" localSheetId="7">[11]BASE!#REF!</definedName>
    <definedName name="TEJBAR">[11]BASE!#REF!</definedName>
    <definedName name="Teléfono">#REF!</definedName>
    <definedName name="TELEP" localSheetId="2">#REF!</definedName>
    <definedName name="TELEP">[13]BASE!$D$477</definedName>
    <definedName name="TEMPLL">#REF!</definedName>
    <definedName name="TEMPS">#REF!</definedName>
    <definedName name="TER">#N/A</definedName>
    <definedName name="term" localSheetId="2">#REF!</definedName>
    <definedName name="term">[16]PrecRec!$D$49</definedName>
    <definedName name="terminadora" localSheetId="2">#REF!</definedName>
    <definedName name="terminadora">[16]PrecRec!$D$12</definedName>
    <definedName name="terminales" localSheetId="7">#REF!</definedName>
    <definedName name="terminales">#REF!</definedName>
    <definedName name="TÉRMINOS">#N/A</definedName>
    <definedName name="TERR">#REF!</definedName>
    <definedName name="TESA">#REF!</definedName>
    <definedName name="tewst" localSheetId="2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o">#REF!</definedName>
    <definedName name="teytrh" localSheetId="2" hidden="1">{"via1",#N/A,TRUE,"general";"via2",#N/A,TRUE,"general";"via3",#N/A,TRUE,"general"}</definedName>
    <definedName name="teytrh" hidden="1">{"via1",#N/A,TRUE,"general";"via2",#N/A,TRUE,"general";"via3",#N/A,TRUE,"general"}</definedName>
    <definedName name="Tf">#REF!</definedName>
    <definedName name="tfapu">#REF!</definedName>
    <definedName name="Tg">#REF!</definedName>
    <definedName name="TGALV" localSheetId="7">#REF!</definedName>
    <definedName name="TGALV">#REF!</definedName>
    <definedName name="TGRASA" localSheetId="2">#REF!</definedName>
    <definedName name="TGRASA">[71]BASE!$D$280</definedName>
    <definedName name="th">#REF!</definedName>
    <definedName name="TH10J" localSheetId="7">#REF!</definedName>
    <definedName name="TH10J">#REF!</definedName>
    <definedName name="thdh" localSheetId="2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F6JH" localSheetId="7">#REF!</definedName>
    <definedName name="THF6JH">#REF!</definedName>
    <definedName name="THF6RO" localSheetId="7">#REF!</definedName>
    <definedName name="THF6RO">#REF!</definedName>
    <definedName name="THF8JH" localSheetId="7">#REF!</definedName>
    <definedName name="THF8JH">#REF!</definedName>
    <definedName name="Thinner">#REF!</definedName>
    <definedName name="thtj" localSheetId="2" hidden="1">{"via1",#N/A,TRUE,"general";"via2",#N/A,TRUE,"general";"via3",#N/A,TRUE,"general"}</definedName>
    <definedName name="thtj" hidden="1">{"via1",#N/A,TRUE,"general";"via2",#N/A,TRUE,"general";"via3",#N/A,TRUE,"general"}</definedName>
    <definedName name="TI">#REF!</definedName>
    <definedName name="TIC">#REF!</definedName>
    <definedName name="TIEMPO">#REF!</definedName>
    <definedName name="TIPO">#REF!</definedName>
    <definedName name="Tipocimentacion" localSheetId="7">#REF!</definedName>
    <definedName name="Tipocimentacion">#REF!</definedName>
    <definedName name="Tipos_Pavimentos">#REF!</definedName>
    <definedName name="tipov">#REF!</definedName>
    <definedName name="TIT">#REF!</definedName>
    <definedName name="titi">IF(Loan_Amount*Interest_Rate*Loan_Years*Loan_Start&gt;0,1,0)</definedName>
    <definedName name="TITLE">#REF!</definedName>
    <definedName name="TITO">#REF!</definedName>
    <definedName name="TITOF">#N/A</definedName>
    <definedName name="TITU">#REF!</definedName>
    <definedName name="TITULO">#REF!</definedName>
    <definedName name="Titulo2">#REF!</definedName>
    <definedName name="Títulos">#REF!</definedName>
    <definedName name="_xlnm.Print_Titles" localSheetId="0">Materiales!#REF!</definedName>
    <definedName name="_xlnm.Print_Titles" localSheetId="1">'PRESUPUESTO DE OBRA'!$3:$3</definedName>
    <definedName name="_xlnm.Print_Titles">#N/A</definedName>
    <definedName name="Títulos_a_imprimir_IM">#REF!</definedName>
    <definedName name="tj">#REF!</definedName>
    <definedName name="tk">#REF!</definedName>
    <definedName name="tl">#REF!</definedName>
    <definedName name="Tll">#REF!</definedName>
    <definedName name="Tm">#REF!</definedName>
    <definedName name="tn">#REF!</definedName>
    <definedName name="TNOV10" localSheetId="2">#REF!</definedName>
    <definedName name="TNOV10">[13]BASE!$D$220</definedName>
    <definedName name="TNOV12" localSheetId="2">#REF!</definedName>
    <definedName name="TNOV12">[13]BASE!$D$221</definedName>
    <definedName name="TNOV16" localSheetId="2">#REF!</definedName>
    <definedName name="TNOV16">[13]BASE!$D$222</definedName>
    <definedName name="TNOV18" localSheetId="2">#REF!</definedName>
    <definedName name="TNOV18">[13]BASE!$D$223</definedName>
    <definedName name="TNOV20" localSheetId="2">#REF!</definedName>
    <definedName name="TNOV20">[13]BASE!$D$224</definedName>
    <definedName name="TNOV4">#REF!</definedName>
    <definedName name="TNOV6" localSheetId="2">#REF!</definedName>
    <definedName name="TNOV6">[13]BASE!$D$218</definedName>
    <definedName name="TNOV8" localSheetId="2">#REF!</definedName>
    <definedName name="TNOV8">[13]BASE!$D$219</definedName>
    <definedName name="Tñ">#REF!</definedName>
    <definedName name="to">#REF!</definedName>
    <definedName name="TOCHE">#REF!</definedName>
    <definedName name="TODOANA" localSheetId="2">#REF!</definedName>
    <definedName name="TODOANA">#N/A</definedName>
    <definedName name="TODOEQUIPO">#REF!</definedName>
    <definedName name="TODOINSU" localSheetId="2">#REF!</definedName>
    <definedName name="TODOINSU">#N/A</definedName>
    <definedName name="TODOITEM" localSheetId="2">#REF!</definedName>
    <definedName name="TODOITEM">#N/A</definedName>
    <definedName name="Toma_corriente_dobles_polo_tierra">#REF!</definedName>
    <definedName name="Tomacorriente_Doble">#REF!</definedName>
    <definedName name="TOMADO">#REF!</definedName>
    <definedName name="tonto">#REF!</definedName>
    <definedName name="TOP">#REF!</definedName>
    <definedName name="topagrafia">#REF!</definedName>
    <definedName name="TopEncargado" localSheetId="7">#REF!</definedName>
    <definedName name="TopEncargado">#REF!</definedName>
    <definedName name="topografia">#REF!</definedName>
    <definedName name="topografo">#REF!</definedName>
    <definedName name="TORNI" localSheetId="7">#REF!</definedName>
    <definedName name="TORNI">#REF!</definedName>
    <definedName name="TORNILLO_PARA_ESTRUCTURAS_7_X_7_16">#REF!</definedName>
    <definedName name="TORNILLO_PARA_LAMINAS_6_X_1">#REF!</definedName>
    <definedName name="tortas" localSheetId="2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2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_Act01" localSheetId="7">#REF!</definedName>
    <definedName name="Tot_Act01">#REF!</definedName>
    <definedName name="Tot_Act02" localSheetId="7">#REF!</definedName>
    <definedName name="Tot_Act02">#REF!</definedName>
    <definedName name="Tot_Act03" localSheetId="7">#REF!</definedName>
    <definedName name="Tot_Act03">#REF!</definedName>
    <definedName name="TOTAL">#REF!</definedName>
    <definedName name="Total_Interest">#REF!</definedName>
    <definedName name="Total_Pay">#REF!</definedName>
    <definedName name="Total_Payment">Scheduled_Payment+Extra_Payment</definedName>
    <definedName name="TOTALAFIR4006">#REF!</definedName>
    <definedName name="TOTALAFIR4006A">#REF!</definedName>
    <definedName name="TOTALAFIR40CN01">#REF!</definedName>
    <definedName name="TOTALAFIR55CN01">#REF!</definedName>
    <definedName name="TOTALAFIR55CN03">#REF!</definedName>
    <definedName name="TOTALAFIR5607">#REF!</definedName>
    <definedName name="TOTALITEM1.1">#REF!</definedName>
    <definedName name="TOTALITEM1.1.1">#REF!</definedName>
    <definedName name="TOTALITEM1.1.2">#REF!</definedName>
    <definedName name="TOTALITEM1.1.3">#REF!</definedName>
    <definedName name="TOTALITEM1.1.4">#REF!</definedName>
    <definedName name="TOTALITEM1.2.1">#REF!</definedName>
    <definedName name="TOTALITEM1.2.2">#REF!</definedName>
    <definedName name="TOTALITEM1.2.3">#REF!</definedName>
    <definedName name="TOTALITEM1.2.4">#REF!</definedName>
    <definedName name="TOTALITEM1.2.5">#REF!</definedName>
    <definedName name="TOTALITEM1.2.6">#REF!</definedName>
    <definedName name="TOTALITEM1.3.1">#REF!</definedName>
    <definedName name="TOTALITEM1.4">#REF!</definedName>
    <definedName name="TOTALITEM1.5">#REF!</definedName>
    <definedName name="TOTALITEM1.6">#REF!</definedName>
    <definedName name="TOTALITEM1.7">#REF!</definedName>
    <definedName name="TOTALITEM1.8">#REF!</definedName>
    <definedName name="TOTALITEM10.1">#REF!</definedName>
    <definedName name="TOTALITEM11.1">#REF!</definedName>
    <definedName name="TOTALITEM11.2">#REF!</definedName>
    <definedName name="TOTALITEM11.3">#REF!</definedName>
    <definedName name="TOTALITEM11.4">#REF!</definedName>
    <definedName name="TOTALITEM11.5">#REF!</definedName>
    <definedName name="TOTALITEM11.6">#REF!</definedName>
    <definedName name="TOTALITEM12.1">#REF!</definedName>
    <definedName name="TOTALITEM12.10">#REF!</definedName>
    <definedName name="TOTALITEM12.2">#REF!</definedName>
    <definedName name="TOTALITEM12.3">#REF!</definedName>
    <definedName name="TOTALITEM12.4">#REF!</definedName>
    <definedName name="TOTALITEM12.5">#REF!</definedName>
    <definedName name="TOTALITEM12.6">#REF!</definedName>
    <definedName name="TOTALITEM12.7">#REF!</definedName>
    <definedName name="TOTALITEM12.8">#REF!</definedName>
    <definedName name="TOTALITEM12.9">#REF!</definedName>
    <definedName name="TOTALITEM13.1.1">#REF!</definedName>
    <definedName name="TOTALITEM13.1.2">#REF!</definedName>
    <definedName name="TOTALITEM13.1.3">#REF!</definedName>
    <definedName name="TOTALITEM13.2.2">#REF!</definedName>
    <definedName name="TOTALITEM14.2">#REF!</definedName>
    <definedName name="TOTALITEM14.3">#REF!</definedName>
    <definedName name="TOTALITEM14.4">#REF!</definedName>
    <definedName name="TOTALITEM14.5">#REF!</definedName>
    <definedName name="TOTALITEM14.6">#REF!</definedName>
    <definedName name="TOTALITEM15">#REF!</definedName>
    <definedName name="TOTALITEM16">#REF!</definedName>
    <definedName name="TOTALITEM2.1">#REF!</definedName>
    <definedName name="TOTALITEM2.10">#REF!</definedName>
    <definedName name="TOTALITEM2.11.1">#REF!</definedName>
    <definedName name="TOTALITEM2.11.2">#REF!</definedName>
    <definedName name="TOTALITEM2.12.1">#REF!</definedName>
    <definedName name="TOTALITEM2.2">#REF!</definedName>
    <definedName name="TOTALITEM2.3">#REF!</definedName>
    <definedName name="TOTALITEM2.4">#REF!</definedName>
    <definedName name="TOTALITEM2.5">#REF!</definedName>
    <definedName name="TOTALITEM2.6">#REF!</definedName>
    <definedName name="TOTALITEM2.7">#REF!</definedName>
    <definedName name="TOTALITEM3.1.1">#REF!</definedName>
    <definedName name="TOTALITEM3.1.2">#REF!</definedName>
    <definedName name="TOTALITEM3.2">#REF!</definedName>
    <definedName name="TOTALITEM3.3">#REF!</definedName>
    <definedName name="TOTALITEM3.4.1">#REF!</definedName>
    <definedName name="TOTALITEM3.4.2">#REF!</definedName>
    <definedName name="TOTALITEM3.4.3">#REF!</definedName>
    <definedName name="TOTALITEM3.5.1">#REF!</definedName>
    <definedName name="TOTALITEM3.5.2">#REF!</definedName>
    <definedName name="TOTALITEM3.5.3">#REF!</definedName>
    <definedName name="TOTALITEM4.1.2">#REF!</definedName>
    <definedName name="TOTALITEM4.1.3">#REF!</definedName>
    <definedName name="TOTALITEM4.1.4">#REF!</definedName>
    <definedName name="TOTALITEM4.2">#REF!</definedName>
    <definedName name="TOTALITEM4.3">#REF!</definedName>
    <definedName name="TOTALITEM4.4">#REF!</definedName>
    <definedName name="TOTALITEM4.5">#REF!</definedName>
    <definedName name="TOTALITEM4.6">#REF!</definedName>
    <definedName name="TOTALITEM5.1">#REF!</definedName>
    <definedName name="TOTALITEM5.2">#REF!</definedName>
    <definedName name="TOTALITEM5.3">#REF!</definedName>
    <definedName name="TOTALITEM5.4">#REF!</definedName>
    <definedName name="TOTALITEM6.1">#REF!</definedName>
    <definedName name="TOTALITEM6.2">#REF!</definedName>
    <definedName name="TOTALITEM6.3">#REF!</definedName>
    <definedName name="TOTALITEM7.1">#REF!</definedName>
    <definedName name="TOTALITEM7.2">#REF!</definedName>
    <definedName name="TOTALITEM7.3">#REF!</definedName>
    <definedName name="TOTALITEM7.4">#REF!</definedName>
    <definedName name="TOTALITEM7.5">#REF!</definedName>
    <definedName name="TOTALITEM8.1">#REF!</definedName>
    <definedName name="TOTALITEM8.2">#REF!</definedName>
    <definedName name="TOTALITEM8.3">#REF!</definedName>
    <definedName name="TOTALITEM8.4">#REF!</definedName>
    <definedName name="TOTALITEM8.5">#REF!</definedName>
    <definedName name="TOTALITEM8.6">#REF!</definedName>
    <definedName name="TOTALITEM8.7">#REF!</definedName>
    <definedName name="TOTALITEM8.8">#REF!</definedName>
    <definedName name="TOTALITEM9.1">#REF!</definedName>
    <definedName name="TOTALITEM9.2">#REF!</definedName>
    <definedName name="TOTALITEM9.3">#REF!</definedName>
    <definedName name="TOTALITEM9.4">#REF!</definedName>
    <definedName name="TOTALITEM9.5">#REF!</definedName>
    <definedName name="TOTALITEM9.6">#REF!</definedName>
    <definedName name="TOTALITEM9.7">#REF!</definedName>
    <definedName name="TOTALITEM9.8">#REF!</definedName>
    <definedName name="TOTALITEN1.2.4">#REF!</definedName>
    <definedName name="TotalOpti" localSheetId="7">#REF!</definedName>
    <definedName name="TotalOpti">#REF!</definedName>
    <definedName name="TOTALOPTIM" localSheetId="2">#REF!</definedName>
    <definedName name="TOTALOPTIM">[72]Hoja2!$E$11:$E$704</definedName>
    <definedName name="TOTALOPTIMIZACION" localSheetId="2">#REF!</definedName>
    <definedName name="TOTALOPTIMIZACION">[72]Hoja2!$E$11:$E$704</definedName>
    <definedName name="TOTALPAV4006">#REF!</definedName>
    <definedName name="TOTALPAV4006A">#REF!</definedName>
    <definedName name="TOTALPAV40CN01">#REF!</definedName>
    <definedName name="TOTALPAV40CNA">#REF!</definedName>
    <definedName name="TOTALPAV40CNB">#REF!</definedName>
    <definedName name="TOTALPAV55CN01">#REF!</definedName>
    <definedName name="TOTALPAV55CN03">#REF!</definedName>
    <definedName name="TOTALPAV55CNO3">#REF!</definedName>
    <definedName name="TOTALPAV5607">#REF!</definedName>
    <definedName name="TOTALREPOS" localSheetId="2">#REF!</definedName>
    <definedName name="TOTALREPOS">[72]Hoja2!$E$11:$E$704</definedName>
    <definedName name="TOTALREPOSICION" localSheetId="2">#REF!</definedName>
    <definedName name="TOTALREPOSICION">[72]Hoja2!$E$11:$E$704</definedName>
    <definedName name="TOTASBNK">#REF!</definedName>
    <definedName name="TOTCASAS">#REF!</definedName>
    <definedName name="TP" localSheetId="7">#REF!</definedName>
    <definedName name="TP">#REF!</definedName>
    <definedName name="TPVCME" localSheetId="7">#REF!</definedName>
    <definedName name="TPVCME">#REF!</definedName>
    <definedName name="TPVCP1" localSheetId="7">#REF!</definedName>
    <definedName name="TPVCP1">#REF!</definedName>
    <definedName name="TPVCS3" localSheetId="2">#REF!</definedName>
    <definedName name="TPVCS3" localSheetId="7">[13]BASE!#REF!</definedName>
    <definedName name="TPVCS3">[13]BASE!#REF!</definedName>
    <definedName name="TPVCS4" localSheetId="7">#REF!</definedName>
    <definedName name="TPVCS4">#REF!</definedName>
    <definedName name="Tq">#REF!</definedName>
    <definedName name="tr" localSheetId="2" hidden="1">{"TAB1",#N/A,TRUE,"GENERAL";"TAB2",#N/A,TRUE,"GENERAL";"TAB3",#N/A,TRUE,"GENERAL";"TAB4",#N/A,TRUE,"GENERAL";"TAB5",#N/A,TRUE,"GENERAL"}</definedName>
    <definedName name="tr">[22]BASE!$D$482</definedName>
    <definedName name="TRAMO">#REF!</definedName>
    <definedName name="tramos" localSheetId="2">#REF!</definedName>
    <definedName name="tramos">'[73] Liquidacion de Obra por Tramos'!$B$8</definedName>
    <definedName name="TRANA" localSheetId="2">#REF!</definedName>
    <definedName name="TRANA" localSheetId="7">[13]BASE!#REF!</definedName>
    <definedName name="TRANA">[13]BASE!#REF!</definedName>
    <definedName name="TRANAG" localSheetId="2">#REF!</definedName>
    <definedName name="TRANAG">[13]BASE!$D$508</definedName>
    <definedName name="TRANAR" localSheetId="2">#REF!</definedName>
    <definedName name="TRANAR">[13]BASE!$D$499</definedName>
    <definedName name="TRANC">#REF!</definedName>
    <definedName name="TRANMA">#REF!</definedName>
    <definedName name="TRANMC">#REF!</definedName>
    <definedName name="TRANS" localSheetId="2">#REF!</definedName>
    <definedName name="TRANS">[13]BASE!$D$500</definedName>
    <definedName name="TRANS_" localSheetId="2">#REF!</definedName>
    <definedName name="TRANS_">[26]BASE!$D$478</definedName>
    <definedName name="TRANS_AGREGADOS">#REF!</definedName>
    <definedName name="TRANSP_CEMENTO">#REF!</definedName>
    <definedName name="TRANSPOAGREG">#REF!</definedName>
    <definedName name="TRANSPORI" localSheetId="2" hidden="1">{#N/A,#N/A,TRUE,"INGENIERIA";#N/A,#N/A,TRUE,"COMPRAS";#N/A,#N/A,TRUE,"DIRECCION";#N/A,#N/A,TRUE,"RESUMEN"}</definedName>
    <definedName name="TRANSPORI" hidden="1">{#N/A,#N/A,TRUE,"INGENIERIA";#N/A,#N/A,TRUE,"COMPRAS";#N/A,#N/A,TRUE,"DIRECCION";#N/A,#N/A,TRUE,"RESUMEN"}</definedName>
    <definedName name="Transporte">#REF!</definedName>
    <definedName name="Transporte_Macro">#REF!</definedName>
    <definedName name="trasporte">#REF!</definedName>
    <definedName name="TRAT">#REF!</definedName>
    <definedName name="tres">#REF!</definedName>
    <definedName name="trest" localSheetId="2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2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2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2" hidden="1">{"via1",#N/A,TRUE,"general";"via2",#N/A,TRUE,"general";"via3",#N/A,TRUE,"general"}</definedName>
    <definedName name="trhfh" hidden="1">{"via1",#N/A,TRUE,"general";"via2",#N/A,TRUE,"general";"via3",#N/A,TRUE,"general"}</definedName>
    <definedName name="TRIANG">#REF!</definedName>
    <definedName name="trimestre1">#REF!</definedName>
    <definedName name="trit" localSheetId="2">#REF!</definedName>
    <definedName name="trit">[16]PrecRec!$D$34</definedName>
    <definedName name="TRITM" localSheetId="7">#REF!</definedName>
    <definedName name="TRITM">#REF!</definedName>
    <definedName name="TRITU" localSheetId="2">#REF!</definedName>
    <definedName name="TRITU">[13]BASE!$D$61</definedName>
    <definedName name="TRiturado">#REF!</definedName>
    <definedName name="TRITURADO3_4">#REF!</definedName>
    <definedName name="trjfgjh" localSheetId="2" hidden="1">{"via1",#N/A,TRUE,"general";"via2",#N/A,TRUE,"general";"via3",#N/A,TRUE,"general"}</definedName>
    <definedName name="trjfgjh" hidden="1">{"via1",#N/A,TRUE,"general";"via2",#N/A,TRUE,"general";"via3",#N/A,TRUE,"general"}</definedName>
    <definedName name="TRM">#REF!</definedName>
    <definedName name="trmc">#REF!</definedName>
    <definedName name="trmspk">#REF!</definedName>
    <definedName name="tru" localSheetId="2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2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2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2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2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2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2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2" hidden="1">{"via1",#N/A,TRUE,"general";"via2",#N/A,TRUE,"general";"via3",#N/A,TRUE,"general"}</definedName>
    <definedName name="tryrth" hidden="1">{"via1",#N/A,TRUE,"general";"via2",#N/A,TRUE,"general";"via3",#N/A,TRUE,"general"}</definedName>
    <definedName name="Ts">#REF!</definedName>
    <definedName name="tsert" localSheetId="2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>#REF!</definedName>
    <definedName name="TTR" localSheetId="2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2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2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2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2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2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2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TTTTT">#REF!</definedName>
    <definedName name="ttttttttttuy" localSheetId="7">#REF!</definedName>
    <definedName name="ttttttttttuy">#REF!</definedName>
    <definedName name="tu" localSheetId="2" hidden="1">{"via1",#N/A,TRUE,"general";"via2",#N/A,TRUE,"general";"via3",#N/A,TRUE,"general"}</definedName>
    <definedName name="tu" hidden="1">{"via1",#N/A,TRUE,"general";"via2",#N/A,TRUE,"general";"via3",#N/A,TRUE,"general"}</definedName>
    <definedName name="TUAC10" localSheetId="2">#REF!</definedName>
    <definedName name="TUAC10">#N/A</definedName>
    <definedName name="TUAC12" localSheetId="7">#REF!</definedName>
    <definedName name="TUAC12">#REF!</definedName>
    <definedName name="TUAC16" localSheetId="2">#REF!</definedName>
    <definedName name="TUAC16">#N/A</definedName>
    <definedName name="TUB">#REF!</definedName>
    <definedName name="TUB4PERF">#REF!</definedName>
    <definedName name="TUB8AC" localSheetId="7">#REF!</definedName>
    <definedName name="TUB8AC">#REF!</definedName>
    <definedName name="TUBER">#REF!</definedName>
    <definedName name="tuberia">#REF!</definedName>
    <definedName name="Tuberia_1_2_pvc">#REF!</definedName>
    <definedName name="Tuberia_Conduit_1_2">#REF!</definedName>
    <definedName name="Tuberia_Conduit_1_EMT">#REF!</definedName>
    <definedName name="TUBERÍA_GALVANIZADA2PULG_calibre14">#REF!</definedName>
    <definedName name="TUBERIA3">#REF!</definedName>
    <definedName name="TUBERIA3_1">NA()</definedName>
    <definedName name="TUBERIA3_1_1">#REF!</definedName>
    <definedName name="TUBERIA3_1_1_1">NA()</definedName>
    <definedName name="TUBERIA3_1_2">#REF!</definedName>
    <definedName name="TUBERIA6">#REF!</definedName>
    <definedName name="TUBERIA6_1">NA()</definedName>
    <definedName name="TUBERIA6_1_1">#REF!</definedName>
    <definedName name="TUBERIA6_1_1_1">NA()</definedName>
    <definedName name="TUBERIA6_1_2">#REF!</definedName>
    <definedName name="tubfilapu">#REF!</definedName>
    <definedName name="tubfiltro">#REF!</definedName>
    <definedName name="TUBNE" localSheetId="7">#REF!</definedName>
    <definedName name="TUBNE">#REF!</definedName>
    <definedName name="Tubo_conduit_pvc_1">#REF!</definedName>
    <definedName name="Tubo_galvanizado_2">#REF!</definedName>
    <definedName name="Tubo_pvc_1">#REF!</definedName>
    <definedName name="Tubo_pvc_2">#REF!</definedName>
    <definedName name="tubo24">#REF!</definedName>
    <definedName name="tubor24">#REF!</definedName>
    <definedName name="TUBS2" localSheetId="7">#REF!</definedName>
    <definedName name="TUBS2">#REF!</definedName>
    <definedName name="TUBS3" localSheetId="7">#REF!</definedName>
    <definedName name="TUBS3">#REF!</definedName>
    <definedName name="TUBS4" localSheetId="7">#REF!</definedName>
    <definedName name="TUBS4">#REF!</definedName>
    <definedName name="TUBS6" localSheetId="7">#REF!</definedName>
    <definedName name="TUBS6">#REF!</definedName>
    <definedName name="TUHD10" localSheetId="2">#REF!</definedName>
    <definedName name="TUHD10">[6]BASE!$D$240</definedName>
    <definedName name="TUHD16" localSheetId="2">#REF!</definedName>
    <definedName name="TUHD16">[6]BASE!$D$241</definedName>
    <definedName name="TÚNEL_VENTANAS_ADUCCIÓN">#REF!</definedName>
    <definedName name="TUPI">#N/A</definedName>
    <definedName name="tur" localSheetId="2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2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uya">#REF!</definedName>
    <definedName name="Tw">#REF!</definedName>
    <definedName name="twer" localSheetId="2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2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x">#REF!</definedName>
    <definedName name="ty">#REF!</definedName>
    <definedName name="tyery" localSheetId="2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2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2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2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2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2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2" hidden="1">{"via1",#N/A,TRUE,"general";"via2",#N/A,TRUE,"general";"via3",#N/A,TRUE,"general"}</definedName>
    <definedName name="tyr" hidden="1">{"via1",#N/A,TRUE,"general";"via2",#N/A,TRUE,"general";"via3",#N/A,TRUE,"general"}</definedName>
    <definedName name="tys">#REF!</definedName>
    <definedName name="tytgfhgfh" localSheetId="2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2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localSheetId="2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2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2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2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2" hidden="1">{"via1",#N/A,TRUE,"general";"via2",#N/A,TRUE,"general";"via3",#N/A,TRUE,"general"}</definedName>
    <definedName name="tyxg" hidden="1">{"via1",#N/A,TRUE,"general";"via2",#N/A,TRUE,"general";"via3",#N/A,TRUE,"general"}</definedName>
    <definedName name="Tz">#REF!</definedName>
    <definedName name="tz214_" localSheetId="2">#REF!</definedName>
    <definedName name="tz214_">[26]BASE!$D$86</definedName>
    <definedName name="U" localSheetId="2">#REF!</definedName>
    <definedName name="U">[16]PrecRec!$D$73</definedName>
    <definedName name="U.10">#REF!</definedName>
    <definedName name="U.11">#REF!</definedName>
    <definedName name="U.12">#REF!</definedName>
    <definedName name="U.13">#REF!</definedName>
    <definedName name="U.14">#REF!</definedName>
    <definedName name="U.2">#REF!</definedName>
    <definedName name="U.3">#REF!</definedName>
    <definedName name="U.4">#REF!</definedName>
    <definedName name="U.5">#REF!</definedName>
    <definedName name="U.6">#REF!</definedName>
    <definedName name="U.7">#REF!</definedName>
    <definedName name="U.8">#REF!</definedName>
    <definedName name="U.9">#REF!</definedName>
    <definedName name="U_1">NA()</definedName>
    <definedName name="U_1_1">#REF!</definedName>
    <definedName name="U_1_1_1">NA()</definedName>
    <definedName name="U_1_2">#REF!</definedName>
    <definedName name="U_Z" localSheetId="7">#REF!</definedName>
    <definedName name="U_Z">#REF!</definedName>
    <definedName name="u3u" localSheetId="2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3UP">#REF!</definedName>
    <definedName name="U3UP_1">NA()</definedName>
    <definedName name="U3UP_1_1">#REF!</definedName>
    <definedName name="U3UP_1_1_1">NA()</definedName>
    <definedName name="U3UP_1_2">#REF!</definedName>
    <definedName name="U3UZ">#REF!</definedName>
    <definedName name="U3UZ_1">NA()</definedName>
    <definedName name="U3UZ_1_1">#REF!</definedName>
    <definedName name="U3UZ_1_1_1">NA()</definedName>
    <definedName name="U3UZ_1_2">#REF!</definedName>
    <definedName name="U4UP">#REF!</definedName>
    <definedName name="U4UP_1">NA()</definedName>
    <definedName name="U4UP_1_1">#REF!</definedName>
    <definedName name="U4UP_1_1_1">NA()</definedName>
    <definedName name="U4UP_1_2">#REF!</definedName>
    <definedName name="U4UZ">#REF!</definedName>
    <definedName name="U4UZ_1">NA()</definedName>
    <definedName name="U4UZ_1_1">#REF!</definedName>
    <definedName name="U4UZ_1_1_1">NA()</definedName>
    <definedName name="U4UZ_1_2">#REF!</definedName>
    <definedName name="U6UP">#REF!</definedName>
    <definedName name="U6UP_1">NA()</definedName>
    <definedName name="U6UP_1_1">#REF!</definedName>
    <definedName name="U6UP_1_1_1">NA()</definedName>
    <definedName name="U6UP_1_2">#REF!</definedName>
    <definedName name="U6UP_2">NA()</definedName>
    <definedName name="U6UZ">#REF!</definedName>
    <definedName name="U6UZ_1">NA()</definedName>
    <definedName name="U6UZ_1_1">#REF!</definedName>
    <definedName name="U6UZ_1_1_1">NA()</definedName>
    <definedName name="U6UZ_1_2">#REF!</definedName>
    <definedName name="u7u7" localSheetId="2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8UP">#REF!</definedName>
    <definedName name="U8UP_1">NA()</definedName>
    <definedName name="U8UP_1_1">#REF!</definedName>
    <definedName name="U8UP_1_1_1">NA()</definedName>
    <definedName name="U8UP_1_2">#REF!</definedName>
    <definedName name="U8UZ">#REF!</definedName>
    <definedName name="U8UZ_1">NA()</definedName>
    <definedName name="U8UZ_1_1">#REF!</definedName>
    <definedName name="U8UZ_1_1_1">NA()</definedName>
    <definedName name="U8UZ_1_2">#REF!</definedName>
    <definedName name="Ua">#REF!</definedName>
    <definedName name="UALU" localSheetId="7">#REF!</definedName>
    <definedName name="UALU">#REF!</definedName>
    <definedName name="uat">#REF!</definedName>
    <definedName name="ub">#REF!</definedName>
    <definedName name="Ubic">#REF!</definedName>
    <definedName name="Ubicación">#REF!</definedName>
    <definedName name="Uc">#REF!</definedName>
    <definedName name="Ud">#REF!</definedName>
    <definedName name="Ue">#REF!</definedName>
    <definedName name="uencat">#REF!</definedName>
    <definedName name="Uf">#REF!</definedName>
    <definedName name="Ug">#REF!</definedName>
    <definedName name="Uh">#REF!</definedName>
    <definedName name="ui">#REF!</definedName>
    <definedName name="uijhj" localSheetId="2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2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2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2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2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2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2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i">#REF!</definedName>
    <definedName name="UIUYI" localSheetId="2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j">#REF!</definedName>
    <definedName name="Uk">#REF!</definedName>
    <definedName name="Ull">#REF!</definedName>
    <definedName name="ULTIMA" localSheetId="7">#REF!</definedName>
    <definedName name="ULTIMA">#REF!</definedName>
    <definedName name="ULTIMA_FILA">#REF!</definedName>
    <definedName name="Última_fila" localSheetId="2">IF(AU!Valores_especificados,Fila_de_encabezado+AU!Número_de_pagos,Fila_de_encabezado)</definedName>
    <definedName name="Última_fila">IF(Valores_especificados,Fila_de_encabezado+Número_de_pagos,Fila_de_encabezado)</definedName>
    <definedName name="Um">#REF!</definedName>
    <definedName name="UN">#REF!</definedName>
    <definedName name="Un.">#REF!</definedName>
    <definedName name="UN_APU">IF(LEN(#REF!)=2,"",IF(#REF!="","",IF(ISERROR(SEARCH("-",#REF!,3)),VLOOKUP(#REF!,#REF!,3,0),VLOOKUP(#REF!,#REF!,5,FALSE))))</definedName>
    <definedName name="UNIDAD">#REF!</definedName>
    <definedName name="Unidades" localSheetId="2">#REF!</definedName>
    <definedName name="Unidades" localSheetId="9">[74]Presup_Cancha!$J$13:$J$17</definedName>
    <definedName name="Unidades">[75]Presup_Cancha!$J$14:$J$18</definedName>
    <definedName name="unidades_24">#REF!</definedName>
    <definedName name="unidades_26">#REF!</definedName>
    <definedName name="unidades_27">#REF!</definedName>
    <definedName name="unidades_5">#REF!</definedName>
    <definedName name="unidades_6">#REF!</definedName>
    <definedName name="unidades_7">#REF!</definedName>
    <definedName name="unidades_reales">#REF!</definedName>
    <definedName name="UNION_Z" localSheetId="7">#REF!</definedName>
    <definedName name="UNION_Z">#REF!</definedName>
    <definedName name="UNION3">#REF!</definedName>
    <definedName name="UNION3_1">NA()</definedName>
    <definedName name="UNION3_1_1">#REF!</definedName>
    <definedName name="UNION3_1_1_1">NA()</definedName>
    <definedName name="UNION3_1_2">#REF!</definedName>
    <definedName name="UNION3PVC">#REF!</definedName>
    <definedName name="UNION3PVC_1">NA()</definedName>
    <definedName name="UNION3PVC_1_1">#REF!</definedName>
    <definedName name="UNION3PVC_1_1_1">NA()</definedName>
    <definedName name="UNION3PVC_1_2">#REF!</definedName>
    <definedName name="UNION6PVC">#REF!</definedName>
    <definedName name="UNION6PVC_1">NA()</definedName>
    <definedName name="UNION6PVC_1_1">#REF!</definedName>
    <definedName name="UNION6PVC_1_1_1">NA()</definedName>
    <definedName name="UNION6PVC_1_2">#REF!</definedName>
    <definedName name="UNION8">#REF!</definedName>
    <definedName name="UNION8_1">NA()</definedName>
    <definedName name="UNION8_1_1">#REF!</definedName>
    <definedName name="UNION8_1_1_1">NA()</definedName>
    <definedName name="UNION8_1_2">#REF!</definedName>
    <definedName name="UNION8PVC">#REF!</definedName>
    <definedName name="UNION8PVC_1">NA()</definedName>
    <definedName name="UNION8PVC_1_1">#REF!</definedName>
    <definedName name="UNION8PVC_1_1_1">NA()</definedName>
    <definedName name="UNION8PVC_1_2">#REF!</definedName>
    <definedName name="UNIONREPARACION">#REF!</definedName>
    <definedName name="UNIONREPARACION_1">NA()</definedName>
    <definedName name="UNIONREPARACION_1_1">#REF!</definedName>
    <definedName name="UNIONREPARACION_1_1_1">NA()</definedName>
    <definedName name="UNIONREPARACION_1_2">#REF!</definedName>
    <definedName name="UNIONREPARACION6">#REF!</definedName>
    <definedName name="UNIONREPARACION6_1">NA()</definedName>
    <definedName name="UNIONREPARACION6_1_1">#REF!</definedName>
    <definedName name="UNIONREPARACION6_1_1_1">NA()</definedName>
    <definedName name="UNIONREPARACION6_1_2">#REF!</definedName>
    <definedName name="UNIT">#REF!</definedName>
    <definedName name="UNITARIO">#REF!</definedName>
    <definedName name="Unitarios">#REF!</definedName>
    <definedName name="uno">#N/A</definedName>
    <definedName name="UNPVP1">#REF!</definedName>
    <definedName name="UNPVP2">#REF!</definedName>
    <definedName name="UNPVP3">#REF!</definedName>
    <definedName name="Uñ">#REF!</definedName>
    <definedName name="Uo">#REF!</definedName>
    <definedName name="UOUIV" localSheetId="2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p">#REF!</definedName>
    <definedName name="UPVC" localSheetId="7">#REF!</definedName>
    <definedName name="UPVC">#REF!</definedName>
    <definedName name="Uq">#REF!</definedName>
    <definedName name="Ur">#REF!</definedName>
    <definedName name="UR3UP">#REF!</definedName>
    <definedName name="UR3UP_1">NA()</definedName>
    <definedName name="UR3UP_1_1">#REF!</definedName>
    <definedName name="UR3UP_1_1_1">NA()</definedName>
    <definedName name="UR3UP_1_2">#REF!</definedName>
    <definedName name="UR3UZ">#REF!</definedName>
    <definedName name="UR3UZ_1">NA()</definedName>
    <definedName name="UR3UZ_1_1">#REF!</definedName>
    <definedName name="UR3UZ_1_1_1">NA()</definedName>
    <definedName name="UR3UZ_1_2">#REF!</definedName>
    <definedName name="UR4UP">#REF!</definedName>
    <definedName name="UR4UP_1">NA()</definedName>
    <definedName name="UR4UP_1_1">#REF!</definedName>
    <definedName name="UR4UP_1_1_1">NA()</definedName>
    <definedName name="UR4UP_1_2">#REF!</definedName>
    <definedName name="UR4UZ">#REF!</definedName>
    <definedName name="UR4UZ_1">NA()</definedName>
    <definedName name="UR4UZ_1_1">#REF!</definedName>
    <definedName name="UR4UZ_1_1_1">NA()</definedName>
    <definedName name="UR4UZ_1_2">#REF!</definedName>
    <definedName name="UR6UP">#REF!</definedName>
    <definedName name="UR6UP_1">NA()</definedName>
    <definedName name="UR6UP_1_1">#REF!</definedName>
    <definedName name="UR6UP_1_1_1">NA()</definedName>
    <definedName name="UR6UP_1_2">#REF!</definedName>
    <definedName name="UR6UZ">#REF!</definedName>
    <definedName name="UR6UZ_1">NA()</definedName>
    <definedName name="UR6UZ_1_1">#REF!</definedName>
    <definedName name="UR6UZ_1_1_1">NA()</definedName>
    <definedName name="UR6UZ_1_2">#REF!</definedName>
    <definedName name="UR8UP">#REF!</definedName>
    <definedName name="UR8UP_1">NA()</definedName>
    <definedName name="UR8UP_1_1">#REF!</definedName>
    <definedName name="UR8UP_1_1_1">NA()</definedName>
    <definedName name="UR8UP_1_2">#REF!</definedName>
    <definedName name="UR8UZ">#REF!</definedName>
    <definedName name="UR8UZ_1">NA()</definedName>
    <definedName name="UR8UZ_1_1">#REF!</definedName>
    <definedName name="UR8UZ_1_1_1">NA()</definedName>
    <definedName name="UR8UZ_1_2">#REF!</definedName>
    <definedName name="URAP10" localSheetId="7">#REF!</definedName>
    <definedName name="URAP10">#REF!</definedName>
    <definedName name="URAP2" localSheetId="7">#REF!</definedName>
    <definedName name="URAP2">#REF!</definedName>
    <definedName name="URAP3" localSheetId="7">#REF!</definedName>
    <definedName name="URAP3">#REF!</definedName>
    <definedName name="URAP4" localSheetId="7">#REF!</definedName>
    <definedName name="URAP4">#REF!</definedName>
    <definedName name="URAP6" localSheetId="7">#REF!</definedName>
    <definedName name="URAP6">#REF!</definedName>
    <definedName name="URAP8" localSheetId="7">#REF!</definedName>
    <definedName name="URAP8">#REF!</definedName>
    <definedName name="UREP12" localSheetId="7">#REF!</definedName>
    <definedName name="UREP12">#REF!</definedName>
    <definedName name="UREP2" localSheetId="7">#REF!</definedName>
    <definedName name="UREP2">#REF!</definedName>
    <definedName name="UREP3" localSheetId="7">#REF!</definedName>
    <definedName name="UREP3">#REF!</definedName>
    <definedName name="UREP4" localSheetId="7">#REF!</definedName>
    <definedName name="UREP4">#REF!</definedName>
    <definedName name="UREP6" localSheetId="7">#REF!</definedName>
    <definedName name="UREP6">#REF!</definedName>
    <definedName name="UREP8" localSheetId="7">#REF!</definedName>
    <definedName name="UREP8">#REF!</definedName>
    <definedName name="uriel">#N/A</definedName>
    <definedName name="uryur" localSheetId="2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">#REF!</definedName>
    <definedName name="ut">#REF!</definedName>
    <definedName name="uti">#REF!</definedName>
    <definedName name="UTIL" localSheetId="7">#REF!</definedName>
    <definedName name="UTIL">#REF!</definedName>
    <definedName name="UTILIDAD" localSheetId="2">#REF!</definedName>
    <definedName name="UTILIDAD">'[23]Formulario N° 4'!$F$131</definedName>
    <definedName name="UTILIDADES">#REF!</definedName>
    <definedName name="Utilidadrev">#REF!</definedName>
    <definedName name="UTL">#REF!</definedName>
    <definedName name="uu">#REF!</definedName>
    <definedName name="uut" localSheetId="2">{"TAB1",#N/A,TRUE,"GENERAL";"TAB2",#N/A,TRUE,"GENERAL";"TAB3",#N/A,TRUE,"GENERAL";"TAB4",#N/A,TRUE,"GENERAL";"TAB5",#N/A,TRUE,"GENERAL"}</definedName>
    <definedName name="uut">{"TAB1",#N/A,TRUE,"GENERAL";"TAB2",#N/A,TRUE,"GENERAL";"TAB3",#N/A,TRUE,"GENERAL";"TAB4",#N/A,TRUE,"GENERAL";"TAB5",#N/A,TRUE,"GENERAL"}</definedName>
    <definedName name="uuu" localSheetId="2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>#REF!</definedName>
    <definedName name="uuuuo" localSheetId="2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2" hidden="1">{"via1",#N/A,TRUE,"general";"via2",#N/A,TRUE,"general";"via3",#N/A,TRUE,"general"}</definedName>
    <definedName name="uuuuuj" hidden="1">{"via1",#N/A,TRUE,"general";"via2",#N/A,TRUE,"general";"via3",#N/A,TRUE,"general"}</definedName>
    <definedName name="Uv">#REF!</definedName>
    <definedName name="Uw">#REF!</definedName>
    <definedName name="uwkap" localSheetId="2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localSheetId="2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2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2" hidden="1">{"via1",#N/A,TRUE,"general";"via2",#N/A,TRUE,"general";"via3",#N/A,TRUE,"general"}</definedName>
    <definedName name="uyur" hidden="1">{"via1",#N/A,TRUE,"general";"via2",#N/A,TRUE,"general";"via3",#N/A,TRUE,"general"}</definedName>
    <definedName name="Uz">#REF!</definedName>
    <definedName name="v" localSheetId="2" hidden="1">{"TAB1",#N/A,TRUE,"GENERAL";"TAB2",#N/A,TRUE,"GENERAL";"TAB3",#N/A,TRUE,"GENERAL";"TAB4",#N/A,TRUE,"GENERAL";"TAB5",#N/A,TRUE,"GENERAL"}</definedName>
    <definedName name="v" localSheetId="9">#REF!</definedName>
    <definedName name="v" localSheetId="7">#REF!</definedName>
    <definedName name="v">#REF!</definedName>
    <definedName name="VA">#REF!</definedName>
    <definedName name="VACA">#REF!</definedName>
    <definedName name="VACON">#REF!</definedName>
    <definedName name="VAL_100PE_S1">#REF!</definedName>
    <definedName name="VAL_100PE_S2">#REF!</definedName>
    <definedName name="VAL_100PE_S3">#REF!</definedName>
    <definedName name="VAL_100PE_S4">#REF!</definedName>
    <definedName name="VAL_100PE_S5">#REF!</definedName>
    <definedName name="VAL_100PE_S6">#REF!</definedName>
    <definedName name="VAL_A">#REF!</definedName>
    <definedName name="VAL_B">#REF!</definedName>
    <definedName name="VAL_C">#REF!</definedName>
    <definedName name="VAL_D">#REF!</definedName>
    <definedName name="VAL_E">#REF!</definedName>
    <definedName name="VAL_F">#REF!</definedName>
    <definedName name="VAL_G">#REF!</definedName>
    <definedName name="VAL_H">#REF!</definedName>
    <definedName name="VAL150PE_S1">#REF!</definedName>
    <definedName name="VAL150PE_S2">#REF!</definedName>
    <definedName name="VAL150PE_S3">#REF!</definedName>
    <definedName name="VAL150PE_S4">#REF!</definedName>
    <definedName name="VAL150PE_S5">#REF!</definedName>
    <definedName name="VAL150PE_S6">#REF!</definedName>
    <definedName name="VAL200PE_S1">#REF!</definedName>
    <definedName name="VAL200PE_S2">#REF!</definedName>
    <definedName name="VAL200PE_S3">#REF!</definedName>
    <definedName name="VAL200PE_S4">#REF!</definedName>
    <definedName name="VAL200PE_S5">#REF!</definedName>
    <definedName name="VAL200PE_S6">#REF!</definedName>
    <definedName name="VAL250PE_S1">#REF!</definedName>
    <definedName name="VAL250PE_S2">#REF!</definedName>
    <definedName name="VAL250PE_S3">#REF!</definedName>
    <definedName name="VAL250PE_S4">#REF!</definedName>
    <definedName name="VAL250PE_S5">#REF!</definedName>
    <definedName name="VAL250PE_S6">#REF!</definedName>
    <definedName name="VAL300HD_S1">#REF!</definedName>
    <definedName name="VAL300HD_S2">#REF!</definedName>
    <definedName name="VAL300HD_S3">#REF!</definedName>
    <definedName name="VAL300HD_S4">#REF!</definedName>
    <definedName name="VAL300HD_S5">#REF!</definedName>
    <definedName name="VAL300HD_S6">#REF!</definedName>
    <definedName name="VAL300PVC_S1">#REF!</definedName>
    <definedName name="VAL300PVC_S2">#REF!</definedName>
    <definedName name="VAL300PVC_S3">#REF!</definedName>
    <definedName name="VAL300PVC_S4">#REF!</definedName>
    <definedName name="VAL300PVC_S5">#REF!</definedName>
    <definedName name="VAL300PVC_S6">#REF!</definedName>
    <definedName name="VAL80PE_S1">#REF!</definedName>
    <definedName name="VAL80PE_S2">#REF!</definedName>
    <definedName name="VAL80PE_S3">#REF!</definedName>
    <definedName name="VAL80PE_S4">#REF!</definedName>
    <definedName name="VAL80PE_S5">#REF!</definedName>
    <definedName name="VAL80PE_S6">#REF!</definedName>
    <definedName name="VALDES" localSheetId="7">#REF!</definedName>
    <definedName name="VALDES">#REF!</definedName>
    <definedName name="Validez">#REF!</definedName>
    <definedName name="VALMA3" localSheetId="7">#REF!</definedName>
    <definedName name="VALMA3">#REF!</definedName>
    <definedName name="VALMA4" localSheetId="7">#REF!</definedName>
    <definedName name="VALMA4">#REF!</definedName>
    <definedName name="VALNG">#REF!</definedName>
    <definedName name="Valor">#REF!</definedName>
    <definedName name="Valor_1">NA()</definedName>
    <definedName name="Valor_1_1">#REF!</definedName>
    <definedName name="Valor_1_1_1">NA()</definedName>
    <definedName name="Valor_1_2">#REF!</definedName>
    <definedName name="valor_total">#REF!</definedName>
    <definedName name="valor1" localSheetId="7">#REF!</definedName>
    <definedName name="valor1">#REF!</definedName>
    <definedName name="valor2" localSheetId="7">#REF!</definedName>
    <definedName name="valor2">#REF!</definedName>
    <definedName name="VALOR3" localSheetId="7">#REF!</definedName>
    <definedName name="VALOR3">#REF!</definedName>
    <definedName name="Valorepm1">#REF!,#REF!,#REF!</definedName>
    <definedName name="Valores_especificados" localSheetId="2">IF(Importe_del_préstamo*Tasa_de_interés*Años_préstamo*Inicio_prestamo&gt;0,1,0)</definedName>
    <definedName name="Valores_especificados">IF(Importe_del_préstamo*Tasa_de_interés*Años_préstamo*Inicio_prestamo&gt;0,1,0)</definedName>
    <definedName name="ValorTot">#REF!</definedName>
    <definedName name="ValorTot_1">NA()</definedName>
    <definedName name="ValorTot_1_1">#REF!</definedName>
    <definedName name="ValorTot_1_1_1">NA()</definedName>
    <definedName name="ValorTot_1_2">#REF!</definedName>
    <definedName name="valparaiso" localSheetId="2">#REF!</definedName>
    <definedName name="valparaiso">#N/A</definedName>
    <definedName name="Values_Entered">IF(Loan_Amount*Interest_Rate*Loan_Years*Loan_Start&gt;0,1,0)</definedName>
    <definedName name="VALVULA3">#REF!</definedName>
    <definedName name="VALVULA3_1">NA()</definedName>
    <definedName name="VALVULA3_1_1">#REF!</definedName>
    <definedName name="VALVULA3_1_1_1">NA()</definedName>
    <definedName name="VALVULA3_1_2">#REF!</definedName>
    <definedName name="VALVULA4">#REF!</definedName>
    <definedName name="VALVULA4_1">NA()</definedName>
    <definedName name="VALVULA4_1_1">#REF!</definedName>
    <definedName name="VALVULA4_1_1_1">NA()</definedName>
    <definedName name="VALVULA4_1_2">#REF!</definedName>
    <definedName name="VALVULA6">#REF!</definedName>
    <definedName name="VALVULA6_1">NA()</definedName>
    <definedName name="VALVULA6_1_1">#REF!</definedName>
    <definedName name="VALVULA6_1_1_1">NA()</definedName>
    <definedName name="VALVULA6_1_2">#REF!</definedName>
    <definedName name="VALVULA8">#REF!</definedName>
    <definedName name="VALVULA8_1">NA()</definedName>
    <definedName name="VALVULA8_1_1">#REF!</definedName>
    <definedName name="VALVULA8_1_1_1">NA()</definedName>
    <definedName name="VALVULA8_1_2">#REF!</definedName>
    <definedName name="VAML">#REF!</definedName>
    <definedName name="vaquita">#REF!</definedName>
    <definedName name="Var" localSheetId="2">#REF!</definedName>
    <definedName name="Var">[17]Varios.!$E$1:$E$65536</definedName>
    <definedName name="Varilla_cooperwell_24">#REF!</definedName>
    <definedName name="VARIOS">#REF!</definedName>
    <definedName name="Varios2">#REF!</definedName>
    <definedName name="vas">#REF!</definedName>
    <definedName name="vb">#REF!</definedName>
    <definedName name="vbvbvbvb" localSheetId="2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BB8" localSheetId="7">#REF!</definedName>
    <definedName name="VCBB8">#REF!</definedName>
    <definedName name="VCEL1" localSheetId="7">#REF!</definedName>
    <definedName name="VCEL1">#REF!</definedName>
    <definedName name="VCEL2" localSheetId="7">#REF!</definedName>
    <definedName name="VCEL2">#REF!</definedName>
    <definedName name="VCEL3" localSheetId="7">#REF!</definedName>
    <definedName name="VCEL3">#REF!</definedName>
    <definedName name="VCEL4" localSheetId="7">#REF!</definedName>
    <definedName name="VCEL4">#REF!</definedName>
    <definedName name="VCEL6" localSheetId="7">#REF!</definedName>
    <definedName name="VCEL6">#REF!</definedName>
    <definedName name="VCEL8" localSheetId="2">#REF!</definedName>
    <definedName name="VCEL8" localSheetId="7">[13]BASE!#REF!</definedName>
    <definedName name="VCEL8">[13]BASE!#REF!</definedName>
    <definedName name="VCELA2" localSheetId="7">#REF!</definedName>
    <definedName name="VCELA2">#REF!</definedName>
    <definedName name="VCELA3" localSheetId="7">#REF!</definedName>
    <definedName name="VCELA3">#REF!</definedName>
    <definedName name="VCELA4" localSheetId="7">#REF!</definedName>
    <definedName name="VCELA4">#REF!</definedName>
    <definedName name="VCELA6" localSheetId="7">#REF!</definedName>
    <definedName name="VCELA6">#REF!</definedName>
    <definedName name="VCEVNAEL3">#REF!</definedName>
    <definedName name="VCEVNAEL4">#REF!</definedName>
    <definedName name="vck">#REF!</definedName>
    <definedName name="VCSBVNAEL2">#REF!</definedName>
    <definedName name="VCSBVNAEL3">#REF!</definedName>
    <definedName name="VD" localSheetId="7">#REF!</definedName>
    <definedName name="VD">#REF!</definedName>
    <definedName name="vdfvuio" localSheetId="2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2" hidden="1">{"via1",#N/A,TRUE,"general";"via2",#N/A,TRUE,"general";"via3",#N/A,TRUE,"general"}</definedName>
    <definedName name="vdsvnj" hidden="1">{"via1",#N/A,TRUE,"general";"via2",#N/A,TRUE,"general";"via3",#N/A,TRUE,"general"}</definedName>
    <definedName name="Ve">#REF!</definedName>
    <definedName name="VENEZ">#REF!</definedName>
    <definedName name="vent">#REF!</definedName>
    <definedName name="VENT100_S1">#REF!</definedName>
    <definedName name="VENT100_S2">#REF!</definedName>
    <definedName name="VENT100_S3">#REF!</definedName>
    <definedName name="VENT100_S4">#REF!</definedName>
    <definedName name="VENT100_S5">#REF!</definedName>
    <definedName name="VENT100_S6">#REF!</definedName>
    <definedName name="VentaAiu">#REF!</definedName>
    <definedName name="Ventana_de_aluminio">#REF!</definedName>
    <definedName name="VENTANAS">#REF!</definedName>
    <definedName name="VENTANAS_ITEM">#REF!</definedName>
    <definedName name="VENTAS">#REF!</definedName>
    <definedName name="VENTI" localSheetId="7">#REF!</definedName>
    <definedName name="VENTI">#REF!</definedName>
    <definedName name="Version4OK" localSheetId="2" hidden="1">{"Datos de las Curvas",#N/A,TRUE,"TABLA-CALCULOS"}</definedName>
    <definedName name="Version4OK" hidden="1">{"Datos de las Curvas",#N/A,TRUE,"TABLA-CALCULOS"}</definedName>
    <definedName name="VERTEDERO">#REF!</definedName>
    <definedName name="VF">#REF!</definedName>
    <definedName name="vfbgnhyt" localSheetId="2" hidden="1">{"via1",#N/A,TRUE,"general";"via2",#N/A,TRUE,"general";"via3",#N/A,TRUE,"general"}</definedName>
    <definedName name="vfbgnhyt" hidden="1">{"via1",#N/A,TRUE,"general";"via2",#N/A,TRUE,"general";"via3",#N/A,TRUE,"general"}</definedName>
    <definedName name="VFCON">#REF!</definedName>
    <definedName name="VFFOR">#REF!</definedName>
    <definedName name="VFML">#REF!</definedName>
    <definedName name="vfn">#REF!</definedName>
    <definedName name="VFTIPO">#REF!</definedName>
    <definedName name="vfvdv" localSheetId="2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2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h">#REF!</definedName>
    <definedName name="via" localSheetId="2" hidden="1">{"via1",#N/A,TRUE,"general";"via2",#N/A,TRUE,"general";"via3",#N/A,TRUE,"general"}</definedName>
    <definedName name="via" hidden="1">{"via1",#N/A,TRUE,"general";"via2",#N/A,TRUE,"general";"via3",#N/A,TRUE,"general"}</definedName>
    <definedName name="VIAJ">#REF!</definedName>
    <definedName name="VIAJE" localSheetId="2">#REF!</definedName>
    <definedName name="VIAJE">[13]BASE!$D$501</definedName>
    <definedName name="VIAJE_" localSheetId="2">#REF!</definedName>
    <definedName name="VIAJE_">[26]BASE!$D$479</definedName>
    <definedName name="VIAJE1">#REF!</definedName>
    <definedName name="VIAJES">#REF!</definedName>
    <definedName name="VIAS">#REF!</definedName>
    <definedName name="VIBGA" localSheetId="2">#REF!</definedName>
    <definedName name="VIBGA">[13]BASE!$D$469</definedName>
    <definedName name="VIBGA_" localSheetId="2">#REF!</definedName>
    <definedName name="VIBGA_">[26]BASE!$D$446</definedName>
    <definedName name="vibr" localSheetId="2">#REF!</definedName>
    <definedName name="vibr">[16]PrecRec!$D$18</definedName>
    <definedName name="VIBRA" localSheetId="7">#REF!</definedName>
    <definedName name="VIBRA">#REF!</definedName>
    <definedName name="VIBRADOR" localSheetId="2">#REF!</definedName>
    <definedName name="VIBRADOR">[23]EQUIPO!$D$27</definedName>
    <definedName name="VIBRCOM" localSheetId="7">#REF!</definedName>
    <definedName name="VIBRCOM">#REF!</definedName>
    <definedName name="VIBRE" localSheetId="2">#REF!</definedName>
    <definedName name="VIBRE">[13]BASE!$D$470</definedName>
    <definedName name="VIBRO" localSheetId="7">#REF!</definedName>
    <definedName name="VIBRO">#REF!</definedName>
    <definedName name="Vibrocompactor">#REF!</definedName>
    <definedName name="victor">#REF!</definedName>
    <definedName name="VIDRI" localSheetId="7">#REF!</definedName>
    <definedName name="VIDRI">#REF!</definedName>
    <definedName name="villa">#REF!</definedName>
    <definedName name="viscosidad" localSheetId="7">#REF!</definedName>
    <definedName name="viscosidad">#REF!</definedName>
    <definedName name="vk" localSheetId="2" hidden="1">{"via1",#N/A,TRUE,"general";"via2",#N/A,TRUE,"general";"via3",#N/A,TRUE,"general"}</definedName>
    <definedName name="vk" hidden="1">{"via1",#N/A,TRUE,"general";"via2",#N/A,TRUE,"general";"via3",#N/A,TRUE,"general"}</definedName>
    <definedName name="vm">#REF!</definedName>
    <definedName name="vnbvxb" localSheetId="2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2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ol" localSheetId="2">#REF!</definedName>
    <definedName name="vol">[16]PrecRec!$D$14</definedName>
    <definedName name="Vol_aletas1">#REF!</definedName>
    <definedName name="Vol_aletas2">#REF!</definedName>
    <definedName name="Vol_aletas3">#REF!</definedName>
    <definedName name="Vol_aletas4">#REF!</definedName>
    <definedName name="Vol_aletas5">#REF!</definedName>
    <definedName name="Vol_tanques">#REF!</definedName>
    <definedName name="VOL200PE_S1">#REF!</definedName>
    <definedName name="Volco">#REF!</definedName>
    <definedName name="volm3km" localSheetId="2">#REF!</definedName>
    <definedName name="volm3km">[16]PrecRec!$D$15</definedName>
    <definedName name="VOLQUET" localSheetId="7">#REF!</definedName>
    <definedName name="VOLQUET">#REF!</definedName>
    <definedName name="VOLQUETA" localSheetId="7">#REF!</definedName>
    <definedName name="VOLQUETA">#REF!</definedName>
    <definedName name="volquetamk">#REF!</definedName>
    <definedName name="VOLQUETAS">#REF!</definedName>
    <definedName name="Volumen">#REF!</definedName>
    <definedName name="VPVC2" localSheetId="7">#REF!</definedName>
    <definedName name="VPVC2">#REF!</definedName>
    <definedName name="vr">Scheduled_Payment+Extra_Payment</definedName>
    <definedName name="VR_TOT_APU">IF(#REF!="","",ROUND(IF(#REF!=#REF!,SUMIF(#REF!,#REF!,#REF!),#REF!*#REF!*(1+#REF!)),2))</definedName>
    <definedName name="VR_UN_APU">IF(#REF!="","",IF(LEN(#REF!)=9,SUMIF(#REF!,#REF!,#REF!)/2,IF(#REF!="","",IF(ISERROR(SEARCH("-",#REF!,3)),VLOOKUP(#REF!,#REF!,6,FALSE),""))))</definedName>
    <definedName name="VR_UN_PPTO" localSheetId="2">IFERROR(IF(LG&lt;9,"",IF(#REF!="16",H_AA,IF(#REF!="XX",H_EL,IF(#REF!="14",H_HI,SUMIF(#REF!,#REF!,#REF!)/2)))),0)</definedName>
    <definedName name="VR_UN_PPTO">IFERROR(IF(LG&lt;9,"",IF(#REF!="16",H_AA,IF(#REF!="XX",H_EL,IF(#REF!="14",H_HI,SUMIF(#REF!,#REF!,#REF!)/2)))),0)</definedName>
    <definedName name="vrbasad1">#REF!</definedName>
    <definedName name="vrbasad2">#REF!</definedName>
    <definedName name="vrbasin">#REF!</definedName>
    <definedName name="vrfilo">#REF!</definedName>
    <definedName name="vsdfj" localSheetId="2" hidden="1">{"via1",#N/A,TRUE,"general";"via2",#N/A,TRUE,"general";"via3",#N/A,TRUE,"general"}</definedName>
    <definedName name="vsdfj" hidden="1">{"via1",#N/A,TRUE,"general";"via2",#N/A,TRUE,"general";"via3",#N/A,TRUE,"general"}</definedName>
    <definedName name="VSP">#REF!</definedName>
    <definedName name="vt" localSheetId="2" hidden="1">{"via1",#N/A,TRUE,"general";"via2",#N/A,TRUE,"general";"via3",#N/A,TRUE,"general"}</definedName>
    <definedName name="vt" hidden="1">{"via1",#N/A,TRUE,"general";"via2",#N/A,TRUE,"general";"via3",#N/A,TRUE,"general"}</definedName>
    <definedName name="VTOTAL">#REF!</definedName>
    <definedName name="VTOTAL_1">NA()</definedName>
    <definedName name="VTOTAL_1_1">#REF!</definedName>
    <definedName name="VTOTAL_1_1_1">NA()</definedName>
    <definedName name="VTOTAL_1_2">#REF!</definedName>
    <definedName name="VUELTA">#REF!</definedName>
    <definedName name="vuyhj" localSheetId="7">#REF!</definedName>
    <definedName name="vuyhj">#REF!</definedName>
    <definedName name="vv">#REF!</definedName>
    <definedName name="vvcxv" localSheetId="2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V" localSheetId="2">#REF!</definedName>
    <definedName name="VVV">[33]BASE!$C$3</definedName>
    <definedName name="vvvvt" localSheetId="2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2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2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">Scheduled_Payment+Extra_Payment</definedName>
    <definedName name="w2w2w" localSheetId="2" hidden="1">{"via1",#N/A,TRUE,"general";"via2",#N/A,TRUE,"general";"via3",#N/A,TRUE,"general"}</definedName>
    <definedName name="w2w2w" hidden="1">{"via1",#N/A,TRUE,"general";"via2",#N/A,TRUE,"general";"via3",#N/A,TRUE,"general"}</definedName>
    <definedName name="wartgrwtg">#REF!</definedName>
    <definedName name="WASHP">#REF!</definedName>
    <definedName name="WDFSDF">#REF!</definedName>
    <definedName name="we">#REF!</definedName>
    <definedName name="WEERTEG" localSheetId="7">#REF!</definedName>
    <definedName name="WEERTEG">#REF!</definedName>
    <definedName name="WEFWE">#REF!</definedName>
    <definedName name="WER">#REF!</definedName>
    <definedName name="werew" localSheetId="2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2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2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2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2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2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2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2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2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2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2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2" hidden="1">{"via1",#N/A,TRUE,"general";"via2",#N/A,TRUE,"general";"via3",#N/A,TRUE,"general"}</definedName>
    <definedName name="wffag" hidden="1">{"via1",#N/A,TRUE,"general";"via2",#N/A,TRUE,"general";"via3",#N/A,TRUE,"general"}</definedName>
    <definedName name="WILSON">#REF!</definedName>
    <definedName name="wj">#REF!</definedName>
    <definedName name="wl">#REF!</definedName>
    <definedName name="wlkfaopodhwpuh">#REF!</definedName>
    <definedName name="WPWPS">#REF!</definedName>
    <definedName name="WQEEWQ" localSheetId="2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actafabi." localSheetId="2" hidden="1">{"hoja1",#N/A,FALSE,"Hoja1";"hoja2cuadro1",#N/A,FALSE,"Hoja2";"hoja2cuadro2",#N/A,FALSE,"Hoja2";"hoja2cuadro3",#N/A,FALSE,"Hoja2";"hoja2cuadro4",#N/A,FALSE,"Hoja2";"hoja3",#N/A,FALSE,"Hoja3";"hoja4",#N/A,FALSE,"Hoja4";"hoja5cuadro1",#N/A,FALSE,"Hoja5";"hoja5cuadro2",#N/A,FALSE,"Hoja5";"hoja5cuadro3",#N/A,FALSE,"Hoja5";"hoja5cuadro4",#N/A,FALSE,"Hoja5";"hoja5cuadro5",#N/A,FALSE,"Hoja5";"hoja5cuadro6",#N/A,FALSE,"Hoja5";"hoja6cuadro1",#N/A,FALSE,"Hoja6";"hoja6cuadro2",#N/A,FALSE,"Hoja6";"hoja7",#N/A,FALSE,"Hoja7";"hoja 9",#N/A,FALSE,"Hoja9";"hoja8",#N/A,FALSE,"Hoja8"}</definedName>
    <definedName name="wrn.actafabi." hidden="1">{"hoja1",#N/A,FALSE,"Hoja1";"hoja2cuadro1",#N/A,FALSE,"Hoja2";"hoja2cuadro2",#N/A,FALSE,"Hoja2";"hoja2cuadro3",#N/A,FALSE,"Hoja2";"hoja2cuadro4",#N/A,FALSE,"Hoja2";"hoja3",#N/A,FALSE,"Hoja3";"hoja4",#N/A,FALSE,"Hoja4";"hoja5cuadro1",#N/A,FALSE,"Hoja5";"hoja5cuadro2",#N/A,FALSE,"Hoja5";"hoja5cuadro3",#N/A,FALSE,"Hoja5";"hoja5cuadro4",#N/A,FALSE,"Hoja5";"hoja5cuadro5",#N/A,FALSE,"Hoja5";"hoja5cuadro6",#N/A,FALSE,"Hoja5";"hoja6cuadro1",#N/A,FALSE,"Hoja6";"hoja6cuadro2",#N/A,FALSE,"Hoja6";"hoja7",#N/A,FALSE,"Hoja7";"hoja 9",#N/A,FALSE,"Hoja9";"hoja8",#N/A,FALSE,"Hoja8"}</definedName>
    <definedName name="wrn.Aging._.and._.Trend._.Analysis." localSheetId="2" hidden="1">{#N/A,#N/A,FALSE,"Aging Summary";#N/A,#N/A,FALSE,"Ratio Analysis";#N/A,#N/A,FALSE,"Test 120 Day Accts";#N/A,#N/A,FALSE,"Tickmarks"}</definedName>
    <definedName name="wrn.Aging._.and._.Trend._.Analysis." hidden="1">{#N/A,#N/A,FALSE,"Aging Summary";#N/A,#N/A,FALSE,"Ratio Analysis";#N/A,#N/A,FALSE,"Test 120 Day Accts";#N/A,#N/A,FALSE,"Tickmarks"}</definedName>
    <definedName name="wrn.ar." localSheetId="2" hidden="1">{#N/A,#N/A,TRUE,"CODIGO DEPENDENCIA"}</definedName>
    <definedName name="wrn.ar." hidden="1">{#N/A,#N/A,TRUE,"CODIGO DEPENDENCIA"}</definedName>
    <definedName name="wrn.ESTADO._.REHABILITACION.">#REF!</definedName>
    <definedName name="wrn.FORMATOS." localSheetId="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u." localSheetId="2">#REF!</definedName>
    <definedName name="wrn.formu." hidden="1">{"VIA1",#N/A,TRUE,"formul";"VIA2",#N/A,TRUE,"formul";"VIA3",#N/A,TRUE,"formul"}</definedName>
    <definedName name="wrn.GENERAL." localSheetId="2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localSheetId="2" hidden="1">{#N/A,#N/A,TRUE,"INGENIERIA";#N/A,#N/A,TRUE,"COMPRAS";#N/A,#N/A,TRUE,"DIRECCION";#N/A,#N/A,TRUE,"RESUMEN"}</definedName>
    <definedName name="wrn.GERENCIA." hidden="1">{#N/A,#N/A,TRUE,"INGENIERIA";#N/A,#N/A,TRUE,"COMPRAS";#N/A,#N/A,TRUE,"DIRECCION";#N/A,#N/A,TRUE,"RESUMEN"}</definedName>
    <definedName name="wrn.Impresion._.Datos._.de._.las._.Curvas." localSheetId="2" hidden="1">{"Datos de las Curvas",#N/A,TRUE,"TABLA-CALCULOS"}</definedName>
    <definedName name="wrn.Impresion._.Datos._.de._.las._.Curvas." hidden="1">{"Datos de las Curvas",#N/A,TRUE,"TABLA-CALCULOS"}</definedName>
    <definedName name="wrn.items." localSheetId="2" hidden="1">{#N/A,#N/A,FALSE,"Items"}</definedName>
    <definedName name="wrn.items." hidden="1">{#N/A,#N/A,FALSE,"Items"}</definedName>
    <definedName name="wrn.procurement." hidden="1">{#N/A,#N/A,FALSE,"sumi ";#N/A,#N/A,FALSE,"RESUMEN"}</definedName>
    <definedName name="wrn.PROYEC." localSheetId="2" hidden="1">{#N/A,#N/A,FALSE,"GRAFICO";#N/A,#N/A,FALSE,"CAJA (2)";#N/A,#N/A,FALSE,"TERCEROS-PROMEDIO";#N/A,#N/A,FALSE,"CAJA";#N/A,#N/A,FALSE,"INGRESOS1995-2003";#N/A,#N/A,FALSE,"GASTOS1995-2003"}</definedName>
    <definedName name="wrn.PROYEC." hidden="1">{#N/A,#N/A,FALSE,"GRAFICO";#N/A,#N/A,FALSE,"CAJA (2)";#N/A,#N/A,FALSE,"TERCEROS-PROMEDIO";#N/A,#N/A,FALSE,"CAJA";#N/A,#N/A,FALSE,"INGRESOS1995-2003";#N/A,#N/A,FALSE,"GASTOS1995-2003"}</definedName>
    <definedName name="wrn.SENCILLO." localSheetId="2" hidden="1">{"PYGS",#N/A,FALSE,"PYG";"ACTIS",#N/A,FALSE,"BCE_GRAL-ACTIVO";"PASIS",#N/A,FALSE,"BCE_GRAL-PASIVO-PATRIM";"CAJAS",#N/A,FALSE,"CAJA"}</definedName>
    <definedName name="wrn.SENCILLO." hidden="1">{"PYGS",#N/A,FALSE,"PYG";"ACTIS",#N/A,FALSE,"BCE_GRAL-ACTIVO";"PASIS",#N/A,FALSE,"BCE_GRAL-PASIVO-PATRIM";"CAJAS",#N/A,FALSE,"CAJA"}</definedName>
    <definedName name="wrn.Total." localSheetId="2" hidden="1">{"Parcial",#N/A,FALSE,"GastFuncionamiento";"Parcial2",#N/A,FALSE,"GastFuncionamiento";"Total",#N/A,FALSE,"GastFuncionamiento"}</definedName>
    <definedName name="wrn.Total." hidden="1">{"Parcial",#N/A,FALSE,"GastFuncionamiento";"Parcial2",#N/A,FALSE,"GastFuncionamiento";"Total",#N/A,FALSE,"GastFuncionamiento"}</definedName>
    <definedName name="wrn.via">#REF!</definedName>
    <definedName name="wrn.via." localSheetId="2" hidden="1">{"via1",#N/A,TRUE,"general";"via2",#N/A,TRUE,"general";"via3",#N/A,TRUE,"general"}</definedName>
    <definedName name="wrn.via." hidden="1">{"via1",#N/A,TRUE,"general";"via2",#N/A,TRUE,"general";"via3",#N/A,TRUE,"general"}</definedName>
    <definedName name="wrn1.items" localSheetId="2" hidden="1">{#N/A,#N/A,FALSE,"Items"}</definedName>
    <definedName name="wrn1.items" hidden="1">{#N/A,#N/A,FALSE,"Items"}</definedName>
    <definedName name="ws">#REF!</definedName>
    <definedName name="WSERWEER" localSheetId="2">#REF!</definedName>
    <definedName name="WSERWEER" localSheetId="9">'[76]COSTOS OFICINA'!#REF!</definedName>
    <definedName name="WSERWEER" localSheetId="7">'[76]COSTOS OFICINA'!#REF!</definedName>
    <definedName name="WSERWEER">'[76]COSTOS OFICINA'!#REF!</definedName>
    <definedName name="wsnhed" localSheetId="2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2" hidden="1">{"via1",#N/A,TRUE,"general";"via2",#N/A,TRUE,"general";"via3",#N/A,TRUE,"general"}</definedName>
    <definedName name="wswswsqa" hidden="1">{"via1",#N/A,TRUE,"general";"via2",#N/A,TRUE,"general";"via3",#N/A,TRUE,"general"}</definedName>
    <definedName name="wtt" localSheetId="2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vu.ComparEneMar9697." localSheetId="2" hidden="1">{TRUE,TRUE,-2.75,-17.75,483,255,FALSE,TRUE,TRUE,TRUE,0,43,#N/A,1,#N/A,9.08333333333333,25.6923076923077,1,FALSE,FALSE,3,TRUE,1,FALSE,75,"Swvu.ComparEneMar9697.","ACwvu.ComparEneMar9697.",#N/A,FALSE,FALSE,1.78,0.787401575,0.74,0.984251969,2,"","",FALSE,FALSE,FALSE,FALSE,1,#N/A,1,1,"=R3C3:R96C47",FALSE,"Rwvu.ComparEneMar9697.","Cwvu.ComparEneMar9697.",FALSE,FALSE,FALSE,1,300,300,FALSE,FALSE,TRUE,TRUE,TRUE}</definedName>
    <definedName name="wvu.ComparEneMar9697." hidden="1">{TRUE,TRUE,-2.75,-17.75,483,255,FALSE,TRUE,TRUE,TRUE,0,43,#N/A,1,#N/A,9.08333333333333,25.6923076923077,1,FALSE,FALSE,3,TRUE,1,FALSE,75,"Swvu.ComparEneMar9697.","ACwvu.ComparEneMar9697.",#N/A,FALSE,FALSE,1.78,0.787401575,0.74,0.984251969,2,"","",FALSE,FALSE,FALSE,FALSE,1,#N/A,1,1,"=R3C3:R96C47",FALSE,"Rwvu.ComparEneMar9697.","Cwvu.ComparEneMar9697.",FALSE,FALSE,FALSE,1,300,300,FALSE,FALSE,TRUE,TRUE,TRUE}</definedName>
    <definedName name="wvu.EneFeb." localSheetId="2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wvu.EneFeb.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wvu.Formato._.Corto." localSheetId="2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wvu.Formato._.Corto.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wvu.Formato._.Total." localSheetId="2" hidden="1">{TRUE,TRUE,-2.75,-17,483,276.75,FALSE,TRUE,TRUE,TRUE,0,2,#N/A,1,#N/A,12.5875,23.9230769230769,1,FALSE,FALSE,3,TRUE,1,FALSE,75,"Swvu.Formato._.Total.","ACwvu.Formato._.Total.",#N/A,FALSE,FALSE,1.78,0.787401575,0.74,0.984251969,1,"","",FALSE,FALSE,FALSE,FALSE,1,#N/A,1,1,"=R3C3:R149C30",FALSE,"Rwvu.Formato._.Total.","Cwvu.Formato._.Total.",FALSE,FALSE,FALSE,5,300,300,FALSE,FALSE,TRUE,TRUE,TRUE}</definedName>
    <definedName name="wvu.Formato._.Total." hidden="1">{TRUE,TRUE,-2.75,-17,483,276.75,FALSE,TRUE,TRUE,TRUE,0,2,#N/A,1,#N/A,12.5875,23.9230769230769,1,FALSE,FALSE,3,TRUE,1,FALSE,75,"Swvu.Formato._.Total.","ACwvu.Formato._.Total.",#N/A,FALSE,FALSE,1.78,0.787401575,0.74,0.984251969,1,"","",FALSE,FALSE,FALSE,FALSE,1,#N/A,1,1,"=R3C3:R149C30",FALSE,"Rwvu.Formato._.Total.","Cwvu.Formato._.Total.",FALSE,FALSE,FALSE,5,300,300,FALSE,FALSE,TRUE,TRUE,TRUE}</definedName>
    <definedName name="wvu.OPEF._.96." localSheetId="2" hidden="1">{TRUE,TRUE,-2.75,-17.75,483,276.75,FALSE,TRUE,TRUE,TRUE,0,1,#N/A,4,#N/A,8.57142857142857,19.625,1,FALSE,FALSE,3,TRUE,1,FALSE,75,"Swvu.OPEF._.96.","ACwvu.OPEF._.96.",#N/A,FALSE,FALSE,1.88,0.787401575,0.39,0.6,1,"","",FALSE,FALSE,FALSE,FALSE,1,#N/A,1,1,"=R4C2:R117C13",FALSE,"Rwvu.OPEF._.96.",#N/A,FALSE,FALSE,FALSE,5,300,300,FALSE,FALSE,TRUE,TRUE,TRUE}</definedName>
    <definedName name="wvu.OPEF._.96." hidden="1">{TRUE,TRUE,-2.75,-17.75,483,276.75,FALSE,TRUE,TRUE,TRUE,0,1,#N/A,4,#N/A,8.57142857142857,19.625,1,FALSE,FALSE,3,TRUE,1,FALSE,75,"Swvu.OPEF._.96.","ACwvu.OPEF._.96.",#N/A,FALSE,FALSE,1.88,0.787401575,0.39,0.6,1,"","",FALSE,FALSE,FALSE,FALSE,1,#N/A,1,1,"=R4C2:R117C13",FALSE,"Rwvu.OPEF._.96.",#N/A,FALSE,FALSE,FALSE,5,300,300,FALSE,FALSE,TRUE,TRUE,TRUE}</definedName>
    <definedName name="wvu.OPEF._.97." localSheetId="2" hidden="1">{TRUE,TRUE,-2.75,-17.75,483,276.75,FALSE,TRUE,TRUE,TRUE,0,2,#N/A,1,#N/A,6.24489795918367,20,1,FALSE,FALSE,3,TRUE,1,FALSE,75,"Swvu.OPEF._.97.","ACwvu.OPEF._.97.",#N/A,FALSE,FALSE,1.88,0.787401575,0.39,1.56,1,"","",FALSE,FALSE,FALSE,FALSE,1,#N/A,1,1,"=R4C2:R117C9",FALSE,"Rwvu.OPEF._.97.",#N/A,FALSE,FALSE,FALSE,5,300,300,FALSE,FALSE,TRUE,TRUE,TRUE}</definedName>
    <definedName name="wvu.OPEF._.97." hidden="1">{TRUE,TRUE,-2.75,-17.75,483,276.75,FALSE,TRUE,TRUE,TRUE,0,2,#N/A,1,#N/A,6.24489795918367,20,1,FALSE,FALSE,3,TRUE,1,FALSE,75,"Swvu.OPEF._.97.","ACwvu.OPEF._.97.",#N/A,FALSE,FALSE,1.88,0.787401575,0.39,1.56,1,"","",FALSE,FALSE,FALSE,FALSE,1,#N/A,1,1,"=R4C2:R117C9",FALSE,"Rwvu.OPEF._.97.",#N/A,FALSE,FALSE,FALSE,5,300,300,FALSE,FALSE,TRUE,TRUE,TRUE}</definedName>
    <definedName name="wvu.TAB1." localSheetId="2" hidden="1">{TRUE,TRUE,-1.25,-16.25,772.5,492.75,FALSE,FALSE,TRUE,FALSE,0,1,#N/A,10,#N/A,15.5208333333333,44.3846153846154,1,FALSE,FALSE,3,TRUE,1,FALSE,75,"Swvu.TAB1.","ACwvu.TAB1.",39,FALSE,FALSE,0.669291338582677,0.551181102362205,0.511811023622047,0.708661417322835,2,"","&amp;L&amp;8Adendo No. 6&amp;R&amp;8Página 5.&amp;P",TRUE,FALSE,FALSE,FALSE,1,100,#N/A,#N/A,"=R10C1:R190C9","=R1:R9",#N/A,#N/A,FALSE,FALSE,TRUE,1,300,300,FALSE,FALSE,TRUE,TRUE,TRUE}</definedName>
    <definedName name="wvu.TAB1." hidden="1">{TRUE,TRUE,-1.25,-16.25,772.5,492.75,FALSE,FALSE,TRUE,FALSE,0,1,#N/A,10,#N/A,15.5208333333333,44.3846153846154,1,FALSE,FALSE,3,TRUE,1,FALSE,75,"Swvu.TAB1.","ACwvu.TAB1.",39,FALSE,FALSE,0.669291338582677,0.551181102362205,0.511811023622047,0.708661417322835,2,"","&amp;L&amp;8Adendo No. 6&amp;R&amp;8Página 5.&amp;P",TRUE,FALSE,FALSE,FALSE,1,100,#N/A,#N/A,"=R10C1:R190C9","=R1:R9",#N/A,#N/A,FALSE,FALSE,TRUE,1,300,300,FALSE,FALSE,TRUE,TRUE,TRUE}</definedName>
    <definedName name="wvu.TAB2." localSheetId="2" hidden="1">{TRUE,TRUE,-1.25,-16.25,772.5,492.75,FALSE,FALSE,TRUE,FALSE,0,1,#N/A,203,#N/A,15.5208333333333,45.2307692307692,1,FALSE,FALSE,3,TRUE,1,FALSE,75,"Swvu.TAB2.","ACwvu.TAB2.",39,FALSE,FALSE,0.65,0.55,0.5,0.71,2,"","&amp;L&amp;8Adendo No. 6&amp;R&amp;8Página 5.&amp;P",TRUE,FALSE,FALSE,FALSE,1,100,#N/A,#N/A,"=R203C1:R331C9","=R193:R202",#N/A,#N/A,FALSE,FALSE,TRUE,1,300,300,FALSE,FALSE,TRUE,TRUE,TRUE}</definedName>
    <definedName name="wvu.TAB2." hidden="1">{TRUE,TRUE,-1.25,-16.25,772.5,492.75,FALSE,FALSE,TRUE,FALSE,0,1,#N/A,203,#N/A,15.5208333333333,45.2307692307692,1,FALSE,FALSE,3,TRUE,1,FALSE,75,"Swvu.TAB2.","ACwvu.TAB2.",39,FALSE,FALSE,0.65,0.55,0.5,0.71,2,"","&amp;L&amp;8Adendo No. 6&amp;R&amp;8Página 5.&amp;P",TRUE,FALSE,FALSE,FALSE,1,100,#N/A,#N/A,"=R203C1:R331C9","=R193:R202",#N/A,#N/A,FALSE,FALSE,TRUE,1,300,300,FALSE,FALSE,TRUE,TRUE,TRUE}</definedName>
    <definedName name="wvu.TAB3." localSheetId="2" hidden="1">{TRUE,TRUE,-1.25,-16.25,772.5,492.75,FALSE,FALSE,TRUE,FALSE,0,1,#N/A,305,#N/A,15.5208333333333,41.5714285714286,1,FALSE,FALSE,3,TRUE,1,FALSE,75,"Swvu.TAB3.","ACwvu.TAB3.",39,FALSE,FALSE,0.65,0.55,0.5,0.71,2,"","&amp;L&amp;8Adendo No. 6&amp;R&amp;8Página 5.&amp;P",TRUE,FALSE,FALSE,FALSE,1,100,#N/A,#N/A,"=R346C1:R558C9","=R336:R345",#N/A,#N/A,FALSE,FALSE,TRUE,1,300,300,FALSE,FALSE,TRUE,TRUE,TRUE}</definedName>
    <definedName name="wvu.TAB3." hidden="1">{TRUE,TRUE,-1.25,-16.25,772.5,492.75,FALSE,FALSE,TRUE,FALSE,0,1,#N/A,305,#N/A,15.5208333333333,41.5714285714286,1,FALSE,FALSE,3,TRUE,1,FALSE,75,"Swvu.TAB3.","ACwvu.TAB3.",39,FALSE,FALSE,0.65,0.55,0.5,0.71,2,"","&amp;L&amp;8Adendo No. 6&amp;R&amp;8Página 5.&amp;P",TRUE,FALSE,FALSE,FALSE,1,100,#N/A,#N/A,"=R346C1:R558C9","=R336:R345",#N/A,#N/A,FALSE,FALSE,TRUE,1,300,300,FALSE,FALSE,TRUE,TRUE,TRUE}</definedName>
    <definedName name="wvu.TAB4." localSheetId="2" hidden="1">{TRUE,TRUE,-1.25,-16.25,772.5,492.75,FALSE,FALSE,TRUE,FALSE,0,1,#N/A,574,#N/A,15.5208333333333,45.1538461538462,1,FALSE,FALSE,3,TRUE,1,FALSE,75,"Swvu.TAB4.","ACwvu.TAB4.",39,FALSE,FALSE,0.65,0.55,0.5,0.71,2,"","&amp;L&amp;8Adendo No. 6
&amp;R&amp;8Página 5.&amp;P",TRUE,FALSE,FALSE,FALSE,1,100,#N/A,#N/A,"=R574C1:R842C9","=R564:R573",#N/A,#N/A,FALSE,FALSE,TRUE,1,300,300,FALSE,FALSE,TRUE,TRUE,TRUE}</definedName>
    <definedName name="wvu.TAB4." hidden="1">{TRUE,TRUE,-1.25,-16.25,772.5,492.75,FALSE,FALSE,TRUE,FALSE,0,1,#N/A,574,#N/A,15.5208333333333,45.1538461538462,1,FALSE,FALSE,3,TRUE,1,FALSE,75,"Swvu.TAB4.","ACwvu.TAB4.",39,FALSE,FALSE,0.65,0.55,0.5,0.71,2,"","&amp;L&amp;8Adendo No. 6
&amp;R&amp;8Página 5.&amp;P",TRUE,FALSE,FALSE,FALSE,1,100,#N/A,#N/A,"=R574C1:R842C9","=R564:R573",#N/A,#N/A,FALSE,FALSE,TRUE,1,300,300,FALSE,FALSE,TRUE,TRUE,TRUE}</definedName>
    <definedName name="wvu.TAB5." localSheetId="2" hidden="1">{TRUE,TRUE,-1.25,-16.25,772.5,492.75,FALSE,FALSE,TRUE,FALSE,0,1,#N/A,856,#N/A,15.5208333333333,42.2307692307692,1,FALSE,FALSE,3,TRUE,1,FALSE,75,"Swvu.TAB5.","ACwvu.TAB5.",70,FALSE,FALSE,0.65,0.55,0.5,0.71,2,"","&amp;L&amp;8Adendo No. 6&amp;R&amp;8Página 5.&amp;P",TRUE,FALSE,FALSE,FALSE,1,100,#N/A,#N/A,"=R856C1:R1054C9","=R846:R855",#N/A,#N/A,FALSE,FALSE,TRUE,1,300,300,FALSE,FALSE,TRUE,TRUE,TRUE}</definedName>
    <definedName name="wvu.TAB5." hidden="1">{TRUE,TRUE,-1.25,-16.25,772.5,492.75,FALSE,FALSE,TRUE,FALSE,0,1,#N/A,856,#N/A,15.5208333333333,42.2307692307692,1,FALSE,FALSE,3,TRUE,1,FALSE,75,"Swvu.TAB5.","ACwvu.TAB5.",70,FALSE,FALSE,0.65,0.55,0.5,0.71,2,"","&amp;L&amp;8Adendo No. 6&amp;R&amp;8Página 5.&amp;P",TRUE,FALSE,FALSE,FALSE,1,100,#N/A,#N/A,"=R856C1:R1054C9","=R846:R855",#N/A,#N/A,FALSE,FALSE,TRUE,1,300,300,FALSE,FALSE,TRUE,TRUE,TRUE}</definedName>
    <definedName name="ww">#REF!</definedName>
    <definedName name="wwded3" localSheetId="2" hidden="1">{"via1",#N/A,TRUE,"general";"via2",#N/A,TRUE,"general";"via3",#N/A,TRUE,"general"}</definedName>
    <definedName name="wwded3" hidden="1">{"via1",#N/A,TRUE,"general";"via2",#N/A,TRUE,"general";"via3",#N/A,TRUE,"general"}</definedName>
    <definedName name="www">#REF!</definedName>
    <definedName name="WWWW">#REF!</definedName>
    <definedName name="wwww_1">NA()</definedName>
    <definedName name="wwww_11">NA()</definedName>
    <definedName name="wwww_12">NA()</definedName>
    <definedName name="wwww_6">NA()</definedName>
    <definedName name="wwww_7">NA()</definedName>
    <definedName name="wwww_8">NA()</definedName>
    <definedName name="wwww_9">NA()</definedName>
    <definedName name="wwwwe" localSheetId="2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2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.X.X.X.X.X">#REF!</definedName>
    <definedName name="xb">#REF!</definedName>
    <definedName name="xcbvbs" localSheetId="2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NXNXNXNXNX">#REF!</definedName>
    <definedName name="xo">#REF!</definedName>
    <definedName name="xsxs" localSheetId="2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_51">#REF!</definedName>
    <definedName name="xxfg" localSheetId="2" hidden="1">{"via1",#N/A,TRUE,"general";"via2",#N/A,TRUE,"general";"via3",#N/A,TRUE,"general"}</definedName>
    <definedName name="xxfg" hidden="1">{"via1",#N/A,TRUE,"general";"via2",#N/A,TRUE,"general";"via3",#N/A,TRUE,"general"}</definedName>
    <definedName name="XXX" localSheetId="7">#REF!</definedName>
    <definedName name="XXX">#REF!</definedName>
    <definedName name="XXX_1">NA()</definedName>
    <definedName name="XXX_11">NA()</definedName>
    <definedName name="XXX_12">NA()</definedName>
    <definedName name="XXX_6">NA()</definedName>
    <definedName name="XXX_7">NA()</definedName>
    <definedName name="XXX_8">NA()</definedName>
    <definedName name="XXX_9">NA()</definedName>
    <definedName name="xxxx">#REF!</definedName>
    <definedName name="xxxxtt" localSheetId="2" hidden="1">{"TAB1",#N/A,TRUE,"GENERAL";"TAB2",#N/A,TRUE,"GENERAL";"TAB3",#N/A,TRUE,"GENERAL";"TAB4",#N/A,TRUE,"GENERAL";"TAB5",#N/A,TRUE,"GENERAL"}</definedName>
    <definedName name="xxxxtt" hidden="1">{"TAB1",#N/A,TRUE,"GENERAL";"TAB2",#N/A,TRUE,"GENERAL";"TAB3",#N/A,TRUE,"GENERAL";"TAB4",#N/A,TRUE,"GENERAL";"TAB5",#N/A,TRUE,"GENERAL"}</definedName>
    <definedName name="xxxxx">#REF!</definedName>
    <definedName name="xxxxxds" localSheetId="2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>#REF!</definedName>
    <definedName name="xxxxxxcxxxx" hidden="1">"C:\C-314\VOLUMENES\volfin4.mdb"</definedName>
    <definedName name="XXXXXXXX" localSheetId="2">#REF!</definedName>
    <definedName name="XXXXXXXX" hidden="1">{"via1",#N/A,TRUE,"general";"via2",#N/A,TRUE,"general";"via3",#N/A,TRUE,"general"}</definedName>
    <definedName name="XXXXXXXXXX">#REF!</definedName>
    <definedName name="xxxxxxxxxx29" localSheetId="2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">#REF!</definedName>
    <definedName name="XXXXXXXXXXXX">#REF!</definedName>
    <definedName name="xxxxxxxxxxxxxxxxxxxxxxxxxxxxx">#REF!</definedName>
    <definedName name="XZXZV" localSheetId="2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2" hidden="1">{"via1",#N/A,TRUE,"general";"via2",#N/A,TRUE,"general";"via3",#N/A,TRUE,"general"}</definedName>
    <definedName name="y" hidden="1">{"via1",#N/A,TRUE,"general";"via2",#N/A,TRUE,"general";"via3",#N/A,TRUE,"general"}</definedName>
    <definedName name="Y22EL" localSheetId="7">#REF!</definedName>
    <definedName name="Y22EL">#REF!</definedName>
    <definedName name="Y22JH" localSheetId="7">#REF!</definedName>
    <definedName name="Y22JH">#REF!</definedName>
    <definedName name="Y32JH" localSheetId="7">#REF!</definedName>
    <definedName name="Y32JH">#REF!</definedName>
    <definedName name="Y33JH" localSheetId="7">#REF!</definedName>
    <definedName name="Y33JH">#REF!</definedName>
    <definedName name="Y42JH" localSheetId="7">#REF!</definedName>
    <definedName name="Y42JH">#REF!</definedName>
    <definedName name="Y43JH" localSheetId="7">#REF!</definedName>
    <definedName name="Y43JH">#REF!</definedName>
    <definedName name="Y44EL" localSheetId="7">#REF!</definedName>
    <definedName name="Y44EL">#REF!</definedName>
    <definedName name="Y44JH" localSheetId="7">#REF!</definedName>
    <definedName name="Y44JH">#REF!</definedName>
    <definedName name="y6y6" localSheetId="2" hidden="1">{"via1",#N/A,TRUE,"general";"via2",#N/A,TRUE,"general";"via3",#N/A,TRUE,"general"}</definedName>
    <definedName name="y6y6" hidden="1">{"via1",#N/A,TRUE,"general";"via2",#N/A,TRUE,"general";"via3",#N/A,TRUE,"general"}</definedName>
    <definedName name="YA">#REF!</definedName>
    <definedName name="yamile">#REF!</definedName>
    <definedName name="yee200x160">#REF!</definedName>
    <definedName name="yee200x160_1">NA()</definedName>
    <definedName name="yee200x160_1_1">#REF!</definedName>
    <definedName name="yee200x160_1_1_1">NA()</definedName>
    <definedName name="yee200x160_1_2">#REF!</definedName>
    <definedName name="YEN">#REF!</definedName>
    <definedName name="yery" localSheetId="2" hidden="1">{"via1",#N/A,TRUE,"general";"via2",#N/A,TRUE,"general";"via3",#N/A,TRUE,"general"}</definedName>
    <definedName name="yery" hidden="1">{"via1",#N/A,TRUE,"general";"via2",#N/A,TRUE,"general";"via3",#N/A,TRUE,"general"}</definedName>
    <definedName name="yhy" localSheetId="2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yj" localSheetId="2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>#REF!</definedName>
    <definedName name="YO" localSheetId="2" hidden="1">{#N/A,#N/A,FALSE,"GRAFICO";#N/A,#N/A,FALSE,"CAJA (2)";#N/A,#N/A,FALSE,"TERCEROS-PROMEDIO";#N/A,#N/A,FALSE,"CAJA";#N/A,#N/A,FALSE,"INGRESOS1995-2003";#N/A,#N/A,FALSE,"GASTOS1995-2003"}</definedName>
    <definedName name="YO" hidden="1">{#N/A,#N/A,FALSE,"GRAFICO";#N/A,#N/A,FALSE,"CAJA (2)";#N/A,#N/A,FALSE,"TERCEROS-PROMEDIO";#N/A,#N/A,FALSE,"CAJA";#N/A,#N/A,FALSE,"INGRESOS1995-2003";#N/A,#N/A,FALSE,"GASTOS1995-2003"}</definedName>
    <definedName name="yolombo">#REF!</definedName>
    <definedName name="yoya">#REF!</definedName>
    <definedName name="yoyo">#REF!</definedName>
    <definedName name="YQYQY">#REF!</definedName>
    <definedName name="yrey" localSheetId="2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2" hidden="1">{"via1",#N/A,TRUE,"general";"via2",#N/A,TRUE,"general";"via3",#N/A,TRUE,"general"}</definedName>
    <definedName name="yry" hidden="1">{"via1",#N/A,TRUE,"general";"via2",#N/A,TRUE,"general";"via3",#N/A,TRUE,"general"}</definedName>
    <definedName name="ytj" localSheetId="2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2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2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2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2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2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2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2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2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2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2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2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2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>#REF!</definedName>
    <definedName name="yudre54" localSheetId="2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f" localSheetId="2" hidden="1">{"TAB1",#N/A,TRUE,"GENERAL";"TAB2",#N/A,TRUE,"GENERAL";"TAB3",#N/A,TRUE,"GENERAL";"TAB4",#N/A,TRUE,"GENERAL";"TAB5",#N/A,TRUE,"GENERAL"}</definedName>
    <definedName name="yuf" hidden="1">{"TAB1",#N/A,TRUE,"GENERAL";"TAB2",#N/A,TRUE,"GENERAL";"TAB3",#N/A,TRUE,"GENERAL";"TAB4",#N/A,TRUE,"GENERAL";"TAB5",#N/A,TRUE,"GENERAL"}</definedName>
    <definedName name="yugu">#REF!</definedName>
    <definedName name="yuhgh" localSheetId="2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localSheetId="2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2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2" hidden="1">{"via1",#N/A,TRUE,"general";"via2",#N/A,TRUE,"general";"via3",#N/A,TRUE,"general"}</definedName>
    <definedName name="yuuuuuu" hidden="1">{"via1",#N/A,TRUE,"general";"via2",#N/A,TRUE,"general";"via3",#N/A,TRUE,"general"}</definedName>
    <definedName name="yvy">#REF!</definedName>
    <definedName name="yy">#REF!</definedName>
    <definedName name="YYBYYBBYY">#REF!</definedName>
    <definedName name="YYY" localSheetId="7">#REF!</definedName>
    <definedName name="YYY">#REF!</definedName>
    <definedName name="YYY_1">NA()</definedName>
    <definedName name="YYY_10">NA()</definedName>
    <definedName name="YYY_11">NA()</definedName>
    <definedName name="YYY_12">NA()</definedName>
    <definedName name="YYY_2">NA()</definedName>
    <definedName name="YYY_3">NA()</definedName>
    <definedName name="YYY_4">NA()</definedName>
    <definedName name="YYY_5">NA()</definedName>
    <definedName name="YYY_6">NA()</definedName>
    <definedName name="YYY_7">NA()</definedName>
    <definedName name="YYY_8">NA()</definedName>
    <definedName name="YYY_9">NA()</definedName>
    <definedName name="yyyuh" localSheetId="2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2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2" hidden="1">{"via1",#N/A,TRUE,"general";"via2",#N/A,TRUE,"general";"via3",#N/A,TRUE,"general"}</definedName>
    <definedName name="yyyyyf" hidden="1">{"via1",#N/A,TRUE,"general";"via2",#N/A,TRUE,"general";"via3",#N/A,TRUE,"general"}</definedName>
    <definedName name="yyyyyyyyyyy" localSheetId="7">#REF!</definedName>
    <definedName name="yyyyyyyyyyy">#REF!</definedName>
    <definedName name="z" localSheetId="9">#REF!</definedName>
    <definedName name="z" localSheetId="7">#REF!</definedName>
    <definedName name="z">#REF!</definedName>
    <definedName name="Z_026CD6D7_F7CA_4BE8_B625_9A1778CFA739_.wvu.FilterData" localSheetId="7" hidden="1">#REF!</definedName>
    <definedName name="Z_026CD6D7_F7CA_4BE8_B625_9A1778CFA739_.wvu.FilterData" hidden="1">#REF!</definedName>
    <definedName name="Z_026CD6D7_F7CA_4BE8_B625_9A1778CFA739_.wvu.PrintArea" localSheetId="7" hidden="1">#REF!</definedName>
    <definedName name="Z_026CD6D7_F7CA_4BE8_B625_9A1778CFA739_.wvu.PrintArea" hidden="1">#REF!</definedName>
    <definedName name="Z_026CD6D7_F7CA_4BE8_B625_9A1778CFA739_.wvu.PrintTitles" localSheetId="7" hidden="1">#REF!</definedName>
    <definedName name="Z_026CD6D7_F7CA_4BE8_B625_9A1778CFA739_.wvu.PrintTitles" hidden="1">#REF!</definedName>
    <definedName name="Z_05670E35_1347_49D9_AD91_AA9A31A4EF61_.wvu.FilterData" localSheetId="7" hidden="1">#REF!</definedName>
    <definedName name="Z_05670E35_1347_49D9_AD91_AA9A31A4EF61_.wvu.FilterData" hidden="1">#REF!</definedName>
    <definedName name="Z_05670E35_1347_49D9_AD91_AA9A31A4EF61_.wvu.PrintArea" localSheetId="7" hidden="1">#REF!</definedName>
    <definedName name="Z_05670E35_1347_49D9_AD91_AA9A31A4EF61_.wvu.PrintArea" hidden="1">#REF!</definedName>
    <definedName name="Z_05670E35_1347_49D9_AD91_AA9A31A4EF61_.wvu.PrintTitles" localSheetId="7" hidden="1">#REF!</definedName>
    <definedName name="Z_05670E35_1347_49D9_AD91_AA9A31A4EF61_.wvu.PrintTitles" hidden="1">#REF!</definedName>
    <definedName name="Z_086A872D_15DF_436A_8459_CE22F6819FF4_.wvu.Rows" hidden="1">#REF!</definedName>
    <definedName name="Z_0890F28A_A8C8_451C_A3E6_C3AFDD239B64_.wvu.FilterData" localSheetId="7" hidden="1">#REF!</definedName>
    <definedName name="Z_0890F28A_A8C8_451C_A3E6_C3AFDD239B64_.wvu.FilterData" hidden="1">#REF!</definedName>
    <definedName name="Z_0890F28A_A8C8_451C_A3E6_C3AFDD239B64_.wvu.PrintArea" localSheetId="7" hidden="1">#REF!</definedName>
    <definedName name="Z_0890F28A_A8C8_451C_A3E6_C3AFDD239B64_.wvu.PrintArea" hidden="1">#REF!</definedName>
    <definedName name="Z_0890F28A_A8C8_451C_A3E6_C3AFDD239B64_.wvu.PrintTitles" localSheetId="7" hidden="1">#REF!</definedName>
    <definedName name="Z_0890F28A_A8C8_451C_A3E6_C3AFDD239B64_.wvu.PrintTitles" hidden="1">#REF!</definedName>
    <definedName name="Z_0A4C2D72_EA87_11DA_B6F6_00609720E0A1_.wvu.FilterData" localSheetId="7" hidden="1">#REF!</definedName>
    <definedName name="Z_0A4C2D72_EA87_11DA_B6F6_00609720E0A1_.wvu.FilterData" hidden="1">#REF!</definedName>
    <definedName name="Z_0A4C2D72_EA87_11DA_B6F6_00609720E0A1_.wvu.PrintArea" localSheetId="7" hidden="1">#REF!</definedName>
    <definedName name="Z_0A4C2D72_EA87_11DA_B6F6_00609720E0A1_.wvu.PrintArea" hidden="1">#REF!</definedName>
    <definedName name="Z_0A4C2D72_EA87_11DA_B6F6_00609720E0A1_.wvu.PrintTitles" localSheetId="7" hidden="1">#REF!</definedName>
    <definedName name="Z_0A4C2D72_EA87_11DA_B6F6_00609720E0A1_.wvu.PrintTitles" hidden="1">#REF!</definedName>
    <definedName name="Z_0A4C2D73_EA87_11DA_B6F6_00609720E0A1_.wvu.FilterData" localSheetId="7" hidden="1">#REF!</definedName>
    <definedName name="Z_0A4C2D73_EA87_11DA_B6F6_00609720E0A1_.wvu.FilterData" hidden="1">#REF!</definedName>
    <definedName name="Z_0A4C2D73_EA87_11DA_B6F6_00609720E0A1_.wvu.PrintArea" localSheetId="7" hidden="1">#REF!</definedName>
    <definedName name="Z_0A4C2D73_EA87_11DA_B6F6_00609720E0A1_.wvu.PrintArea" hidden="1">#REF!</definedName>
    <definedName name="Z_0A4C2D73_EA87_11DA_B6F6_00609720E0A1_.wvu.PrintTitles" localSheetId="7" hidden="1">#REF!</definedName>
    <definedName name="Z_0A4C2D73_EA87_11DA_B6F6_00609720E0A1_.wvu.PrintTitles" hidden="1">#REF!</definedName>
    <definedName name="Z_0A4C2D74_EA87_11DA_B6F6_00609720E0A1_.wvu.FilterData" localSheetId="7" hidden="1">#REF!</definedName>
    <definedName name="Z_0A4C2D74_EA87_11DA_B6F6_00609720E0A1_.wvu.FilterData" hidden="1">#REF!</definedName>
    <definedName name="Z_0A4C2D74_EA87_11DA_B6F6_00609720E0A1_.wvu.PrintArea" localSheetId="7" hidden="1">#REF!</definedName>
    <definedName name="Z_0A4C2D74_EA87_11DA_B6F6_00609720E0A1_.wvu.PrintArea" hidden="1">#REF!</definedName>
    <definedName name="Z_0A4C2D74_EA87_11DA_B6F6_00609720E0A1_.wvu.PrintTitles" localSheetId="7" hidden="1">#REF!</definedName>
    <definedName name="Z_0A4C2D74_EA87_11DA_B6F6_00609720E0A1_.wvu.PrintTitles" hidden="1">#REF!</definedName>
    <definedName name="Z_0A4C2D75_EA87_11DA_B6F6_00609720E0A1_.wvu.FilterData" localSheetId="7" hidden="1">#REF!</definedName>
    <definedName name="Z_0A4C2D75_EA87_11DA_B6F6_00609720E0A1_.wvu.FilterData" hidden="1">#REF!</definedName>
    <definedName name="Z_0A4C2D75_EA87_11DA_B6F6_00609720E0A1_.wvu.PrintArea" localSheetId="7" hidden="1">#REF!</definedName>
    <definedName name="Z_0A4C2D75_EA87_11DA_B6F6_00609720E0A1_.wvu.PrintArea" hidden="1">#REF!</definedName>
    <definedName name="Z_0A4C2D75_EA87_11DA_B6F6_00609720E0A1_.wvu.PrintTitles" localSheetId="7" hidden="1">#REF!</definedName>
    <definedName name="Z_0A4C2D75_EA87_11DA_B6F6_00609720E0A1_.wvu.PrintTitles" hidden="1">#REF!</definedName>
    <definedName name="Z_0A4C2D76_EA87_11DA_B6F6_00609720E0A1_.wvu.FilterData" localSheetId="7" hidden="1">#REF!</definedName>
    <definedName name="Z_0A4C2D76_EA87_11DA_B6F6_00609720E0A1_.wvu.FilterData" hidden="1">#REF!</definedName>
    <definedName name="Z_0A4C2D76_EA87_11DA_B6F6_00609720E0A1_.wvu.PrintArea" localSheetId="7" hidden="1">#REF!</definedName>
    <definedName name="Z_0A4C2D76_EA87_11DA_B6F6_00609720E0A1_.wvu.PrintArea" hidden="1">#REF!</definedName>
    <definedName name="Z_0A4C2D76_EA87_11DA_B6F6_00609720E0A1_.wvu.PrintTitles" localSheetId="7" hidden="1">#REF!</definedName>
    <definedName name="Z_0A4C2D76_EA87_11DA_B6F6_00609720E0A1_.wvu.PrintTitles" hidden="1">#REF!</definedName>
    <definedName name="Z_0E0DE1F8_394A_4093_8E74_B2A631A3A88C_.wvu.FilterData" localSheetId="7" hidden="1">#REF!</definedName>
    <definedName name="Z_0E0DE1F8_394A_4093_8E74_B2A631A3A88C_.wvu.FilterData" hidden="1">#REF!</definedName>
    <definedName name="Z_0E0DE1F8_394A_4093_8E74_B2A631A3A88C_.wvu.PrintArea" localSheetId="7" hidden="1">#REF!</definedName>
    <definedName name="Z_0E0DE1F8_394A_4093_8E74_B2A631A3A88C_.wvu.PrintArea" hidden="1">#REF!</definedName>
    <definedName name="Z_0E0DE1F8_394A_4093_8E74_B2A631A3A88C_.wvu.PrintTitles" localSheetId="7" hidden="1">#REF!</definedName>
    <definedName name="Z_0E0DE1F8_394A_4093_8E74_B2A631A3A88C_.wvu.PrintTitles" hidden="1">#REF!</definedName>
    <definedName name="Z_18C710ED_70CF_48D0_92F5_038A88335068_.wvu.FilterData" localSheetId="7" hidden="1">#REF!</definedName>
    <definedName name="Z_18C710ED_70CF_48D0_92F5_038A88335068_.wvu.FilterData" hidden="1">#REF!</definedName>
    <definedName name="Z_18C710ED_70CF_48D0_92F5_038A88335068_.wvu.PrintArea" localSheetId="7" hidden="1">#REF!</definedName>
    <definedName name="Z_18C710ED_70CF_48D0_92F5_038A88335068_.wvu.PrintArea" hidden="1">#REF!</definedName>
    <definedName name="Z_18C710ED_70CF_48D0_92F5_038A88335068_.wvu.PrintTitles" localSheetId="7" hidden="1">#REF!</definedName>
    <definedName name="Z_18C710ED_70CF_48D0_92F5_038A88335068_.wvu.PrintTitles" hidden="1">#REF!</definedName>
    <definedName name="Z_378D82E8_FE69_4712_AE73_9D578C4190DE_.wvu.FilterData" localSheetId="7" hidden="1">#REF!</definedName>
    <definedName name="Z_378D82E8_FE69_4712_AE73_9D578C4190DE_.wvu.FilterData" hidden="1">#REF!</definedName>
    <definedName name="Z_378D82E8_FE69_4712_AE73_9D578C4190DE_.wvu.PrintArea" localSheetId="7" hidden="1">#REF!</definedName>
    <definedName name="Z_378D82E8_FE69_4712_AE73_9D578C4190DE_.wvu.PrintArea" hidden="1">#REF!</definedName>
    <definedName name="Z_378D82E8_FE69_4712_AE73_9D578C4190DE_.wvu.PrintTitles" localSheetId="7" hidden="1">#REF!</definedName>
    <definedName name="Z_378D82E8_FE69_4712_AE73_9D578C4190DE_.wvu.PrintTitles" hidden="1">#REF!</definedName>
    <definedName name="Z_381FCF61_DF95_4756_B103_A1118DFFDE02_.wvu.FilterData" localSheetId="7" hidden="1">#REF!</definedName>
    <definedName name="Z_381FCF61_DF95_4756_B103_A1118DFFDE02_.wvu.FilterData" hidden="1">#REF!</definedName>
    <definedName name="Z_381FCF61_DF95_4756_B103_A1118DFFDE02_.wvu.PrintArea" localSheetId="7" hidden="1">#REF!</definedName>
    <definedName name="Z_381FCF61_DF95_4756_B103_A1118DFFDE02_.wvu.PrintArea" hidden="1">#REF!</definedName>
    <definedName name="Z_381FCF61_DF95_4756_B103_A1118DFFDE02_.wvu.PrintTitles" localSheetId="7" hidden="1">#REF!</definedName>
    <definedName name="Z_381FCF61_DF95_4756_B103_A1118DFFDE02_.wvu.PrintTitles" hidden="1">#REF!</definedName>
    <definedName name="Z_3B3C0CA1_2A9C_45FD_9823_50B200F6C0D1_.wvu.FilterData" localSheetId="7" hidden="1">#REF!</definedName>
    <definedName name="Z_3B3C0CA1_2A9C_45FD_9823_50B200F6C0D1_.wvu.FilterData" hidden="1">#REF!</definedName>
    <definedName name="Z_3B3C0CA1_2A9C_45FD_9823_50B200F6C0D1_.wvu.PrintArea" localSheetId="7" hidden="1">#REF!</definedName>
    <definedName name="Z_3B3C0CA1_2A9C_45FD_9823_50B200F6C0D1_.wvu.PrintArea" hidden="1">#REF!</definedName>
    <definedName name="Z_3B3C0CA1_2A9C_45FD_9823_50B200F6C0D1_.wvu.PrintTitles" localSheetId="7" hidden="1">#REF!</definedName>
    <definedName name="Z_3B3C0CA1_2A9C_45FD_9823_50B200F6C0D1_.wvu.PrintTitles" hidden="1">#REF!</definedName>
    <definedName name="Z_3E9430E5_6A83_435B_9E47_1B8F7E18D67C_.wvu.FilterData" localSheetId="7" hidden="1">#REF!</definedName>
    <definedName name="Z_3E9430E5_6A83_435B_9E47_1B8F7E18D67C_.wvu.FilterData" hidden="1">#REF!</definedName>
    <definedName name="Z_3E9430E5_6A83_435B_9E47_1B8F7E18D67C_.wvu.PrintArea" localSheetId="7" hidden="1">#REF!</definedName>
    <definedName name="Z_3E9430E5_6A83_435B_9E47_1B8F7E18D67C_.wvu.PrintArea" hidden="1">#REF!</definedName>
    <definedName name="Z_3E9430E5_6A83_435B_9E47_1B8F7E18D67C_.wvu.PrintTitles" localSheetId="7" hidden="1">#REF!</definedName>
    <definedName name="Z_3E9430E5_6A83_435B_9E47_1B8F7E18D67C_.wvu.PrintTitles" hidden="1">#REF!</definedName>
    <definedName name="Z_4A14CB5C_2287_4F6E_9A65_22F0A4D81D81_.wvu.FilterData" localSheetId="7" hidden="1">#REF!</definedName>
    <definedName name="Z_4A14CB5C_2287_4F6E_9A65_22F0A4D81D81_.wvu.FilterData" hidden="1">#REF!</definedName>
    <definedName name="Z_4A14CB5C_2287_4F6E_9A65_22F0A4D81D81_.wvu.PrintArea" localSheetId="7" hidden="1">#REF!</definedName>
    <definedName name="Z_4A14CB5C_2287_4F6E_9A65_22F0A4D81D81_.wvu.PrintArea" hidden="1">#REF!</definedName>
    <definedName name="Z_4A14CB5C_2287_4F6E_9A65_22F0A4D81D81_.wvu.PrintTitles" localSheetId="7" hidden="1">#REF!</definedName>
    <definedName name="Z_4A14CB5C_2287_4F6E_9A65_22F0A4D81D81_.wvu.PrintTitles" hidden="1">#REF!</definedName>
    <definedName name="Z_4BBC24C4_A093_4EC9_8AFF_49C6F602CC39_.wvu.FilterData" localSheetId="7" hidden="1">#REF!</definedName>
    <definedName name="Z_4BBC24C4_A093_4EC9_8AFF_49C6F602CC39_.wvu.FilterData" hidden="1">#REF!</definedName>
    <definedName name="Z_4BBC24C4_A093_4EC9_8AFF_49C6F602CC39_.wvu.PrintArea" localSheetId="7" hidden="1">#REF!</definedName>
    <definedName name="Z_4BBC24C4_A093_4EC9_8AFF_49C6F602CC39_.wvu.PrintArea" hidden="1">#REF!</definedName>
    <definedName name="Z_4BBC24C4_A093_4EC9_8AFF_49C6F602CC39_.wvu.PrintTitles" localSheetId="7" hidden="1">#REF!</definedName>
    <definedName name="Z_4BBC24C4_A093_4EC9_8AFF_49C6F602CC39_.wvu.PrintTitles" hidden="1">#REF!</definedName>
    <definedName name="Z_504A8F9D_2C46_439E_975A_DF1C1FA56E7B_.wvu.FilterData" localSheetId="7" hidden="1">#REF!</definedName>
    <definedName name="Z_504A8F9D_2C46_439E_975A_DF1C1FA56E7B_.wvu.FilterData" hidden="1">#REF!</definedName>
    <definedName name="Z_504A8F9D_2C46_439E_975A_DF1C1FA56E7B_.wvu.PrintArea" localSheetId="7" hidden="1">#REF!</definedName>
    <definedName name="Z_504A8F9D_2C46_439E_975A_DF1C1FA56E7B_.wvu.PrintArea" hidden="1">#REF!</definedName>
    <definedName name="Z_504A8F9D_2C46_439E_975A_DF1C1FA56E7B_.wvu.PrintTitles" localSheetId="7" hidden="1">#REF!</definedName>
    <definedName name="Z_504A8F9D_2C46_439E_975A_DF1C1FA56E7B_.wvu.PrintTitles" hidden="1">#REF!</definedName>
    <definedName name="Z_653348E7_CDAD_4F62_A236_641A4BB6425A_.wvu.FilterData" localSheetId="7" hidden="1">#REF!</definedName>
    <definedName name="Z_653348E7_CDAD_4F62_A236_641A4BB6425A_.wvu.FilterData" hidden="1">#REF!</definedName>
    <definedName name="Z_653348E7_CDAD_4F62_A236_641A4BB6425A_.wvu.PrintArea" localSheetId="7" hidden="1">#REF!</definedName>
    <definedName name="Z_653348E7_CDAD_4F62_A236_641A4BB6425A_.wvu.PrintArea" hidden="1">#REF!</definedName>
    <definedName name="Z_653348E7_CDAD_4F62_A236_641A4BB6425A_.wvu.PrintTitles" localSheetId="7" hidden="1">#REF!</definedName>
    <definedName name="Z_653348E7_CDAD_4F62_A236_641A4BB6425A_.wvu.PrintTitles" hidden="1">#REF!</definedName>
    <definedName name="Z_68C48519_C8C2_4287_96F6_0F561F815CE8_.wvu.FilterData" localSheetId="7" hidden="1">#REF!</definedName>
    <definedName name="Z_68C48519_C8C2_4287_96F6_0F561F815CE8_.wvu.FilterData" hidden="1">#REF!</definedName>
    <definedName name="Z_68C48519_C8C2_4287_96F6_0F561F815CE8_.wvu.PrintArea" localSheetId="7" hidden="1">#REF!</definedName>
    <definedName name="Z_68C48519_C8C2_4287_96F6_0F561F815CE8_.wvu.PrintArea" hidden="1">#REF!</definedName>
    <definedName name="Z_68C48519_C8C2_4287_96F6_0F561F815CE8_.wvu.PrintTitles" localSheetId="7" hidden="1">#REF!</definedName>
    <definedName name="Z_68C48519_C8C2_4287_96F6_0F561F815CE8_.wvu.PrintTitles" hidden="1">#REF!</definedName>
    <definedName name="Z_6BA141F2_E104_11DA_B6F6_00609720E0A1_.wvu.FilterData" localSheetId="7" hidden="1">#REF!</definedName>
    <definedName name="Z_6BA141F2_E104_11DA_B6F6_00609720E0A1_.wvu.FilterData" hidden="1">#REF!</definedName>
    <definedName name="Z_6BA141F2_E104_11DA_B6F6_00609720E0A1_.wvu.PrintArea" localSheetId="7" hidden="1">#REF!</definedName>
    <definedName name="Z_6BA141F2_E104_11DA_B6F6_00609720E0A1_.wvu.PrintArea" hidden="1">#REF!</definedName>
    <definedName name="Z_6BA141F2_E104_11DA_B6F6_00609720E0A1_.wvu.PrintTitles" localSheetId="7" hidden="1">#REF!</definedName>
    <definedName name="Z_6BA141F2_E104_11DA_B6F6_00609720E0A1_.wvu.PrintTitles" hidden="1">#REF!</definedName>
    <definedName name="Z_6BA141F3_E104_11DA_B6F6_00609720E0A1_.wvu.FilterData" localSheetId="7" hidden="1">#REF!</definedName>
    <definedName name="Z_6BA141F3_E104_11DA_B6F6_00609720E0A1_.wvu.FilterData" hidden="1">#REF!</definedName>
    <definedName name="Z_6BA141F3_E104_11DA_B6F6_00609720E0A1_.wvu.PrintArea" localSheetId="7" hidden="1">#REF!</definedName>
    <definedName name="Z_6BA141F3_E104_11DA_B6F6_00609720E0A1_.wvu.PrintArea" hidden="1">#REF!</definedName>
    <definedName name="Z_6BA141F3_E104_11DA_B6F6_00609720E0A1_.wvu.PrintTitles" localSheetId="7" hidden="1">#REF!</definedName>
    <definedName name="Z_6BA141F3_E104_11DA_B6F6_00609720E0A1_.wvu.PrintTitles" hidden="1">#REF!</definedName>
    <definedName name="Z_6BA141F4_E104_11DA_B6F6_00609720E0A1_.wvu.FilterData" localSheetId="7" hidden="1">#REF!</definedName>
    <definedName name="Z_6BA141F4_E104_11DA_B6F6_00609720E0A1_.wvu.FilterData" hidden="1">#REF!</definedName>
    <definedName name="Z_6BA141F4_E104_11DA_B6F6_00609720E0A1_.wvu.PrintArea" localSheetId="7" hidden="1">#REF!</definedName>
    <definedName name="Z_6BA141F4_E104_11DA_B6F6_00609720E0A1_.wvu.PrintArea" hidden="1">#REF!</definedName>
    <definedName name="Z_6BA141F4_E104_11DA_B6F6_00609720E0A1_.wvu.PrintTitles" localSheetId="7" hidden="1">#REF!</definedName>
    <definedName name="Z_6BA141F4_E104_11DA_B6F6_00609720E0A1_.wvu.PrintTitles" hidden="1">#REF!</definedName>
    <definedName name="Z_6BA141F5_E104_11DA_B6F6_00609720E0A1_.wvu.FilterData" localSheetId="7" hidden="1">#REF!</definedName>
    <definedName name="Z_6BA141F5_E104_11DA_B6F6_00609720E0A1_.wvu.FilterData" hidden="1">#REF!</definedName>
    <definedName name="Z_6BA141F5_E104_11DA_B6F6_00609720E0A1_.wvu.PrintArea" localSheetId="7" hidden="1">#REF!</definedName>
    <definedName name="Z_6BA141F5_E104_11DA_B6F6_00609720E0A1_.wvu.PrintArea" hidden="1">#REF!</definedName>
    <definedName name="Z_6BA141F5_E104_11DA_B6F6_00609720E0A1_.wvu.PrintTitles" localSheetId="7" hidden="1">#REF!</definedName>
    <definedName name="Z_6BA141F5_E104_11DA_B6F6_00609720E0A1_.wvu.PrintTitles" hidden="1">#REF!</definedName>
    <definedName name="Z_6BA141F6_E104_11DA_B6F6_00609720E0A1_.wvu.FilterData" localSheetId="7" hidden="1">#REF!</definedName>
    <definedName name="Z_6BA141F6_E104_11DA_B6F6_00609720E0A1_.wvu.FilterData" hidden="1">#REF!</definedName>
    <definedName name="Z_6BA141F6_E104_11DA_B6F6_00609720E0A1_.wvu.PrintArea" localSheetId="7" hidden="1">#REF!</definedName>
    <definedName name="Z_6BA141F6_E104_11DA_B6F6_00609720E0A1_.wvu.PrintArea" hidden="1">#REF!</definedName>
    <definedName name="Z_6BA141F6_E104_11DA_B6F6_00609720E0A1_.wvu.PrintTitles" localSheetId="7" hidden="1">#REF!</definedName>
    <definedName name="Z_6BA141F6_E104_11DA_B6F6_00609720E0A1_.wvu.PrintTitles" hidden="1">#REF!</definedName>
    <definedName name="Z_726673D2_C579_4EF3_83C7_45DC3792EA6A_.wvu.FilterData" localSheetId="7" hidden="1">#REF!</definedName>
    <definedName name="Z_726673D2_C579_4EF3_83C7_45DC3792EA6A_.wvu.FilterData" hidden="1">#REF!</definedName>
    <definedName name="Z_726673D2_C579_4EF3_83C7_45DC3792EA6A_.wvu.PrintArea" localSheetId="7" hidden="1">#REF!</definedName>
    <definedName name="Z_726673D2_C579_4EF3_83C7_45DC3792EA6A_.wvu.PrintArea" hidden="1">#REF!</definedName>
    <definedName name="Z_726673D2_C579_4EF3_83C7_45DC3792EA6A_.wvu.PrintTitles" localSheetId="7" hidden="1">#REF!</definedName>
    <definedName name="Z_726673D2_C579_4EF3_83C7_45DC3792EA6A_.wvu.PrintTitles" hidden="1">#REF!</definedName>
    <definedName name="Z_729969D8_DFDA_47B9_ADA2_E05CF62B3DEF_.wvu.FilterData" localSheetId="7" hidden="1">#REF!</definedName>
    <definedName name="Z_729969D8_DFDA_47B9_ADA2_E05CF62B3DEF_.wvu.FilterData" hidden="1">#REF!</definedName>
    <definedName name="Z_729969D8_DFDA_47B9_ADA2_E05CF62B3DEF_.wvu.PrintArea" localSheetId="7" hidden="1">#REF!</definedName>
    <definedName name="Z_729969D8_DFDA_47B9_ADA2_E05CF62B3DEF_.wvu.PrintArea" hidden="1">#REF!</definedName>
    <definedName name="Z_729969D8_DFDA_47B9_ADA2_E05CF62B3DEF_.wvu.PrintTitles" localSheetId="7" hidden="1">#REF!</definedName>
    <definedName name="Z_729969D8_DFDA_47B9_ADA2_E05CF62B3DEF_.wvu.PrintTitles" hidden="1">#REF!</definedName>
    <definedName name="Z_75EDDC88_CA8C_4671_911D_25D74F37EC47_.wvu.FilterData" localSheetId="7" hidden="1">#REF!</definedName>
    <definedName name="Z_75EDDC88_CA8C_4671_911D_25D74F37EC47_.wvu.FilterData" hidden="1">#REF!</definedName>
    <definedName name="Z_75EDDC88_CA8C_4671_911D_25D74F37EC47_.wvu.PrintArea" localSheetId="7" hidden="1">#REF!</definedName>
    <definedName name="Z_75EDDC88_CA8C_4671_911D_25D74F37EC47_.wvu.PrintArea" hidden="1">#REF!</definedName>
    <definedName name="Z_75EDDC88_CA8C_4671_911D_25D74F37EC47_.wvu.PrintTitles" localSheetId="7" hidden="1">#REF!</definedName>
    <definedName name="Z_75EDDC88_CA8C_4671_911D_25D74F37EC47_.wvu.PrintTitles" hidden="1">#REF!</definedName>
    <definedName name="Z_80573755_2D8B_4158_BD3A_CC331B950748_.wvu.FilterData" localSheetId="7" hidden="1">#REF!</definedName>
    <definedName name="Z_80573755_2D8B_4158_BD3A_CC331B950748_.wvu.FilterData" hidden="1">#REF!</definedName>
    <definedName name="Z_80573755_2D8B_4158_BD3A_CC331B950748_.wvu.PrintArea" localSheetId="7" hidden="1">#REF!</definedName>
    <definedName name="Z_80573755_2D8B_4158_BD3A_CC331B950748_.wvu.PrintArea" hidden="1">#REF!</definedName>
    <definedName name="Z_80573755_2D8B_4158_BD3A_CC331B950748_.wvu.PrintTitles" localSheetId="7" hidden="1">#REF!</definedName>
    <definedName name="Z_80573755_2D8B_4158_BD3A_CC331B950748_.wvu.PrintTitles" hidden="1">#REF!</definedName>
    <definedName name="Z_91E95AE5_DCC2_11D0_8DF1_00805F2A002D_.wvu.Cols" hidden="1">#REF!,#REF!</definedName>
    <definedName name="Z_91E95AE6_DCC2_11D0_8DF1_00805F2A002D_.wvu.Cols" hidden="1">#REF!,#REF!</definedName>
    <definedName name="Z_91E95AE6_DCC2_11D0_8DF1_00805F2A002D_.wvu.Rows" hidden="1">#REF!,#REF!</definedName>
    <definedName name="Z_91E95AE7_DCC2_11D0_8DF1_00805F2A002D_.wvu.Cols" hidden="1">#REF!,#REF!,#REF!,#REF!,#REF!,#REF!,#REF!,#REF!</definedName>
    <definedName name="Z_91E95AE8_DCC2_11D0_8DF1_00805F2A002D_.wvu.Cols" hidden="1">#REF!,#REF!,#REF!,#REF!,#REF!</definedName>
    <definedName name="Z_91E95AE9_DCC2_11D0_8DF1_00805F2A002D_.wvu.Cols" hidden="1">#REF!,#REF!,#REF!,#REF!,#REF!,#REF!</definedName>
    <definedName name="Z_91E95AEB_DCC2_11D0_8DF1_00805F2A002D_.wvu.Cols" hidden="1">#REF!,#REF!</definedName>
    <definedName name="Z_91E95AEC_DCC2_11D0_8DF1_00805F2A002D_.wvu.Cols" hidden="1">#REF!,#REF!,#REF!,#REF!,#REF!</definedName>
    <definedName name="Z_9C7B0D6D_4DDE_4C72_B23F_2E183F63ECB1_.wvu.FilterData" localSheetId="7" hidden="1">#REF!</definedName>
    <definedName name="Z_9C7B0D6D_4DDE_4C72_B23F_2E183F63ECB1_.wvu.FilterData" hidden="1">#REF!</definedName>
    <definedName name="Z_9C7B0D6D_4DDE_4C72_B23F_2E183F63ECB1_.wvu.PrintArea" localSheetId="7" hidden="1">#REF!</definedName>
    <definedName name="Z_9C7B0D6D_4DDE_4C72_B23F_2E183F63ECB1_.wvu.PrintArea" hidden="1">#REF!</definedName>
    <definedName name="Z_9C7B0D6D_4DDE_4C72_B23F_2E183F63ECB1_.wvu.PrintTitles" localSheetId="7" hidden="1">#REF!</definedName>
    <definedName name="Z_9C7B0D6D_4DDE_4C72_B23F_2E183F63ECB1_.wvu.PrintTitles" hidden="1">#REF!</definedName>
    <definedName name="Z_9C8B6436_249F_426A_96DC_EEE5E7CB7D1B_.wvu.FilterData" localSheetId="7" hidden="1">#REF!</definedName>
    <definedName name="Z_9C8B6436_249F_426A_96DC_EEE5E7CB7D1B_.wvu.FilterData" hidden="1">#REF!</definedName>
    <definedName name="Z_9C8B6436_249F_426A_96DC_EEE5E7CB7D1B_.wvu.PrintArea" localSheetId="7" hidden="1">#REF!</definedName>
    <definedName name="Z_9C8B6436_249F_426A_96DC_EEE5E7CB7D1B_.wvu.PrintArea" hidden="1">#REF!</definedName>
    <definedName name="Z_9C8B6436_249F_426A_96DC_EEE5E7CB7D1B_.wvu.PrintTitles" localSheetId="7" hidden="1">#REF!</definedName>
    <definedName name="Z_9C8B6436_249F_426A_96DC_EEE5E7CB7D1B_.wvu.PrintTitles" hidden="1">#REF!</definedName>
    <definedName name="Z_9FCFD0D5_270B_4F36_B422_02EF7A3700B8_.wvu.FilterData" localSheetId="7" hidden="1">#REF!</definedName>
    <definedName name="Z_9FCFD0D5_270B_4F36_B422_02EF7A3700B8_.wvu.FilterData" hidden="1">#REF!</definedName>
    <definedName name="Z_9FCFD0D5_270B_4F36_B422_02EF7A3700B8_.wvu.PrintArea" localSheetId="7" hidden="1">#REF!</definedName>
    <definedName name="Z_9FCFD0D5_270B_4F36_B422_02EF7A3700B8_.wvu.PrintArea" hidden="1">#REF!</definedName>
    <definedName name="Z_9FCFD0D5_270B_4F36_B422_02EF7A3700B8_.wvu.PrintTitles" localSheetId="7" hidden="1">#REF!</definedName>
    <definedName name="Z_9FCFD0D5_270B_4F36_B422_02EF7A3700B8_.wvu.PrintTitles" hidden="1">#REF!</definedName>
    <definedName name="Z_9FE8FF3F_4486_44D6_9AFB_43CC5B824BF9_.wvu.FilterData" localSheetId="7" hidden="1">#REF!</definedName>
    <definedName name="Z_9FE8FF3F_4486_44D6_9AFB_43CC5B824BF9_.wvu.FilterData" hidden="1">#REF!</definedName>
    <definedName name="Z_9FE8FF3F_4486_44D6_9AFB_43CC5B824BF9_.wvu.PrintArea" localSheetId="7" hidden="1">#REF!</definedName>
    <definedName name="Z_9FE8FF3F_4486_44D6_9AFB_43CC5B824BF9_.wvu.PrintArea" hidden="1">#REF!</definedName>
    <definedName name="Z_9FE8FF3F_4486_44D6_9AFB_43CC5B824BF9_.wvu.PrintTitles" localSheetId="7" hidden="1">#REF!</definedName>
    <definedName name="Z_9FE8FF3F_4486_44D6_9AFB_43CC5B824BF9_.wvu.PrintTitles" hidden="1">#REF!</definedName>
    <definedName name="Z_A3DE26BA_CF48_4654_9BE9_FAEB3C301C95_.wvu.FilterData" localSheetId="7" hidden="1">#REF!</definedName>
    <definedName name="Z_A3DE26BA_CF48_4654_9BE9_FAEB3C301C95_.wvu.FilterData" hidden="1">#REF!</definedName>
    <definedName name="Z_A3DE26BA_CF48_4654_9BE9_FAEB3C301C95_.wvu.PrintArea" localSheetId="7" hidden="1">#REF!</definedName>
    <definedName name="Z_A3DE26BA_CF48_4654_9BE9_FAEB3C301C95_.wvu.PrintArea" hidden="1">#REF!</definedName>
    <definedName name="Z_A3DE26BA_CF48_4654_9BE9_FAEB3C301C95_.wvu.PrintTitles" localSheetId="7" hidden="1">#REF!</definedName>
    <definedName name="Z_A3DE26BA_CF48_4654_9BE9_FAEB3C301C95_.wvu.PrintTitles" hidden="1">#REF!</definedName>
    <definedName name="Z_AAA1DD33_F1E3_423A_B1F2_E8567F4D95A5_.wvu.FilterData" localSheetId="7" hidden="1">#REF!</definedName>
    <definedName name="Z_AAA1DD33_F1E3_423A_B1F2_E8567F4D95A5_.wvu.FilterData" hidden="1">#REF!</definedName>
    <definedName name="Z_AAA1DD33_F1E3_423A_B1F2_E8567F4D95A5_.wvu.PrintArea" localSheetId="7" hidden="1">#REF!</definedName>
    <definedName name="Z_AAA1DD33_F1E3_423A_B1F2_E8567F4D95A5_.wvu.PrintArea" hidden="1">#REF!</definedName>
    <definedName name="Z_AAA1DD33_F1E3_423A_B1F2_E8567F4D95A5_.wvu.PrintTitles" localSheetId="7" hidden="1">#REF!</definedName>
    <definedName name="Z_AAA1DD33_F1E3_423A_B1F2_E8567F4D95A5_.wvu.PrintTitles" hidden="1">#REF!</definedName>
    <definedName name="Z_B4899972_EBDC_11DA_B6F6_00609720E0A1_.wvu.FilterData" localSheetId="7" hidden="1">#REF!</definedName>
    <definedName name="Z_B4899972_EBDC_11DA_B6F6_00609720E0A1_.wvu.FilterData" hidden="1">#REF!</definedName>
    <definedName name="Z_B4899972_EBDC_11DA_B6F6_00609720E0A1_.wvu.PrintArea" localSheetId="7" hidden="1">#REF!</definedName>
    <definedName name="Z_B4899972_EBDC_11DA_B6F6_00609720E0A1_.wvu.PrintArea" hidden="1">#REF!</definedName>
    <definedName name="Z_B4899972_EBDC_11DA_B6F6_00609720E0A1_.wvu.PrintTitles" localSheetId="7" hidden="1">#REF!</definedName>
    <definedName name="Z_B4899972_EBDC_11DA_B6F6_00609720E0A1_.wvu.PrintTitles" hidden="1">#REF!</definedName>
    <definedName name="Z_B4899973_EBDC_11DA_B6F6_00609720E0A1_.wvu.FilterData" localSheetId="7" hidden="1">#REF!</definedName>
    <definedName name="Z_B4899973_EBDC_11DA_B6F6_00609720E0A1_.wvu.FilterData" hidden="1">#REF!</definedName>
    <definedName name="Z_B4899973_EBDC_11DA_B6F6_00609720E0A1_.wvu.PrintArea" localSheetId="7" hidden="1">#REF!</definedName>
    <definedName name="Z_B4899973_EBDC_11DA_B6F6_00609720E0A1_.wvu.PrintArea" hidden="1">#REF!</definedName>
    <definedName name="Z_B4899973_EBDC_11DA_B6F6_00609720E0A1_.wvu.PrintTitles" localSheetId="7" hidden="1">#REF!</definedName>
    <definedName name="Z_B4899973_EBDC_11DA_B6F6_00609720E0A1_.wvu.PrintTitles" hidden="1">#REF!</definedName>
    <definedName name="Z_B4899974_EBDC_11DA_B6F6_00609720E0A1_.wvu.FilterData" localSheetId="7" hidden="1">#REF!</definedName>
    <definedName name="Z_B4899974_EBDC_11DA_B6F6_00609720E0A1_.wvu.FilterData" hidden="1">#REF!</definedName>
    <definedName name="Z_B4899974_EBDC_11DA_B6F6_00609720E0A1_.wvu.PrintArea" localSheetId="7" hidden="1">#REF!</definedName>
    <definedName name="Z_B4899974_EBDC_11DA_B6F6_00609720E0A1_.wvu.PrintArea" hidden="1">#REF!</definedName>
    <definedName name="Z_B4899974_EBDC_11DA_B6F6_00609720E0A1_.wvu.PrintTitles" localSheetId="7" hidden="1">#REF!</definedName>
    <definedName name="Z_B4899974_EBDC_11DA_B6F6_00609720E0A1_.wvu.PrintTitles" hidden="1">#REF!</definedName>
    <definedName name="Z_B4899975_EBDC_11DA_B6F6_00609720E0A1_.wvu.FilterData" localSheetId="7" hidden="1">#REF!</definedName>
    <definedName name="Z_B4899975_EBDC_11DA_B6F6_00609720E0A1_.wvu.FilterData" hidden="1">#REF!</definedName>
    <definedName name="Z_B4899975_EBDC_11DA_B6F6_00609720E0A1_.wvu.PrintArea" localSheetId="7" hidden="1">#REF!</definedName>
    <definedName name="Z_B4899975_EBDC_11DA_B6F6_00609720E0A1_.wvu.PrintArea" hidden="1">#REF!</definedName>
    <definedName name="Z_B4899975_EBDC_11DA_B6F6_00609720E0A1_.wvu.PrintTitles" localSheetId="7" hidden="1">#REF!</definedName>
    <definedName name="Z_B4899975_EBDC_11DA_B6F6_00609720E0A1_.wvu.PrintTitles" hidden="1">#REF!</definedName>
    <definedName name="Z_B4899976_EBDC_11DA_B6F6_00609720E0A1_.wvu.FilterData" localSheetId="7" hidden="1">#REF!</definedName>
    <definedName name="Z_B4899976_EBDC_11DA_B6F6_00609720E0A1_.wvu.FilterData" hidden="1">#REF!</definedName>
    <definedName name="Z_B4899976_EBDC_11DA_B6F6_00609720E0A1_.wvu.PrintArea" localSheetId="7" hidden="1">#REF!</definedName>
    <definedName name="Z_B4899976_EBDC_11DA_B6F6_00609720E0A1_.wvu.PrintArea" hidden="1">#REF!</definedName>
    <definedName name="Z_B4899976_EBDC_11DA_B6F6_00609720E0A1_.wvu.PrintTitles" localSheetId="7" hidden="1">#REF!</definedName>
    <definedName name="Z_B4899976_EBDC_11DA_B6F6_00609720E0A1_.wvu.PrintTitles" hidden="1">#REF!</definedName>
    <definedName name="Z_C24E6469_C4CC_430B_8814_72DD019DF2C8_.wvu.FilterData" localSheetId="7" hidden="1">#REF!</definedName>
    <definedName name="Z_C24E6469_C4CC_430B_8814_72DD019DF2C8_.wvu.FilterData" hidden="1">#REF!</definedName>
    <definedName name="Z_C24E6469_C4CC_430B_8814_72DD019DF2C8_.wvu.PrintArea" localSheetId="7" hidden="1">#REF!</definedName>
    <definedName name="Z_C24E6469_C4CC_430B_8814_72DD019DF2C8_.wvu.PrintArea" hidden="1">#REF!</definedName>
    <definedName name="Z_C24E6469_C4CC_430B_8814_72DD019DF2C8_.wvu.PrintTitles" localSheetId="7" hidden="1">#REF!</definedName>
    <definedName name="Z_C24E6469_C4CC_430B_8814_72DD019DF2C8_.wvu.PrintTitles" hidden="1">#REF!</definedName>
    <definedName name="Z_CA61CA57_E7CE_4A4D_974A_F3124BCA2797_.wvu.FilterData" localSheetId="7" hidden="1">#REF!</definedName>
    <definedName name="Z_CA61CA57_E7CE_4A4D_974A_F3124BCA2797_.wvu.FilterData" hidden="1">#REF!</definedName>
    <definedName name="Z_CA61CA57_E7CE_4A4D_974A_F3124BCA2797_.wvu.PrintArea" localSheetId="7" hidden="1">#REF!</definedName>
    <definedName name="Z_CA61CA57_E7CE_4A4D_974A_F3124BCA2797_.wvu.PrintArea" hidden="1">#REF!</definedName>
    <definedName name="Z_CA61CA57_E7CE_4A4D_974A_F3124BCA2797_.wvu.PrintTitles" localSheetId="7" hidden="1">#REF!</definedName>
    <definedName name="Z_CA61CA57_E7CE_4A4D_974A_F3124BCA2797_.wvu.PrintTitles" hidden="1">#REF!</definedName>
    <definedName name="Z_D55C8B2E_861A_459E_9D09_3AF38A1DE99E_.wvu.Rows" hidden="1">#REF!</definedName>
    <definedName name="Z_DA4D5A8F_12FA_42F5_A8BB_526600E97433_.wvu.FilterData" localSheetId="7" hidden="1">#REF!</definedName>
    <definedName name="Z_DA4D5A8F_12FA_42F5_A8BB_526600E97433_.wvu.FilterData" hidden="1">#REF!</definedName>
    <definedName name="Z_DA4D5A8F_12FA_42F5_A8BB_526600E97433_.wvu.PrintArea" localSheetId="7" hidden="1">#REF!</definedName>
    <definedName name="Z_DA4D5A8F_12FA_42F5_A8BB_526600E97433_.wvu.PrintArea" hidden="1">#REF!</definedName>
    <definedName name="Z_DA4D5A8F_12FA_42F5_A8BB_526600E97433_.wvu.PrintTitles" localSheetId="7" hidden="1">#REF!</definedName>
    <definedName name="Z_DA4D5A8F_12FA_42F5_A8BB_526600E97433_.wvu.PrintTitles" hidden="1">#REF!</definedName>
    <definedName name="Z_DFB4C5EB_A8D3_475E_B627_EA98F95F9220_.wvu.FilterData" localSheetId="7" hidden="1">#REF!</definedName>
    <definedName name="Z_DFB4C5EB_A8D3_475E_B627_EA98F95F9220_.wvu.FilterData" hidden="1">#REF!</definedName>
    <definedName name="Z_DFB4C5EB_A8D3_475E_B627_EA98F95F9220_.wvu.PrintArea" localSheetId="7" hidden="1">#REF!</definedName>
    <definedName name="Z_DFB4C5EB_A8D3_475E_B627_EA98F95F9220_.wvu.PrintArea" hidden="1">#REF!</definedName>
    <definedName name="Z_DFB4C5EB_A8D3_475E_B627_EA98F95F9220_.wvu.PrintTitles" localSheetId="7" hidden="1">#REF!</definedName>
    <definedName name="Z_DFB4C5EB_A8D3_475E_B627_EA98F95F9220_.wvu.PrintTitles" hidden="1">#REF!</definedName>
    <definedName name="Z_F2B990A1_57B3_4766_8C3D_4D3A5265BAEF_.wvu.FilterData" localSheetId="7" hidden="1">#REF!</definedName>
    <definedName name="Z_F2B990A1_57B3_4766_8C3D_4D3A5265BAEF_.wvu.FilterData" hidden="1">#REF!</definedName>
    <definedName name="Z_F2B990A1_57B3_4766_8C3D_4D3A5265BAEF_.wvu.PrintArea" localSheetId="7" hidden="1">#REF!</definedName>
    <definedName name="Z_F2B990A1_57B3_4766_8C3D_4D3A5265BAEF_.wvu.PrintArea" hidden="1">#REF!</definedName>
    <definedName name="Z_F2B990A1_57B3_4766_8C3D_4D3A5265BAEF_.wvu.PrintTitles" localSheetId="7" hidden="1">#REF!</definedName>
    <definedName name="Z_F2B990A1_57B3_4766_8C3D_4D3A5265BAEF_.wvu.PrintTitles" hidden="1">#REF!</definedName>
    <definedName name="Z_F540D718_D9AA_403F_AE49_60D937FD77E5_.wvu.Rows" hidden="1">#REF!</definedName>
    <definedName name="Z_F9482E1F_92B8_43D8_949A_7DDCF2E63A19_.wvu.FilterData" localSheetId="7" hidden="1">#REF!</definedName>
    <definedName name="Z_F9482E1F_92B8_43D8_949A_7DDCF2E63A19_.wvu.FilterData" hidden="1">#REF!</definedName>
    <definedName name="Z_F9482E1F_92B8_43D8_949A_7DDCF2E63A19_.wvu.PrintArea" localSheetId="7" hidden="1">#REF!</definedName>
    <definedName name="Z_F9482E1F_92B8_43D8_949A_7DDCF2E63A19_.wvu.PrintArea" hidden="1">#REF!</definedName>
    <definedName name="Z_F9482E1F_92B8_43D8_949A_7DDCF2E63A19_.wvu.PrintTitles" localSheetId="7" hidden="1">#REF!</definedName>
    <definedName name="Z_F9482E1F_92B8_43D8_949A_7DDCF2E63A19_.wvu.PrintTitles" hidden="1">#REF!</definedName>
    <definedName name="Z_PPTO" localSheetId="2">IF(#REF!="Vr Unitario",AU!VR_UN_PPTO,IF(#REF!="Cantidad Total",CANT_TOT_PPTO,IF(#REF!="Subtotal",AU!COL_M_PPTO,IF(#REF!="Vr Capitulo",COL_L,AU!ZONA_PPTO))))</definedName>
    <definedName name="Z_PPTO">IF(#REF!="Vr Unitario",VR_UN_PPTO,IF(#REF!="Cantidad Total",CANT_TOT_PPTO,IF(#REF!="Subtotal",COL_M_PPTO,IF(#REF!="Vr Capitulo",COL_L,ZONA_PPTO))))</definedName>
    <definedName name="Zap1">#REF!</definedName>
    <definedName name="Zap2">#REF!</definedName>
    <definedName name="Zap3">#REF!</definedName>
    <definedName name="zc">#REF!</definedName>
    <definedName name="zd">#REF!</definedName>
    <definedName name="zdervr" localSheetId="2" hidden="1">{"via1",#N/A,TRUE,"general";"via2",#N/A,TRUE,"general";"via3",#N/A,TRUE,"general"}</definedName>
    <definedName name="zdervr" hidden="1">{"via1",#N/A,TRUE,"general";"via2",#N/A,TRUE,"general";"via3",#N/A,TRUE,"general"}</definedName>
    <definedName name="ZDF">#REF!</definedName>
    <definedName name="zdr">#REF!</definedName>
    <definedName name="ZONA_PPTO" localSheetId="2">IF(ISEVEN(COLUMN()),CANT_Z_PPTO,AU!SUB_TOT)</definedName>
    <definedName name="ZONA_PPTO">IF(ISEVEN(COLUMN()),CANT_Z_PPTO,SUB_TOT)</definedName>
    <definedName name="zx">#REF!</definedName>
    <definedName name="zxczds" localSheetId="2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2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2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">#REF!</definedName>
    <definedName name="zzzzzzzwwzz" localSheetId="2" hidden="1">{"via1",#N/A,TRUE,"general";"via2",#N/A,TRUE,"general";"via3",#N/A,TRUE,"general"}</definedName>
    <definedName name="zzzzzzzwwzz" hidden="1">{"via1",#N/A,TRUE,"general";"via2",#N/A,TRUE,"general";"via3",#N/A,TRUE,"general"}</definedName>
    <definedName name="ZZZZZZZZZZZ">#REF!</definedName>
  </definedNames>
  <calcPr calcId="191029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0" i="37" l="1"/>
  <c r="D9" i="37"/>
  <c r="D8" i="37"/>
  <c r="H14" i="44" l="1"/>
  <c r="D26" i="27"/>
  <c r="C2" i="6"/>
  <c r="D12" i="37"/>
  <c r="D128" i="38"/>
  <c r="I10" i="37"/>
  <c r="I9" i="37"/>
  <c r="J39" i="44"/>
  <c r="J38" i="44"/>
  <c r="J37" i="44"/>
  <c r="J31" i="44" s="1"/>
  <c r="J36" i="44"/>
  <c r="J35" i="44"/>
  <c r="J34" i="44"/>
  <c r="J33" i="44"/>
  <c r="J32" i="44"/>
  <c r="J29" i="44"/>
  <c r="J28" i="44"/>
  <c r="J27" i="44"/>
  <c r="J26" i="44"/>
  <c r="J25" i="44"/>
  <c r="J20" i="44"/>
  <c r="J19" i="44"/>
  <c r="E55" i="27"/>
  <c r="H50" i="27"/>
  <c r="I8" i="37"/>
  <c r="D7" i="37"/>
  <c r="I7" i="37" s="1"/>
  <c r="B284" i="38"/>
  <c r="F290" i="38"/>
  <c r="F292" i="38" s="1"/>
  <c r="F281" i="38"/>
  <c r="F280" i="38"/>
  <c r="F282" i="38" s="1"/>
  <c r="F268" i="38"/>
  <c r="F270" i="38" s="1"/>
  <c r="B262" i="38"/>
  <c r="F255" i="38"/>
  <c r="F256" i="38"/>
  <c r="F257" i="38"/>
  <c r="F258" i="38"/>
  <c r="F259" i="38"/>
  <c r="F254" i="38"/>
  <c r="J24" i="44" l="1"/>
  <c r="F260" i="38"/>
  <c r="F242" i="38" l="1"/>
  <c r="B236" i="38"/>
  <c r="G236" i="38"/>
  <c r="F230" i="38"/>
  <c r="E233" i="38"/>
  <c r="F233" i="38" s="1"/>
  <c r="E232" i="38"/>
  <c r="F232" i="38" s="1"/>
  <c r="E231" i="38"/>
  <c r="F231" i="38" s="1"/>
  <c r="D15" i="25"/>
  <c r="E229" i="38"/>
  <c r="F244" i="38" l="1"/>
  <c r="F229" i="38"/>
  <c r="F234" i="38" s="1"/>
  <c r="F217" i="38"/>
  <c r="F219" i="38" s="1"/>
  <c r="B211" i="38" a="1"/>
  <c r="F209" i="38"/>
  <c r="B190" i="38" a="1"/>
  <c r="F198" i="38"/>
  <c r="F188" i="38"/>
  <c r="F175" i="38"/>
  <c r="F177" i="38" s="1"/>
  <c r="F166" i="38"/>
  <c r="F165" i="38"/>
  <c r="F167" i="38" l="1"/>
  <c r="G14" i="37" l="1"/>
  <c r="I12" i="37"/>
  <c r="I5" i="37"/>
  <c r="I14" i="37" l="1"/>
  <c r="E128" i="38" l="1"/>
  <c r="F107" i="38"/>
  <c r="B100" i="38" a="1"/>
  <c r="B56" i="38" s="1"/>
  <c r="D151" i="38"/>
  <c r="F151" i="38" s="1"/>
  <c r="F153" i="38" s="1"/>
  <c r="D106" i="38"/>
  <c r="F106" i="38" s="1"/>
  <c r="F142" i="38"/>
  <c r="D145" i="38"/>
  <c r="E141" i="38"/>
  <c r="F141" i="38" s="1"/>
  <c r="D129" i="38"/>
  <c r="F129" i="38" s="1"/>
  <c r="B122" i="38" a="1"/>
  <c r="B145" i="38" s="1"/>
  <c r="B169" i="38" s="1"/>
  <c r="F75" i="38"/>
  <c r="F76" i="38" s="1"/>
  <c r="D84" i="38"/>
  <c r="F84" i="38" s="1"/>
  <c r="F86" i="38" s="1"/>
  <c r="B78" i="38"/>
  <c r="D40" i="38"/>
  <c r="D34" i="38" s="1"/>
  <c r="A138" i="38"/>
  <c r="A116" i="38"/>
  <c r="A94" i="38"/>
  <c r="F98" i="38"/>
  <c r="A72" i="38"/>
  <c r="A50" i="38"/>
  <c r="D62" i="38"/>
  <c r="F62" i="38" s="1"/>
  <c r="F64" i="38" s="1"/>
  <c r="F54" i="38"/>
  <c r="A28" i="38"/>
  <c r="F32" i="38"/>
  <c r="F19" i="38"/>
  <c r="F20" i="38" s="1"/>
  <c r="F9" i="38"/>
  <c r="A5" i="38"/>
  <c r="F108" i="38" l="1"/>
  <c r="D100" i="38"/>
  <c r="D56" i="38"/>
  <c r="F128" i="38"/>
  <c r="F130" i="38" s="1"/>
  <c r="F143" i="38"/>
  <c r="D78" i="38"/>
  <c r="F40" i="38"/>
  <c r="F42" i="38" s="1"/>
  <c r="D14" i="25" l="1"/>
  <c r="D18" i="39" l="1"/>
  <c r="D17" i="39"/>
  <c r="B8" i="39" s="1"/>
  <c r="D8" i="39" s="1"/>
  <c r="A1" i="27" l="1"/>
  <c r="A1" i="40"/>
  <c r="A1" i="25"/>
  <c r="A1" i="39"/>
  <c r="A2" i="32"/>
  <c r="C12" i="32" l="1"/>
  <c r="D12" i="32"/>
  <c r="E12" i="32"/>
  <c r="F12" i="32"/>
  <c r="B12" i="32"/>
  <c r="B12" i="39" l="1"/>
  <c r="D12" i="39" s="1"/>
  <c r="F12" i="39" s="1"/>
  <c r="B11" i="39"/>
  <c r="D10" i="27" l="1"/>
  <c r="B14" i="39" l="1"/>
  <c r="D14" i="39" s="1"/>
  <c r="F14" i="39" s="1"/>
  <c r="E12" i="38" s="1"/>
  <c r="F12" i="38" s="1"/>
  <c r="B13" i="39"/>
  <c r="D13" i="39" s="1"/>
  <c r="F13" i="39" s="1"/>
  <c r="E11" i="38" s="1"/>
  <c r="F11" i="38" s="1"/>
  <c r="F14" i="38" s="1"/>
  <c r="D11" i="39"/>
  <c r="F11" i="39" s="1"/>
  <c r="B10" i="39"/>
  <c r="D10" i="39" s="1"/>
  <c r="F10" i="39" s="1"/>
  <c r="D21" i="39" s="1"/>
  <c r="E100" i="38" s="1"/>
  <c r="B9" i="39"/>
  <c r="D9" i="39" s="1"/>
  <c r="F9" i="39" s="1"/>
  <c r="E34" i="38" s="1"/>
  <c r="F34" i="38" s="1"/>
  <c r="F35" i="38" s="1"/>
  <c r="F8" i="39"/>
  <c r="B11" i="6"/>
  <c r="B12" i="6" s="1"/>
  <c r="B13" i="6" s="1"/>
  <c r="B14" i="6" s="1"/>
  <c r="B15" i="6" s="1"/>
  <c r="B16" i="6" s="1"/>
  <c r="B17" i="6" s="1"/>
  <c r="B18" i="6" s="1"/>
  <c r="B19" i="6" s="1"/>
  <c r="B20" i="6" s="1"/>
  <c r="B21" i="6" s="1"/>
  <c r="B22" i="6" s="1"/>
  <c r="B23" i="6" s="1"/>
  <c r="B24" i="6" s="1"/>
  <c r="B25" i="6" s="1"/>
  <c r="B26" i="6" s="1"/>
  <c r="B30" i="6" s="1"/>
  <c r="B32" i="6" s="1"/>
  <c r="I11" i="6"/>
  <c r="K11" i="6" s="1"/>
  <c r="I12" i="6"/>
  <c r="K12" i="6" s="1"/>
  <c r="I13" i="6"/>
  <c r="K13" i="6" s="1"/>
  <c r="I14" i="6"/>
  <c r="K14" i="6" s="1"/>
  <c r="I15" i="6"/>
  <c r="K15" i="6" s="1"/>
  <c r="I16" i="6"/>
  <c r="K16" i="6" s="1"/>
  <c r="I17" i="6"/>
  <c r="K17" i="6" s="1"/>
  <c r="I18" i="6"/>
  <c r="K18" i="6" s="1"/>
  <c r="I19" i="6"/>
  <c r="K19" i="6"/>
  <c r="I20" i="6"/>
  <c r="K20" i="6" s="1"/>
  <c r="I21" i="6"/>
  <c r="K21" i="6" s="1"/>
  <c r="I22" i="6"/>
  <c r="K22" i="6" s="1"/>
  <c r="I23" i="6"/>
  <c r="K23" i="6" s="1"/>
  <c r="I24" i="6"/>
  <c r="K24" i="6" s="1"/>
  <c r="I25" i="6"/>
  <c r="K25" i="6" s="1"/>
  <c r="I26" i="6"/>
  <c r="K26" i="6" s="1"/>
  <c r="I27" i="6"/>
  <c r="K27" i="6" s="1"/>
  <c r="I28" i="6"/>
  <c r="K28" i="6" s="1"/>
  <c r="I29" i="6"/>
  <c r="K29" i="6" s="1"/>
  <c r="I30" i="6"/>
  <c r="K30" i="6" s="1"/>
  <c r="I31" i="6"/>
  <c r="K31" i="6" s="1"/>
  <c r="I32" i="6"/>
  <c r="K32" i="6" s="1"/>
  <c r="I33" i="6"/>
  <c r="K33" i="6" s="1"/>
  <c r="I34" i="6"/>
  <c r="K34" i="6" s="1"/>
  <c r="I35" i="6"/>
  <c r="K35" i="6" s="1"/>
  <c r="I36" i="6"/>
  <c r="K36" i="6" s="1"/>
  <c r="I37" i="6"/>
  <c r="K37" i="6" s="1"/>
  <c r="I38" i="6"/>
  <c r="K38" i="6" s="1"/>
  <c r="I39" i="6"/>
  <c r="K39" i="6" s="1"/>
  <c r="I40" i="6"/>
  <c r="K40" i="6" s="1"/>
  <c r="I41" i="6"/>
  <c r="K41" i="6" s="1"/>
  <c r="I42" i="6"/>
  <c r="K42" i="6"/>
  <c r="I43" i="6"/>
  <c r="K43" i="6" s="1"/>
  <c r="I44" i="6"/>
  <c r="K44" i="6" s="1"/>
  <c r="I45" i="6"/>
  <c r="I46" i="6"/>
  <c r="K46" i="6" s="1"/>
  <c r="I47" i="6"/>
  <c r="K47" i="6" s="1"/>
  <c r="I48" i="6"/>
  <c r="K48" i="6" s="1"/>
  <c r="I49" i="6"/>
  <c r="K49" i="6" s="1"/>
  <c r="I50" i="6"/>
  <c r="K50" i="6" s="1"/>
  <c r="I51" i="6"/>
  <c r="K51" i="6" s="1"/>
  <c r="I52" i="6"/>
  <c r="K52" i="6" s="1"/>
  <c r="B56" i="6"/>
  <c r="B58" i="6" s="1"/>
  <c r="B59" i="6" s="1"/>
  <c r="B60" i="6" s="1"/>
  <c r="B61" i="6" s="1"/>
  <c r="B62" i="6" s="1"/>
  <c r="B63" i="6" s="1"/>
  <c r="B64" i="6" s="1"/>
  <c r="B65" i="6" s="1"/>
  <c r="B66" i="6" s="1"/>
  <c r="B67" i="6" s="1"/>
  <c r="B68" i="6" s="1"/>
  <c r="B69" i="6" s="1"/>
  <c r="I56" i="6"/>
  <c r="K56" i="6"/>
  <c r="B57" i="6"/>
  <c r="E57" i="6"/>
  <c r="I57" i="6" s="1"/>
  <c r="K57" i="6" s="1"/>
  <c r="E58" i="6"/>
  <c r="I58" i="6"/>
  <c r="K58" i="6" s="1"/>
  <c r="E59" i="6"/>
  <c r="I59" i="6" s="1"/>
  <c r="K59" i="6" s="1"/>
  <c r="E60" i="6"/>
  <c r="I60" i="6" s="1"/>
  <c r="K60" i="6" s="1"/>
  <c r="I61" i="6"/>
  <c r="K61" i="6" s="1"/>
  <c r="I62" i="6"/>
  <c r="K62" i="6" s="1"/>
  <c r="I63" i="6"/>
  <c r="K63" i="6" s="1"/>
  <c r="I64" i="6"/>
  <c r="K64" i="6" s="1"/>
  <c r="I65" i="6"/>
  <c r="K65" i="6" s="1"/>
  <c r="I66" i="6"/>
  <c r="K66" i="6" s="1"/>
  <c r="I67" i="6"/>
  <c r="K67" i="6" s="1"/>
  <c r="I68" i="6"/>
  <c r="K68" i="6" s="1"/>
  <c r="I69" i="6"/>
  <c r="K69" i="6" s="1"/>
  <c r="B73" i="6"/>
  <c r="B74" i="6" s="1"/>
  <c r="I73" i="6"/>
  <c r="K73" i="6" s="1"/>
  <c r="I74" i="6"/>
  <c r="K74" i="6" s="1"/>
  <c r="I75" i="6"/>
  <c r="K75" i="6" s="1"/>
  <c r="I76" i="6"/>
  <c r="K76" i="6" s="1"/>
  <c r="I77" i="6"/>
  <c r="K77" i="6" s="1"/>
  <c r="I78" i="6"/>
  <c r="K78" i="6" s="1"/>
  <c r="I79" i="6"/>
  <c r="K79" i="6" s="1"/>
  <c r="I80" i="6"/>
  <c r="K80" i="6" s="1"/>
  <c r="I81" i="6"/>
  <c r="K81" i="6" s="1"/>
  <c r="I82" i="6"/>
  <c r="K82" i="6" s="1"/>
  <c r="I83" i="6"/>
  <c r="K83" i="6" s="1"/>
  <c r="I84" i="6"/>
  <c r="K84" i="6" s="1"/>
  <c r="I85" i="6"/>
  <c r="K85" i="6" s="1"/>
  <c r="I86" i="6"/>
  <c r="K86" i="6" s="1"/>
  <c r="I87" i="6"/>
  <c r="K87" i="6" s="1"/>
  <c r="I88" i="6"/>
  <c r="K88" i="6" s="1"/>
  <c r="I89" i="6"/>
  <c r="K89" i="6"/>
  <c r="I90" i="6"/>
  <c r="K90" i="6" s="1"/>
  <c r="I91" i="6"/>
  <c r="K91" i="6" s="1"/>
  <c r="I92" i="6"/>
  <c r="K92" i="6" s="1"/>
  <c r="I93" i="6"/>
  <c r="K93" i="6" s="1"/>
  <c r="I94" i="6"/>
  <c r="K94" i="6" s="1"/>
  <c r="I95" i="6"/>
  <c r="K95" i="6" s="1"/>
  <c r="I96" i="6"/>
  <c r="K96" i="6" s="1"/>
  <c r="I97" i="6"/>
  <c r="K97" i="6"/>
  <c r="I98" i="6"/>
  <c r="K98" i="6" s="1"/>
  <c r="I99" i="6"/>
  <c r="I100" i="6"/>
  <c r="K100" i="6" s="1"/>
  <c r="I101" i="6"/>
  <c r="K101" i="6" s="1"/>
  <c r="I102" i="6"/>
  <c r="K102" i="6" s="1"/>
  <c r="I103" i="6"/>
  <c r="K103" i="6" s="1"/>
  <c r="I104" i="6"/>
  <c r="K104" i="6" s="1"/>
  <c r="I105" i="6"/>
  <c r="K105" i="6" s="1"/>
  <c r="I106" i="6"/>
  <c r="K106" i="6" s="1"/>
  <c r="I107" i="6"/>
  <c r="K107" i="6" s="1"/>
  <c r="I108" i="6"/>
  <c r="K108" i="6" s="1"/>
  <c r="I109" i="6"/>
  <c r="K109" i="6" s="1"/>
  <c r="I110" i="6"/>
  <c r="K110" i="6" s="1"/>
  <c r="I111" i="6"/>
  <c r="K111" i="6" s="1"/>
  <c r="I112" i="6"/>
  <c r="K112" i="6" s="1"/>
  <c r="I113" i="6"/>
  <c r="K113" i="6" s="1"/>
  <c r="I114" i="6"/>
  <c r="K114" i="6" s="1"/>
  <c r="I115" i="6"/>
  <c r="K115" i="6" s="1"/>
  <c r="I116" i="6"/>
  <c r="K116" i="6" s="1"/>
  <c r="I117" i="6"/>
  <c r="K117" i="6" s="1"/>
  <c r="I118" i="6"/>
  <c r="K118" i="6" s="1"/>
  <c r="I119" i="6"/>
  <c r="K119" i="6" s="1"/>
  <c r="I120" i="6"/>
  <c r="K120" i="6" s="1"/>
  <c r="I121" i="6"/>
  <c r="K121" i="6" s="1"/>
  <c r="I122" i="6"/>
  <c r="K122" i="6" s="1"/>
  <c r="I123" i="6"/>
  <c r="K123" i="6" s="1"/>
  <c r="I124" i="6"/>
  <c r="K124" i="6" s="1"/>
  <c r="I125" i="6"/>
  <c r="K125" i="6" s="1"/>
  <c r="I126" i="6"/>
  <c r="K126" i="6" s="1"/>
  <c r="I127" i="6"/>
  <c r="K127" i="6" s="1"/>
  <c r="I128" i="6"/>
  <c r="K128" i="6" s="1"/>
  <c r="I129" i="6"/>
  <c r="K129" i="6" s="1"/>
  <c r="I130" i="6"/>
  <c r="K130" i="6" s="1"/>
  <c r="I131" i="6"/>
  <c r="K131" i="6" s="1"/>
  <c r="I132" i="6"/>
  <c r="K132" i="6" s="1"/>
  <c r="I133" i="6"/>
  <c r="K133" i="6" s="1"/>
  <c r="I134" i="6"/>
  <c r="K134" i="6"/>
  <c r="I135" i="6"/>
  <c r="K135" i="6" s="1"/>
  <c r="I136" i="6"/>
  <c r="K136" i="6" s="1"/>
  <c r="I137" i="6"/>
  <c r="K137" i="6" s="1"/>
  <c r="I138" i="6"/>
  <c r="K138" i="6" s="1"/>
  <c r="I139" i="6"/>
  <c r="K139" i="6" s="1"/>
  <c r="I140" i="6"/>
  <c r="K140" i="6" s="1"/>
  <c r="I141" i="6"/>
  <c r="K141" i="6" s="1"/>
  <c r="I142" i="6"/>
  <c r="K142" i="6" s="1"/>
  <c r="I143" i="6"/>
  <c r="K143" i="6" s="1"/>
  <c r="I144" i="6"/>
  <c r="K144" i="6" s="1"/>
  <c r="I145" i="6"/>
  <c r="K145" i="6" s="1"/>
  <c r="I146" i="6"/>
  <c r="K146" i="6" s="1"/>
  <c r="I147" i="6"/>
  <c r="K147" i="6" s="1"/>
  <c r="I148" i="6"/>
  <c r="K148" i="6" s="1"/>
  <c r="I149" i="6"/>
  <c r="K149" i="6" s="1"/>
  <c r="I150" i="6"/>
  <c r="K150" i="6" s="1"/>
  <c r="I151" i="6"/>
  <c r="K151" i="6" s="1"/>
  <c r="I152" i="6"/>
  <c r="K152" i="6" s="1"/>
  <c r="I153" i="6"/>
  <c r="K153" i="6" s="1"/>
  <c r="I154" i="6"/>
  <c r="K154" i="6" s="1"/>
  <c r="B158" i="6"/>
  <c r="B161" i="6" s="1"/>
  <c r="E158" i="6"/>
  <c r="I158" i="6" s="1"/>
  <c r="K158" i="6" s="1"/>
  <c r="B159" i="6"/>
  <c r="B162" i="6" s="1"/>
  <c r="E159" i="6"/>
  <c r="I159" i="6" s="1"/>
  <c r="K159" i="6" s="1"/>
  <c r="B160" i="6"/>
  <c r="E160" i="6"/>
  <c r="I160" i="6" s="1"/>
  <c r="K160" i="6" s="1"/>
  <c r="E161" i="6"/>
  <c r="I161" i="6" s="1"/>
  <c r="K161" i="6" s="1"/>
  <c r="E162" i="6"/>
  <c r="I162" i="6" s="1"/>
  <c r="K162" i="6" s="1"/>
  <c r="B163" i="6"/>
  <c r="B166" i="6" s="1"/>
  <c r="I163" i="6"/>
  <c r="K163" i="6" s="1"/>
  <c r="E164" i="6"/>
  <c r="I164" i="6" s="1"/>
  <c r="K164" i="6" s="1"/>
  <c r="E165" i="6"/>
  <c r="I165" i="6" s="1"/>
  <c r="K165" i="6" s="1"/>
  <c r="E166" i="6"/>
  <c r="I166" i="6" s="1"/>
  <c r="K166" i="6" s="1"/>
  <c r="E167" i="6"/>
  <c r="I167" i="6" s="1"/>
  <c r="K167" i="6" s="1"/>
  <c r="E168" i="6"/>
  <c r="I168" i="6" s="1"/>
  <c r="K168" i="6" s="1"/>
  <c r="E169" i="6"/>
  <c r="I169" i="6" s="1"/>
  <c r="K169" i="6" s="1"/>
  <c r="E170" i="6"/>
  <c r="I170" i="6" s="1"/>
  <c r="K170" i="6" s="1"/>
  <c r="E171" i="6"/>
  <c r="I171" i="6" s="1"/>
  <c r="K171" i="6" s="1"/>
  <c r="E172" i="6"/>
  <c r="I172" i="6" s="1"/>
  <c r="K172" i="6" s="1"/>
  <c r="I173" i="6"/>
  <c r="K173" i="6" s="1"/>
  <c r="E174" i="6"/>
  <c r="I174" i="6" s="1"/>
  <c r="K174" i="6" s="1"/>
  <c r="I175" i="6"/>
  <c r="K175" i="6" s="1"/>
  <c r="E176" i="6"/>
  <c r="I176" i="6" s="1"/>
  <c r="K176" i="6" s="1"/>
  <c r="E177" i="6"/>
  <c r="I177" i="6" s="1"/>
  <c r="K177" i="6" s="1"/>
  <c r="I178" i="6"/>
  <c r="K178" i="6" s="1"/>
  <c r="I179" i="6"/>
  <c r="K179" i="6" s="1"/>
  <c r="I180" i="6"/>
  <c r="K180" i="6" s="1"/>
  <c r="I181" i="6"/>
  <c r="K181" i="6" s="1"/>
  <c r="I182" i="6"/>
  <c r="K182" i="6" s="1"/>
  <c r="I183" i="6"/>
  <c r="K183" i="6" s="1"/>
  <c r="I184" i="6"/>
  <c r="K184" i="6" s="1"/>
  <c r="E185" i="6"/>
  <c r="I185" i="6" s="1"/>
  <c r="K185" i="6" s="1"/>
  <c r="B190" i="6"/>
  <c r="B191" i="6" s="1"/>
  <c r="B192" i="6" s="1"/>
  <c r="B193" i="6" s="1"/>
  <c r="I190" i="6"/>
  <c r="K190" i="6" s="1"/>
  <c r="I191" i="6"/>
  <c r="K191" i="6" s="1"/>
  <c r="I192" i="6"/>
  <c r="K192" i="6" s="1"/>
  <c r="I193" i="6"/>
  <c r="K193" i="6" s="1"/>
  <c r="E194" i="6"/>
  <c r="I194" i="6" s="1"/>
  <c r="K194" i="6" s="1"/>
  <c r="B198" i="6"/>
  <c r="B199" i="6" s="1"/>
  <c r="B200" i="6" s="1"/>
  <c r="B201" i="6" s="1"/>
  <c r="B202" i="6" s="1"/>
  <c r="B203" i="6" s="1"/>
  <c r="B204" i="6" s="1"/>
  <c r="I198" i="6"/>
  <c r="I199" i="6"/>
  <c r="K199" i="6" s="1"/>
  <c r="I200" i="6"/>
  <c r="K200" i="6" s="1"/>
  <c r="I201" i="6"/>
  <c r="K201" i="6" s="1"/>
  <c r="I202" i="6"/>
  <c r="K202" i="6" s="1"/>
  <c r="I203" i="6"/>
  <c r="K203" i="6" s="1"/>
  <c r="I204" i="6"/>
  <c r="K204" i="6" s="1"/>
  <c r="B208" i="6"/>
  <c r="B209" i="6" s="1"/>
  <c r="B210" i="6" s="1"/>
  <c r="B211" i="6" s="1"/>
  <c r="B212" i="6" s="1"/>
  <c r="B213" i="6" s="1"/>
  <c r="B214" i="6" s="1"/>
  <c r="B215" i="6" s="1"/>
  <c r="B216" i="6" s="1"/>
  <c r="B217" i="6" s="1"/>
  <c r="B218" i="6" s="1"/>
  <c r="I208" i="6"/>
  <c r="K208" i="6" s="1"/>
  <c r="I209" i="6"/>
  <c r="K209" i="6" s="1"/>
  <c r="E210" i="6"/>
  <c r="I210" i="6" s="1"/>
  <c r="K210" i="6" s="1"/>
  <c r="I211" i="6"/>
  <c r="K211" i="6" s="1"/>
  <c r="I212" i="6"/>
  <c r="K212" i="6" s="1"/>
  <c r="I213" i="6"/>
  <c r="K213" i="6" s="1"/>
  <c r="I214" i="6"/>
  <c r="K214" i="6" s="1"/>
  <c r="I215" i="6"/>
  <c r="K215" i="6" s="1"/>
  <c r="I216" i="6"/>
  <c r="K216" i="6" s="1"/>
  <c r="I217" i="6"/>
  <c r="K217" i="6" s="1"/>
  <c r="I218" i="6"/>
  <c r="K218" i="6" s="1"/>
  <c r="B222" i="6"/>
  <c r="B223" i="6" s="1"/>
  <c r="B224" i="6" s="1"/>
  <c r="B225" i="6" s="1"/>
  <c r="I222" i="6"/>
  <c r="K222" i="6" s="1"/>
  <c r="I223" i="6"/>
  <c r="K223" i="6" s="1"/>
  <c r="I224" i="6"/>
  <c r="K224" i="6" s="1"/>
  <c r="I225" i="6"/>
  <c r="K225" i="6" s="1"/>
  <c r="I226" i="6"/>
  <c r="K226" i="6" s="1"/>
  <c r="I227" i="6"/>
  <c r="K227" i="6" s="1"/>
  <c r="I228" i="6"/>
  <c r="K228" i="6" s="1"/>
  <c r="I229" i="6"/>
  <c r="K229" i="6" s="1"/>
  <c r="I230" i="6"/>
  <c r="K230" i="6" s="1"/>
  <c r="I231" i="6"/>
  <c r="K231" i="6" s="1"/>
  <c r="I232" i="6"/>
  <c r="K232" i="6" s="1"/>
  <c r="I233" i="6"/>
  <c r="K233" i="6" s="1"/>
  <c r="I234" i="6"/>
  <c r="K234" i="6" s="1"/>
  <c r="I235" i="6"/>
  <c r="K235" i="6" s="1"/>
  <c r="I236" i="6"/>
  <c r="K236" i="6" s="1"/>
  <c r="I237" i="6"/>
  <c r="K237" i="6" s="1"/>
  <c r="I241" i="6"/>
  <c r="K241" i="6" s="1"/>
  <c r="B242" i="6"/>
  <c r="I242" i="6"/>
  <c r="K242" i="6" s="1"/>
  <c r="B243" i="6"/>
  <c r="B246" i="6" s="1"/>
  <c r="B248" i="6" s="1"/>
  <c r="B249" i="6" s="1"/>
  <c r="B250" i="6" s="1"/>
  <c r="I243" i="6"/>
  <c r="K243" i="6" s="1"/>
  <c r="B244" i="6"/>
  <c r="I244" i="6"/>
  <c r="K244" i="6" s="1"/>
  <c r="B245" i="6"/>
  <c r="B247" i="6" s="1"/>
  <c r="I245" i="6"/>
  <c r="K245" i="6" s="1"/>
  <c r="I246" i="6"/>
  <c r="K246" i="6" s="1"/>
  <c r="I247" i="6"/>
  <c r="K247" i="6" s="1"/>
  <c r="I248" i="6"/>
  <c r="K248" i="6" s="1"/>
  <c r="I249" i="6"/>
  <c r="K249" i="6" s="1"/>
  <c r="I250" i="6"/>
  <c r="K250" i="6" s="1"/>
  <c r="I251" i="6"/>
  <c r="K251" i="6" s="1"/>
  <c r="I252" i="6"/>
  <c r="K252" i="6" s="1"/>
  <c r="I253" i="6"/>
  <c r="K253" i="6" s="1"/>
  <c r="I254" i="6"/>
  <c r="K254" i="6" s="1"/>
  <c r="I255" i="6"/>
  <c r="K255" i="6" s="1"/>
  <c r="I256" i="6"/>
  <c r="K256" i="6" s="1"/>
  <c r="I257" i="6"/>
  <c r="K257" i="6" s="1"/>
  <c r="I258" i="6"/>
  <c r="K258" i="6" s="1"/>
  <c r="I259" i="6"/>
  <c r="K259" i="6" s="1"/>
  <c r="I260" i="6"/>
  <c r="K260" i="6" s="1"/>
  <c r="I261" i="6"/>
  <c r="K261" i="6" s="1"/>
  <c r="I262" i="6"/>
  <c r="K262" i="6" s="1"/>
  <c r="I263" i="6"/>
  <c r="K263" i="6" s="1"/>
  <c r="I264" i="6"/>
  <c r="K264" i="6" s="1"/>
  <c r="B268" i="6"/>
  <c r="B269" i="6" s="1"/>
  <c r="B270" i="6" s="1"/>
  <c r="B271" i="6" s="1"/>
  <c r="B272" i="6" s="1"/>
  <c r="B273" i="6" s="1"/>
  <c r="B274" i="6" s="1"/>
  <c r="B275" i="6" s="1"/>
  <c r="I268" i="6"/>
  <c r="K268" i="6" s="1"/>
  <c r="I269" i="6"/>
  <c r="K269" i="6" s="1"/>
  <c r="I270" i="6"/>
  <c r="K270" i="6" s="1"/>
  <c r="I271" i="6"/>
  <c r="K271" i="6" s="1"/>
  <c r="I272" i="6"/>
  <c r="K272" i="6" s="1"/>
  <c r="I273" i="6"/>
  <c r="K273" i="6"/>
  <c r="I274" i="6"/>
  <c r="K274" i="6" s="1"/>
  <c r="I275" i="6"/>
  <c r="K275" i="6" s="1"/>
  <c r="B279" i="6"/>
  <c r="B280" i="6" s="1"/>
  <c r="I279" i="6"/>
  <c r="K279" i="6" s="1"/>
  <c r="I280" i="6"/>
  <c r="B284" i="6"/>
  <c r="I284" i="6"/>
  <c r="K284" i="6" s="1"/>
  <c r="B285" i="6"/>
  <c r="B287" i="6" s="1"/>
  <c r="I285" i="6"/>
  <c r="K285" i="6" s="1"/>
  <c r="I286" i="6"/>
  <c r="K286" i="6" s="1"/>
  <c r="I287" i="6"/>
  <c r="K287" i="6" s="1"/>
  <c r="I288" i="6"/>
  <c r="K288" i="6" s="1"/>
  <c r="B292" i="6"/>
  <c r="B293" i="6" s="1"/>
  <c r="I292" i="6"/>
  <c r="K292" i="6" s="1"/>
  <c r="I293" i="6"/>
  <c r="K293" i="6" s="1"/>
  <c r="B11" i="32"/>
  <c r="C11" i="32"/>
  <c r="D11" i="32"/>
  <c r="E11" i="32"/>
  <c r="F11" i="32"/>
  <c r="G11" i="32"/>
  <c r="H11" i="32"/>
  <c r="I11" i="32"/>
  <c r="J11" i="32"/>
  <c r="B13" i="32"/>
  <c r="B16" i="32" s="1"/>
  <c r="C13" i="32"/>
  <c r="C17" i="32" s="1"/>
  <c r="D13" i="32"/>
  <c r="D14" i="32" s="1"/>
  <c r="E13" i="32"/>
  <c r="E14" i="32" s="1"/>
  <c r="F13" i="32"/>
  <c r="F33" i="32" s="1"/>
  <c r="F34" i="32" s="1"/>
  <c r="F35" i="32" s="1"/>
  <c r="G13" i="32"/>
  <c r="G14" i="32" s="1"/>
  <c r="G22" i="32" s="1"/>
  <c r="H13" i="32"/>
  <c r="H14" i="32" s="1"/>
  <c r="I13" i="32"/>
  <c r="I16" i="32" s="1"/>
  <c r="J13" i="32"/>
  <c r="J33" i="32" s="1"/>
  <c r="J34" i="32" s="1"/>
  <c r="J35" i="32" s="1"/>
  <c r="B20" i="32"/>
  <c r="C20" i="32"/>
  <c r="D20" i="32"/>
  <c r="E20" i="32"/>
  <c r="F20" i="32"/>
  <c r="G20" i="32"/>
  <c r="H20" i="32"/>
  <c r="I20" i="32"/>
  <c r="J20" i="32"/>
  <c r="C40" i="32"/>
  <c r="C41" i="32"/>
  <c r="C42" i="32"/>
  <c r="D43" i="27"/>
  <c r="E43" i="27" s="1"/>
  <c r="D18" i="27"/>
  <c r="E18" i="27" s="1"/>
  <c r="D19" i="27"/>
  <c r="E19" i="27" s="1"/>
  <c r="D20" i="27"/>
  <c r="E20" i="27" s="1"/>
  <c r="D25" i="27"/>
  <c r="E25" i="27" s="1"/>
  <c r="E26" i="27"/>
  <c r="D27" i="27"/>
  <c r="E27" i="27" s="1"/>
  <c r="D32" i="27"/>
  <c r="E32" i="27" s="1"/>
  <c r="D33" i="27"/>
  <c r="E33" i="27" s="1"/>
  <c r="E35" i="27"/>
  <c r="D36" i="27"/>
  <c r="E36" i="27" s="1"/>
  <c r="D41" i="27"/>
  <c r="E41" i="27" s="1"/>
  <c r="D44" i="27"/>
  <c r="E44" i="27" s="1"/>
  <c r="D45" i="27"/>
  <c r="E45" i="27" s="1"/>
  <c r="D50" i="27"/>
  <c r="E50" i="27" s="1"/>
  <c r="D54" i="27"/>
  <c r="E54" i="27" s="1"/>
  <c r="D59" i="27"/>
  <c r="E59" i="27" s="1"/>
  <c r="D63" i="27"/>
  <c r="E63" i="27" s="1"/>
  <c r="D68" i="27"/>
  <c r="E68" i="27" s="1"/>
  <c r="D72" i="27"/>
  <c r="E72" i="27" s="1"/>
  <c r="D77" i="27"/>
  <c r="E77" i="27" s="1"/>
  <c r="D81" i="27"/>
  <c r="E81" i="27" s="1"/>
  <c r="C13" i="21"/>
  <c r="D33" i="21" s="1"/>
  <c r="F33" i="21" s="1"/>
  <c r="C14" i="21"/>
  <c r="C15" i="21"/>
  <c r="F15" i="21" s="1"/>
  <c r="F16" i="21"/>
  <c r="F21" i="21"/>
  <c r="F22" i="21"/>
  <c r="F26" i="21"/>
  <c r="F27" i="21"/>
  <c r="F28" i="21"/>
  <c r="F32" i="21"/>
  <c r="E34" i="21"/>
  <c r="F35" i="21"/>
  <c r="C51" i="21"/>
  <c r="F51" i="21" s="1"/>
  <c r="C52" i="21"/>
  <c r="F52" i="21" s="1"/>
  <c r="F53" i="21"/>
  <c r="F59" i="21"/>
  <c r="F60" i="21"/>
  <c r="F64" i="21"/>
  <c r="F65" i="21"/>
  <c r="F66" i="21"/>
  <c r="C69" i="21"/>
  <c r="F69" i="21" s="1"/>
  <c r="F70" i="21"/>
  <c r="D60" i="27"/>
  <c r="E60" i="27" s="1"/>
  <c r="B43" i="6"/>
  <c r="B42" i="6"/>
  <c r="D79" i="27"/>
  <c r="E79" i="27" s="1"/>
  <c r="D52" i="27"/>
  <c r="E52" i="27" s="1"/>
  <c r="D61" i="27"/>
  <c r="E61" i="27" s="1"/>
  <c r="D42" i="27"/>
  <c r="E42" i="27" s="1"/>
  <c r="D70" i="27"/>
  <c r="E70" i="27" s="1"/>
  <c r="D34" i="27"/>
  <c r="E34" i="27" s="1"/>
  <c r="B164" i="6" l="1"/>
  <c r="B167" i="6" s="1"/>
  <c r="B165" i="6"/>
  <c r="E16" i="38"/>
  <c r="F16" i="38" s="1"/>
  <c r="F17" i="38" s="1"/>
  <c r="F100" i="38"/>
  <c r="F101" i="38" s="1"/>
  <c r="E56" i="38"/>
  <c r="F56" i="38" s="1"/>
  <c r="F57" i="38" s="1"/>
  <c r="E37" i="38"/>
  <c r="F37" i="38" s="1"/>
  <c r="F38" i="38" s="1"/>
  <c r="E44" i="38" s="1"/>
  <c r="E16" i="32"/>
  <c r="D30" i="39"/>
  <c r="E236" i="38" s="1"/>
  <c r="F236" i="38" s="1"/>
  <c r="F237" i="38" s="1"/>
  <c r="F24" i="32"/>
  <c r="E17" i="32"/>
  <c r="E24" i="32"/>
  <c r="E33" i="32"/>
  <c r="E34" i="32" s="1"/>
  <c r="E35" i="32" s="1"/>
  <c r="F13" i="21"/>
  <c r="D23" i="32"/>
  <c r="H19" i="32"/>
  <c r="G17" i="32"/>
  <c r="G33" i="32"/>
  <c r="G34" i="32" s="1"/>
  <c r="G35" i="32" s="1"/>
  <c r="G24" i="32"/>
  <c r="G16" i="32"/>
  <c r="G23" i="32"/>
  <c r="D16" i="32"/>
  <c r="D27" i="39"/>
  <c r="I23" i="32"/>
  <c r="F16" i="32"/>
  <c r="D23" i="39"/>
  <c r="F23" i="32"/>
  <c r="I14" i="32"/>
  <c r="I15" i="32" s="1"/>
  <c r="I18" i="32" s="1"/>
  <c r="I33" i="32"/>
  <c r="I34" i="32" s="1"/>
  <c r="I35" i="32" s="1"/>
  <c r="C19" i="32"/>
  <c r="B286" i="6"/>
  <c r="B288" i="6" s="1"/>
  <c r="D24" i="39"/>
  <c r="H16" i="32"/>
  <c r="E21" i="27"/>
  <c r="I24" i="32"/>
  <c r="E23" i="32"/>
  <c r="F17" i="32"/>
  <c r="D15" i="32"/>
  <c r="D18" i="32" s="1"/>
  <c r="H24" i="32"/>
  <c r="C23" i="32"/>
  <c r="C14" i="32"/>
  <c r="C32" i="32" s="1"/>
  <c r="G32" i="32"/>
  <c r="H33" i="32"/>
  <c r="H34" i="32" s="1"/>
  <c r="H35" i="32" s="1"/>
  <c r="H17" i="32"/>
  <c r="C16" i="32"/>
  <c r="C33" i="32"/>
  <c r="C34" i="32" s="1"/>
  <c r="C35" i="32" s="1"/>
  <c r="C24" i="32"/>
  <c r="H32" i="32"/>
  <c r="H22" i="32"/>
  <c r="H15" i="32"/>
  <c r="H18" i="32" s="1"/>
  <c r="D32" i="32"/>
  <c r="E22" i="32"/>
  <c r="E32" i="32"/>
  <c r="E15" i="32"/>
  <c r="E18" i="32" s="1"/>
  <c r="J14" i="32"/>
  <c r="G15" i="32"/>
  <c r="G18" i="32" s="1"/>
  <c r="H23" i="32"/>
  <c r="B24" i="32"/>
  <c r="B23" i="32"/>
  <c r="G19" i="32"/>
  <c r="B19" i="32"/>
  <c r="B17" i="32"/>
  <c r="D33" i="32"/>
  <c r="D34" i="32" s="1"/>
  <c r="D35" i="32" s="1"/>
  <c r="D24" i="32"/>
  <c r="D17" i="32"/>
  <c r="B33" i="32"/>
  <c r="B34" i="32" s="1"/>
  <c r="B35" i="32" s="1"/>
  <c r="F19" i="32"/>
  <c r="I17" i="32"/>
  <c r="F14" i="32"/>
  <c r="F15" i="32" s="1"/>
  <c r="F18" i="32" s="1"/>
  <c r="J19" i="32"/>
  <c r="D19" i="32"/>
  <c r="B14" i="32"/>
  <c r="B32" i="32" s="1"/>
  <c r="B251" i="6"/>
  <c r="B253" i="6" s="1"/>
  <c r="B252" i="6"/>
  <c r="B254" i="6" s="1"/>
  <c r="B226" i="6"/>
  <c r="B228" i="6" s="1"/>
  <c r="B227" i="6"/>
  <c r="E28" i="27"/>
  <c r="E46" i="27"/>
  <c r="D90" i="27" s="1"/>
  <c r="F71" i="21"/>
  <c r="B31" i="6"/>
  <c r="B33" i="6" s="1"/>
  <c r="B34" i="6" s="1"/>
  <c r="D22" i="32"/>
  <c r="F14" i="21"/>
  <c r="F18" i="21" s="1"/>
  <c r="D34" i="21"/>
  <c r="F34" i="21" s="1"/>
  <c r="F36" i="21" s="1"/>
  <c r="D53" i="27"/>
  <c r="D78" i="27"/>
  <c r="E78" i="27" s="1"/>
  <c r="D69" i="27"/>
  <c r="E69" i="27" s="1"/>
  <c r="D51" i="27"/>
  <c r="E51" i="27" s="1"/>
  <c r="J17" i="32"/>
  <c r="J23" i="32"/>
  <c r="J24" i="32"/>
  <c r="J16" i="32"/>
  <c r="D22" i="39"/>
  <c r="E190" i="38" s="1"/>
  <c r="F190" i="38" s="1"/>
  <c r="F191" i="38" s="1"/>
  <c r="D25" i="39"/>
  <c r="B76" i="6"/>
  <c r="B77" i="6" s="1"/>
  <c r="B75" i="6"/>
  <c r="F67" i="21"/>
  <c r="E58" i="21" s="1"/>
  <c r="F58" i="21" s="1"/>
  <c r="F62" i="21" s="1"/>
  <c r="F56" i="21"/>
  <c r="F29" i="21"/>
  <c r="I19" i="32"/>
  <c r="E19" i="32"/>
  <c r="E37" i="27"/>
  <c r="E119" i="38" s="1"/>
  <c r="F119" i="38" s="1"/>
  <c r="F120" i="38" s="1"/>
  <c r="B168" i="6" l="1"/>
  <c r="B170" i="6" s="1"/>
  <c r="B169" i="6"/>
  <c r="B171" i="6" s="1"/>
  <c r="B172" i="6" s="1"/>
  <c r="B173" i="6" s="1"/>
  <c r="B174" i="6" s="1"/>
  <c r="B175" i="6" s="1"/>
  <c r="E22" i="38"/>
  <c r="C17" i="38" s="1"/>
  <c r="E103" i="38"/>
  <c r="F103" i="38" s="1"/>
  <c r="F104" i="38" s="1"/>
  <c r="E110" i="38" s="1"/>
  <c r="E59" i="38"/>
  <c r="F59" i="38" s="1"/>
  <c r="F60" i="38" s="1"/>
  <c r="C42" i="38"/>
  <c r="C32" i="38"/>
  <c r="E7" i="37"/>
  <c r="C35" i="38"/>
  <c r="C38" i="38"/>
  <c r="E239" i="38"/>
  <c r="F239" i="38" s="1"/>
  <c r="F240" i="38" s="1"/>
  <c r="E246" i="38" s="1"/>
  <c r="D28" i="39"/>
  <c r="E211" i="38"/>
  <c r="F211" i="38" s="1"/>
  <c r="F212" i="38" s="1"/>
  <c r="E262" i="38"/>
  <c r="F262" i="38" s="1"/>
  <c r="F263" i="38" s="1"/>
  <c r="E169" i="38"/>
  <c r="F169" i="38" s="1"/>
  <c r="F170" i="38" s="1"/>
  <c r="E284" i="38"/>
  <c r="F284" i="38" s="1"/>
  <c r="F285" i="38" s="1"/>
  <c r="E78" i="38"/>
  <c r="F78" i="38" s="1"/>
  <c r="F79" i="38" s="1"/>
  <c r="E193" i="38"/>
  <c r="F193" i="38" s="1"/>
  <c r="F194" i="38" s="1"/>
  <c r="E200" i="38" s="1"/>
  <c r="F32" i="32"/>
  <c r="C15" i="32"/>
  <c r="C18" i="32" s="1"/>
  <c r="E29" i="32"/>
  <c r="E48" i="32" s="1"/>
  <c r="C22" i="32"/>
  <c r="F72" i="21"/>
  <c r="I22" i="32"/>
  <c r="I29" i="32" s="1"/>
  <c r="I48" i="32" s="1"/>
  <c r="I32" i="32"/>
  <c r="F22" i="32"/>
  <c r="F29" i="32" s="1"/>
  <c r="F48" i="32" s="1"/>
  <c r="D29" i="32"/>
  <c r="D48" i="32" s="1"/>
  <c r="G29" i="32"/>
  <c r="G48" i="32" s="1"/>
  <c r="H29" i="32"/>
  <c r="H48" i="32" s="1"/>
  <c r="B15" i="32"/>
  <c r="B22" i="32"/>
  <c r="J32" i="32"/>
  <c r="J22" i="32"/>
  <c r="J15" i="32"/>
  <c r="J18" i="32" s="1"/>
  <c r="B230" i="6"/>
  <c r="B231" i="6" s="1"/>
  <c r="B232" i="6" s="1"/>
  <c r="B233" i="6" s="1"/>
  <c r="B234" i="6" s="1"/>
  <c r="B235" i="6" s="1"/>
  <c r="B236" i="6" s="1"/>
  <c r="B237" i="6" s="1"/>
  <c r="B241" i="6" s="1"/>
  <c r="B229" i="6"/>
  <c r="B255" i="6"/>
  <c r="B256" i="6"/>
  <c r="B257" i="6" s="1"/>
  <c r="B258" i="6" s="1"/>
  <c r="B259" i="6" s="1"/>
  <c r="B260" i="6" s="1"/>
  <c r="B261" i="6" s="1"/>
  <c r="B262" i="6" s="1"/>
  <c r="B263" i="6" s="1"/>
  <c r="B264" i="6" s="1"/>
  <c r="B36" i="6"/>
  <c r="B37" i="6" s="1"/>
  <c r="B38" i="6" s="1"/>
  <c r="B39" i="6" s="1"/>
  <c r="B41" i="6" s="1"/>
  <c r="B35" i="6"/>
  <c r="E20" i="21"/>
  <c r="F20" i="21" s="1"/>
  <c r="F24" i="21" s="1"/>
  <c r="F37" i="21" s="1"/>
  <c r="B78" i="6"/>
  <c r="B79" i="6"/>
  <c r="B80" i="6" s="1"/>
  <c r="D62" i="27"/>
  <c r="E53" i="27"/>
  <c r="D26" i="39"/>
  <c r="N7" i="37" l="1"/>
  <c r="L7" i="37"/>
  <c r="J7" i="37"/>
  <c r="B176" i="6"/>
  <c r="B183" i="6"/>
  <c r="B177" i="6"/>
  <c r="B179" i="6" s="1"/>
  <c r="B181" i="6" s="1"/>
  <c r="C14" i="38"/>
  <c r="C9" i="38"/>
  <c r="C20" i="38"/>
  <c r="E5" i="37"/>
  <c r="C108" i="38"/>
  <c r="C98" i="38"/>
  <c r="E10" i="37"/>
  <c r="E66" i="38"/>
  <c r="C60" i="38" s="1"/>
  <c r="F7" i="37"/>
  <c r="H7" i="37"/>
  <c r="C244" i="38"/>
  <c r="C234" i="38"/>
  <c r="E122" i="38"/>
  <c r="D29" i="39"/>
  <c r="E214" i="38"/>
  <c r="F214" i="38" s="1"/>
  <c r="F215" i="38" s="1"/>
  <c r="E221" i="38" s="1"/>
  <c r="C212" i="38" s="1"/>
  <c r="E265" i="38"/>
  <c r="F265" i="38" s="1"/>
  <c r="F266" i="38" s="1"/>
  <c r="E272" i="38" s="1"/>
  <c r="C266" i="38" s="1"/>
  <c r="E172" i="38"/>
  <c r="F172" i="38" s="1"/>
  <c r="F173" i="38" s="1"/>
  <c r="E179" i="38" s="1"/>
  <c r="E287" i="38"/>
  <c r="F287" i="38" s="1"/>
  <c r="F288" i="38" s="1"/>
  <c r="E81" i="38"/>
  <c r="F81" i="38" s="1"/>
  <c r="F82" i="38" s="1"/>
  <c r="E88" i="38" s="1"/>
  <c r="C188" i="38"/>
  <c r="C198" i="38"/>
  <c r="C29" i="32"/>
  <c r="C48" i="32" s="1"/>
  <c r="C101" i="38"/>
  <c r="C104" i="38"/>
  <c r="C237" i="38"/>
  <c r="C240" i="38"/>
  <c r="C191" i="38"/>
  <c r="C194" i="38"/>
  <c r="J29" i="32"/>
  <c r="J48" i="32" s="1"/>
  <c r="B18" i="32"/>
  <c r="B29" i="32" s="1"/>
  <c r="D89" i="27"/>
  <c r="B82" i="6"/>
  <c r="B83" i="6" s="1"/>
  <c r="B81" i="6"/>
  <c r="E62" i="27"/>
  <c r="E64" i="27" s="1"/>
  <c r="D71" i="27"/>
  <c r="B44" i="6"/>
  <c r="B45" i="6"/>
  <c r="B46" i="6" s="1"/>
  <c r="N5" i="37" l="1"/>
  <c r="L5" i="37"/>
  <c r="J5" i="37"/>
  <c r="J4" i="37" s="1"/>
  <c r="N10" i="37"/>
  <c r="J10" i="37"/>
  <c r="B178" i="6"/>
  <c r="B180" i="6" s="1"/>
  <c r="B182" i="6" s="1"/>
  <c r="B184" i="6"/>
  <c r="B185" i="6" s="1"/>
  <c r="F5" i="37"/>
  <c r="H5" i="37"/>
  <c r="H10" i="37"/>
  <c r="F10" i="37"/>
  <c r="L10" i="37"/>
  <c r="C57" i="38"/>
  <c r="C54" i="38"/>
  <c r="C64" i="38"/>
  <c r="E8" i="37"/>
  <c r="E145" i="38"/>
  <c r="F145" i="38" s="1"/>
  <c r="F146" i="38" s="1"/>
  <c r="F122" i="38"/>
  <c r="F123" i="38" s="1"/>
  <c r="C219" i="38"/>
  <c r="C209" i="38"/>
  <c r="C215" i="38"/>
  <c r="C260" i="38"/>
  <c r="C270" i="38"/>
  <c r="C263" i="38"/>
  <c r="C167" i="38"/>
  <c r="C177" i="38"/>
  <c r="E294" i="38"/>
  <c r="C288" i="38" s="1"/>
  <c r="E9" i="37"/>
  <c r="C76" i="38"/>
  <c r="C86" i="38"/>
  <c r="C170" i="38"/>
  <c r="C173" i="38"/>
  <c r="C79" i="38"/>
  <c r="C82" i="38"/>
  <c r="C39" i="32"/>
  <c r="B48" i="32"/>
  <c r="B48" i="6"/>
  <c r="B47" i="6"/>
  <c r="B51" i="6"/>
  <c r="D80" i="27"/>
  <c r="E80" i="27" s="1"/>
  <c r="E82" i="27" s="1"/>
  <c r="D86" i="27" s="1"/>
  <c r="E71" i="27"/>
  <c r="E73" i="27" s="1"/>
  <c r="D88" i="27"/>
  <c r="B84" i="6"/>
  <c r="B85" i="6"/>
  <c r="B86" i="6" s="1"/>
  <c r="N9" i="37" l="1"/>
  <c r="L9" i="37"/>
  <c r="J9" i="37"/>
  <c r="N8" i="37"/>
  <c r="J8" i="37"/>
  <c r="F4" i="37"/>
  <c r="L4" i="37"/>
  <c r="N4" i="37"/>
  <c r="H4" i="37"/>
  <c r="F8" i="37"/>
  <c r="H8" i="37"/>
  <c r="L8" i="37"/>
  <c r="E148" i="38"/>
  <c r="F148" i="38" s="1"/>
  <c r="F149" i="38" s="1"/>
  <c r="E155" i="38" s="1"/>
  <c r="E125" i="38"/>
  <c r="F125" i="38" s="1"/>
  <c r="F126" i="38" s="1"/>
  <c r="E132" i="38" s="1"/>
  <c r="C285" i="38"/>
  <c r="C292" i="38"/>
  <c r="C282" i="38"/>
  <c r="F9" i="37"/>
  <c r="H9" i="37"/>
  <c r="C44" i="32"/>
  <c r="C45" i="32"/>
  <c r="C43" i="32"/>
  <c r="D87" i="27"/>
  <c r="B52" i="6"/>
  <c r="B27" i="6"/>
  <c r="B88" i="6"/>
  <c r="B89" i="6" s="1"/>
  <c r="B87" i="6"/>
  <c r="B49" i="6"/>
  <c r="B28" i="6" s="1"/>
  <c r="B50" i="6"/>
  <c r="B29" i="6" s="1"/>
  <c r="J6" i="37" l="1"/>
  <c r="H6" i="37"/>
  <c r="N6" i="37"/>
  <c r="E14" i="37"/>
  <c r="C153" i="38"/>
  <c r="C143" i="38"/>
  <c r="C120" i="38"/>
  <c r="E12" i="37"/>
  <c r="C130" i="38"/>
  <c r="F6" i="37"/>
  <c r="C149" i="38"/>
  <c r="C146" i="38"/>
  <c r="C123" i="38"/>
  <c r="C126" i="38"/>
  <c r="D44" i="32"/>
  <c r="D45" i="32" s="1"/>
  <c r="B90" i="6"/>
  <c r="B91" i="6"/>
  <c r="B92" i="6" s="1"/>
  <c r="N12" i="37" l="1"/>
  <c r="L12" i="37"/>
  <c r="N14" i="37"/>
  <c r="N13" i="37" s="1"/>
  <c r="L14" i="37"/>
  <c r="H14" i="37"/>
  <c r="H13" i="37" s="1"/>
  <c r="L6" i="37"/>
  <c r="F14" i="37"/>
  <c r="J14" i="37"/>
  <c r="J13" i="37" s="1"/>
  <c r="J12" i="37"/>
  <c r="J11" i="37" s="1"/>
  <c r="F12" i="37"/>
  <c r="H12" i="37"/>
  <c r="D49" i="32"/>
  <c r="C49" i="32"/>
  <c r="G49" i="32"/>
  <c r="I49" i="32"/>
  <c r="J49" i="32"/>
  <c r="H49" i="32"/>
  <c r="E49" i="32"/>
  <c r="F49" i="32"/>
  <c r="B49" i="32"/>
  <c r="B94" i="6"/>
  <c r="B95" i="6" s="1"/>
  <c r="B93" i="6"/>
  <c r="J15" i="37" l="1"/>
  <c r="L13" i="37"/>
  <c r="F13" i="37"/>
  <c r="F11" i="37"/>
  <c r="N11" i="37"/>
  <c r="N15" i="37" s="1"/>
  <c r="H11" i="37"/>
  <c r="H15" i="37" s="1"/>
  <c r="B97" i="6"/>
  <c r="B98" i="6" s="1"/>
  <c r="B96" i="6"/>
  <c r="F15" i="37" l="1"/>
  <c r="N16" i="37"/>
  <c r="N17" i="37" s="1"/>
  <c r="H16" i="37"/>
  <c r="H17" i="37" s="1"/>
  <c r="J16" i="37"/>
  <c r="J17" i="37" s="1"/>
  <c r="F16" i="37"/>
  <c r="F17" i="37" s="1"/>
  <c r="G6" i="44" s="1"/>
  <c r="L11" i="37"/>
  <c r="L15" i="37" s="1"/>
  <c r="G5" i="44"/>
  <c r="J14" i="44" s="1"/>
  <c r="B99" i="6"/>
  <c r="B100" i="6"/>
  <c r="B101" i="6" s="1"/>
  <c r="L16" i="37" l="1"/>
  <c r="L17" i="37" s="1"/>
  <c r="K36" i="44"/>
  <c r="K35" i="44"/>
  <c r="K39" i="44"/>
  <c r="K38" i="44"/>
  <c r="K37" i="44"/>
  <c r="K34" i="44"/>
  <c r="K33" i="44"/>
  <c r="K27" i="44"/>
  <c r="K32" i="44"/>
  <c r="J10" i="44"/>
  <c r="J11" i="44"/>
  <c r="K11" i="44" s="1"/>
  <c r="J12" i="44"/>
  <c r="K12" i="44" s="1"/>
  <c r="J13" i="44"/>
  <c r="K13" i="44" s="1"/>
  <c r="J15" i="44"/>
  <c r="K15" i="44" s="1"/>
  <c r="M41" i="44"/>
  <c r="J43" i="44"/>
  <c r="K43" i="44" s="1"/>
  <c r="K20" i="44"/>
  <c r="K28" i="44"/>
  <c r="K25" i="44"/>
  <c r="K26" i="44"/>
  <c r="K29" i="44"/>
  <c r="B102" i="6"/>
  <c r="B103" i="6"/>
  <c r="B104" i="6" s="1"/>
  <c r="K10" i="44" l="1"/>
  <c r="K9" i="44" s="1"/>
  <c r="J9" i="44"/>
  <c r="K14" i="44"/>
  <c r="K19" i="44"/>
  <c r="B105" i="6"/>
  <c r="B106" i="6"/>
  <c r="B107" i="6" s="1"/>
  <c r="B108" i="6" l="1"/>
  <c r="B109" i="6"/>
  <c r="B110" i="6" s="1"/>
  <c r="B111" i="6" l="1"/>
  <c r="B112" i="6"/>
  <c r="B113" i="6" s="1"/>
  <c r="B115" i="6" l="1"/>
  <c r="B114" i="6"/>
  <c r="B116" i="6"/>
  <c r="B117" i="6" s="1"/>
  <c r="B119" i="6" l="1"/>
  <c r="B120" i="6" s="1"/>
  <c r="B118" i="6"/>
  <c r="B121" i="6" l="1"/>
  <c r="B122" i="6"/>
  <c r="B123" i="6" s="1"/>
  <c r="B125" i="6" l="1"/>
  <c r="B126" i="6" s="1"/>
  <c r="B124" i="6"/>
  <c r="B127" i="6" l="1"/>
  <c r="B128" i="6"/>
  <c r="B129" i="6" s="1"/>
  <c r="B130" i="6" s="1"/>
  <c r="B131" i="6" s="1"/>
  <c r="B132" i="6" s="1"/>
  <c r="B133" i="6" s="1"/>
  <c r="B134" i="6" s="1"/>
  <c r="B135" i="6" l="1"/>
  <c r="B136" i="6"/>
  <c r="B137" i="6" s="1"/>
  <c r="B138" i="6" l="1"/>
  <c r="B139" i="6"/>
  <c r="B140" i="6" s="1"/>
  <c r="B141" i="6" l="1"/>
  <c r="B142" i="6"/>
  <c r="B143" i="6" s="1"/>
  <c r="B144" i="6" l="1"/>
  <c r="B145" i="6"/>
  <c r="B146" i="6" s="1"/>
  <c r="B147" i="6" l="1"/>
  <c r="B148" i="6"/>
  <c r="B149" i="6" s="1"/>
  <c r="B151" i="6" l="1"/>
  <c r="B152" i="6" s="1"/>
  <c r="B150" i="6"/>
  <c r="B153" i="6" l="1"/>
  <c r="B194" i="6"/>
  <c r="B154" i="6" s="1"/>
  <c r="A247" i="38" l="1"/>
  <c r="A90" i="38"/>
  <c r="A180" i="38"/>
  <c r="A222" i="38"/>
  <c r="A112" i="38"/>
  <c r="A158" i="38"/>
  <c r="A24" i="38"/>
  <c r="A273" i="38"/>
  <c r="A68" i="38"/>
  <c r="A46" i="38"/>
  <c r="A134" i="38"/>
  <c r="A201" i="38"/>
  <c r="B211" i="38"/>
  <c r="B190" i="38"/>
  <c r="B122" i="38"/>
  <c r="B100" i="38"/>
  <c r="K24" i="44"/>
  <c r="K31" i="44"/>
  <c r="G17" i="44"/>
  <c r="J17" i="44" s="1"/>
  <c r="J16" i="44" l="1"/>
  <c r="J41" i="44" s="1"/>
  <c r="K17" i="44"/>
  <c r="K16" i="44" s="1"/>
  <c r="J45" i="44" l="1"/>
  <c r="K45" i="44" s="1"/>
  <c r="K41" i="4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GLORIA PINEDA</author>
  </authors>
  <commentList>
    <comment ref="K9" authorId="0" shapeId="0" xr:uid="{E62CB74C-5FA2-4BB0-93C6-3E7610900262}">
      <text>
        <r>
          <rPr>
            <b/>
            <sz val="9"/>
            <color indexed="81"/>
            <rFont val="Tahoma"/>
            <charset val="1"/>
          </rPr>
          <t>Alineado con J9 (=SUM(J10:J13)). Nota: Sobretasa bomberil y tasa pro deportes (filas 14-15) siguen excluidas del total de administración J41 — confirmar si es intencional.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GLORIA PINEDA</author>
  </authors>
  <commentList>
    <comment ref="D26" authorId="0" shapeId="0" xr:uid="{0FB144EF-C58E-436A-A956-490D4DA390F1}">
      <text>
        <r>
          <rPr>
            <b/>
            <sz val="9"/>
            <color indexed="81"/>
            <rFont val="Tahoma"/>
            <charset val="1"/>
          </rPr>
          <t>GLORIA PINEDA:</t>
        </r>
        <r>
          <rPr>
            <sz val="9"/>
            <color indexed="81"/>
            <rFont val="Tahoma"/>
            <charset val="1"/>
          </rPr>
          <t xml:space="preserve">
Corregido: apuntaba a C11 (celda vacía); precio arena fina está en D11.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<sst xmlns="http://schemas.openxmlformats.org/spreadsheetml/2006/main" count="1645" uniqueCount="630">
  <si>
    <t>ML</t>
  </si>
  <si>
    <t>Kg</t>
  </si>
  <si>
    <t>kg</t>
  </si>
  <si>
    <t>ml</t>
  </si>
  <si>
    <t>Ml</t>
  </si>
  <si>
    <t>M²</t>
  </si>
  <si>
    <t>Und</t>
  </si>
  <si>
    <t>UND</t>
  </si>
  <si>
    <t>m3</t>
  </si>
  <si>
    <t>Lb</t>
  </si>
  <si>
    <t>M³</t>
  </si>
  <si>
    <t>Día</t>
  </si>
  <si>
    <t>Vibrador eléctrico</t>
  </si>
  <si>
    <t>Varilla Grafil Ø 4 mm x 6m</t>
  </si>
  <si>
    <t>Pegacor x kg</t>
  </si>
  <si>
    <t>Malla Electrosoldada D-106</t>
  </si>
  <si>
    <t>Comisión de Topografía</t>
  </si>
  <si>
    <t>Unión PVC 4"</t>
  </si>
  <si>
    <t>Limpiador PVC</t>
  </si>
  <si>
    <t>Galón</t>
  </si>
  <si>
    <t>Salida</t>
  </si>
  <si>
    <t>Ladrillo Estructural 12 x 24 x 33 cm tipo Ladrillera San Cristóbal</t>
  </si>
  <si>
    <t>Viniltex Pintuco Barniz</t>
  </si>
  <si>
    <t>Marco Puerta Madera de 0,90</t>
  </si>
  <si>
    <t>Ala Puerta Madera de 0,90</t>
  </si>
  <si>
    <t>Bisagra nudo 3,1 1/2 x 3,1 1/2 de Cobre</t>
  </si>
  <si>
    <t>Marco Puerta Madera de 0,80</t>
  </si>
  <si>
    <t>Ala Puerta Madera de 0,80</t>
  </si>
  <si>
    <t>Marco Puerta Madera de 0,70</t>
  </si>
  <si>
    <t>Ala Puerta Madera de 0,70</t>
  </si>
  <si>
    <t>Cerradura tipo GATO de golpe con cerrojo de tres pasos</t>
  </si>
  <si>
    <t>Cerradura de POMO</t>
  </si>
  <si>
    <t>CARPINTERÍA METÁLICA</t>
  </si>
  <si>
    <t>Cemento Blanco x 25 kg</t>
  </si>
  <si>
    <t>Codo 90°-1/4 cxc 3" PVC</t>
  </si>
  <si>
    <t>Yees  sanitarias 3" PVC</t>
  </si>
  <si>
    <t>Soldadura PVC</t>
  </si>
  <si>
    <t>Tub. Pvc .1/2"  6m pes.c/r.s/u 60PSI</t>
  </si>
  <si>
    <t>Codo 45° 1/8 cxe 3" PVC</t>
  </si>
  <si>
    <t>Codo 90° cxc 1/2" PVC</t>
  </si>
  <si>
    <t>Caja empalme galv. recta 4" x 4"</t>
  </si>
  <si>
    <t>Tapa galv. 4" x 4"</t>
  </si>
  <si>
    <t>Tomacorriente doble Luminex LX303C</t>
  </si>
  <si>
    <t>und</t>
  </si>
  <si>
    <t>Marco Puerta Madera de 2,00</t>
  </si>
  <si>
    <t>Cordón 0,30 x 0,60 m</t>
  </si>
  <si>
    <t>Cable para datos con terminales</t>
  </si>
  <si>
    <t>Cable coaxial</t>
  </si>
  <si>
    <t>Alamb.Cu timbre-sonido.JWP ATT 2x22</t>
  </si>
  <si>
    <t>Alambre de cobre aislado THW # 1/0</t>
  </si>
  <si>
    <t>lb</t>
  </si>
  <si>
    <t>Madero 4 pulg x4 pulg  madera comun (3m)</t>
  </si>
  <si>
    <t>Sistema anaerobico de 5000 lts</t>
  </si>
  <si>
    <t>Lagrimal prefabricado en concreto</t>
  </si>
  <si>
    <t>MANO DE OBRA</t>
  </si>
  <si>
    <t>ITEM</t>
  </si>
  <si>
    <t>ESPECIFICACIONES</t>
  </si>
  <si>
    <t>VLR TOTAL</t>
  </si>
  <si>
    <t>DEPARTAMENTO DE ANTIOQUIA</t>
  </si>
  <si>
    <t>SECRETARÍA DE PLANEACIÓN Y OBRAS PÚBLICAS</t>
  </si>
  <si>
    <t>MATERIAL</t>
  </si>
  <si>
    <t>VLR UND</t>
  </si>
  <si>
    <t>VLR TTE UNIDAD</t>
  </si>
  <si>
    <t>VALR TTE MULAR UND</t>
  </si>
  <si>
    <t>VLR TTAL UND</t>
  </si>
  <si>
    <t>IMPUESTOS</t>
  </si>
  <si>
    <t>VLR TTAL MATERIAL</t>
  </si>
  <si>
    <t>Ayudante de Cerrajería  sin prestaciones</t>
  </si>
  <si>
    <t>Ayudante Raso Día sin prestaciones</t>
  </si>
  <si>
    <t>Ayudante entendido día sin prestaciones</t>
  </si>
  <si>
    <t>Botada de tierra en Sitio</t>
  </si>
  <si>
    <t>Cerrajero</t>
  </si>
  <si>
    <t>Instalación Ala puerta 0,70 En Madera</t>
  </si>
  <si>
    <t>Instalación Ala Puerta 0,80 en madera</t>
  </si>
  <si>
    <t>Instalación Ala Puerta 0,90 en Madera</t>
  </si>
  <si>
    <t>Instalación de Cerraduras De golpe y Pomo</t>
  </si>
  <si>
    <t>Instalación Juego de Incrustaciones</t>
  </si>
  <si>
    <t>Instalación Lavamanos, incluye instalación de grifería</t>
  </si>
  <si>
    <t>Instalación Marco Puerta 0,70 en Madera</t>
  </si>
  <si>
    <t>Instalación Marco Puerta 0,80 en madera</t>
  </si>
  <si>
    <t>Instalación Marco puerta 0,90 en madera</t>
  </si>
  <si>
    <t>Instalación Reja metálcia en varilla cuadrada de 1"</t>
  </si>
  <si>
    <t>Instalación Sanitario, incluye instalación de grifería</t>
  </si>
  <si>
    <t>Instalación Ventanería en Aluminio</t>
  </si>
  <si>
    <t>Ofiacial Día 1a Acabados sin prestaciones</t>
  </si>
  <si>
    <t>Ofiacial Día 1a Obra negra sin prestaciones</t>
  </si>
  <si>
    <t>Ofiacial Día Plomería sin prestaciones</t>
  </si>
  <si>
    <t>Pintura Barniz 3 Manos con pistola lineal</t>
  </si>
  <si>
    <t>Pintura Barniz 3 Manos con pistola</t>
  </si>
  <si>
    <t>Mano de Obra enchape en piedra</t>
  </si>
  <si>
    <t>Mano de obra salida de voz</t>
  </si>
  <si>
    <t>Mano de obra Estuco</t>
  </si>
  <si>
    <t>Mano de obra Instalación poso séptico</t>
  </si>
  <si>
    <t>MATERIAL EN VOLQUETA</t>
  </si>
  <si>
    <t>Tierra M³ en Volqueta con paleros</t>
  </si>
  <si>
    <t>Triturado de 3/4" Con volqueta</t>
  </si>
  <si>
    <t>Arena de Revoque con volqueta</t>
  </si>
  <si>
    <t>Arena de Concreto Con volqueta</t>
  </si>
  <si>
    <t>Piedra cantera con volqueta</t>
  </si>
  <si>
    <t>Base Granular en Volqueta</t>
  </si>
  <si>
    <t>Arena de pega con Volqueta</t>
  </si>
  <si>
    <t>Piedra para entresuelo con volqueta</t>
  </si>
  <si>
    <t>Piedra de 1/2" redonda</t>
  </si>
  <si>
    <t>Afirmado</t>
  </si>
  <si>
    <t>Piedra de cantera Para ciclópeo</t>
  </si>
  <si>
    <t>Piedra de Valdivia en Volqueta</t>
  </si>
  <si>
    <t>Botada de escombros</t>
  </si>
  <si>
    <t>MATERIALES FERRETERÍA</t>
  </si>
  <si>
    <t>Accesorio valvula de paso 1/2 matalico</t>
  </si>
  <si>
    <t>Adaptador terminal PVC eléctrico 1/2"</t>
  </si>
  <si>
    <t>Agua M³</t>
  </si>
  <si>
    <t>Ala Puerta Madera de 100</t>
  </si>
  <si>
    <t>Alamb. Cu timbre-telef. JPWATT 2x22</t>
  </si>
  <si>
    <t>Alambre de cobre aislado THW # 6</t>
  </si>
  <si>
    <t>Alambre de cobre aislado THW # 10</t>
  </si>
  <si>
    <t>Alambre de cobre aislado THW # 12</t>
  </si>
  <si>
    <t>Baldosa monocolor 30 x 30</t>
  </si>
  <si>
    <t>Baldosín 20 x 20 cm blanco corona</t>
  </si>
  <si>
    <t>Bloque de concreto 15 x 20 x 40</t>
  </si>
  <si>
    <t xml:space="preserve">Caballetera 15° </t>
  </si>
  <si>
    <t>Cal Bto x 50 kg</t>
  </si>
  <si>
    <t>Bto</t>
  </si>
  <si>
    <t>Cemento Gris x 50 kg</t>
  </si>
  <si>
    <t xml:space="preserve">Clavo común de 2" </t>
  </si>
  <si>
    <t>Clavos acero</t>
  </si>
  <si>
    <t>Codo 45° cxe 1/2"PVC</t>
  </si>
  <si>
    <t>Inodoro sencillo Corona blanco, incluye grifería</t>
  </si>
  <si>
    <t>Juego de incrustaciones corona Blanco</t>
  </si>
  <si>
    <t>Juego</t>
  </si>
  <si>
    <t>Ladrillo cocido 10 x 20 x 40</t>
  </si>
  <si>
    <t>Ladrillo Cocido 15 x 20 x 40</t>
  </si>
  <si>
    <t>Lavamos sencillo Corona Blanco, Incluye grifería</t>
  </si>
  <si>
    <t>Manto Asfáltico para pisos</t>
  </si>
  <si>
    <t>Mesón en acero Inoxidable</t>
  </si>
  <si>
    <t>Posso septico - plastico de 5000 lts</t>
  </si>
  <si>
    <t>Accesorios de Instalacion Poso Séptico</t>
  </si>
  <si>
    <t>Plástico transparente</t>
  </si>
  <si>
    <t>Teja ondulada tipo Eternit # 6 Gris</t>
  </si>
  <si>
    <t>Teja ondulada tipo Eternit # 8 Gris</t>
  </si>
  <si>
    <t>Tela de Polietileno para impermeabilización pisos y muros</t>
  </si>
  <si>
    <t>Toma sonido Luminex LX 050C</t>
  </si>
  <si>
    <t>Toma television Luminex LX 050C</t>
  </si>
  <si>
    <t>Toma datos Luminex LX 050C</t>
  </si>
  <si>
    <t>Toma telef. Luminex LX 050C</t>
  </si>
  <si>
    <t>Tubería electéctrica PVC 1 1/2" x 3m</t>
  </si>
  <si>
    <t>Tubería electéctrica PVC 1/2" x 3m</t>
  </si>
  <si>
    <t>Tubería PVC 2" Sanitaria x 6m</t>
  </si>
  <si>
    <t>Tubería PVC 3" Lluvias x 6m</t>
  </si>
  <si>
    <t>Tubería PVC 3" Sanitaria x 6m</t>
  </si>
  <si>
    <t>Tubería PVC 4" Lluvias x 6m</t>
  </si>
  <si>
    <t>Tubería PVC 4" Sanitaria x 6m</t>
  </si>
  <si>
    <t>Tubería PVC 6" Lluvias x 6m</t>
  </si>
  <si>
    <t>Tubería PVC 6" Sanitaria x 6m</t>
  </si>
  <si>
    <t>Unión PVC 6"</t>
  </si>
  <si>
    <t>Válvula de Paso Metálica 1/2"</t>
  </si>
  <si>
    <t>Ventanería Aluminio con celosía 1x1 Incol M100 25436</t>
  </si>
  <si>
    <t>PINTURAS</t>
  </si>
  <si>
    <t>Pintura tipo 3 viniltex cuñete 5 galones</t>
  </si>
  <si>
    <t>Cuñete</t>
  </si>
  <si>
    <t>Pintura tipo 1 viniltex cuñete 5 galones</t>
  </si>
  <si>
    <t>Pintura tipo coraza Pintuco cuñete 5 galones</t>
  </si>
  <si>
    <t>Estucor bulto x 10 kg</t>
  </si>
  <si>
    <t>MADERAS</t>
  </si>
  <si>
    <t>Guarda escobas de 0,05 x 1/2"</t>
  </si>
  <si>
    <t>Can de 2 x 8" Madera común</t>
  </si>
  <si>
    <t>Larguero madera común 2 x 3 x 3 m</t>
  </si>
  <si>
    <t>Tabla madera común 0,20 x 3,00 m</t>
  </si>
  <si>
    <r>
      <t xml:space="preserve">Taco madera rolliza </t>
    </r>
    <r>
      <rPr>
        <sz val="10"/>
        <rFont val="Calibri"/>
        <family val="2"/>
      </rPr>
      <t>Ø</t>
    </r>
    <r>
      <rPr>
        <sz val="10"/>
        <rFont val="Arial"/>
        <family val="2"/>
      </rPr>
      <t xml:space="preserve"> 2" x 3 m</t>
    </r>
  </si>
  <si>
    <t>HIERROS</t>
  </si>
  <si>
    <t>Hierro varilla corrugada hasta 3/4"</t>
  </si>
  <si>
    <t>Malla Electrosoldada D-84</t>
  </si>
  <si>
    <t>Malla eslabonada 2mm</t>
  </si>
  <si>
    <t>Alambre quemado</t>
  </si>
  <si>
    <t>Estructura metalica (perlines, cerchas)</t>
  </si>
  <si>
    <t>ALQUILER DE EQUIPOS</t>
  </si>
  <si>
    <t>Andamio cuerpo con tijeras y accesorios</t>
  </si>
  <si>
    <t>Can de madera</t>
  </si>
  <si>
    <t>Cargador</t>
  </si>
  <si>
    <t>Hora</t>
  </si>
  <si>
    <t>Concretadora eléctrica 2 Sacos</t>
  </si>
  <si>
    <t>Equipo Soldador Grande</t>
  </si>
  <si>
    <t>Formaleta columna 25 x 25 x 2,5 ml</t>
  </si>
  <si>
    <t>Motoniveladora</t>
  </si>
  <si>
    <t>Pulidora Grande Incluye Disco corte</t>
  </si>
  <si>
    <t>Taco en madera rolliza x 3 m</t>
  </si>
  <si>
    <t>Taco en metal largo 2,10 - 3,5 m</t>
  </si>
  <si>
    <t>Telera en madera de 1 x 1,2</t>
  </si>
  <si>
    <t>Vibrocompactador a gasolina Con combustible</t>
  </si>
  <si>
    <t>Vibrocompactador tipo rodillo para vías</t>
  </si>
  <si>
    <t>MATERIALES PARA VÍAS EN ASFALTO A TODO COSTO</t>
  </si>
  <si>
    <t>Excavación con máquina, cargue y botada</t>
  </si>
  <si>
    <t>Perfilación y compactación de la subrasante, incluye cortes y llenos puntuales hasta 5 cm sin adiciones ni retiros de material</t>
  </si>
  <si>
    <t>Suministro, colocación y compactación en obra de Subbase granular</t>
  </si>
  <si>
    <t>Suministro, Base granular</t>
  </si>
  <si>
    <t>Suministro, colocación y compactación en obra de Base granular</t>
  </si>
  <si>
    <t>Imprimación con emulsión</t>
  </si>
  <si>
    <t>Suministro, colocación y compactación en obra de Mezcla Asfáltica MDC 1, invías, Asfalto 60 - 70</t>
  </si>
  <si>
    <t>Suministro, colocación y compactación en obra de Mezcla Asfáltica MDC 2, invías, Asfalto 60 - 70</t>
  </si>
  <si>
    <t>TRANSPORTES</t>
  </si>
  <si>
    <t>Transporte Mular</t>
  </si>
  <si>
    <t>Carga</t>
  </si>
  <si>
    <t>PREFABRICADOS</t>
  </si>
  <si>
    <t>Gravilla (Arena y Triturado de Río)</t>
  </si>
  <si>
    <t>Mano de Obra Salida eléctrica Sin cableado</t>
  </si>
  <si>
    <t>Mano de Obra Salida eléctrica a 110 con cableado</t>
  </si>
  <si>
    <t>Mano de obra red electrica con cableado</t>
  </si>
  <si>
    <t>Mano de obra red electrica sin cableado</t>
  </si>
  <si>
    <t>VLR UNITARIO</t>
  </si>
  <si>
    <t>Ofiacial Instalador Drywall sin prestaciones</t>
  </si>
  <si>
    <t>Tabla madera fina 0,025 x 0,25 x 3,00 m</t>
  </si>
  <si>
    <t>Mano de obra pintura con pistola 3 Manos</t>
  </si>
  <si>
    <t>Mano de obra pintura pared 3 Manos</t>
  </si>
  <si>
    <t>Mano de obra pintura cielo 3 Manos</t>
  </si>
  <si>
    <t>Tubería PVC 2" Lluvias x 6m</t>
  </si>
  <si>
    <t>Trampa de grasas de 250 lts</t>
  </si>
  <si>
    <t>Mano de obra salida de Datos</t>
  </si>
  <si>
    <t>Mano de obra salida de sonido</t>
  </si>
  <si>
    <t>Mano de obra salida de Televisión</t>
  </si>
  <si>
    <t>Tubería electéctrica PVC 1" Pavco x 3m</t>
  </si>
  <si>
    <t>Tubería electéctrica PVC 3" Pavco x 3m</t>
  </si>
  <si>
    <t>Tubería electéctrica PVC 2" Pavco x 3m</t>
  </si>
  <si>
    <t>Adaptador terminal PVC eléctrico 11/2"</t>
  </si>
  <si>
    <t>Malla Eslabonada 2mm</t>
  </si>
  <si>
    <t>Tubería Galvanizada 2" Calibre 18</t>
  </si>
  <si>
    <t>Puerta doble 3,60 en tubería Cuadrada</t>
  </si>
  <si>
    <t>Puerta doble 4,50 en tubería Cuadrada</t>
  </si>
  <si>
    <t>Pasamanos en tubería</t>
  </si>
  <si>
    <t>TUBERÍA</t>
  </si>
  <si>
    <t>Tub. Pvc 3"  6m pes.c/r.s/u 60PSI</t>
  </si>
  <si>
    <t>Tub. Pvc 2"  6m pes.c/r.s/u 60PSI</t>
  </si>
  <si>
    <t>Tub. Pvc 1 1/2"  6m pes.c/r.s/u 60PSI</t>
  </si>
  <si>
    <t>Tub. Pvc 1"  6m pes.c/r.s/u 60PSI</t>
  </si>
  <si>
    <t>Tub. Pvc 3/4"  6m pes.c/r.s/u 60PSI</t>
  </si>
  <si>
    <t>Válvula de Paso Metálica 3"</t>
  </si>
  <si>
    <t>Válvula de Paso Metálica 2"</t>
  </si>
  <si>
    <t>Válvula de Paso Metálica 1 1/2"</t>
  </si>
  <si>
    <t>Válvula de Paso Metálica 1"</t>
  </si>
  <si>
    <t>Válvula de Paso Metálica 3/4"</t>
  </si>
  <si>
    <t>Unión PVC 3" Potable</t>
  </si>
  <si>
    <t>Unión PVC 2" Potable</t>
  </si>
  <si>
    <t>Unión PVC 1 1/2" Potable</t>
  </si>
  <si>
    <t>Unión PVC 1" Potable</t>
  </si>
  <si>
    <t>Unión PVC 3/4" Potable</t>
  </si>
  <si>
    <t>Unión PVC 1/2" Potable</t>
  </si>
  <si>
    <t>Retroexcavadora tipo 320</t>
  </si>
  <si>
    <t>ALQUILER MAQUINARIAS</t>
  </si>
  <si>
    <t>Retros./ll c:76M³ jcb-214s</t>
  </si>
  <si>
    <t>Volqueta C:5,0 M³ Dodge 600</t>
  </si>
  <si>
    <t>motoniv.diesel-159hp huber f1500</t>
  </si>
  <si>
    <t>compac.vibr. 80-92hp ing.rand sd70d</t>
  </si>
  <si>
    <t>Lámpara 2 x 32 W Luz Blanca</t>
  </si>
  <si>
    <t>Tubo Galvanizado 2" Calibre 16 x 6m</t>
  </si>
  <si>
    <t>Tubo Galvanizado 1" Calibre 18 x 6m</t>
  </si>
  <si>
    <t>Lámina Metálica 5/8" Ancho 4"</t>
  </si>
  <si>
    <t>Tubería Cuadrada 1" Calibre 20 x 6m</t>
  </si>
  <si>
    <t>Puerta Vidriera en vidrio de 6mm con marco, con chapetas de fijación en acero inoxidable</t>
  </si>
  <si>
    <t>Instalación de puerta Vidriera con marco, con chapetas</t>
  </si>
  <si>
    <t>Instalación de puerta En aluminio sin cerradura</t>
  </si>
  <si>
    <t>Puerta en Aluminio de 0,90, Incluye accesorios, no incluye cerradura</t>
  </si>
  <si>
    <t>Puerta en Aluminio de 0,80, Incluye accesorios, no incluye cerradura</t>
  </si>
  <si>
    <t>Puerta en Aluminio de 0,70, Incluye accesorios, no incluye cerradura</t>
  </si>
  <si>
    <t>Teja Termo acústica (Meteckno) Longitud 6,00 m</t>
  </si>
  <si>
    <t>Teja Termo acústica (Meteckno) Caballetera</t>
  </si>
  <si>
    <t>Perfil PHR PAG 160 x 2,0 x 6 m</t>
  </si>
  <si>
    <t>Mano de obra carpinteria por metro lineal gurda escobas</t>
  </si>
  <si>
    <t>Construcción de Casetón en madera común, Recuperable</t>
  </si>
  <si>
    <t>Csetón en icopor, no recuperable</t>
  </si>
  <si>
    <t>Plafón Loza blanco</t>
  </si>
  <si>
    <t>Bombilla Ahorradora luz blanca</t>
  </si>
  <si>
    <t>Orinal sencillo Corona Blanco, Incluye grifería</t>
  </si>
  <si>
    <t>Marco Puerta Metálica 0,90</t>
  </si>
  <si>
    <t>Ala Metálica 0,90</t>
  </si>
  <si>
    <t>Ala Metálica 0,80</t>
  </si>
  <si>
    <t>Marco Puerta Metálica 0,80</t>
  </si>
  <si>
    <t>Ala Metálica 0,70</t>
  </si>
  <si>
    <t>Marco Puerta Metálica 0,70</t>
  </si>
  <si>
    <t>Ala Metálica 1,00</t>
  </si>
  <si>
    <t>Marco Puerta Metálica 1,00</t>
  </si>
  <si>
    <t>Baldosa monocolor para guarda escobas</t>
  </si>
  <si>
    <t xml:space="preserve">Ventanería Lámina doblada cal 20 con celosía 1x1 </t>
  </si>
  <si>
    <t>Rejilla de piso de 2"</t>
  </si>
  <si>
    <t>Rejilla de piso de 3"</t>
  </si>
  <si>
    <t>Unión PVC 2"</t>
  </si>
  <si>
    <t>lamina galvanizada calibre 20 ancho 1.20</t>
  </si>
  <si>
    <t>Formaleta circular para anillos pilas Ø 1,20</t>
  </si>
  <si>
    <t>Formaleta circular para Columnas Ø 1,00</t>
  </si>
  <si>
    <t>Unión Recta Galvanizada 2"</t>
  </si>
  <si>
    <t>Tee Galvanizada 2"</t>
  </si>
  <si>
    <t>Transporte Vehicular</t>
  </si>
  <si>
    <t>Transporte mular</t>
  </si>
  <si>
    <t>PESO KG X UND</t>
  </si>
  <si>
    <t>UNIDAD</t>
  </si>
  <si>
    <t>CANTIDAD</t>
  </si>
  <si>
    <t>Oficial</t>
  </si>
  <si>
    <t>un</t>
  </si>
  <si>
    <t>TOTAL</t>
  </si>
  <si>
    <t>Unidad</t>
  </si>
  <si>
    <t>día</t>
  </si>
  <si>
    <t>UN</t>
  </si>
  <si>
    <t>Gl</t>
  </si>
  <si>
    <t>Soldador</t>
  </si>
  <si>
    <t>ANALISIS DE PRECIOS UNITARIOS      A.P.U.</t>
  </si>
  <si>
    <t>PROYECTO:</t>
  </si>
  <si>
    <t>DESCRIPCION:</t>
  </si>
  <si>
    <t>ITEM:</t>
  </si>
  <si>
    <t>RECURSOS</t>
  </si>
  <si>
    <t>Valor UNIT.</t>
  </si>
  <si>
    <t>VALOR TOTAL</t>
  </si>
  <si>
    <t>MATERIALES</t>
  </si>
  <si>
    <t>Subtotal =</t>
  </si>
  <si>
    <t>EQUIPO</t>
  </si>
  <si>
    <t>jor</t>
  </si>
  <si>
    <t>TRANSPORTE</t>
  </si>
  <si>
    <t>Total Costo Directo =</t>
  </si>
  <si>
    <t>Herramienta</t>
  </si>
  <si>
    <t>Ayudante</t>
  </si>
  <si>
    <t>dia</t>
  </si>
  <si>
    <t>GL</t>
  </si>
  <si>
    <t>lt</t>
  </si>
  <si>
    <t>Concretadora</t>
  </si>
  <si>
    <t>Agua</t>
  </si>
  <si>
    <t>Cantidad</t>
  </si>
  <si>
    <t>PLACA HUELLA</t>
  </si>
  <si>
    <t>Concreto 21Mpa en obra 1:2:3</t>
  </si>
  <si>
    <t>RENDIMIENTO</t>
  </si>
  <si>
    <t xml:space="preserve">triturado de 3/4 pulg </t>
  </si>
  <si>
    <t xml:space="preserve">arena de concreto </t>
  </si>
  <si>
    <t>cemento gris tipo I (50 kg)</t>
  </si>
  <si>
    <t>sac</t>
  </si>
  <si>
    <t>agua</t>
  </si>
  <si>
    <t>l</t>
  </si>
  <si>
    <t>mezc.1 saco incluye transporte e la obra</t>
  </si>
  <si>
    <t>Distancia</t>
  </si>
  <si>
    <t>m3/Km</t>
  </si>
  <si>
    <t>Transporte urbano saco cemento</t>
  </si>
  <si>
    <t>saco</t>
  </si>
  <si>
    <t xml:space="preserve">Transporte de triturado de 3/4 pulg </t>
  </si>
  <si>
    <t xml:space="preserve">Tranporte de arena de concreto </t>
  </si>
  <si>
    <t>Mortero 1:3 en obra</t>
  </si>
  <si>
    <t>Arena de Pega puesta en obra</t>
  </si>
  <si>
    <t>mezc.1 saco elect.</t>
  </si>
  <si>
    <t>Transporte  saco cemento</t>
  </si>
  <si>
    <t>MUNICIPIO DE REMEDIOS</t>
  </si>
  <si>
    <t>Análisis de Precios Unitarios</t>
  </si>
  <si>
    <t>ANALISIS DE PRECIOS UNITARIOS</t>
  </si>
  <si>
    <t>Clave</t>
  </si>
  <si>
    <t>Materiales</t>
  </si>
  <si>
    <t>V/Unitario</t>
  </si>
  <si>
    <t>V/Total</t>
  </si>
  <si>
    <t>Importe de Materiales</t>
  </si>
  <si>
    <t>SUBTOTAL</t>
  </si>
  <si>
    <t>Mano de Obra</t>
  </si>
  <si>
    <t>Importe de Mano de Obra</t>
  </si>
  <si>
    <t>HERRAMIENTA MENOR</t>
  </si>
  <si>
    <t>Herramienta menor</t>
  </si>
  <si>
    <t>(%)mo</t>
  </si>
  <si>
    <t>Importe de Herramienta</t>
  </si>
  <si>
    <t>Conceptos</t>
  </si>
  <si>
    <t>P R E C I O   U N I T A R I O</t>
  </si>
  <si>
    <t>No. Ítem</t>
  </si>
  <si>
    <t>Ayudante raso</t>
  </si>
  <si>
    <t>Retroexcavadora</t>
  </si>
  <si>
    <t xml:space="preserve">Código </t>
  </si>
  <si>
    <t>ACTIVIDADES</t>
  </si>
  <si>
    <t>Valor Unitario</t>
  </si>
  <si>
    <t>A01</t>
  </si>
  <si>
    <t>A02</t>
  </si>
  <si>
    <t>A03</t>
  </si>
  <si>
    <t>Arena fina</t>
  </si>
  <si>
    <t xml:space="preserve">m³            </t>
  </si>
  <si>
    <t>A04</t>
  </si>
  <si>
    <t>Arena de pega</t>
  </si>
  <si>
    <t>A05</t>
  </si>
  <si>
    <t>A06</t>
  </si>
  <si>
    <t>A07</t>
  </si>
  <si>
    <t>Cemento gris</t>
  </si>
  <si>
    <t>Concreto 2.000 psi</t>
  </si>
  <si>
    <t>Bloque en concreto de 15x20x40</t>
  </si>
  <si>
    <t xml:space="preserve">Bloque concreto R-10Mpa 2P Intermedio 10 X 20 X 40 </t>
  </si>
  <si>
    <t>MORTEROS Y CONCRETOS</t>
  </si>
  <si>
    <t>PRECIO ACTUAL DE CEMENTO</t>
  </si>
  <si>
    <t>Bulto 50 kg</t>
  </si>
  <si>
    <t>unitario</t>
  </si>
  <si>
    <t>PRECIO ACTUAL DE ARENA FINA</t>
  </si>
  <si>
    <t>m³</t>
  </si>
  <si>
    <t>PRECIO ACTUAL DE ARENA LAVADA DE PEÑA</t>
  </si>
  <si>
    <t xml:space="preserve">GRAVA </t>
  </si>
  <si>
    <t>AGUA</t>
  </si>
  <si>
    <t>L</t>
  </si>
  <si>
    <t>mortero 1:4 con Arena de peña</t>
  </si>
  <si>
    <t>material</t>
  </si>
  <si>
    <t>Valor unitario</t>
  </si>
  <si>
    <t>Valor parcial</t>
  </si>
  <si>
    <t>Cemento</t>
  </si>
  <si>
    <t xml:space="preserve">Agua </t>
  </si>
  <si>
    <t>Mortero 1:5 con arena de peña</t>
  </si>
  <si>
    <t>Concreto 4.000 psi</t>
  </si>
  <si>
    <t>280 kg/cm²</t>
  </si>
  <si>
    <t>Arena lavada de río</t>
  </si>
  <si>
    <t>Grava</t>
  </si>
  <si>
    <t>Mezcladora de trompo</t>
  </si>
  <si>
    <t>Concreto 3.500 psi</t>
  </si>
  <si>
    <t>246 kg/cm²</t>
  </si>
  <si>
    <t>Concreto 3.000 psi</t>
  </si>
  <si>
    <t>210 kg/cm²</t>
  </si>
  <si>
    <t>Concreto 2.500 psi</t>
  </si>
  <si>
    <t>175 kg/cm²</t>
  </si>
  <si>
    <t>140 kg/cm²</t>
  </si>
  <si>
    <t>Concreto pobre 1.500 psi</t>
  </si>
  <si>
    <t>105 kg/cm²</t>
  </si>
  <si>
    <t>CONCRETOS</t>
  </si>
  <si>
    <t>TIPO en psi</t>
  </si>
  <si>
    <t>1.500 Normal</t>
  </si>
  <si>
    <t>2.000 Normal</t>
  </si>
  <si>
    <t>2.500 Normal</t>
  </si>
  <si>
    <t>3.000 Normal</t>
  </si>
  <si>
    <t>3.500 Normal</t>
  </si>
  <si>
    <t>MENSUAL</t>
  </si>
  <si>
    <t>Compactador SD70</t>
  </si>
  <si>
    <t>Triturado + Transporte</t>
  </si>
  <si>
    <t>Acero 60.000 psi</t>
  </si>
  <si>
    <t>DESCRIPCION</t>
  </si>
  <si>
    <t>Sueldos y parafiscales personal por salario mínimo</t>
  </si>
  <si>
    <t>SALARIO ANUAL SMMLV</t>
  </si>
  <si>
    <t>AUX. TRANS ANUAL SIN DESC (B*12)</t>
  </si>
  <si>
    <t>(B) AUX. TRANS MES</t>
  </si>
  <si>
    <t xml:space="preserve"> (A) SALARIO MES</t>
  </si>
  <si>
    <t>SUELDO ANUAL (Ax 12)</t>
  </si>
  <si>
    <t>(C ) CESANTÍAS (A+B)*10%</t>
  </si>
  <si>
    <t>VACACIONES (A+B)</t>
  </si>
  <si>
    <t>PRIMA (A+B)</t>
  </si>
  <si>
    <t>INTERES DE CESANTIA (CX12%)</t>
  </si>
  <si>
    <t>FIC (Fondo  (A+12/40)</t>
  </si>
  <si>
    <t>AUX. TRANSP CON DESC (B/30)-(360-18)</t>
  </si>
  <si>
    <t>SALUD, ENFERMEDAD GENERAL Y MUERTE SEGÚN CREE</t>
  </si>
  <si>
    <t>PENSIÓN ((A*12)*12%)</t>
  </si>
  <si>
    <t>RIESGOS PROFESIONALES ((A*12)*6,96)</t>
  </si>
  <si>
    <t>CAJA DE COMPENSACIÓN (A*12)*4%)</t>
  </si>
  <si>
    <t>SENA SEGÚN CREE</t>
  </si>
  <si>
    <t>ICBF SEGUN CREE</t>
  </si>
  <si>
    <t xml:space="preserve">DOTACIÓN </t>
  </si>
  <si>
    <t>Implementos de seguridad industrial</t>
  </si>
  <si>
    <t>TOTAL (X)</t>
  </si>
  <si>
    <t>SALARIO NOMINAL</t>
  </si>
  <si>
    <t>ANUAL</t>
  </si>
  <si>
    <t>DÍA</t>
  </si>
  <si>
    <t>HORA</t>
  </si>
  <si>
    <t>CÁLCULO DEL SOBRECOSTO PARA HORAS EFECTIVAS TRABAJADAS</t>
  </si>
  <si>
    <t>(F) SALARIO MÍNIMO ANUAL CON PRESTACIONES</t>
  </si>
  <si>
    <t xml:space="preserve">(G) HORAS CALENDARIO ANUALES </t>
  </si>
  <si>
    <t>360x8  HORAS</t>
  </si>
  <si>
    <t>(H) HORAS LABORALESANUALES</t>
  </si>
  <si>
    <t>52 SEMANAS X48 HORAS</t>
  </si>
  <si>
    <t>(I) HORAS EFECTIVAS ANUALES</t>
  </si>
  <si>
    <t>2920-((52DOMINGOS+15 FESTIVOS+3PERMISOS+15DIAS VACACIONES)X8 HORAS)</t>
  </si>
  <si>
    <t>(J) VALOR HORA CALENDARIO  (F/G)</t>
  </si>
  <si>
    <t>(K) VALOR HORA LABORAL (F/H)</t>
  </si>
  <si>
    <t>(L) VALOR HORA EFECTIVA (F/I)</t>
  </si>
  <si>
    <t>PORCENTAJE SALARIO VS SALARIO MÁS ADICIONES ((TOTAL ANUALX100%)/(SUELDO ANUAL+AUXILIO TRANSPORTE ANUAL)</t>
  </si>
  <si>
    <t xml:space="preserve">PORCENTAJE HORA EFECTIVA  BASE HORA CALENDARIO </t>
  </si>
  <si>
    <t>JORNAL</t>
  </si>
  <si>
    <t>RANGO SALARIAL</t>
  </si>
  <si>
    <t>SALARIO/DIA</t>
  </si>
  <si>
    <t>PRESTACIONES SOCIALES</t>
  </si>
  <si>
    <t>Ayudante entendido</t>
  </si>
  <si>
    <t>Electricista</t>
  </si>
  <si>
    <t>Topografo</t>
  </si>
  <si>
    <t>Cadenero</t>
  </si>
  <si>
    <t>ANALISI MANO DE OBRA</t>
  </si>
  <si>
    <t>ANALISIS DE CUADRILLAS GENERALES</t>
  </si>
  <si>
    <t>1 Ayudante entendido</t>
  </si>
  <si>
    <t>2 Ayudantes</t>
  </si>
  <si>
    <t>1 Oficial + 1 Ayudante</t>
  </si>
  <si>
    <t>1 Oficial + 2 Ayudante</t>
  </si>
  <si>
    <t>1 Oficial + 2 Ayudante+ 1 Ayudante entendido</t>
  </si>
  <si>
    <t>1 Oficial + 3 Ayudantes</t>
  </si>
  <si>
    <t>1 Oficial + 4 Ayudantes</t>
  </si>
  <si>
    <t>1 Oficial + 4 Ayudantes+1 Ayudante entendido</t>
  </si>
  <si>
    <t>1 Oficial + 6 Ayudantes+1 Ayudante entendido</t>
  </si>
  <si>
    <t>Cuadrilla 1</t>
  </si>
  <si>
    <t>Cuadrilla 2</t>
  </si>
  <si>
    <t>Cuadrilla 3</t>
  </si>
  <si>
    <t>Cuadrilla 4</t>
  </si>
  <si>
    <t>Cuadrilla 5</t>
  </si>
  <si>
    <t>Cuadrilla 6</t>
  </si>
  <si>
    <t>Cuadrilla 7</t>
  </si>
  <si>
    <t>Cuadrilla 8</t>
  </si>
  <si>
    <t>Subsidio de Transporte (Salario &lt;= 2SMMLV)</t>
  </si>
  <si>
    <t>1 Oficial + 1 Ayudante Entendido</t>
  </si>
  <si>
    <t>Cuadrilla 9</t>
  </si>
  <si>
    <t>E01</t>
  </si>
  <si>
    <t>E02</t>
  </si>
  <si>
    <t>E03</t>
  </si>
  <si>
    <t>E04</t>
  </si>
  <si>
    <t>E05</t>
  </si>
  <si>
    <t>E06</t>
  </si>
  <si>
    <t>E07</t>
  </si>
  <si>
    <t>E08</t>
  </si>
  <si>
    <t>E09</t>
  </si>
  <si>
    <t>E10</t>
  </si>
  <si>
    <t>E11</t>
  </si>
  <si>
    <t>Vibrocompactador</t>
  </si>
  <si>
    <t>Carrotanque agua</t>
  </si>
  <si>
    <t>Vibrocompactador (Rana)</t>
  </si>
  <si>
    <t>Vibrocompactador (Canguro)</t>
  </si>
  <si>
    <t>Vibrador electrico</t>
  </si>
  <si>
    <t>Cortadora</t>
  </si>
  <si>
    <t>Compresor Martillo</t>
  </si>
  <si>
    <t>Hr</t>
  </si>
  <si>
    <t>Dia</t>
  </si>
  <si>
    <t>Motobomba sumergible</t>
  </si>
  <si>
    <t>E12</t>
  </si>
  <si>
    <t>SECRETARÍA DE INFRAESTRUCTURA</t>
  </si>
  <si>
    <t>Importe de Equipos</t>
  </si>
  <si>
    <t>Rendimiento</t>
  </si>
  <si>
    <t>hr</t>
  </si>
  <si>
    <t>m3/km</t>
  </si>
  <si>
    <t>CARGUE/TRANS</t>
  </si>
  <si>
    <t>Oficial 1</t>
  </si>
  <si>
    <t>Cargue , transporte de materiales</t>
  </si>
  <si>
    <t>UNIDADES</t>
  </si>
  <si>
    <t xml:space="preserve">PRELIMINARES </t>
  </si>
  <si>
    <t xml:space="preserve">dia </t>
  </si>
  <si>
    <t>EXCAVACIONES Y LLENOS</t>
  </si>
  <si>
    <t>ACERO DE REFUERZO</t>
  </si>
  <si>
    <t>Excavación manual en roca ( Incluye compresor y Dinamita )</t>
  </si>
  <si>
    <t xml:space="preserve">Conformación con maquinaria de material aluvial del cauce </t>
  </si>
  <si>
    <t>Retroexcavadora de oruga Caterpillar
Modelo: 320CL</t>
  </si>
  <si>
    <t>Compresor</t>
  </si>
  <si>
    <t>Dinamita La POLADYN 31 ECO o CRAS Cemento expansivo</t>
  </si>
  <si>
    <t>Concreto clase D f'c= 21MPa</t>
  </si>
  <si>
    <t>transporte materiales</t>
  </si>
  <si>
    <t xml:space="preserve">Acero de refuerzo </t>
  </si>
  <si>
    <t>ton/km</t>
  </si>
  <si>
    <t>Alambre galvanizado</t>
  </si>
  <si>
    <t xml:space="preserve">Lleno con maquina de material seleccionado de la excavación incluye compactación </t>
  </si>
  <si>
    <t xml:space="preserve">Compactador de canguro </t>
  </si>
  <si>
    <t xml:space="preserve">Excavación con maquina de material heterogeneo para lleno </t>
  </si>
  <si>
    <t xml:space="preserve"> Localización y Replanteo (muro de contención cauce y rampa de acceso a puente peatonal)</t>
  </si>
  <si>
    <t>Suministro, transporte e instalación de acero de refuerzo fy=420 MPa, para todas las obras (muro de contención cauce y rampa de acceso a puente peatonal)</t>
  </si>
  <si>
    <t>Suministro, transporte e instalación de concreto Clase D  f'c = 21 MPa , para todas las obras (fundaciones, estribos y aletas)</t>
  </si>
  <si>
    <t>CONSTRUCCIÓN DE OBRAS DE MEJORAMIENTO PUENTE VEREDA QUITASOL  MUNICIPIO DE SANTA ROSA DE OSOS -ANTIOQUIA</t>
  </si>
  <si>
    <t>Tuberia de alcantarillado de 68" tramo de 6 metros</t>
  </si>
  <si>
    <t>OBRA EJECUTADA</t>
  </si>
  <si>
    <t>Total costos directos obra contractual</t>
  </si>
  <si>
    <t>tub/km</t>
  </si>
  <si>
    <t>motobombas</t>
  </si>
  <si>
    <t>hora</t>
  </si>
  <si>
    <t>Agregado para concreto hidráulico</t>
  </si>
  <si>
    <t>Piedra para concreto ciclópeo (rajón o canto rodado)</t>
  </si>
  <si>
    <t>Arena lavada</t>
  </si>
  <si>
    <t>Piedra</t>
  </si>
  <si>
    <t xml:space="preserve">areana lavada </t>
  </si>
  <si>
    <t>jornal</t>
  </si>
  <si>
    <t>Canasta gavion triple torsion C. 12 de 2x1x1</t>
  </si>
  <si>
    <t>Canasta gavion triple torsion C. 12 de1x1x1</t>
  </si>
  <si>
    <t>Alambre galvanizado C. 13 para amarre gaviones</t>
  </si>
  <si>
    <t>Piedra para gaviones + transporte</t>
  </si>
  <si>
    <t>Larguero madera comun 4cmx8cmx2.80m</t>
  </si>
  <si>
    <t xml:space="preserve">clavos </t>
  </si>
  <si>
    <t>Tubo en fibra 2,30 m de diametri y 8 m de longitud</t>
  </si>
  <si>
    <t>AUXILIO TRANSPORTE 2026</t>
  </si>
  <si>
    <t xml:space="preserve">SUB-TOTAL </t>
  </si>
  <si>
    <t>DISCRIMINACION DE LA ADMINISTRACION Y LA UTILIDAD</t>
  </si>
  <si>
    <t>Cant</t>
  </si>
  <si>
    <t>%</t>
  </si>
  <si>
    <t>VALOR EN $</t>
  </si>
  <si>
    <t>FP</t>
  </si>
  <si>
    <t>SUBTOTALES ($)</t>
  </si>
  <si>
    <t>PORCENTAJE (%)</t>
  </si>
  <si>
    <t>COSTO DIRECTO DEL PROYECTO</t>
  </si>
  <si>
    <t>COSTO TOTAL DEL PROYECTO</t>
  </si>
  <si>
    <t>1.</t>
  </si>
  <si>
    <t>IMPUESTOS MUNICIPALES</t>
  </si>
  <si>
    <t>1.1</t>
  </si>
  <si>
    <t>Impuestos Municipales. De acuerdo al estatuto tributario de la entidad</t>
  </si>
  <si>
    <t>Estampilla pro adulto mayor</t>
  </si>
  <si>
    <t>Estampilla procultura</t>
  </si>
  <si>
    <t>Estampilla para la Justicia Familiar</t>
  </si>
  <si>
    <t xml:space="preserve">Fondo de seguridad </t>
  </si>
  <si>
    <t xml:space="preserve"> </t>
  </si>
  <si>
    <t xml:space="preserve">Sobretasa Bomberil (Sobre el resultado rete ICA) </t>
  </si>
  <si>
    <t>Tasa pro deportes.</t>
  </si>
  <si>
    <t>1.2</t>
  </si>
  <si>
    <t>Costos de legalización</t>
  </si>
  <si>
    <t>1.2.2</t>
  </si>
  <si>
    <t>Pólizas de Cumplimiento y RCE</t>
  </si>
  <si>
    <t>1.3</t>
  </si>
  <si>
    <t>Costos del personal de administración del contrato</t>
  </si>
  <si>
    <t>1.3.2</t>
  </si>
  <si>
    <t>Mes</t>
  </si>
  <si>
    <t>1.4</t>
  </si>
  <si>
    <t>Otros costos</t>
  </si>
  <si>
    <t>1.4.1</t>
  </si>
  <si>
    <t>Arrendamientos, bodegas, servicios Públicos, gastos de papelería,  equipos (alquiler), gastos bancarios, caja menor</t>
  </si>
  <si>
    <t>1.4.2</t>
  </si>
  <si>
    <t>Ensayos de laboratorio de concretos y densidades, se cancela contra factura y resultado</t>
  </si>
  <si>
    <t>1.4.4</t>
  </si>
  <si>
    <t>Señalética durante el tiempo de la obra y cerramiento en Sarán</t>
  </si>
  <si>
    <t>1.4.5</t>
  </si>
  <si>
    <t>Vallas de Información con estructura metálica</t>
  </si>
  <si>
    <t>1.4.6</t>
  </si>
  <si>
    <t xml:space="preserve">Alojamiento y alimentación personal </t>
  </si>
  <si>
    <t>mes</t>
  </si>
  <si>
    <t>1.5</t>
  </si>
  <si>
    <t>Oficina Central</t>
  </si>
  <si>
    <t>1.5.1</t>
  </si>
  <si>
    <t>Gerencia</t>
  </si>
  <si>
    <t>1.5.2</t>
  </si>
  <si>
    <t>Jefe de Talento Humano</t>
  </si>
  <si>
    <t>1.5.3</t>
  </si>
  <si>
    <t>Auxiliar contabilidad</t>
  </si>
  <si>
    <t>1.5.4</t>
  </si>
  <si>
    <t>Jefe de Compras</t>
  </si>
  <si>
    <t>1.5.5</t>
  </si>
  <si>
    <t>Mensajería</t>
  </si>
  <si>
    <t>1.5.6</t>
  </si>
  <si>
    <t>Contadora</t>
  </si>
  <si>
    <t>1.5.7</t>
  </si>
  <si>
    <t>Facturación</t>
  </si>
  <si>
    <t>1.5.8</t>
  </si>
  <si>
    <t>Locativos</t>
  </si>
  <si>
    <t>TOTAL ADMINISTRACIÓN</t>
  </si>
  <si>
    <t>UTILIDAD</t>
  </si>
  <si>
    <t>TOTAL    AU (%)</t>
  </si>
  <si>
    <t xml:space="preserve">Tecnologo en construcciones civiles </t>
  </si>
  <si>
    <t>PRECIOS MATERIALES EN LA CABECERA MUNICIPAL MUNICIPIO DE SANTA ROSA DE OSOS - ANT.</t>
  </si>
  <si>
    <t>RETENCIONES</t>
  </si>
  <si>
    <t>SALARIO MINIMO 2026</t>
  </si>
  <si>
    <t>Salario Minimo Mensual Legal Vigente año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</si>
</sst>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9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-&quot;$&quot;* #,##0.00_-;\-&quot;$&quot;* #,##0.00_-;_-&quot;$&quot;* &quot;-&quot;??_-;_-@_-"/>
    <numFmt numFmtId="168" formatCode="_-&quot;XDR&quot;* #,##0.00_-;\-&quot;XDR&quot;* #,##0.00_-;_-&quot;XDR&quot;* &quot;-&quot;??_-;_-@_-"/>
    <numFmt numFmtId="169" formatCode="_ * #,##0.00_ ;_ * \-#,##0.00_ ;_ * &quot;-&quot;??_ ;_ @_ "/>
    <numFmt numFmtId="170" formatCode="0.0"/>
    <numFmt numFmtId="171" formatCode="_ [$€-2]\ * #,##0.00_ ;_ [$€-2]\ * \-#,##0.00_ ;_ [$€-2]\ * &quot;-&quot;??_ "/>
    <numFmt numFmtId="172" formatCode="&quot;$&quot;\ #,##0"/>
    <numFmt numFmtId="173" formatCode="0.0%"/>
    <numFmt numFmtId="174" formatCode="_-* #.##0.00\ _€_-;\-* #.##0.00\ _€_-;_-* &quot;-&quot;??\ _€_-;_-@_-"/>
    <numFmt numFmtId="175" formatCode="[$$-240A]\ #,##0"/>
    <numFmt numFmtId="176" formatCode="[$-240A]General"/>
    <numFmt numFmtId="177" formatCode="#,##0.0000"/>
    <numFmt numFmtId="178" formatCode="_(&quot;$&quot;\ * #,##0_);_(&quot;$&quot;\ * \(#,##0\);_(&quot;$&quot;\ * &quot;-&quot;??_);_(@_)"/>
    <numFmt numFmtId="179" formatCode="_-&quot;$&quot;* #,##0_-;\-&quot;$&quot;* #,##0_-;_-&quot;$&quot;* &quot;-&quot;??_-;_-@_-"/>
    <numFmt numFmtId="180" formatCode="_([$$-240A]\ * #,##0_);_([$$-240A]\ * \(#,##0\);_([$$-240A]\ * &quot;-&quot;_);_(@_)"/>
    <numFmt numFmtId="181" formatCode="###,###,##0.00000"/>
    <numFmt numFmtId="182" formatCode="#,##0.0"/>
    <numFmt numFmtId="183" formatCode="&quot;$&quot;\ #,##0.00"/>
    <numFmt numFmtId="184" formatCode="_([$$-240A]\ * #,##0.0_);_([$$-240A]\ * \(#,##0.0\);_([$$-240A]\ * &quot;-&quot;??_);_(@_)"/>
    <numFmt numFmtId="185" formatCode=";;"/>
    <numFmt numFmtId="186" formatCode="_-* #,##0.00\ _€_-;\-* #,##0.00\ _€_-;_-* &quot;-&quot;??\ _€_-;_-@_-"/>
    <numFmt numFmtId="187" formatCode="_-* #,##0\ _P_t_a_-;\-* #,##0\ _P_t_a_-;_-* &quot;-&quot;\ _P_t_a_-;_-@_-"/>
    <numFmt numFmtId="188" formatCode="_-* #,##0.00\ _P_t_a_-;\-* #,##0.00\ _P_t_a_-;_-* &quot;-&quot;??\ _P_t_a_-;_-@_-"/>
    <numFmt numFmtId="189" formatCode="_ &quot;$&quot;\ * #,##0.00_ ;_ &quot;$&quot;\ * \-#,##0.00_ ;_ &quot;$&quot;\ * &quot;-&quot;??_ ;_ @_ "/>
    <numFmt numFmtId="190" formatCode="_(&quot;C$&quot;* #,##0.00_);_(&quot;C$&quot;* \(#,##0.00\);_(&quot;C$&quot;* &quot;-&quot;??_);_(@_)"/>
    <numFmt numFmtId="191" formatCode="[$€]#,##0"/>
    <numFmt numFmtId="192" formatCode="_-[$$-240A]\ * #,##0.00_-;\-[$$-240A]\ * #,##0.00_-;_-[$$-240A]\ * &quot;-&quot;??_-;_-@_-"/>
    <numFmt numFmtId="193" formatCode="_-[$$-240A]\ * #,##0.00000_-;\-[$$-240A]\ * #,##0.00000_-;_-[$$-240A]\ * &quot;-&quot;?????_-;_-@_-"/>
    <numFmt numFmtId="194" formatCode="#,##0_ ;\-#,##0\ "/>
    <numFmt numFmtId="195" formatCode="_-[$$-240A]\ * #,##0.00_-;\-[$$-240A]\ * #,##0.00_-;_-[$$-240A]\ * &quot;-&quot;?????_-;_-@_-"/>
    <numFmt numFmtId="196" formatCode="###,###,##0.00"/>
    <numFmt numFmtId="197" formatCode="0.0000"/>
    <numFmt numFmtId="198" formatCode="_-[$$-240A]\ * #,##0_-;\-[$$-240A]\ * #,##0_-;_-[$$-240A]\ * &quot;-&quot;??_-;_-@_-"/>
    <numFmt numFmtId="200" formatCode="_-&quot;$&quot;\ * #,##0.00_-;\-&quot;$&quot;\ * #,##0.00_-;_-&quot;$&quot;\ * &quot;-&quot;_-;_-@_-"/>
  </numFmts>
  <fonts count="87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sz val="11"/>
      <color indexed="8"/>
      <name val="Arial"/>
      <family val="2"/>
    </font>
    <font>
      <sz val="10"/>
      <color indexed="8"/>
      <name val="Arial"/>
      <family val="2"/>
    </font>
    <font>
      <b/>
      <sz val="14"/>
      <name val="Arial"/>
      <family val="2"/>
    </font>
    <font>
      <sz val="12"/>
      <name val="Arial"/>
      <family val="2"/>
    </font>
    <font>
      <b/>
      <sz val="9"/>
      <name val="Arial"/>
      <family val="2"/>
    </font>
    <font>
      <b/>
      <sz val="7"/>
      <name val="Arial"/>
      <family val="2"/>
    </font>
    <font>
      <sz val="10"/>
      <name val="Calibri"/>
      <family val="2"/>
    </font>
    <font>
      <sz val="6"/>
      <name val="Arial"/>
      <family val="2"/>
    </font>
    <font>
      <sz val="11"/>
      <color indexed="8"/>
      <name val="Calibri"/>
      <family val="2"/>
    </font>
    <font>
      <i/>
      <sz val="10"/>
      <color indexed="8"/>
      <name val="Arial"/>
      <family val="2"/>
    </font>
    <font>
      <sz val="12"/>
      <name val="Tahoma"/>
      <family val="2"/>
    </font>
    <font>
      <sz val="10"/>
      <name val="Tahoma"/>
      <family val="2"/>
    </font>
    <font>
      <sz val="10"/>
      <color indexed="8"/>
      <name val="Tahoma"/>
      <family val="2"/>
    </font>
    <font>
      <sz val="10"/>
      <name val="Century Gothic"/>
      <family val="2"/>
    </font>
    <font>
      <sz val="10"/>
      <name val="MS Sans Serif"/>
      <family val="2"/>
    </font>
    <font>
      <sz val="10"/>
      <name val="Arial"/>
      <family val="2"/>
    </font>
    <font>
      <b/>
      <sz val="14"/>
      <name val="Arial Narrow"/>
      <family val="2"/>
    </font>
    <font>
      <b/>
      <i/>
      <sz val="12"/>
      <name val="Arial Narrow"/>
      <family val="2"/>
    </font>
    <font>
      <b/>
      <sz val="12"/>
      <name val="Arial Narrow"/>
      <family val="2"/>
    </font>
    <font>
      <sz val="12"/>
      <name val="Arial Narrow"/>
      <family val="2"/>
    </font>
    <font>
      <sz val="10"/>
      <name val="Phinster"/>
    </font>
    <font>
      <sz val="10"/>
      <name val="Arial Narrow"/>
      <family val="2"/>
    </font>
    <font>
      <b/>
      <sz val="10"/>
      <name val="Arial Narrow"/>
      <family val="2"/>
    </font>
    <font>
      <sz val="11"/>
      <name val="Arial Narrow"/>
      <family val="2"/>
    </font>
    <font>
      <b/>
      <sz val="11"/>
      <name val="Arial Narrow"/>
      <family val="2"/>
    </font>
    <font>
      <b/>
      <sz val="18"/>
      <name val="Arial Narrow"/>
      <family val="2"/>
    </font>
    <font>
      <b/>
      <sz val="16"/>
      <name val="Arial Narrow"/>
      <family val="2"/>
    </font>
    <font>
      <sz val="22"/>
      <name val="Arial Narrow"/>
      <family val="2"/>
    </font>
    <font>
      <sz val="26"/>
      <name val="Arial Narrow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sz val="10"/>
      <color indexed="8"/>
      <name val="Arial"/>
      <family val="2"/>
    </font>
    <font>
      <sz val="10"/>
      <color indexed="10"/>
      <name val="Tahoma"/>
      <family val="2"/>
    </font>
    <font>
      <sz val="12"/>
      <color indexed="8"/>
      <name val="Arial Narrow"/>
      <family val="2"/>
    </font>
    <font>
      <sz val="12"/>
      <color indexed="8"/>
      <name val="Arial Narrow"/>
      <family val="2"/>
    </font>
    <font>
      <sz val="11"/>
      <color indexed="8"/>
      <name val="Arial Narrow"/>
      <family val="2"/>
    </font>
    <font>
      <b/>
      <sz val="12"/>
      <color indexed="8"/>
      <name val="Arial Narrow"/>
      <family val="2"/>
    </font>
    <font>
      <u/>
      <sz val="12"/>
      <color indexed="12"/>
      <name val="Arial Narrow"/>
      <family val="2"/>
    </font>
    <font>
      <b/>
      <sz val="12"/>
      <color indexed="8"/>
      <name val="Arial Narrow"/>
      <family val="2"/>
    </font>
    <font>
      <sz val="10"/>
      <color indexed="8"/>
      <name val="Calibri"/>
      <family val="2"/>
    </font>
    <font>
      <b/>
      <sz val="11"/>
      <color indexed="8"/>
      <name val="Arial Narrow"/>
      <family val="2"/>
    </font>
    <font>
      <sz val="8"/>
      <color indexed="8"/>
      <name val="Calibri"/>
      <family val="2"/>
    </font>
    <font>
      <b/>
      <sz val="9"/>
      <color indexed="16"/>
      <name val="Arial Narrow"/>
      <family val="2"/>
    </font>
    <font>
      <b/>
      <sz val="9"/>
      <name val="Arial Narrow"/>
      <family val="2"/>
    </font>
    <font>
      <sz val="9"/>
      <name val="Arial Narrow"/>
      <family val="2"/>
    </font>
    <font>
      <sz val="9"/>
      <color indexed="8"/>
      <name val="Arial Narrow"/>
      <family val="2"/>
    </font>
    <font>
      <b/>
      <sz val="9"/>
      <color indexed="8"/>
      <name val="Arial Narrow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000000"/>
      <name val="Calibri"/>
      <family val="2"/>
      <charset val="1"/>
    </font>
    <font>
      <b/>
      <sz val="11"/>
      <color rgb="FF3F3F3F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8"/>
      <color theme="3"/>
      <name val="Cambria"/>
      <family val="2"/>
    </font>
    <font>
      <b/>
      <sz val="11"/>
      <color theme="1"/>
      <name val="Calibri"/>
      <family val="2"/>
      <scheme val="minor"/>
    </font>
    <font>
      <b/>
      <sz val="11"/>
      <color theme="1"/>
      <name val="Arial Narrow"/>
      <family val="2"/>
    </font>
    <font>
      <b/>
      <sz val="18"/>
      <color theme="3"/>
      <name val="Cambria"/>
      <family val="2"/>
      <scheme val="major"/>
    </font>
    <font>
      <b/>
      <i/>
      <sz val="14"/>
      <name val="Arial Narrow"/>
      <family val="2"/>
    </font>
    <font>
      <sz val="10"/>
      <color rgb="FF000000"/>
      <name val="Times New Roman"/>
      <family val="1"/>
    </font>
    <font>
      <b/>
      <sz val="11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44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7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thick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304">
    <xf numFmtId="0" fontId="0" fillId="0" borderId="0"/>
    <xf numFmtId="0" fontId="56" fillId="4" borderId="0" applyNumberFormat="0" applyBorder="0" applyAlignment="0" applyProtection="0"/>
    <xf numFmtId="0" fontId="56" fillId="5" borderId="0" applyNumberFormat="0" applyBorder="0" applyAlignment="0" applyProtection="0"/>
    <xf numFmtId="0" fontId="56" fillId="6" borderId="0" applyNumberFormat="0" applyBorder="0" applyAlignment="0" applyProtection="0"/>
    <xf numFmtId="0" fontId="56" fillId="7" borderId="0" applyNumberFormat="0" applyBorder="0" applyAlignment="0" applyProtection="0"/>
    <xf numFmtId="0" fontId="56" fillId="8" borderId="0" applyNumberFormat="0" applyBorder="0" applyAlignment="0" applyProtection="0"/>
    <xf numFmtId="0" fontId="56" fillId="9" borderId="0" applyNumberFormat="0" applyBorder="0" applyAlignment="0" applyProtection="0"/>
    <xf numFmtId="0" fontId="56" fillId="10" borderId="0" applyNumberFormat="0" applyBorder="0" applyAlignment="0" applyProtection="0"/>
    <xf numFmtId="0" fontId="56" fillId="11" borderId="0" applyNumberFormat="0" applyBorder="0" applyAlignment="0" applyProtection="0"/>
    <xf numFmtId="0" fontId="56" fillId="12" borderId="0" applyNumberFormat="0" applyBorder="0" applyAlignment="0" applyProtection="0"/>
    <xf numFmtId="0" fontId="56" fillId="13" borderId="0" applyNumberFormat="0" applyBorder="0" applyAlignment="0" applyProtection="0"/>
    <xf numFmtId="0" fontId="56" fillId="14" borderId="0" applyNumberFormat="0" applyBorder="0" applyAlignment="0" applyProtection="0"/>
    <xf numFmtId="0" fontId="56" fillId="15" borderId="0" applyNumberFormat="0" applyBorder="0" applyAlignment="0" applyProtection="0"/>
    <xf numFmtId="0" fontId="57" fillId="16" borderId="0" applyNumberFormat="0" applyBorder="0" applyAlignment="0" applyProtection="0"/>
    <xf numFmtId="0" fontId="57" fillId="17" borderId="0" applyNumberFormat="0" applyBorder="0" applyAlignment="0" applyProtection="0"/>
    <xf numFmtId="0" fontId="57" fillId="18" borderId="0" applyNumberFormat="0" applyBorder="0" applyAlignment="0" applyProtection="0"/>
    <xf numFmtId="0" fontId="57" fillId="19" borderId="0" applyNumberFormat="0" applyBorder="0" applyAlignment="0" applyProtection="0"/>
    <xf numFmtId="0" fontId="57" fillId="20" borderId="0" applyNumberFormat="0" applyBorder="0" applyAlignment="0" applyProtection="0"/>
    <xf numFmtId="0" fontId="57" fillId="21" borderId="0" applyNumberFormat="0" applyBorder="0" applyAlignment="0" applyProtection="0"/>
    <xf numFmtId="0" fontId="58" fillId="22" borderId="65" applyNumberFormat="0" applyAlignment="0" applyProtection="0"/>
    <xf numFmtId="0" fontId="4" fillId="0" borderId="0"/>
    <xf numFmtId="0" fontId="4" fillId="0" borderId="0"/>
    <xf numFmtId="0" fontId="59" fillId="23" borderId="66" applyNumberFormat="0" applyAlignment="0" applyProtection="0"/>
    <xf numFmtId="0" fontId="60" fillId="0" borderId="67" applyNumberFormat="0" applyFill="0" applyAlignment="0" applyProtection="0"/>
    <xf numFmtId="0" fontId="61" fillId="0" borderId="68" applyNumberFormat="0" applyFill="0" applyAlignment="0" applyProtection="0"/>
    <xf numFmtId="0" fontId="62" fillId="0" borderId="0" applyNumberFormat="0" applyFill="0" applyBorder="0" applyAlignment="0" applyProtection="0"/>
    <xf numFmtId="0" fontId="57" fillId="24" borderId="0" applyNumberFormat="0" applyBorder="0" applyAlignment="0" applyProtection="0"/>
    <xf numFmtId="0" fontId="57" fillId="25" borderId="0" applyNumberFormat="0" applyBorder="0" applyAlignment="0" applyProtection="0"/>
    <xf numFmtId="0" fontId="57" fillId="26" borderId="0" applyNumberFormat="0" applyBorder="0" applyAlignment="0" applyProtection="0"/>
    <xf numFmtId="0" fontId="57" fillId="27" borderId="0" applyNumberFormat="0" applyBorder="0" applyAlignment="0" applyProtection="0"/>
    <xf numFmtId="0" fontId="57" fillId="28" borderId="0" applyNumberFormat="0" applyBorder="0" applyAlignment="0" applyProtection="0"/>
    <xf numFmtId="0" fontId="57" fillId="29" borderId="0" applyNumberFormat="0" applyBorder="0" applyAlignment="0" applyProtection="0"/>
    <xf numFmtId="0" fontId="63" fillId="30" borderId="65" applyNumberFormat="0" applyAlignment="0" applyProtection="0"/>
    <xf numFmtId="171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76" fontId="64" fillId="0" borderId="0" applyBorder="0" applyProtection="0"/>
    <xf numFmtId="0" fontId="65" fillId="0" borderId="0" applyNumberFormat="0" applyFill="0" applyBorder="0" applyAlignment="0" applyProtection="0"/>
    <xf numFmtId="0" fontId="66" fillId="0" borderId="0" applyNumberFormat="0" applyFill="0" applyBorder="0" applyAlignment="0" applyProtection="0">
      <alignment vertical="top"/>
      <protection locked="0"/>
    </xf>
    <xf numFmtId="0" fontId="67" fillId="31" borderId="0" applyNumberFormat="0" applyBorder="0" applyAlignment="0" applyProtection="0"/>
    <xf numFmtId="169" fontId="4" fillId="0" borderId="0" applyFont="0" applyFill="0" applyBorder="0" applyAlignment="0" applyProtection="0"/>
    <xf numFmtId="187" fontId="4" fillId="0" borderId="0" applyFont="0" applyFill="0" applyBorder="0" applyAlignment="0" applyProtection="0"/>
    <xf numFmtId="187" fontId="4" fillId="0" borderId="0" applyFont="0" applyFill="0" applyBorder="0" applyAlignment="0" applyProtection="0"/>
    <xf numFmtId="166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8" fillId="0" borderId="0" applyFont="0" applyFill="0" applyBorder="0" applyAlignment="0" applyProtection="0"/>
    <xf numFmtId="166" fontId="4" fillId="0" borderId="0" applyFont="0" applyFill="0" applyBorder="0" applyAlignment="0" applyProtection="0"/>
    <xf numFmtId="185" fontId="3" fillId="0" borderId="0" applyFont="0" applyFill="0" applyBorder="0" applyAlignment="0" applyProtection="0"/>
    <xf numFmtId="188" fontId="4" fillId="0" borderId="0" applyFont="0" applyFill="0" applyBorder="0" applyAlignment="0" applyProtection="0"/>
    <xf numFmtId="186" fontId="38" fillId="0" borderId="0" applyFont="0" applyFill="0" applyBorder="0" applyAlignment="0" applyProtection="0"/>
    <xf numFmtId="186" fontId="3" fillId="0" borderId="0" applyFont="0" applyFill="0" applyBorder="0" applyAlignment="0" applyProtection="0"/>
    <xf numFmtId="18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4" fontId="17" fillId="0" borderId="0" applyFont="0" applyFill="0" applyBorder="0" applyAlignment="0" applyProtection="0"/>
    <xf numFmtId="0" fontId="6" fillId="0" borderId="0" applyFont="0" applyFill="0" applyBorder="0" applyAlignment="0" applyProtection="0"/>
    <xf numFmtId="166" fontId="17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4" fontId="3" fillId="0" borderId="0" applyFont="0" applyFill="0" applyBorder="0" applyAlignment="0" applyProtection="0"/>
    <xf numFmtId="174" fontId="3" fillId="0" borderId="0" applyFont="0" applyFill="0" applyBorder="0" applyAlignment="0" applyProtection="0"/>
    <xf numFmtId="166" fontId="38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42" fontId="38" fillId="0" borderId="0" applyFont="0" applyFill="0" applyBorder="0" applyAlignment="0" applyProtection="0"/>
    <xf numFmtId="42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2" fontId="38" fillId="0" borderId="0" applyFont="0" applyFill="0" applyBorder="0" applyAlignment="0" applyProtection="0"/>
    <xf numFmtId="42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165" fontId="17" fillId="0" borderId="0" applyFont="0" applyFill="0" applyBorder="0" applyAlignment="0" applyProtection="0"/>
    <xf numFmtId="189" fontId="4" fillId="0" borderId="0" applyFont="0" applyFill="0" applyBorder="0" applyAlignment="0" applyProtection="0"/>
    <xf numFmtId="165" fontId="3" fillId="0" borderId="0" applyFont="0" applyFill="0" applyBorder="0" applyAlignment="0" applyProtection="0"/>
    <xf numFmtId="167" fontId="6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3" fillId="0" borderId="0" applyFont="0" applyFill="0" applyBorder="0" applyAlignment="0" applyProtection="0"/>
    <xf numFmtId="167" fontId="38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8" fillId="0" borderId="0" applyFont="0" applyFill="0" applyBorder="0" applyAlignment="0" applyProtection="0"/>
    <xf numFmtId="190" fontId="4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5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64" fontId="3" fillId="0" borderId="0" applyFont="0" applyFill="0" applyBorder="0" applyAlignment="0" applyProtection="0"/>
    <xf numFmtId="175" fontId="4" fillId="0" borderId="0" applyFont="0" applyFill="0" applyBorder="0" applyAlignment="0" applyProtection="0"/>
    <xf numFmtId="17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8" fontId="39" fillId="0" borderId="0" applyFont="0" applyFill="0" applyBorder="0" applyAlignment="0" applyProtection="0"/>
    <xf numFmtId="168" fontId="3" fillId="0" borderId="0" applyFont="0" applyFill="0" applyBorder="0" applyAlignment="0" applyProtection="0"/>
    <xf numFmtId="167" fontId="38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38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3" fillId="0" borderId="0" applyFont="0" applyFill="0" applyBorder="0" applyAlignment="0" applyProtection="0"/>
    <xf numFmtId="167" fontId="38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68" fillId="32" borderId="0" applyNumberFormat="0" applyBorder="0" applyAlignment="0" applyProtection="0"/>
    <xf numFmtId="0" fontId="6" fillId="0" borderId="0"/>
    <xf numFmtId="0" fontId="4" fillId="0" borderId="0"/>
    <xf numFmtId="0" fontId="4" fillId="0" borderId="0"/>
    <xf numFmtId="0" fontId="6" fillId="0" borderId="0"/>
    <xf numFmtId="0" fontId="4" fillId="0" borderId="0"/>
    <xf numFmtId="0" fontId="4" fillId="0" borderId="0"/>
    <xf numFmtId="0" fontId="4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6" fillId="0" borderId="0"/>
    <xf numFmtId="0" fontId="4" fillId="0" borderId="0"/>
    <xf numFmtId="0" fontId="56" fillId="0" borderId="0"/>
    <xf numFmtId="0" fontId="4" fillId="0" borderId="0"/>
    <xf numFmtId="0" fontId="6" fillId="0" borderId="0"/>
    <xf numFmtId="0" fontId="56" fillId="0" borderId="0"/>
    <xf numFmtId="0" fontId="4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4" fillId="0" borderId="0"/>
    <xf numFmtId="0" fontId="56" fillId="0" borderId="0"/>
    <xf numFmtId="0" fontId="24" fillId="0" borderId="0"/>
    <xf numFmtId="0" fontId="4" fillId="0" borderId="0"/>
    <xf numFmtId="0" fontId="4" fillId="0" borderId="0"/>
    <xf numFmtId="0" fontId="29" fillId="0" borderId="0"/>
    <xf numFmtId="0" fontId="4" fillId="0" borderId="0"/>
    <xf numFmtId="0" fontId="4" fillId="0" borderId="0"/>
    <xf numFmtId="0" fontId="56" fillId="0" borderId="0"/>
    <xf numFmtId="0" fontId="4" fillId="0" borderId="0"/>
    <xf numFmtId="0" fontId="4" fillId="0" borderId="0"/>
    <xf numFmtId="0" fontId="56" fillId="0" borderId="0"/>
    <xf numFmtId="0" fontId="4" fillId="0" borderId="0"/>
    <xf numFmtId="0" fontId="56" fillId="0" borderId="0"/>
    <xf numFmtId="0" fontId="56" fillId="0" borderId="0"/>
    <xf numFmtId="0" fontId="56" fillId="0" borderId="0"/>
    <xf numFmtId="0" fontId="22" fillId="0" borderId="0"/>
    <xf numFmtId="0" fontId="4" fillId="0" borderId="0"/>
    <xf numFmtId="0" fontId="56" fillId="0" borderId="0"/>
    <xf numFmtId="0" fontId="4" fillId="0" borderId="0"/>
    <xf numFmtId="0" fontId="4" fillId="0" borderId="0"/>
    <xf numFmtId="0" fontId="23" fillId="0" borderId="0"/>
    <xf numFmtId="0" fontId="64" fillId="0" borderId="0"/>
    <xf numFmtId="0" fontId="56" fillId="0" borderId="0"/>
    <xf numFmtId="0" fontId="56" fillId="0" borderId="0"/>
    <xf numFmtId="0" fontId="69" fillId="0" borderId="0"/>
    <xf numFmtId="0" fontId="56" fillId="0" borderId="0"/>
    <xf numFmtId="0" fontId="4" fillId="0" borderId="0"/>
    <xf numFmtId="0" fontId="19" fillId="0" borderId="0"/>
    <xf numFmtId="0" fontId="38" fillId="33" borderId="69" applyNumberFormat="0" applyFont="0" applyAlignment="0" applyProtection="0"/>
    <xf numFmtId="0" fontId="3" fillId="33" borderId="69" applyNumberFormat="0" applyFont="0" applyAlignment="0" applyProtection="0"/>
    <xf numFmtId="9" fontId="4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69" fillId="0" borderId="0"/>
    <xf numFmtId="9" fontId="38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70" fillId="22" borderId="70" applyNumberFormat="0" applyAlignment="0" applyProtection="0"/>
    <xf numFmtId="0" fontId="71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3" fillId="0" borderId="71" applyNumberFormat="0" applyFill="0" applyAlignment="0" applyProtection="0"/>
    <xf numFmtId="0" fontId="62" fillId="0" borderId="72" applyNumberFormat="0" applyFill="0" applyAlignment="0" applyProtection="0"/>
    <xf numFmtId="0" fontId="74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75" fillId="0" borderId="73" applyNumberFormat="0" applyFill="0" applyAlignment="0" applyProtection="0"/>
    <xf numFmtId="0" fontId="56" fillId="0" borderId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86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64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3" borderId="69" applyNumberFormat="0" applyFont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77" fillId="0" borderId="0" applyNumberFormat="0" applyFill="0" applyBorder="0" applyAlignment="0" applyProtection="0"/>
    <xf numFmtId="43" fontId="3" fillId="0" borderId="0" applyFont="0" applyFill="0" applyBorder="0" applyAlignment="0" applyProtection="0"/>
    <xf numFmtId="0" fontId="1" fillId="0" borderId="0"/>
    <xf numFmtId="0" fontId="79" fillId="0" borderId="0"/>
    <xf numFmtId="165" fontId="79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648">
    <xf numFmtId="0" fontId="0" fillId="0" borderId="0" xfId="0"/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0" fontId="0" fillId="0" borderId="0" xfId="0" applyAlignment="1">
      <alignment horizontal="center" vertical="center"/>
    </xf>
    <xf numFmtId="172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0" fontId="6" fillId="0" borderId="0" xfId="0" applyFont="1" applyAlignment="1">
      <alignment horizontal="center" vertical="center"/>
    </xf>
    <xf numFmtId="9" fontId="0" fillId="0" borderId="0" xfId="0" applyNumberFormat="1" applyAlignment="1">
      <alignment vertical="center"/>
    </xf>
    <xf numFmtId="169" fontId="0" fillId="0" borderId="0" xfId="39" applyFont="1" applyFill="1" applyAlignment="1">
      <alignment vertical="center"/>
    </xf>
    <xf numFmtId="0" fontId="6" fillId="0" borderId="0" xfId="0" applyFont="1" applyAlignment="1" applyProtection="1">
      <alignment horizontal="justify" vertical="center" wrapText="1"/>
      <protection locked="0"/>
    </xf>
    <xf numFmtId="0" fontId="5" fillId="0" borderId="0" xfId="0" applyFont="1" applyAlignment="1" applyProtection="1">
      <alignment horizontal="center" vertical="center" wrapText="1"/>
      <protection locked="0"/>
    </xf>
    <xf numFmtId="0" fontId="7" fillId="0" borderId="0" xfId="0" applyFont="1" applyAlignment="1" applyProtection="1">
      <alignment vertical="center" wrapText="1"/>
      <protection locked="0"/>
    </xf>
    <xf numFmtId="0" fontId="13" fillId="0" borderId="0" xfId="0" applyFont="1" applyAlignment="1" applyProtection="1">
      <alignment vertical="center" wrapText="1"/>
      <protection locked="0"/>
    </xf>
    <xf numFmtId="0" fontId="13" fillId="2" borderId="0" xfId="0" applyFont="1" applyFill="1" applyAlignment="1" applyProtection="1">
      <alignment vertical="center" wrapText="1"/>
      <protection locked="0"/>
    </xf>
    <xf numFmtId="0" fontId="0" fillId="0" borderId="1" xfId="0" applyBorder="1" applyAlignment="1" applyProtection="1">
      <alignment horizontal="center" vertical="center" wrapText="1"/>
      <protection locked="0"/>
    </xf>
    <xf numFmtId="0" fontId="0" fillId="0" borderId="2" xfId="0" applyBorder="1" applyAlignment="1" applyProtection="1">
      <alignment horizontal="center" vertical="center" wrapText="1"/>
      <protection locked="0"/>
    </xf>
    <xf numFmtId="0" fontId="14" fillId="0" borderId="3" xfId="0" applyFont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8" fillId="0" borderId="4" xfId="0" applyFont="1" applyBorder="1" applyAlignment="1" applyProtection="1">
      <alignment horizontal="center" vertical="center" wrapText="1"/>
      <protection locked="0"/>
    </xf>
    <xf numFmtId="0" fontId="8" fillId="0" borderId="5" xfId="0" applyFont="1" applyBorder="1" applyAlignment="1" applyProtection="1">
      <alignment horizontal="center" vertical="center" wrapText="1"/>
      <protection locked="0"/>
    </xf>
    <xf numFmtId="172" fontId="8" fillId="0" borderId="5" xfId="0" applyNumberFormat="1" applyFont="1" applyBorder="1" applyAlignment="1" applyProtection="1">
      <alignment horizontal="center" vertical="center" wrapText="1"/>
      <protection locked="0"/>
    </xf>
    <xf numFmtId="0" fontId="8" fillId="2" borderId="6" xfId="0" applyFont="1" applyFill="1" applyBorder="1" applyAlignment="1" applyProtection="1">
      <alignment horizontal="center" vertical="center" wrapText="1"/>
      <protection locked="0"/>
    </xf>
    <xf numFmtId="0" fontId="0" fillId="0" borderId="7" xfId="0" applyBorder="1" applyAlignment="1" applyProtection="1">
      <alignment horizontal="center" vertical="center" wrapText="1"/>
      <protection locked="0"/>
    </xf>
    <xf numFmtId="0" fontId="0" fillId="0" borderId="8" xfId="0" applyBorder="1" applyAlignment="1" applyProtection="1">
      <alignment horizontal="center" vertical="center" wrapText="1"/>
      <protection locked="0"/>
    </xf>
    <xf numFmtId="0" fontId="0" fillId="0" borderId="8" xfId="0" applyBorder="1" applyAlignment="1" applyProtection="1">
      <alignment horizontal="left" vertical="center" wrapText="1"/>
      <protection locked="0"/>
    </xf>
    <xf numFmtId="0" fontId="6" fillId="0" borderId="8" xfId="0" applyFont="1" applyBorder="1" applyAlignment="1" applyProtection="1">
      <alignment horizontal="center" vertical="center" wrapText="1"/>
      <protection locked="0"/>
    </xf>
    <xf numFmtId="172" fontId="0" fillId="0" borderId="8" xfId="0" applyNumberFormat="1" applyBorder="1" applyAlignment="1" applyProtection="1">
      <alignment horizontal="right" vertical="center" wrapText="1"/>
      <protection locked="0"/>
    </xf>
    <xf numFmtId="172" fontId="0" fillId="2" borderId="8" xfId="0" applyNumberFormat="1" applyFill="1" applyBorder="1" applyAlignment="1" applyProtection="1">
      <alignment horizontal="center" vertical="center" wrapText="1"/>
      <protection locked="0"/>
    </xf>
    <xf numFmtId="0" fontId="6" fillId="0" borderId="8" xfId="0" applyFont="1" applyBorder="1" applyAlignment="1" applyProtection="1">
      <alignment horizontal="left" vertical="center" wrapText="1"/>
      <protection locked="0"/>
    </xf>
    <xf numFmtId="0" fontId="5" fillId="0" borderId="8" xfId="0" applyFont="1" applyBorder="1" applyAlignment="1" applyProtection="1">
      <alignment horizontal="center" vertical="center" wrapText="1"/>
      <protection locked="0"/>
    </xf>
    <xf numFmtId="172" fontId="0" fillId="0" borderId="8" xfId="0" applyNumberFormat="1" applyBorder="1" applyAlignment="1" applyProtection="1">
      <alignment horizontal="center" vertical="center" wrapText="1"/>
      <protection locked="0"/>
    </xf>
    <xf numFmtId="0" fontId="8" fillId="0" borderId="8" xfId="0" applyFont="1" applyBorder="1" applyAlignment="1" applyProtection="1">
      <alignment horizontal="left" vertical="center" wrapText="1"/>
      <protection locked="0"/>
    </xf>
    <xf numFmtId="0" fontId="0" fillId="0" borderId="0" xfId="0" applyAlignment="1" applyProtection="1">
      <alignment horizontal="left" vertical="center" wrapText="1"/>
      <protection locked="0"/>
    </xf>
    <xf numFmtId="0" fontId="6" fillId="0" borderId="0" xfId="0" applyFont="1" applyAlignment="1" applyProtection="1">
      <alignment horizontal="center" vertical="center" wrapText="1"/>
      <protection locked="0"/>
    </xf>
    <xf numFmtId="172" fontId="0" fillId="0" borderId="0" xfId="0" applyNumberFormat="1" applyAlignment="1" applyProtection="1">
      <alignment horizontal="right" vertical="center" wrapText="1"/>
      <protection locked="0"/>
    </xf>
    <xf numFmtId="172" fontId="0" fillId="2" borderId="0" xfId="0" applyNumberFormat="1" applyFill="1" applyAlignment="1" applyProtection="1">
      <alignment horizontal="center" vertical="center" wrapText="1"/>
      <protection locked="0"/>
    </xf>
    <xf numFmtId="0" fontId="8" fillId="0" borderId="8" xfId="0" applyFont="1" applyBorder="1" applyAlignment="1" applyProtection="1">
      <alignment horizontal="center" vertical="center" wrapText="1"/>
      <protection locked="0"/>
    </xf>
    <xf numFmtId="172" fontId="6" fillId="0" borderId="8" xfId="0" applyNumberFormat="1" applyFont="1" applyBorder="1" applyAlignment="1" applyProtection="1">
      <alignment horizontal="center" vertical="center" wrapText="1"/>
      <protection locked="0"/>
    </xf>
    <xf numFmtId="2" fontId="0" fillId="0" borderId="8" xfId="0" applyNumberFormat="1" applyBorder="1" applyAlignment="1" applyProtection="1">
      <alignment horizontal="center" vertical="center" wrapText="1"/>
      <protection locked="0"/>
    </xf>
    <xf numFmtId="0" fontId="0" fillId="2" borderId="0" xfId="0" applyFill="1" applyAlignment="1" applyProtection="1">
      <alignment horizontal="center" vertical="center" wrapText="1"/>
      <protection locked="0"/>
    </xf>
    <xf numFmtId="0" fontId="9" fillId="0" borderId="0" xfId="0" applyFont="1" applyAlignment="1" applyProtection="1">
      <alignment vertical="center" wrapText="1"/>
      <protection locked="0"/>
    </xf>
    <xf numFmtId="173" fontId="0" fillId="0" borderId="0" xfId="0" applyNumberFormat="1" applyAlignment="1" applyProtection="1">
      <alignment horizontal="center" vertical="center" wrapText="1"/>
      <protection locked="0"/>
    </xf>
    <xf numFmtId="166" fontId="0" fillId="0" borderId="0" xfId="0" applyNumberFormat="1" applyAlignment="1">
      <alignment vertical="center"/>
    </xf>
    <xf numFmtId="172" fontId="16" fillId="0" borderId="5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/>
      <protection locked="0"/>
    </xf>
    <xf numFmtId="0" fontId="20" fillId="0" borderId="8" xfId="202" applyFont="1" applyBorder="1" applyAlignment="1" applyProtection="1">
      <alignment horizontal="center" vertical="center" wrapText="1"/>
      <protection locked="0"/>
    </xf>
    <xf numFmtId="0" fontId="20" fillId="0" borderId="10" xfId="202" applyFont="1" applyBorder="1" applyAlignment="1" applyProtection="1">
      <alignment horizontal="center" vertical="center" wrapText="1"/>
      <protection locked="0"/>
    </xf>
    <xf numFmtId="0" fontId="20" fillId="0" borderId="8" xfId="202" applyFont="1" applyBorder="1" applyAlignment="1">
      <alignment horizontal="center" vertical="center" wrapText="1"/>
    </xf>
    <xf numFmtId="2" fontId="20" fillId="0" borderId="8" xfId="202" applyNumberFormat="1" applyFont="1" applyBorder="1" applyAlignment="1" applyProtection="1">
      <alignment horizontal="center" vertical="center" wrapText="1"/>
      <protection locked="0"/>
    </xf>
    <xf numFmtId="3" fontId="20" fillId="0" borderId="8" xfId="202" applyNumberFormat="1" applyFont="1" applyBorder="1" applyAlignment="1">
      <alignment horizontal="left" vertical="center" wrapText="1"/>
    </xf>
    <xf numFmtId="4" fontId="20" fillId="0" borderId="8" xfId="202" applyNumberFormat="1" applyFont="1" applyBorder="1" applyAlignment="1">
      <alignment horizontal="center" vertical="center" wrapText="1"/>
    </xf>
    <xf numFmtId="177" fontId="20" fillId="0" borderId="8" xfId="202" applyNumberFormat="1" applyFont="1" applyBorder="1" applyAlignment="1">
      <alignment horizontal="center" vertical="center" wrapText="1"/>
    </xf>
    <xf numFmtId="3" fontId="20" fillId="0" borderId="8" xfId="202" applyNumberFormat="1" applyFont="1" applyBorder="1" applyAlignment="1" applyProtection="1">
      <alignment horizontal="right" vertical="center" wrapText="1"/>
      <protection locked="0"/>
    </xf>
    <xf numFmtId="0" fontId="20" fillId="0" borderId="8" xfId="202" applyFont="1" applyBorder="1" applyAlignment="1">
      <alignment horizontal="left" vertical="center" wrapText="1"/>
    </xf>
    <xf numFmtId="0" fontId="20" fillId="0" borderId="11" xfId="202" applyFont="1" applyBorder="1" applyAlignment="1">
      <alignment horizontal="left" vertical="center" wrapText="1"/>
    </xf>
    <xf numFmtId="0" fontId="20" fillId="0" borderId="11" xfId="202" applyFont="1" applyBorder="1" applyAlignment="1">
      <alignment horizontal="center" vertical="center" wrapText="1"/>
    </xf>
    <xf numFmtId="3" fontId="20" fillId="0" borderId="11" xfId="202" applyNumberFormat="1" applyFont="1" applyBorder="1" applyAlignment="1" applyProtection="1">
      <alignment horizontal="right" vertical="center" wrapText="1"/>
      <protection locked="0"/>
    </xf>
    <xf numFmtId="0" fontId="20" fillId="0" borderId="12" xfId="202" applyFont="1" applyBorder="1" applyAlignment="1">
      <alignment horizontal="center" vertical="center" wrapText="1"/>
    </xf>
    <xf numFmtId="0" fontId="20" fillId="0" borderId="0" xfId="202" applyFont="1" applyAlignment="1">
      <alignment horizontal="center" vertical="center" wrapText="1"/>
    </xf>
    <xf numFmtId="2" fontId="20" fillId="0" borderId="0" xfId="202" applyNumberFormat="1" applyFont="1" applyAlignment="1" applyProtection="1">
      <alignment horizontal="center" vertical="center" wrapText="1"/>
      <protection locked="0"/>
    </xf>
    <xf numFmtId="0" fontId="20" fillId="0" borderId="0" xfId="202" applyFont="1" applyAlignment="1">
      <alignment horizontal="right" vertical="center" wrapText="1"/>
    </xf>
    <xf numFmtId="0" fontId="20" fillId="0" borderId="0" xfId="202" applyFont="1" applyAlignment="1" applyProtection="1">
      <alignment horizontal="center" vertical="center" wrapText="1"/>
      <protection locked="0"/>
    </xf>
    <xf numFmtId="0" fontId="20" fillId="0" borderId="12" xfId="202" applyFont="1" applyBorder="1" applyAlignment="1" applyProtection="1">
      <alignment horizontal="center" vertical="center" wrapText="1"/>
      <protection locked="0"/>
    </xf>
    <xf numFmtId="0" fontId="20" fillId="0" borderId="8" xfId="202" applyFont="1" applyBorder="1" applyAlignment="1" applyProtection="1">
      <alignment horizontal="left" vertical="center" wrapText="1"/>
      <protection locked="0"/>
    </xf>
    <xf numFmtId="0" fontId="41" fillId="0" borderId="10" xfId="202" applyFont="1" applyBorder="1" applyAlignment="1" applyProtection="1">
      <alignment horizontal="center" vertical="center" wrapText="1"/>
      <protection locked="0"/>
    </xf>
    <xf numFmtId="0" fontId="20" fillId="0" borderId="14" xfId="202" applyFont="1" applyBorder="1" applyAlignment="1">
      <alignment horizontal="center" vertical="center" wrapText="1"/>
    </xf>
    <xf numFmtId="0" fontId="56" fillId="0" borderId="0" xfId="198"/>
    <xf numFmtId="0" fontId="40" fillId="0" borderId="8" xfId="198" applyFont="1" applyBorder="1" applyAlignment="1">
      <alignment wrapText="1"/>
    </xf>
    <xf numFmtId="0" fontId="20" fillId="0" borderId="12" xfId="159" applyFont="1" applyBorder="1" applyAlignment="1">
      <alignment vertical="center" wrapText="1"/>
    </xf>
    <xf numFmtId="4" fontId="20" fillId="0" borderId="12" xfId="159" applyNumberFormat="1" applyFont="1" applyBorder="1" applyAlignment="1">
      <alignment horizontal="center" vertical="center" wrapText="1"/>
    </xf>
    <xf numFmtId="0" fontId="4" fillId="0" borderId="35" xfId="198" applyFont="1" applyBorder="1" applyAlignment="1">
      <alignment vertical="center" wrapText="1"/>
    </xf>
    <xf numFmtId="0" fontId="4" fillId="0" borderId="12" xfId="198" applyFont="1" applyBorder="1" applyAlignment="1">
      <alignment horizontal="center" vertical="center" wrapText="1"/>
    </xf>
    <xf numFmtId="167" fontId="20" fillId="0" borderId="8" xfId="137" applyFont="1" applyBorder="1" applyAlignment="1" applyProtection="1">
      <alignment horizontal="center" vertical="center" wrapText="1"/>
      <protection locked="0"/>
    </xf>
    <xf numFmtId="180" fontId="56" fillId="0" borderId="13" xfId="198" applyNumberFormat="1" applyBorder="1" applyAlignment="1">
      <alignment horizontal="right" vertical="center"/>
    </xf>
    <xf numFmtId="178" fontId="20" fillId="0" borderId="8" xfId="137" applyNumberFormat="1" applyFont="1" applyBorder="1" applyAlignment="1">
      <alignment horizontal="center" vertical="center" wrapText="1"/>
    </xf>
    <xf numFmtId="179" fontId="20" fillId="0" borderId="8" xfId="137" applyNumberFormat="1" applyFont="1" applyBorder="1" applyAlignment="1" applyProtection="1">
      <alignment horizontal="center" vertical="center" wrapText="1"/>
      <protection locked="0"/>
    </xf>
    <xf numFmtId="178" fontId="20" fillId="0" borderId="12" xfId="137" applyNumberFormat="1" applyFont="1" applyBorder="1" applyAlignment="1">
      <alignment horizontal="center" vertical="center" wrapText="1"/>
    </xf>
    <xf numFmtId="0" fontId="4" fillId="0" borderId="12" xfId="198" applyFont="1" applyBorder="1" applyAlignment="1">
      <alignment vertical="center" wrapText="1"/>
    </xf>
    <xf numFmtId="182" fontId="20" fillId="0" borderId="8" xfId="202" applyNumberFormat="1" applyFont="1" applyBorder="1" applyAlignment="1">
      <alignment horizontal="center" vertical="center" wrapText="1"/>
    </xf>
    <xf numFmtId="178" fontId="20" fillId="0" borderId="0" xfId="137" applyNumberFormat="1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 wrapText="1"/>
    </xf>
    <xf numFmtId="0" fontId="28" fillId="0" borderId="18" xfId="0" applyFont="1" applyBorder="1" applyAlignment="1">
      <alignment horizontal="left" vertical="center" wrapText="1"/>
    </xf>
    <xf numFmtId="0" fontId="28" fillId="0" borderId="8" xfId="0" applyFont="1" applyBorder="1" applyAlignment="1">
      <alignment horizontal="left" vertical="center" wrapText="1"/>
    </xf>
    <xf numFmtId="180" fontId="28" fillId="0" borderId="8" xfId="0" applyNumberFormat="1" applyFont="1" applyBorder="1" applyAlignment="1">
      <alignment horizontal="right" vertical="center"/>
    </xf>
    <xf numFmtId="0" fontId="28" fillId="0" borderId="8" xfId="0" applyFont="1" applyBorder="1" applyAlignment="1">
      <alignment horizontal="justify" vertical="center" wrapText="1"/>
    </xf>
    <xf numFmtId="0" fontId="42" fillId="0" borderId="8" xfId="189" applyFont="1" applyBorder="1" applyAlignment="1">
      <alignment horizontal="justify" vertical="center"/>
    </xf>
    <xf numFmtId="0" fontId="42" fillId="0" borderId="8" xfId="189" applyFont="1" applyBorder="1" applyAlignment="1">
      <alignment horizontal="left" vertical="center"/>
    </xf>
    <xf numFmtId="0" fontId="43" fillId="0" borderId="8" xfId="0" applyFont="1" applyBorder="1" applyAlignment="1">
      <alignment vertical="center"/>
    </xf>
    <xf numFmtId="0" fontId="42" fillId="0" borderId="8" xfId="189" applyFont="1" applyBorder="1" applyAlignment="1">
      <alignment horizontal="left" vertical="center" wrapText="1"/>
    </xf>
    <xf numFmtId="0" fontId="43" fillId="0" borderId="8" xfId="0" applyFont="1" applyBorder="1"/>
    <xf numFmtId="0" fontId="42" fillId="0" borderId="8" xfId="189" applyFont="1" applyBorder="1" applyAlignment="1">
      <alignment vertical="center" wrapText="1"/>
    </xf>
    <xf numFmtId="0" fontId="43" fillId="0" borderId="8" xfId="0" applyFont="1" applyBorder="1" applyAlignment="1">
      <alignment horizontal="left" vertical="center"/>
    </xf>
    <xf numFmtId="0" fontId="42" fillId="0" borderId="8" xfId="0" applyFont="1" applyBorder="1" applyAlignment="1">
      <alignment horizontal="justify" vertical="center"/>
    </xf>
    <xf numFmtId="0" fontId="42" fillId="0" borderId="8" xfId="0" applyFont="1" applyBorder="1" applyAlignment="1">
      <alignment horizontal="left" vertical="center"/>
    </xf>
    <xf numFmtId="0" fontId="44" fillId="0" borderId="8" xfId="0" applyFont="1" applyBorder="1"/>
    <xf numFmtId="0" fontId="0" fillId="0" borderId="2" xfId="0" applyBorder="1"/>
    <xf numFmtId="0" fontId="0" fillId="0" borderId="40" xfId="0" applyBorder="1"/>
    <xf numFmtId="0" fontId="0" fillId="0" borderId="41" xfId="0" applyBorder="1"/>
    <xf numFmtId="0" fontId="0" fillId="0" borderId="42" xfId="0" applyBorder="1"/>
    <xf numFmtId="0" fontId="28" fillId="0" borderId="2" xfId="0" applyFont="1" applyBorder="1"/>
    <xf numFmtId="0" fontId="28" fillId="0" borderId="0" xfId="0" applyFont="1"/>
    <xf numFmtId="0" fontId="28" fillId="0" borderId="40" xfId="0" applyFont="1" applyBorder="1"/>
    <xf numFmtId="0" fontId="46" fillId="0" borderId="43" xfId="36" applyNumberFormat="1" applyFont="1" applyFill="1" applyBorder="1" applyAlignment="1" applyProtection="1">
      <alignment horizontal="center" vertical="center" wrapText="1"/>
    </xf>
    <xf numFmtId="180" fontId="42" fillId="0" borderId="13" xfId="0" applyNumberFormat="1" applyFont="1" applyBorder="1" applyAlignment="1">
      <alignment horizontal="right" vertical="center"/>
    </xf>
    <xf numFmtId="0" fontId="42" fillId="0" borderId="8" xfId="189" applyFont="1" applyBorder="1" applyAlignment="1">
      <alignment vertical="center"/>
    </xf>
    <xf numFmtId="0" fontId="44" fillId="0" borderId="2" xfId="0" applyFont="1" applyBorder="1"/>
    <xf numFmtId="0" fontId="44" fillId="0" borderId="0" xfId="0" applyFont="1" applyAlignment="1">
      <alignment horizontal="center"/>
    </xf>
    <xf numFmtId="0" fontId="44" fillId="0" borderId="0" xfId="0" applyFont="1"/>
    <xf numFmtId="0" fontId="44" fillId="0" borderId="40" xfId="0" applyFont="1" applyBorder="1"/>
    <xf numFmtId="0" fontId="44" fillId="0" borderId="8" xfId="0" applyFont="1" applyBorder="1" applyAlignment="1">
      <alignment horizontal="center"/>
    </xf>
    <xf numFmtId="172" fontId="44" fillId="0" borderId="8" xfId="0" applyNumberFormat="1" applyFont="1" applyBorder="1" applyAlignment="1">
      <alignment horizontal="center"/>
    </xf>
    <xf numFmtId="0" fontId="44" fillId="0" borderId="18" xfId="0" applyFont="1" applyBorder="1" applyAlignment="1">
      <alignment horizontal="center" vertical="center" wrapText="1"/>
    </xf>
    <xf numFmtId="0" fontId="44" fillId="0" borderId="18" xfId="0" applyFont="1" applyBorder="1"/>
    <xf numFmtId="2" fontId="44" fillId="0" borderId="8" xfId="0" applyNumberFormat="1" applyFont="1" applyBorder="1" applyAlignment="1">
      <alignment horizontal="center"/>
    </xf>
    <xf numFmtId="0" fontId="44" fillId="0" borderId="2" xfId="0" applyFont="1" applyBorder="1" applyAlignment="1">
      <alignment horizontal="center"/>
    </xf>
    <xf numFmtId="165" fontId="44" fillId="0" borderId="0" xfId="122" applyFont="1" applyFill="1" applyBorder="1" applyAlignment="1">
      <alignment horizontal="center" vertical="center" wrapText="1"/>
    </xf>
    <xf numFmtId="165" fontId="44" fillId="0" borderId="40" xfId="122" applyFont="1" applyFill="1" applyBorder="1" applyAlignment="1">
      <alignment horizontal="center" vertical="center" wrapText="1"/>
    </xf>
    <xf numFmtId="0" fontId="44" fillId="0" borderId="45" xfId="0" applyFont="1" applyBorder="1"/>
    <xf numFmtId="0" fontId="44" fillId="0" borderId="10" xfId="0" applyFont="1" applyBorder="1" applyAlignment="1">
      <alignment horizontal="center"/>
    </xf>
    <xf numFmtId="172" fontId="44" fillId="0" borderId="10" xfId="0" applyNumberFormat="1" applyFont="1" applyBorder="1" applyAlignment="1">
      <alignment horizontal="center"/>
    </xf>
    <xf numFmtId="172" fontId="44" fillId="0" borderId="13" xfId="0" applyNumberFormat="1" applyFont="1" applyBorder="1" applyAlignment="1">
      <alignment horizontal="center"/>
    </xf>
    <xf numFmtId="172" fontId="44" fillId="0" borderId="24" xfId="0" applyNumberFormat="1" applyFont="1" applyBorder="1" applyAlignment="1">
      <alignment horizontal="center"/>
    </xf>
    <xf numFmtId="172" fontId="44" fillId="0" borderId="25" xfId="0" applyNumberFormat="1" applyFont="1" applyBorder="1" applyAlignment="1">
      <alignment horizontal="center"/>
    </xf>
    <xf numFmtId="0" fontId="44" fillId="0" borderId="8" xfId="0" applyFont="1" applyBorder="1" applyAlignment="1">
      <alignment horizontal="center" vertical="center" wrapText="1"/>
    </xf>
    <xf numFmtId="0" fontId="27" fillId="34" borderId="4" xfId="148" applyFont="1" applyFill="1" applyBorder="1" applyAlignment="1">
      <alignment horizontal="left"/>
    </xf>
    <xf numFmtId="0" fontId="28" fillId="34" borderId="5" xfId="148" applyFont="1" applyFill="1" applyBorder="1" applyAlignment="1">
      <alignment horizontal="left"/>
    </xf>
    <xf numFmtId="0" fontId="26" fillId="34" borderId="5" xfId="148" applyFont="1" applyFill="1" applyBorder="1" applyAlignment="1">
      <alignment horizontal="right"/>
    </xf>
    <xf numFmtId="180" fontId="27" fillId="34" borderId="6" xfId="148" applyNumberFormat="1" applyFont="1" applyFill="1" applyBorder="1" applyAlignment="1">
      <alignment vertical="center"/>
    </xf>
    <xf numFmtId="0" fontId="27" fillId="0" borderId="18" xfId="148" applyFont="1" applyBorder="1" applyAlignment="1">
      <alignment horizontal="left"/>
    </xf>
    <xf numFmtId="0" fontId="27" fillId="0" borderId="8" xfId="148" applyFont="1" applyBorder="1" applyAlignment="1">
      <alignment horizontal="left"/>
    </xf>
    <xf numFmtId="0" fontId="27" fillId="0" borderId="8" xfId="148" applyFont="1" applyBorder="1" applyAlignment="1">
      <alignment horizontal="centerContinuous"/>
    </xf>
    <xf numFmtId="0" fontId="27" fillId="0" borderId="13" xfId="148" applyFont="1" applyBorder="1" applyAlignment="1">
      <alignment horizontal="centerContinuous"/>
    </xf>
    <xf numFmtId="0" fontId="28" fillId="0" borderId="18" xfId="148" applyFont="1" applyBorder="1" applyAlignment="1">
      <alignment horizontal="left" vertical="center" wrapText="1"/>
    </xf>
    <xf numFmtId="0" fontId="28" fillId="0" borderId="8" xfId="148" applyFont="1" applyBorder="1" applyAlignment="1">
      <alignment horizontal="left" vertical="center" wrapText="1"/>
    </xf>
    <xf numFmtId="0" fontId="28" fillId="0" borderId="8" xfId="148" applyFont="1" applyBorder="1" applyAlignment="1">
      <alignment horizontal="center" vertical="center"/>
    </xf>
    <xf numFmtId="181" fontId="28" fillId="0" borderId="8" xfId="148" applyNumberFormat="1" applyFont="1" applyBorder="1" applyAlignment="1">
      <alignment horizontal="center" vertical="center"/>
    </xf>
    <xf numFmtId="180" fontId="28" fillId="0" borderId="8" xfId="148" applyNumberFormat="1" applyFont="1" applyBorder="1" applyAlignment="1">
      <alignment horizontal="right" vertical="center"/>
    </xf>
    <xf numFmtId="180" fontId="42" fillId="0" borderId="13" xfId="148" applyNumberFormat="1" applyFont="1" applyBorder="1" applyAlignment="1">
      <alignment horizontal="right" vertical="center"/>
    </xf>
    <xf numFmtId="0" fontId="42" fillId="0" borderId="8" xfId="0" applyFont="1" applyBorder="1"/>
    <xf numFmtId="4" fontId="52" fillId="0" borderId="8" xfId="0" applyNumberFormat="1" applyFont="1" applyBorder="1" applyAlignment="1">
      <alignment horizontal="center" vertical="center"/>
    </xf>
    <xf numFmtId="4" fontId="54" fillId="0" borderId="8" xfId="0" applyNumberFormat="1" applyFont="1" applyBorder="1" applyAlignment="1">
      <alignment vertical="center"/>
    </xf>
    <xf numFmtId="4" fontId="53" fillId="0" borderId="8" xfId="0" applyNumberFormat="1" applyFont="1" applyBorder="1" applyAlignment="1">
      <alignment vertical="center"/>
    </xf>
    <xf numFmtId="3" fontId="53" fillId="0" borderId="8" xfId="0" applyNumberFormat="1" applyFont="1" applyBorder="1" applyAlignment="1">
      <alignment horizontal="center" vertical="center"/>
    </xf>
    <xf numFmtId="4" fontId="53" fillId="0" borderId="8" xfId="0" applyNumberFormat="1" applyFont="1" applyBorder="1" applyAlignment="1">
      <alignment horizontal="center" vertical="center"/>
    </xf>
    <xf numFmtId="0" fontId="54" fillId="0" borderId="8" xfId="0" applyFont="1" applyBorder="1" applyAlignment="1">
      <alignment horizontal="center" vertical="center" wrapText="1"/>
    </xf>
    <xf numFmtId="0" fontId="53" fillId="0" borderId="8" xfId="0" applyFont="1" applyBorder="1" applyAlignment="1">
      <alignment horizontal="center" vertical="center"/>
    </xf>
    <xf numFmtId="0" fontId="53" fillId="0" borderId="0" xfId="0" applyFont="1" applyAlignment="1">
      <alignment vertical="center"/>
    </xf>
    <xf numFmtId="4" fontId="54" fillId="0" borderId="13" xfId="0" applyNumberFormat="1" applyFont="1" applyBorder="1" applyAlignment="1">
      <alignment vertical="center"/>
    </xf>
    <xf numFmtId="4" fontId="52" fillId="0" borderId="2" xfId="0" applyNumberFormat="1" applyFont="1" applyBorder="1" applyAlignment="1">
      <alignment horizontal="center" vertical="center"/>
    </xf>
    <xf numFmtId="4" fontId="52" fillId="0" borderId="0" xfId="0" applyNumberFormat="1" applyFont="1" applyAlignment="1">
      <alignment horizontal="center" vertical="center"/>
    </xf>
    <xf numFmtId="0" fontId="54" fillId="0" borderId="0" xfId="0" applyFont="1" applyAlignment="1">
      <alignment vertical="center"/>
    </xf>
    <xf numFmtId="0" fontId="54" fillId="0" borderId="40" xfId="0" applyFont="1" applyBorder="1" applyAlignment="1">
      <alignment vertical="center"/>
    </xf>
    <xf numFmtId="3" fontId="53" fillId="0" borderId="13" xfId="0" applyNumberFormat="1" applyFont="1" applyBorder="1" applyAlignment="1">
      <alignment horizontal="center" vertical="center"/>
    </xf>
    <xf numFmtId="3" fontId="53" fillId="0" borderId="24" xfId="0" applyNumberFormat="1" applyFont="1" applyBorder="1" applyAlignment="1">
      <alignment horizontal="center" vertical="center"/>
    </xf>
    <xf numFmtId="3" fontId="53" fillId="0" borderId="25" xfId="0" applyNumberFormat="1" applyFont="1" applyBorder="1" applyAlignment="1">
      <alignment horizontal="center" vertical="center"/>
    </xf>
    <xf numFmtId="0" fontId="55" fillId="0" borderId="0" xfId="0" applyFont="1" applyAlignment="1">
      <alignment vertical="center"/>
    </xf>
    <xf numFmtId="10" fontId="54" fillId="0" borderId="0" xfId="0" applyNumberFormat="1" applyFont="1" applyAlignment="1">
      <alignment vertical="center"/>
    </xf>
    <xf numFmtId="10" fontId="54" fillId="0" borderId="0" xfId="210" applyNumberFormat="1" applyFont="1" applyBorder="1" applyAlignment="1">
      <alignment vertical="center"/>
    </xf>
    <xf numFmtId="0" fontId="54" fillId="0" borderId="13" xfId="0" applyFont="1" applyBorder="1" applyAlignment="1">
      <alignment vertical="center"/>
    </xf>
    <xf numFmtId="0" fontId="54" fillId="0" borderId="0" xfId="0" applyFont="1" applyAlignment="1">
      <alignment horizontal="center" vertical="center"/>
    </xf>
    <xf numFmtId="10" fontId="54" fillId="0" borderId="13" xfId="0" applyNumberFormat="1" applyFont="1" applyBorder="1" applyAlignment="1">
      <alignment vertical="center"/>
    </xf>
    <xf numFmtId="10" fontId="54" fillId="0" borderId="13" xfId="210" applyNumberFormat="1" applyFont="1" applyBorder="1" applyAlignment="1">
      <alignment vertical="center"/>
    </xf>
    <xf numFmtId="4" fontId="52" fillId="0" borderId="24" xfId="0" applyNumberFormat="1" applyFont="1" applyBorder="1" applyAlignment="1">
      <alignment horizontal="center" vertical="center"/>
    </xf>
    <xf numFmtId="4" fontId="53" fillId="0" borderId="24" xfId="0" applyNumberFormat="1" applyFont="1" applyBorder="1" applyAlignment="1">
      <alignment horizontal="center" vertical="center"/>
    </xf>
    <xf numFmtId="10" fontId="55" fillId="0" borderId="25" xfId="210" applyNumberFormat="1" applyFont="1" applyBorder="1" applyAlignment="1">
      <alignment vertical="center"/>
    </xf>
    <xf numFmtId="10" fontId="52" fillId="0" borderId="24" xfId="210" applyNumberFormat="1" applyFont="1" applyBorder="1" applyAlignment="1">
      <alignment horizontal="center" vertical="center"/>
    </xf>
    <xf numFmtId="10" fontId="52" fillId="0" borderId="25" xfId="210" applyNumberFormat="1" applyFont="1" applyBorder="1" applyAlignment="1">
      <alignment horizontal="center" vertical="center"/>
    </xf>
    <xf numFmtId="10" fontId="52" fillId="0" borderId="17" xfId="210" applyNumberFormat="1" applyFont="1" applyBorder="1" applyAlignment="1">
      <alignment horizontal="center" vertical="center"/>
    </xf>
    <xf numFmtId="10" fontId="52" fillId="0" borderId="17" xfId="210" applyNumberFormat="1" applyFont="1" applyFill="1" applyBorder="1" applyAlignment="1">
      <alignment horizontal="center" vertical="center"/>
    </xf>
    <xf numFmtId="10" fontId="52" fillId="0" borderId="22" xfId="210" applyNumberFormat="1" applyFont="1" applyFill="1" applyBorder="1" applyAlignment="1">
      <alignment horizontal="center" vertical="center"/>
    </xf>
    <xf numFmtId="4" fontId="52" fillId="36" borderId="4" xfId="0" applyNumberFormat="1" applyFont="1" applyFill="1" applyBorder="1" applyAlignment="1">
      <alignment vertical="center" wrapText="1"/>
    </xf>
    <xf numFmtId="4" fontId="52" fillId="36" borderId="5" xfId="0" applyNumberFormat="1" applyFont="1" applyFill="1" applyBorder="1" applyAlignment="1">
      <alignment horizontal="center" vertical="center"/>
    </xf>
    <xf numFmtId="4" fontId="52" fillId="36" borderId="6" xfId="0" applyNumberFormat="1" applyFont="1" applyFill="1" applyBorder="1" applyAlignment="1">
      <alignment horizontal="center" vertical="center"/>
    </xf>
    <xf numFmtId="3" fontId="53" fillId="0" borderId="17" xfId="0" applyNumberFormat="1" applyFont="1" applyBorder="1" applyAlignment="1">
      <alignment horizontal="center" vertical="center"/>
    </xf>
    <xf numFmtId="3" fontId="53" fillId="0" borderId="22" xfId="0" applyNumberFormat="1" applyFont="1" applyBorder="1" applyAlignment="1">
      <alignment horizontal="center" vertical="center"/>
    </xf>
    <xf numFmtId="0" fontId="54" fillId="36" borderId="50" xfId="0" applyFont="1" applyFill="1" applyBorder="1" applyAlignment="1">
      <alignment vertical="center"/>
    </xf>
    <xf numFmtId="0" fontId="54" fillId="36" borderId="29" xfId="0" applyFont="1" applyFill="1" applyBorder="1" applyAlignment="1">
      <alignment vertical="center"/>
    </xf>
    <xf numFmtId="0" fontId="50" fillId="0" borderId="1" xfId="0" applyFont="1" applyBorder="1" applyAlignment="1">
      <alignment vertical="center" wrapText="1"/>
    </xf>
    <xf numFmtId="0" fontId="50" fillId="0" borderId="19" xfId="0" applyFont="1" applyBorder="1" applyAlignment="1">
      <alignment vertical="center"/>
    </xf>
    <xf numFmtId="0" fontId="50" fillId="0" borderId="44" xfId="0" applyFont="1" applyBorder="1" applyAlignment="1">
      <alignment vertical="center"/>
    </xf>
    <xf numFmtId="0" fontId="28" fillId="0" borderId="8" xfId="0" applyFont="1" applyBorder="1" applyAlignment="1">
      <alignment horizontal="center" vertical="center"/>
    </xf>
    <xf numFmtId="181" fontId="28" fillId="0" borderId="8" xfId="0" applyNumberFormat="1" applyFont="1" applyBorder="1" applyAlignment="1">
      <alignment horizontal="center" vertical="center"/>
    </xf>
    <xf numFmtId="4" fontId="52" fillId="34" borderId="17" xfId="0" applyNumberFormat="1" applyFont="1" applyFill="1" applyBorder="1" applyAlignment="1">
      <alignment horizontal="center" vertical="center"/>
    </xf>
    <xf numFmtId="4" fontId="52" fillId="34" borderId="22" xfId="0" applyNumberFormat="1" applyFont="1" applyFill="1" applyBorder="1" applyAlignment="1">
      <alignment horizontal="center" vertical="center"/>
    </xf>
    <xf numFmtId="4" fontId="52" fillId="34" borderId="18" xfId="0" applyNumberFormat="1" applyFont="1" applyFill="1" applyBorder="1" applyAlignment="1">
      <alignment horizontal="left" vertical="center" wrapText="1"/>
    </xf>
    <xf numFmtId="4" fontId="52" fillId="34" borderId="18" xfId="0" applyNumberFormat="1" applyFont="1" applyFill="1" applyBorder="1" applyAlignment="1">
      <alignment horizontal="left" vertical="center"/>
    </xf>
    <xf numFmtId="4" fontId="54" fillId="34" borderId="18" xfId="0" applyNumberFormat="1" applyFont="1" applyFill="1" applyBorder="1" applyAlignment="1">
      <alignment vertical="center" wrapText="1"/>
    </xf>
    <xf numFmtId="4" fontId="54" fillId="34" borderId="18" xfId="0" applyNumberFormat="1" applyFont="1" applyFill="1" applyBorder="1" applyAlignment="1">
      <alignment horizontal="justify" vertical="center" wrapText="1"/>
    </xf>
    <xf numFmtId="4" fontId="52" fillId="34" borderId="18" xfId="0" applyNumberFormat="1" applyFont="1" applyFill="1" applyBorder="1" applyAlignment="1">
      <alignment vertical="center"/>
    </xf>
    <xf numFmtId="4" fontId="55" fillId="34" borderId="8" xfId="0" applyNumberFormat="1" applyFont="1" applyFill="1" applyBorder="1" applyAlignment="1">
      <alignment vertical="center"/>
    </xf>
    <xf numFmtId="4" fontId="55" fillId="34" borderId="13" xfId="0" applyNumberFormat="1" applyFont="1" applyFill="1" applyBorder="1" applyAlignment="1">
      <alignment vertical="center"/>
    </xf>
    <xf numFmtId="4" fontId="52" fillId="34" borderId="21" xfId="0" applyNumberFormat="1" applyFont="1" applyFill="1" applyBorder="1" applyAlignment="1">
      <alignment horizontal="center" vertical="center"/>
    </xf>
    <xf numFmtId="4" fontId="52" fillId="34" borderId="18" xfId="0" applyNumberFormat="1" applyFont="1" applyFill="1" applyBorder="1" applyAlignment="1">
      <alignment horizontal="center" vertical="center"/>
    </xf>
    <xf numFmtId="4" fontId="52" fillId="34" borderId="23" xfId="0" applyNumberFormat="1" applyFont="1" applyFill="1" applyBorder="1" applyAlignment="1">
      <alignment horizontal="center" vertical="center"/>
    </xf>
    <xf numFmtId="4" fontId="54" fillId="34" borderId="23" xfId="0" applyNumberFormat="1" applyFont="1" applyFill="1" applyBorder="1" applyAlignment="1">
      <alignment horizontal="justify" vertical="center" wrapText="1"/>
    </xf>
    <xf numFmtId="4" fontId="54" fillId="34" borderId="21" xfId="0" applyNumberFormat="1" applyFont="1" applyFill="1" applyBorder="1" applyAlignment="1">
      <alignment horizontal="justify" vertical="center" wrapText="1"/>
    </xf>
    <xf numFmtId="0" fontId="45" fillId="37" borderId="8" xfId="189" applyFont="1" applyFill="1" applyBorder="1" applyAlignment="1">
      <alignment vertical="center"/>
    </xf>
    <xf numFmtId="0" fontId="45" fillId="37" borderId="8" xfId="189" applyFont="1" applyFill="1" applyBorder="1" applyAlignment="1">
      <alignment horizontal="justify" vertical="center"/>
    </xf>
    <xf numFmtId="0" fontId="45" fillId="37" borderId="8" xfId="189" applyFont="1" applyFill="1" applyBorder="1" applyAlignment="1">
      <alignment horizontal="center" vertical="center"/>
    </xf>
    <xf numFmtId="183" fontId="45" fillId="37" borderId="8" xfId="129" applyNumberFormat="1" applyFont="1" applyFill="1" applyBorder="1" applyAlignment="1">
      <alignment vertical="center"/>
    </xf>
    <xf numFmtId="184" fontId="47" fillId="36" borderId="8" xfId="0" applyNumberFormat="1" applyFont="1" applyFill="1" applyBorder="1" applyAlignment="1">
      <alignment vertical="center"/>
    </xf>
    <xf numFmtId="0" fontId="53" fillId="0" borderId="2" xfId="0" applyFont="1" applyBorder="1"/>
    <xf numFmtId="0" fontId="53" fillId="0" borderId="0" xfId="0" applyFont="1"/>
    <xf numFmtId="0" fontId="53" fillId="0" borderId="40" xfId="0" applyFont="1" applyBorder="1"/>
    <xf numFmtId="4" fontId="52" fillId="0" borderId="0" xfId="0" applyNumberFormat="1" applyFont="1" applyAlignment="1">
      <alignment vertical="center"/>
    </xf>
    <xf numFmtId="4" fontId="53" fillId="0" borderId="0" xfId="0" applyNumberFormat="1" applyFont="1" applyAlignment="1">
      <alignment horizontal="center" vertical="center"/>
    </xf>
    <xf numFmtId="0" fontId="54" fillId="0" borderId="0" xfId="0" applyFont="1" applyAlignment="1">
      <alignment horizontal="center" vertical="center" wrapText="1"/>
    </xf>
    <xf numFmtId="172" fontId="32" fillId="0" borderId="8" xfId="0" applyNumberFormat="1" applyFont="1" applyBorder="1" applyAlignment="1">
      <alignment horizontal="center"/>
    </xf>
    <xf numFmtId="0" fontId="32" fillId="0" borderId="8" xfId="0" applyFont="1" applyBorder="1" applyAlignment="1">
      <alignment horizontal="center"/>
    </xf>
    <xf numFmtId="172" fontId="32" fillId="0" borderId="17" xfId="0" applyNumberFormat="1" applyFont="1" applyBorder="1" applyAlignment="1">
      <alignment horizontal="center"/>
    </xf>
    <xf numFmtId="0" fontId="32" fillId="0" borderId="17" xfId="0" applyFont="1" applyBorder="1" applyAlignment="1">
      <alignment horizontal="center"/>
    </xf>
    <xf numFmtId="0" fontId="32" fillId="0" borderId="21" xfId="0" applyFont="1" applyBorder="1"/>
    <xf numFmtId="172" fontId="32" fillId="0" borderId="22" xfId="0" applyNumberFormat="1" applyFont="1" applyBorder="1" applyAlignment="1">
      <alignment horizontal="center"/>
    </xf>
    <xf numFmtId="0" fontId="32" fillId="0" borderId="18" xfId="0" applyFont="1" applyBorder="1"/>
    <xf numFmtId="172" fontId="32" fillId="0" borderId="13" xfId="0" applyNumberFormat="1" applyFont="1" applyBorder="1" applyAlignment="1">
      <alignment horizontal="center"/>
    </xf>
    <xf numFmtId="0" fontId="32" fillId="0" borderId="23" xfId="0" applyFont="1" applyBorder="1"/>
    <xf numFmtId="172" fontId="32" fillId="0" borderId="24" xfId="0" applyNumberFormat="1" applyFont="1" applyBorder="1" applyAlignment="1">
      <alignment horizontal="center"/>
    </xf>
    <xf numFmtId="0" fontId="32" fillId="0" borderId="24" xfId="0" applyFont="1" applyBorder="1" applyAlignment="1">
      <alignment horizontal="center"/>
    </xf>
    <xf numFmtId="172" fontId="32" fillId="0" borderId="25" xfId="0" applyNumberFormat="1" applyFont="1" applyBorder="1" applyAlignment="1">
      <alignment horizontal="center"/>
    </xf>
    <xf numFmtId="172" fontId="32" fillId="0" borderId="8" xfId="0" applyNumberFormat="1" applyFont="1" applyBorder="1"/>
    <xf numFmtId="172" fontId="32" fillId="0" borderId="25" xfId="0" applyNumberFormat="1" applyFont="1" applyBorder="1"/>
    <xf numFmtId="0" fontId="33" fillId="36" borderId="4" xfId="0" applyFont="1" applyFill="1" applyBorder="1" applyAlignment="1">
      <alignment horizontal="center" vertical="center"/>
    </xf>
    <xf numFmtId="0" fontId="33" fillId="36" borderId="5" xfId="0" applyFont="1" applyFill="1" applyBorder="1" applyAlignment="1">
      <alignment horizontal="center" vertical="center"/>
    </xf>
    <xf numFmtId="0" fontId="33" fillId="36" borderId="5" xfId="0" applyFont="1" applyFill="1" applyBorder="1" applyAlignment="1">
      <alignment horizontal="center" vertical="center" wrapText="1"/>
    </xf>
    <xf numFmtId="0" fontId="33" fillId="36" borderId="6" xfId="0" applyFont="1" applyFill="1" applyBorder="1" applyAlignment="1">
      <alignment horizontal="center" vertical="center"/>
    </xf>
    <xf numFmtId="172" fontId="32" fillId="0" borderId="26" xfId="0" applyNumberFormat="1" applyFont="1" applyBorder="1" applyAlignment="1">
      <alignment horizontal="center"/>
    </xf>
    <xf numFmtId="172" fontId="32" fillId="0" borderId="22" xfId="0" applyNumberFormat="1" applyFont="1" applyBorder="1"/>
    <xf numFmtId="0" fontId="32" fillId="0" borderId="2" xfId="0" applyFont="1" applyBorder="1"/>
    <xf numFmtId="0" fontId="32" fillId="0" borderId="0" xfId="0" applyFont="1"/>
    <xf numFmtId="172" fontId="32" fillId="0" borderId="24" xfId="0" applyNumberFormat="1" applyFont="1" applyBorder="1"/>
    <xf numFmtId="0" fontId="42" fillId="0" borderId="8" xfId="0" applyFont="1" applyBorder="1" applyAlignment="1">
      <alignment vertical="center"/>
    </xf>
    <xf numFmtId="0" fontId="42" fillId="0" borderId="18" xfId="189" applyFont="1" applyBorder="1" applyAlignment="1">
      <alignment vertical="center"/>
    </xf>
    <xf numFmtId="184" fontId="47" fillId="36" borderId="13" xfId="0" applyNumberFormat="1" applyFont="1" applyFill="1" applyBorder="1" applyAlignment="1">
      <alignment vertical="center"/>
    </xf>
    <xf numFmtId="0" fontId="42" fillId="0" borderId="8" xfId="189" applyFont="1" applyBorder="1" applyAlignment="1">
      <alignment horizontal="center" vertical="center"/>
    </xf>
    <xf numFmtId="0" fontId="45" fillId="37" borderId="47" xfId="189" applyFont="1" applyFill="1" applyBorder="1" applyAlignment="1">
      <alignment vertical="center"/>
    </xf>
    <xf numFmtId="0" fontId="45" fillId="37" borderId="48" xfId="189" applyFont="1" applyFill="1" applyBorder="1" applyAlignment="1">
      <alignment horizontal="justify" vertical="center"/>
    </xf>
    <xf numFmtId="0" fontId="45" fillId="37" borderId="48" xfId="189" applyFont="1" applyFill="1" applyBorder="1" applyAlignment="1">
      <alignment horizontal="center" vertical="center"/>
    </xf>
    <xf numFmtId="183" fontId="45" fillId="37" borderId="49" xfId="129" applyNumberFormat="1" applyFont="1" applyFill="1" applyBorder="1" applyAlignment="1">
      <alignment vertical="center"/>
    </xf>
    <xf numFmtId="0" fontId="42" fillId="0" borderId="36" xfId="189" applyFont="1" applyBorder="1" applyAlignment="1">
      <alignment vertical="center"/>
    </xf>
    <xf numFmtId="0" fontId="42" fillId="0" borderId="37" xfId="189" applyFont="1" applyBorder="1" applyAlignment="1">
      <alignment horizontal="justify" vertical="center"/>
    </xf>
    <xf numFmtId="0" fontId="42" fillId="0" borderId="37" xfId="189" applyFont="1" applyBorder="1" applyAlignment="1">
      <alignment horizontal="center" vertical="center"/>
    </xf>
    <xf numFmtId="184" fontId="47" fillId="36" borderId="39" xfId="0" applyNumberFormat="1" applyFont="1" applyFill="1" applyBorder="1" applyAlignment="1">
      <alignment vertical="center"/>
    </xf>
    <xf numFmtId="172" fontId="44" fillId="0" borderId="17" xfId="0" applyNumberFormat="1" applyFont="1" applyBorder="1" applyAlignment="1">
      <alignment horizontal="center"/>
    </xf>
    <xf numFmtId="172" fontId="44" fillId="0" borderId="22" xfId="0" applyNumberFormat="1" applyFont="1" applyBorder="1" applyAlignment="1">
      <alignment horizontal="center"/>
    </xf>
    <xf numFmtId="0" fontId="44" fillId="0" borderId="12" xfId="0" applyFont="1" applyBorder="1" applyAlignment="1">
      <alignment horizontal="center"/>
    </xf>
    <xf numFmtId="0" fontId="44" fillId="0" borderId="43" xfId="0" applyFont="1" applyBorder="1" applyAlignment="1">
      <alignment horizontal="center"/>
    </xf>
    <xf numFmtId="0" fontId="31" fillId="38" borderId="54" xfId="0" applyFont="1" applyFill="1" applyBorder="1" applyAlignment="1">
      <alignment horizontal="center" vertical="center" wrapText="1"/>
    </xf>
    <xf numFmtId="0" fontId="44" fillId="38" borderId="5" xfId="0" applyFont="1" applyFill="1" applyBorder="1" applyAlignment="1">
      <alignment horizontal="center"/>
    </xf>
    <xf numFmtId="0" fontId="44" fillId="38" borderId="6" xfId="0" applyFont="1" applyFill="1" applyBorder="1" applyAlignment="1">
      <alignment horizontal="center"/>
    </xf>
    <xf numFmtId="0" fontId="44" fillId="38" borderId="29" xfId="0" applyFont="1" applyFill="1" applyBorder="1"/>
    <xf numFmtId="0" fontId="31" fillId="38" borderId="20" xfId="0" applyFont="1" applyFill="1" applyBorder="1"/>
    <xf numFmtId="0" fontId="31" fillId="38" borderId="50" xfId="0" applyFont="1" applyFill="1" applyBorder="1" applyAlignment="1">
      <alignment horizontal="center"/>
    </xf>
    <xf numFmtId="0" fontId="44" fillId="38" borderId="50" xfId="0" applyFont="1" applyFill="1" applyBorder="1"/>
    <xf numFmtId="0" fontId="42" fillId="38" borderId="29" xfId="0" applyFont="1" applyFill="1" applyBorder="1"/>
    <xf numFmtId="0" fontId="44" fillId="34" borderId="18" xfId="0" applyFont="1" applyFill="1" applyBorder="1" applyAlignment="1">
      <alignment horizontal="center"/>
    </xf>
    <xf numFmtId="0" fontId="44" fillId="34" borderId="8" xfId="0" applyFont="1" applyFill="1" applyBorder="1" applyAlignment="1">
      <alignment horizontal="center"/>
    </xf>
    <xf numFmtId="170" fontId="44" fillId="34" borderId="8" xfId="0" applyNumberFormat="1" applyFont="1" applyFill="1" applyBorder="1" applyAlignment="1">
      <alignment horizontal="center"/>
    </xf>
    <xf numFmtId="0" fontId="32" fillId="34" borderId="18" xfId="0" applyFont="1" applyFill="1" applyBorder="1" applyAlignment="1">
      <alignment horizontal="center"/>
    </xf>
    <xf numFmtId="0" fontId="32" fillId="34" borderId="23" xfId="0" applyFont="1" applyFill="1" applyBorder="1" applyAlignment="1">
      <alignment horizontal="center"/>
    </xf>
    <xf numFmtId="0" fontId="44" fillId="34" borderId="24" xfId="0" applyFont="1" applyFill="1" applyBorder="1" applyAlignment="1">
      <alignment horizontal="center"/>
    </xf>
    <xf numFmtId="170" fontId="44" fillId="34" borderId="24" xfId="0" applyNumberFormat="1" applyFont="1" applyFill="1" applyBorder="1" applyAlignment="1">
      <alignment horizontal="center"/>
    </xf>
    <xf numFmtId="0" fontId="31" fillId="34" borderId="18" xfId="0" applyFont="1" applyFill="1" applyBorder="1" applyAlignment="1">
      <alignment horizontal="center"/>
    </xf>
    <xf numFmtId="0" fontId="49" fillId="34" borderId="8" xfId="0" applyFont="1" applyFill="1" applyBorder="1" applyAlignment="1">
      <alignment horizontal="center" vertical="center" wrapText="1"/>
    </xf>
    <xf numFmtId="0" fontId="31" fillId="34" borderId="31" xfId="0" applyFont="1" applyFill="1" applyBorder="1" applyAlignment="1">
      <alignment horizontal="center" vertical="center" wrapText="1"/>
    </xf>
    <xf numFmtId="0" fontId="31" fillId="34" borderId="32" xfId="0" applyFont="1" applyFill="1" applyBorder="1" applyAlignment="1">
      <alignment horizontal="center" vertical="center" wrapText="1"/>
    </xf>
    <xf numFmtId="0" fontId="30" fillId="0" borderId="16" xfId="0" applyFont="1" applyBorder="1" applyAlignment="1">
      <alignment horizontal="center" vertical="center" wrapText="1"/>
    </xf>
    <xf numFmtId="0" fontId="37" fillId="0" borderId="0" xfId="0" applyFont="1" applyAlignment="1" applyProtection="1">
      <alignment vertical="center" wrapText="1"/>
      <protection locked="0"/>
    </xf>
    <xf numFmtId="4" fontId="52" fillId="34" borderId="21" xfId="0" applyNumberFormat="1" applyFont="1" applyFill="1" applyBorder="1" applyAlignment="1">
      <alignment vertical="center" wrapText="1"/>
    </xf>
    <xf numFmtId="17" fontId="51" fillId="0" borderId="20" xfId="0" applyNumberFormat="1" applyFont="1" applyBorder="1" applyAlignment="1">
      <alignment horizontal="left" vertical="center" wrapText="1"/>
    </xf>
    <xf numFmtId="179" fontId="52" fillId="0" borderId="50" xfId="104" applyNumberFormat="1" applyFont="1" applyFill="1" applyBorder="1" applyAlignment="1">
      <alignment vertical="center"/>
    </xf>
    <xf numFmtId="0" fontId="53" fillId="0" borderId="50" xfId="0" applyFont="1" applyBorder="1" applyAlignment="1">
      <alignment vertical="center"/>
    </xf>
    <xf numFmtId="0" fontId="53" fillId="0" borderId="29" xfId="0" applyFont="1" applyBorder="1" applyAlignment="1">
      <alignment vertical="center"/>
    </xf>
    <xf numFmtId="0" fontId="28" fillId="0" borderId="8" xfId="0" applyFont="1" applyBorder="1" applyAlignment="1">
      <alignment horizontal="justify" vertical="center" wrapText="1" readingOrder="1"/>
    </xf>
    <xf numFmtId="0" fontId="0" fillId="0" borderId="0" xfId="0" applyAlignment="1">
      <alignment horizontal="center"/>
    </xf>
    <xf numFmtId="0" fontId="27" fillId="0" borderId="8" xfId="0" applyFont="1" applyBorder="1" applyAlignment="1">
      <alignment horizontal="center"/>
    </xf>
    <xf numFmtId="0" fontId="27" fillId="0" borderId="8" xfId="148" applyFont="1" applyBorder="1" applyAlignment="1">
      <alignment horizontal="center"/>
    </xf>
    <xf numFmtId="0" fontId="28" fillId="34" borderId="5" xfId="148" applyFont="1" applyFill="1" applyBorder="1" applyAlignment="1">
      <alignment horizontal="center"/>
    </xf>
    <xf numFmtId="0" fontId="28" fillId="0" borderId="0" xfId="0" applyFont="1" applyAlignment="1">
      <alignment horizontal="center"/>
    </xf>
    <xf numFmtId="10" fontId="28" fillId="34" borderId="5" xfId="205" applyNumberFormat="1" applyFont="1" applyFill="1" applyBorder="1" applyAlignment="1" applyProtection="1">
      <alignment horizontal="center"/>
    </xf>
    <xf numFmtId="167" fontId="9" fillId="0" borderId="0" xfId="0" applyNumberFormat="1" applyFont="1" applyAlignment="1" applyProtection="1">
      <alignment vertical="center" wrapText="1"/>
      <protection locked="0"/>
    </xf>
    <xf numFmtId="3" fontId="9" fillId="0" borderId="0" xfId="0" applyNumberFormat="1" applyFont="1" applyAlignment="1" applyProtection="1">
      <alignment vertical="center" wrapText="1"/>
      <protection locked="0"/>
    </xf>
    <xf numFmtId="0" fontId="28" fillId="0" borderId="47" xfId="148" applyFont="1" applyBorder="1" applyAlignment="1">
      <alignment horizontal="left" vertical="center" wrapText="1"/>
    </xf>
    <xf numFmtId="0" fontId="28" fillId="0" borderId="48" xfId="148" applyFont="1" applyBorder="1" applyAlignment="1">
      <alignment horizontal="center" vertical="center"/>
    </xf>
    <xf numFmtId="181" fontId="28" fillId="0" borderId="48" xfId="148" applyNumberFormat="1" applyFont="1" applyBorder="1" applyAlignment="1">
      <alignment horizontal="center" vertical="center"/>
    </xf>
    <xf numFmtId="180" fontId="28" fillId="0" borderId="48" xfId="148" applyNumberFormat="1" applyFont="1" applyBorder="1" applyAlignment="1">
      <alignment horizontal="right" vertical="center"/>
    </xf>
    <xf numFmtId="0" fontId="27" fillId="35" borderId="46" xfId="0" applyFont="1" applyFill="1" applyBorder="1" applyAlignment="1" applyProtection="1">
      <alignment horizontal="center" vertical="center" wrapText="1"/>
      <protection locked="0"/>
    </xf>
    <xf numFmtId="3" fontId="27" fillId="35" borderId="46" xfId="0" applyNumberFormat="1" applyFont="1" applyFill="1" applyBorder="1" applyAlignment="1" applyProtection="1">
      <alignment horizontal="center" vertical="center" wrapText="1"/>
      <protection locked="0"/>
    </xf>
    <xf numFmtId="42" fontId="27" fillId="35" borderId="46" xfId="0" applyNumberFormat="1" applyFont="1" applyFill="1" applyBorder="1" applyAlignment="1" applyProtection="1">
      <alignment horizontal="center" vertical="center" wrapText="1"/>
      <protection locked="0"/>
    </xf>
    <xf numFmtId="0" fontId="27" fillId="35" borderId="20" xfId="0" applyFont="1" applyFill="1" applyBorder="1" applyAlignment="1" applyProtection="1">
      <alignment horizontal="center" vertical="center" wrapText="1"/>
      <protection locked="0"/>
    </xf>
    <xf numFmtId="0" fontId="27" fillId="35" borderId="50" xfId="0" applyFont="1" applyFill="1" applyBorder="1" applyAlignment="1" applyProtection="1">
      <alignment horizontal="center" vertical="center" wrapText="1"/>
      <protection locked="0"/>
    </xf>
    <xf numFmtId="3" fontId="27" fillId="35" borderId="50" xfId="0" applyNumberFormat="1" applyFont="1" applyFill="1" applyBorder="1" applyAlignment="1" applyProtection="1">
      <alignment horizontal="center" vertical="center" wrapText="1"/>
      <protection locked="0"/>
    </xf>
    <xf numFmtId="42" fontId="27" fillId="35" borderId="29" xfId="0" applyNumberFormat="1" applyFont="1" applyFill="1" applyBorder="1" applyAlignment="1" applyProtection="1">
      <alignment horizontal="center" vertical="center" wrapText="1"/>
      <protection locked="0"/>
    </xf>
    <xf numFmtId="170" fontId="28" fillId="3" borderId="8" xfId="0" applyNumberFormat="1" applyFont="1" applyFill="1" applyBorder="1" applyAlignment="1" applyProtection="1">
      <alignment horizontal="center" vertical="center" wrapText="1"/>
      <protection locked="0"/>
    </xf>
    <xf numFmtId="0" fontId="42" fillId="0" borderId="8" xfId="0" applyFont="1" applyBorder="1" applyAlignment="1" applyProtection="1">
      <alignment horizontal="center" vertical="center" wrapText="1"/>
      <protection locked="0"/>
    </xf>
    <xf numFmtId="0" fontId="28" fillId="0" borderId="8" xfId="0" applyFont="1" applyBorder="1" applyAlignment="1" applyProtection="1">
      <alignment horizontal="center" vertical="center" wrapText="1"/>
      <protection locked="0"/>
    </xf>
    <xf numFmtId="170" fontId="42" fillId="0" borderId="8" xfId="0" applyNumberFormat="1" applyFont="1" applyBorder="1" applyAlignment="1" applyProtection="1">
      <alignment horizontal="center" vertical="center" wrapText="1"/>
      <protection locked="0"/>
    </xf>
    <xf numFmtId="42" fontId="42" fillId="0" borderId="8" xfId="0" applyNumberFormat="1" applyFont="1" applyBorder="1" applyAlignment="1" applyProtection="1">
      <alignment horizontal="center" vertical="center" wrapText="1"/>
      <protection locked="0"/>
    </xf>
    <xf numFmtId="2" fontId="28" fillId="0" borderId="8" xfId="0" applyNumberFormat="1" applyFont="1" applyBorder="1" applyAlignment="1" applyProtection="1">
      <alignment horizontal="center" vertical="center" wrapText="1"/>
      <protection locked="0"/>
    </xf>
    <xf numFmtId="172" fontId="12" fillId="0" borderId="0" xfId="0" applyNumberFormat="1" applyFont="1" applyAlignment="1" applyProtection="1">
      <alignment horizontal="center" vertical="center"/>
      <protection locked="0"/>
    </xf>
    <xf numFmtId="3" fontId="12" fillId="0" borderId="0" xfId="0" applyNumberFormat="1" applyFont="1" applyAlignment="1" applyProtection="1">
      <alignment horizontal="center" vertical="center"/>
      <protection locked="0"/>
    </xf>
    <xf numFmtId="42" fontId="12" fillId="0" borderId="0" xfId="0" applyNumberFormat="1" applyFont="1" applyAlignment="1" applyProtection="1">
      <alignment horizontal="center" vertical="center"/>
      <protection locked="0"/>
    </xf>
    <xf numFmtId="0" fontId="12" fillId="0" borderId="0" xfId="0" applyFont="1" applyAlignment="1" applyProtection="1">
      <alignment horizontal="center" vertical="center"/>
      <protection locked="0"/>
    </xf>
    <xf numFmtId="9" fontId="12" fillId="0" borderId="0" xfId="0" applyNumberFormat="1" applyFont="1" applyAlignment="1" applyProtection="1">
      <alignment horizontal="center" vertical="center"/>
      <protection locked="0"/>
    </xf>
    <xf numFmtId="0" fontId="28" fillId="0" borderId="8" xfId="148" applyFont="1" applyBorder="1" applyAlignment="1">
      <alignment horizontal="left"/>
    </xf>
    <xf numFmtId="0" fontId="28" fillId="0" borderId="8" xfId="148" applyFont="1" applyBorder="1" applyAlignment="1">
      <alignment horizontal="center"/>
    </xf>
    <xf numFmtId="0" fontId="28" fillId="0" borderId="8" xfId="0" applyFont="1" applyBorder="1" applyAlignment="1">
      <alignment horizontal="center"/>
    </xf>
    <xf numFmtId="0" fontId="28" fillId="0" borderId="13" xfId="148" applyFont="1" applyBorder="1" applyAlignment="1">
      <alignment horizontal="centerContinuous"/>
    </xf>
    <xf numFmtId="0" fontId="28" fillId="0" borderId="0" xfId="0" applyFont="1" applyAlignment="1">
      <alignment wrapText="1"/>
    </xf>
    <xf numFmtId="192" fontId="0" fillId="0" borderId="0" xfId="0" applyNumberFormat="1"/>
    <xf numFmtId="181" fontId="28" fillId="0" borderId="8" xfId="0" applyNumberFormat="1" applyFont="1" applyBorder="1" applyAlignment="1">
      <alignment horizontal="center"/>
    </xf>
    <xf numFmtId="0" fontId="28" fillId="0" borderId="48" xfId="148" applyFont="1" applyBorder="1" applyAlignment="1">
      <alignment horizontal="left" vertical="center" wrapText="1"/>
    </xf>
    <xf numFmtId="193" fontId="0" fillId="0" borderId="0" xfId="0" applyNumberFormat="1"/>
    <xf numFmtId="194" fontId="42" fillId="0" borderId="8" xfId="0" applyNumberFormat="1" applyFont="1" applyBorder="1" applyAlignment="1" applyProtection="1">
      <alignment horizontal="center" vertical="center" wrapText="1"/>
      <protection locked="0"/>
    </xf>
    <xf numFmtId="42" fontId="45" fillId="39" borderId="49" xfId="104" applyNumberFormat="1" applyFont="1" applyFill="1" applyBorder="1" applyAlignment="1" applyProtection="1">
      <alignment horizontal="center" vertical="center" wrapText="1"/>
      <protection locked="0"/>
    </xf>
    <xf numFmtId="2" fontId="9" fillId="0" borderId="0" xfId="0" applyNumberFormat="1" applyFont="1" applyAlignment="1" applyProtection="1">
      <alignment vertical="center" wrapText="1"/>
      <protection locked="0"/>
    </xf>
    <xf numFmtId="2" fontId="28" fillId="0" borderId="8" xfId="0" applyNumberFormat="1" applyFont="1" applyBorder="1" applyAlignment="1">
      <alignment horizontal="center"/>
    </xf>
    <xf numFmtId="2" fontId="28" fillId="0" borderId="13" xfId="148" applyNumberFormat="1" applyFont="1" applyBorder="1" applyAlignment="1">
      <alignment horizontal="centerContinuous"/>
    </xf>
    <xf numFmtId="0" fontId="4" fillId="40" borderId="75" xfId="0" applyFont="1" applyFill="1" applyBorder="1" applyAlignment="1">
      <alignment horizontal="left"/>
    </xf>
    <xf numFmtId="195" fontId="0" fillId="0" borderId="0" xfId="0" applyNumberFormat="1"/>
    <xf numFmtId="196" fontId="28" fillId="0" borderId="8" xfId="0" applyNumberFormat="1" applyFont="1" applyBorder="1" applyAlignment="1">
      <alignment horizontal="center" vertical="center"/>
    </xf>
    <xf numFmtId="0" fontId="27" fillId="34" borderId="52" xfId="148" applyFont="1" applyFill="1" applyBorder="1" applyAlignment="1">
      <alignment horizontal="left"/>
    </xf>
    <xf numFmtId="0" fontId="28" fillId="34" borderId="26" xfId="148" applyFont="1" applyFill="1" applyBorder="1" applyAlignment="1">
      <alignment horizontal="left"/>
    </xf>
    <xf numFmtId="10" fontId="28" fillId="34" borderId="26" xfId="205" applyNumberFormat="1" applyFont="1" applyFill="1" applyBorder="1" applyAlignment="1" applyProtection="1">
      <alignment horizontal="center"/>
    </xf>
    <xf numFmtId="0" fontId="28" fillId="34" borderId="26" xfId="148" applyFont="1" applyFill="1" applyBorder="1" applyAlignment="1">
      <alignment horizontal="center"/>
    </xf>
    <xf numFmtId="0" fontId="26" fillId="34" borderId="26" xfId="148" applyFont="1" applyFill="1" applyBorder="1" applyAlignment="1">
      <alignment horizontal="right"/>
    </xf>
    <xf numFmtId="0" fontId="4" fillId="40" borderId="8" xfId="0" applyFont="1" applyFill="1" applyBorder="1" applyAlignment="1">
      <alignment horizontal="left"/>
    </xf>
    <xf numFmtId="167" fontId="28" fillId="0" borderId="13" xfId="104" applyFont="1" applyBorder="1" applyAlignment="1">
      <alignment horizontal="centerContinuous"/>
    </xf>
    <xf numFmtId="167" fontId="28" fillId="0" borderId="8" xfId="104" applyFont="1" applyBorder="1" applyAlignment="1">
      <alignment horizontal="right" vertical="center"/>
    </xf>
    <xf numFmtId="42" fontId="45" fillId="0" borderId="49" xfId="104" applyNumberFormat="1" applyFont="1" applyFill="1" applyBorder="1" applyAlignment="1" applyProtection="1">
      <alignment horizontal="center" vertical="center" wrapText="1"/>
      <protection locked="0"/>
    </xf>
    <xf numFmtId="42" fontId="45" fillId="39" borderId="40" xfId="104" applyNumberFormat="1" applyFont="1" applyFill="1" applyBorder="1" applyAlignment="1" applyProtection="1">
      <alignment horizontal="center" vertical="center" wrapText="1"/>
      <protection locked="0"/>
    </xf>
    <xf numFmtId="42" fontId="45" fillId="0" borderId="40" xfId="104" applyNumberFormat="1" applyFont="1" applyFill="1" applyBorder="1" applyAlignment="1" applyProtection="1">
      <alignment horizontal="center" vertical="center" wrapText="1"/>
      <protection locked="0"/>
    </xf>
    <xf numFmtId="0" fontId="42" fillId="0" borderId="8" xfId="0" applyFont="1" applyBorder="1" applyAlignment="1" applyProtection="1">
      <alignment vertical="center" wrapText="1"/>
      <protection locked="0"/>
    </xf>
    <xf numFmtId="0" fontId="1" fillId="0" borderId="0" xfId="299"/>
    <xf numFmtId="0" fontId="1" fillId="0" borderId="0" xfId="299" applyAlignment="1">
      <alignment horizontal="center" vertical="center"/>
    </xf>
    <xf numFmtId="0" fontId="81" fillId="42" borderId="23" xfId="300" applyFont="1" applyFill="1" applyBorder="1" applyAlignment="1">
      <alignment horizontal="center" vertical="center"/>
    </xf>
    <xf numFmtId="0" fontId="81" fillId="42" borderId="24" xfId="300" applyFont="1" applyFill="1" applyBorder="1" applyAlignment="1">
      <alignment horizontal="justify" vertical="center"/>
    </xf>
    <xf numFmtId="0" fontId="81" fillId="42" borderId="24" xfId="300" applyFont="1" applyFill="1" applyBorder="1" applyAlignment="1">
      <alignment horizontal="center" vertical="center"/>
    </xf>
    <xf numFmtId="179" fontId="81" fillId="42" borderId="24" xfId="301" applyNumberFormat="1" applyFont="1" applyFill="1" applyBorder="1" applyAlignment="1">
      <alignment horizontal="center" vertical="center"/>
    </xf>
    <xf numFmtId="0" fontId="81" fillId="42" borderId="25" xfId="300" applyFont="1" applyFill="1" applyBorder="1" applyAlignment="1">
      <alignment horizontal="center" vertical="center" wrapText="1"/>
    </xf>
    <xf numFmtId="0" fontId="81" fillId="0" borderId="2" xfId="300" applyFont="1" applyBorder="1" applyAlignment="1">
      <alignment horizontal="center" vertical="center"/>
    </xf>
    <xf numFmtId="0" fontId="81" fillId="0" borderId="0" xfId="300" applyFont="1" applyAlignment="1">
      <alignment horizontal="justify" vertical="center"/>
    </xf>
    <xf numFmtId="0" fontId="81" fillId="0" borderId="0" xfId="300" applyFont="1" applyAlignment="1">
      <alignment horizontal="center" vertical="center"/>
    </xf>
    <xf numFmtId="179" fontId="81" fillId="0" borderId="0" xfId="301" applyNumberFormat="1" applyFont="1" applyBorder="1" applyAlignment="1">
      <alignment horizontal="center" vertical="center"/>
    </xf>
    <xf numFmtId="0" fontId="81" fillId="0" borderId="40" xfId="300" applyFont="1" applyBorder="1" applyAlignment="1">
      <alignment horizontal="center" vertical="center" wrapText="1"/>
    </xf>
    <xf numFmtId="0" fontId="82" fillId="0" borderId="2" xfId="300" applyFont="1" applyBorder="1" applyAlignment="1">
      <alignment vertical="center"/>
    </xf>
    <xf numFmtId="172" fontId="81" fillId="0" borderId="39" xfId="301" applyNumberFormat="1" applyFont="1" applyFill="1" applyBorder="1" applyAlignment="1">
      <alignment vertical="center"/>
    </xf>
    <xf numFmtId="0" fontId="82" fillId="0" borderId="0" xfId="300" applyFont="1" applyAlignment="1">
      <alignment horizontal="center" vertical="center"/>
    </xf>
    <xf numFmtId="0" fontId="82" fillId="0" borderId="0" xfId="300" applyFont="1" applyAlignment="1">
      <alignment vertical="center"/>
    </xf>
    <xf numFmtId="179" fontId="82" fillId="0" borderId="0" xfId="301" applyNumberFormat="1" applyFont="1" applyBorder="1" applyAlignment="1">
      <alignment vertical="center"/>
    </xf>
    <xf numFmtId="0" fontId="82" fillId="0" borderId="40" xfId="300" applyFont="1" applyBorder="1" applyAlignment="1">
      <alignment vertical="center" wrapText="1"/>
    </xf>
    <xf numFmtId="172" fontId="81" fillId="0" borderId="25" xfId="301" applyNumberFormat="1" applyFont="1" applyFill="1" applyBorder="1" applyAlignment="1">
      <alignment vertical="center"/>
    </xf>
    <xf numFmtId="1" fontId="82" fillId="0" borderId="0" xfId="300" applyNumberFormat="1" applyFont="1" applyAlignment="1">
      <alignment horizontal="center" vertical="center"/>
    </xf>
    <xf numFmtId="44" fontId="1" fillId="0" borderId="0" xfId="299" applyNumberFormat="1"/>
    <xf numFmtId="0" fontId="82" fillId="0" borderId="0" xfId="300" applyFont="1" applyAlignment="1">
      <alignment horizontal="justify" vertical="center"/>
    </xf>
    <xf numFmtId="167" fontId="81" fillId="0" borderId="0" xfId="301" applyNumberFormat="1" applyFont="1" applyBorder="1" applyAlignment="1">
      <alignment vertical="center"/>
    </xf>
    <xf numFmtId="0" fontId="81" fillId="41" borderId="21" xfId="300" applyFont="1" applyFill="1" applyBorder="1" applyAlignment="1">
      <alignment horizontal="center" vertical="center"/>
    </xf>
    <xf numFmtId="0" fontId="81" fillId="41" borderId="17" xfId="300" applyFont="1" applyFill="1" applyBorder="1" applyAlignment="1">
      <alignment horizontal="justify" vertical="center"/>
    </xf>
    <xf numFmtId="0" fontId="82" fillId="41" borderId="17" xfId="300" applyFont="1" applyFill="1" applyBorder="1" applyAlignment="1">
      <alignment horizontal="center" vertical="center"/>
    </xf>
    <xf numFmtId="0" fontId="82" fillId="41" borderId="17" xfId="300" applyFont="1" applyFill="1" applyBorder="1" applyAlignment="1">
      <alignment vertical="center"/>
    </xf>
    <xf numFmtId="179" fontId="82" fillId="41" borderId="17" xfId="301" applyNumberFormat="1" applyFont="1" applyFill="1" applyBorder="1" applyAlignment="1">
      <alignment vertical="center"/>
    </xf>
    <xf numFmtId="0" fontId="82" fillId="41" borderId="22" xfId="300" applyFont="1" applyFill="1" applyBorder="1" applyAlignment="1">
      <alignment vertical="center" wrapText="1"/>
    </xf>
    <xf numFmtId="0" fontId="81" fillId="42" borderId="18" xfId="300" applyFont="1" applyFill="1" applyBorder="1" applyAlignment="1">
      <alignment horizontal="center" vertical="center"/>
    </xf>
    <xf numFmtId="0" fontId="81" fillId="42" borderId="8" xfId="300" applyFont="1" applyFill="1" applyBorder="1" applyAlignment="1">
      <alignment horizontal="justify" vertical="center" wrapText="1"/>
    </xf>
    <xf numFmtId="0" fontId="82" fillId="42" borderId="8" xfId="300" applyFont="1" applyFill="1" applyBorder="1" applyAlignment="1">
      <alignment horizontal="center" vertical="center"/>
    </xf>
    <xf numFmtId="0" fontId="82" fillId="42" borderId="8" xfId="300" applyFont="1" applyFill="1" applyBorder="1" applyAlignment="1">
      <alignment vertical="center"/>
    </xf>
    <xf numFmtId="172" fontId="81" fillId="42" borderId="8" xfId="301" applyNumberFormat="1" applyFont="1" applyFill="1" applyBorder="1" applyAlignment="1">
      <alignment vertical="center"/>
    </xf>
    <xf numFmtId="173" fontId="81" fillId="42" borderId="13" xfId="302" applyNumberFormat="1" applyFont="1" applyFill="1" applyBorder="1" applyAlignment="1">
      <alignment horizontal="center" vertical="center" wrapText="1"/>
    </xf>
    <xf numFmtId="0" fontId="82" fillId="0" borderId="18" xfId="300" applyFont="1" applyBorder="1" applyAlignment="1">
      <alignment vertical="center"/>
    </xf>
    <xf numFmtId="0" fontId="82" fillId="0" borderId="8" xfId="300" applyFont="1" applyBorder="1" applyAlignment="1">
      <alignment horizontal="justify" vertical="center"/>
    </xf>
    <xf numFmtId="0" fontId="82" fillId="0" borderId="8" xfId="300" applyFont="1" applyBorder="1" applyAlignment="1">
      <alignment horizontal="center" vertical="center"/>
    </xf>
    <xf numFmtId="0" fontId="82" fillId="0" borderId="8" xfId="300" applyFont="1" applyBorder="1" applyAlignment="1">
      <alignment vertical="center"/>
    </xf>
    <xf numFmtId="173" fontId="82" fillId="0" borderId="8" xfId="302" applyNumberFormat="1" applyFont="1" applyFill="1" applyBorder="1" applyAlignment="1">
      <alignment horizontal="center" vertical="center"/>
    </xf>
    <xf numFmtId="172" fontId="82" fillId="0" borderId="8" xfId="301" applyNumberFormat="1" applyFont="1" applyFill="1" applyBorder="1" applyAlignment="1">
      <alignment vertical="center"/>
    </xf>
    <xf numFmtId="10" fontId="82" fillId="0" borderId="13" xfId="302" applyNumberFormat="1" applyFont="1" applyFill="1" applyBorder="1" applyAlignment="1">
      <alignment horizontal="center" vertical="center" wrapText="1"/>
    </xf>
    <xf numFmtId="0" fontId="1" fillId="0" borderId="8" xfId="299" applyBorder="1" applyAlignment="1">
      <alignment horizontal="center"/>
    </xf>
    <xf numFmtId="0" fontId="1" fillId="0" borderId="12" xfId="299" applyBorder="1" applyAlignment="1">
      <alignment horizontal="center"/>
    </xf>
    <xf numFmtId="10" fontId="82" fillId="0" borderId="8" xfId="302" applyNumberFormat="1" applyFont="1" applyFill="1" applyBorder="1" applyAlignment="1">
      <alignment horizontal="center" vertical="center"/>
    </xf>
    <xf numFmtId="9" fontId="82" fillId="0" borderId="8" xfId="205" applyFont="1" applyFill="1" applyBorder="1" applyAlignment="1">
      <alignment horizontal="center" vertical="center"/>
    </xf>
    <xf numFmtId="173" fontId="82" fillId="0" borderId="8" xfId="205" applyNumberFormat="1" applyFont="1" applyBorder="1" applyAlignment="1">
      <alignment horizontal="center" vertical="center"/>
    </xf>
    <xf numFmtId="0" fontId="81" fillId="42" borderId="8" xfId="300" applyFont="1" applyFill="1" applyBorder="1" applyAlignment="1">
      <alignment horizontal="justify" vertical="center"/>
    </xf>
    <xf numFmtId="10" fontId="81" fillId="42" borderId="13" xfId="302" applyNumberFormat="1" applyFont="1" applyFill="1" applyBorder="1" applyAlignment="1">
      <alignment horizontal="center" vertical="center" wrapText="1"/>
    </xf>
    <xf numFmtId="0" fontId="82" fillId="0" borderId="18" xfId="300" applyFont="1" applyBorder="1" applyAlignment="1">
      <alignment horizontal="center" vertical="center"/>
    </xf>
    <xf numFmtId="172" fontId="82" fillId="0" borderId="8" xfId="301" applyNumberFormat="1" applyFont="1" applyBorder="1" applyAlignment="1">
      <alignment vertical="center"/>
    </xf>
    <xf numFmtId="173" fontId="82" fillId="0" borderId="13" xfId="302" applyNumberFormat="1" applyFont="1" applyBorder="1" applyAlignment="1">
      <alignment horizontal="center" vertical="center" wrapText="1"/>
    </xf>
    <xf numFmtId="172" fontId="82" fillId="42" borderId="8" xfId="300" applyNumberFormat="1" applyFont="1" applyFill="1" applyBorder="1" applyAlignment="1">
      <alignment vertical="center"/>
    </xf>
    <xf numFmtId="192" fontId="0" fillId="0" borderId="0" xfId="303" applyNumberFormat="1" applyFont="1"/>
    <xf numFmtId="9" fontId="82" fillId="0" borderId="8" xfId="302" applyFont="1" applyFill="1" applyBorder="1" applyAlignment="1">
      <alignment horizontal="center" vertical="center"/>
    </xf>
    <xf numFmtId="197" fontId="82" fillId="0" borderId="8" xfId="300" applyNumberFormat="1" applyFont="1" applyBorder="1" applyAlignment="1">
      <alignment horizontal="center" vertical="center"/>
    </xf>
    <xf numFmtId="179" fontId="1" fillId="0" borderId="0" xfId="299" applyNumberFormat="1"/>
    <xf numFmtId="172" fontId="82" fillId="0" borderId="8" xfId="300" applyNumberFormat="1" applyFont="1" applyBorder="1" applyAlignment="1">
      <alignment vertical="center"/>
    </xf>
    <xf numFmtId="0" fontId="82" fillId="0" borderId="8" xfId="300" applyFont="1" applyBorder="1" applyAlignment="1">
      <alignment horizontal="justify" vertical="center" wrapText="1"/>
    </xf>
    <xf numFmtId="172" fontId="82" fillId="0" borderId="8" xfId="301" applyNumberFormat="1" applyFont="1" applyFill="1" applyBorder="1" applyAlignment="1">
      <alignment horizontal="center" vertical="center"/>
    </xf>
    <xf numFmtId="172" fontId="82" fillId="0" borderId="8" xfId="301" applyNumberFormat="1" applyFont="1" applyBorder="1" applyAlignment="1">
      <alignment horizontal="center" vertical="center"/>
    </xf>
    <xf numFmtId="10" fontId="82" fillId="0" borderId="13" xfId="302" applyNumberFormat="1" applyFont="1" applyBorder="1" applyAlignment="1">
      <alignment horizontal="center" vertical="center" wrapText="1"/>
    </xf>
    <xf numFmtId="179" fontId="82" fillId="0" borderId="8" xfId="301" applyNumberFormat="1" applyFont="1" applyFill="1" applyBorder="1" applyAlignment="1">
      <alignment horizontal="center" vertical="center"/>
    </xf>
    <xf numFmtId="198" fontId="82" fillId="0" borderId="8" xfId="301" applyNumberFormat="1" applyFont="1" applyFill="1" applyBorder="1" applyAlignment="1">
      <alignment horizontal="center" vertical="center"/>
    </xf>
    <xf numFmtId="179" fontId="82" fillId="0" borderId="8" xfId="301" applyNumberFormat="1" applyFont="1" applyBorder="1" applyAlignment="1">
      <alignment horizontal="center" vertical="center"/>
    </xf>
    <xf numFmtId="0" fontId="82" fillId="41" borderId="18" xfId="300" applyFont="1" applyFill="1" applyBorder="1" applyAlignment="1">
      <alignment horizontal="center" vertical="center"/>
    </xf>
    <xf numFmtId="0" fontId="81" fillId="41" borderId="8" xfId="300" applyFont="1" applyFill="1" applyBorder="1" applyAlignment="1">
      <alignment horizontal="justify" vertical="center"/>
    </xf>
    <xf numFmtId="0" fontId="82" fillId="41" borderId="8" xfId="300" applyFont="1" applyFill="1" applyBorder="1" applyAlignment="1">
      <alignment horizontal="center" vertical="center"/>
    </xf>
    <xf numFmtId="0" fontId="82" fillId="41" borderId="8" xfId="300" applyFont="1" applyFill="1" applyBorder="1" applyAlignment="1">
      <alignment vertical="center"/>
    </xf>
    <xf numFmtId="172" fontId="81" fillId="41" borderId="8" xfId="301" applyNumberFormat="1" applyFont="1" applyFill="1" applyBorder="1" applyAlignment="1">
      <alignment vertical="center"/>
    </xf>
    <xf numFmtId="10" fontId="81" fillId="41" borderId="13" xfId="302" applyNumberFormat="1" applyFont="1" applyFill="1" applyBorder="1" applyAlignment="1">
      <alignment horizontal="center" vertical="center" wrapText="1"/>
    </xf>
    <xf numFmtId="10" fontId="1" fillId="0" borderId="0" xfId="299" applyNumberFormat="1"/>
    <xf numFmtId="10" fontId="82" fillId="41" borderId="8" xfId="302" applyNumberFormat="1" applyFont="1" applyFill="1" applyBorder="1" applyAlignment="1">
      <alignment horizontal="center" vertical="center"/>
    </xf>
    <xf numFmtId="172" fontId="1" fillId="0" borderId="0" xfId="299" applyNumberFormat="1"/>
    <xf numFmtId="0" fontId="82" fillId="0" borderId="13" xfId="300" applyFont="1" applyBorder="1" applyAlignment="1">
      <alignment vertical="center" wrapText="1"/>
    </xf>
    <xf numFmtId="0" fontId="82" fillId="41" borderId="23" xfId="300" applyFont="1" applyFill="1" applyBorder="1" applyAlignment="1">
      <alignment vertical="center"/>
    </xf>
    <xf numFmtId="0" fontId="81" fillId="41" borderId="24" xfId="300" applyFont="1" applyFill="1" applyBorder="1" applyAlignment="1">
      <alignment horizontal="justify" vertical="center"/>
    </xf>
    <xf numFmtId="0" fontId="81" fillId="41" borderId="24" xfId="300" applyFont="1" applyFill="1" applyBorder="1" applyAlignment="1">
      <alignment horizontal="center" vertical="center"/>
    </xf>
    <xf numFmtId="0" fontId="81" fillId="41" borderId="24" xfId="300" applyFont="1" applyFill="1" applyBorder="1" applyAlignment="1">
      <alignment vertical="center"/>
    </xf>
    <xf numFmtId="172" fontId="81" fillId="41" borderId="24" xfId="301" applyNumberFormat="1" applyFont="1" applyFill="1" applyBorder="1" applyAlignment="1">
      <alignment vertical="center"/>
    </xf>
    <xf numFmtId="173" fontId="81" fillId="41" borderId="25" xfId="302" applyNumberFormat="1" applyFont="1" applyFill="1" applyBorder="1" applyAlignment="1">
      <alignment horizontal="center" vertical="center" wrapText="1"/>
    </xf>
    <xf numFmtId="9" fontId="1" fillId="0" borderId="0" xfId="299" applyNumberFormat="1"/>
    <xf numFmtId="0" fontId="1" fillId="43" borderId="0" xfId="299" applyFill="1"/>
    <xf numFmtId="0" fontId="1" fillId="43" borderId="0" xfId="299" applyFill="1" applyAlignment="1">
      <alignment horizontal="center" vertical="center"/>
    </xf>
    <xf numFmtId="0" fontId="1" fillId="43" borderId="9" xfId="299" applyFill="1" applyBorder="1"/>
    <xf numFmtId="0" fontId="83" fillId="43" borderId="0" xfId="299" applyFont="1" applyFill="1" applyAlignment="1">
      <alignment horizontal="left" vertical="center"/>
    </xf>
    <xf numFmtId="0" fontId="1" fillId="43" borderId="0" xfId="299" applyFill="1" applyAlignment="1">
      <alignment horizontal="left" vertical="center"/>
    </xf>
    <xf numFmtId="0" fontId="84" fillId="43" borderId="0" xfId="299" applyFont="1" applyFill="1" applyAlignment="1">
      <alignment horizontal="left" vertical="center"/>
    </xf>
    <xf numFmtId="42" fontId="45" fillId="39" borderId="8" xfId="104" applyNumberFormat="1" applyFont="1" applyFill="1" applyBorder="1" applyAlignment="1" applyProtection="1">
      <alignment horizontal="center" vertical="center" wrapText="1"/>
      <protection locked="0"/>
    </xf>
    <xf numFmtId="42" fontId="45" fillId="0" borderId="8" xfId="104" applyNumberFormat="1" applyFont="1" applyFill="1" applyBorder="1" applyAlignment="1" applyProtection="1">
      <alignment horizontal="center" vertical="center" wrapText="1"/>
      <protection locked="0"/>
    </xf>
    <xf numFmtId="0" fontId="78" fillId="0" borderId="60" xfId="151" applyFont="1" applyBorder="1" applyAlignment="1">
      <alignment horizontal="center" vertical="center" wrapText="1"/>
    </xf>
    <xf numFmtId="0" fontId="78" fillId="0" borderId="61" xfId="151" applyFont="1" applyBorder="1" applyAlignment="1">
      <alignment horizontal="center" vertical="center" wrapText="1"/>
    </xf>
    <xf numFmtId="0" fontId="78" fillId="0" borderId="38" xfId="151" applyFont="1" applyBorder="1" applyAlignment="1">
      <alignment horizontal="center" vertical="center" wrapText="1"/>
    </xf>
    <xf numFmtId="0" fontId="36" fillId="0" borderId="64" xfId="151" applyFont="1" applyBorder="1" applyAlignment="1">
      <alignment horizontal="center" vertical="center" wrapText="1"/>
    </xf>
    <xf numFmtId="0" fontId="36" fillId="0" borderId="44" xfId="151" applyFont="1" applyBorder="1" applyAlignment="1">
      <alignment horizontal="center" vertical="center" wrapText="1"/>
    </xf>
    <xf numFmtId="0" fontId="36" fillId="0" borderId="56" xfId="151" applyFont="1" applyBorder="1" applyAlignment="1">
      <alignment horizontal="center" vertical="center" wrapText="1"/>
    </xf>
    <xf numFmtId="0" fontId="36" fillId="0" borderId="40" xfId="151" applyFont="1" applyBorder="1" applyAlignment="1">
      <alignment horizontal="center" vertical="center" wrapText="1"/>
    </xf>
    <xf numFmtId="0" fontId="36" fillId="0" borderId="15" xfId="151" applyFont="1" applyBorder="1" applyAlignment="1">
      <alignment horizontal="center" vertical="center" wrapText="1"/>
    </xf>
    <xf numFmtId="0" fontId="36" fillId="0" borderId="74" xfId="151" applyFont="1" applyBorder="1" applyAlignment="1">
      <alignment horizontal="center" vertical="center" wrapText="1"/>
    </xf>
    <xf numFmtId="0" fontId="26" fillId="0" borderId="58" xfId="151" applyFont="1" applyBorder="1" applyAlignment="1">
      <alignment horizontal="center" vertical="center"/>
    </xf>
    <xf numFmtId="0" fontId="26" fillId="0" borderId="11" xfId="151" applyFont="1" applyBorder="1" applyAlignment="1">
      <alignment horizontal="center" vertical="center"/>
    </xf>
    <xf numFmtId="0" fontId="26" fillId="0" borderId="12" xfId="151" applyFont="1" applyBorder="1" applyAlignment="1">
      <alignment horizontal="center" vertical="center"/>
    </xf>
    <xf numFmtId="0" fontId="27" fillId="35" borderId="52" xfId="64" applyNumberFormat="1" applyFont="1" applyFill="1" applyBorder="1" applyAlignment="1" applyProtection="1">
      <alignment horizontal="center"/>
    </xf>
    <xf numFmtId="0" fontId="27" fillId="35" borderId="26" xfId="64" applyNumberFormat="1" applyFont="1" applyFill="1" applyBorder="1" applyAlignment="1" applyProtection="1">
      <alignment horizontal="center"/>
    </xf>
    <xf numFmtId="0" fontId="27" fillId="35" borderId="53" xfId="64" applyNumberFormat="1" applyFont="1" applyFill="1" applyBorder="1" applyAlignment="1" applyProtection="1">
      <alignment horizontal="center"/>
    </xf>
    <xf numFmtId="2" fontId="28" fillId="0" borderId="1" xfId="0" applyNumberFormat="1" applyFont="1" applyBorder="1" applyAlignment="1">
      <alignment horizontal="left" vertical="center" wrapText="1"/>
    </xf>
    <xf numFmtId="2" fontId="28" fillId="0" borderId="19" xfId="0" applyNumberFormat="1" applyFont="1" applyBorder="1" applyAlignment="1">
      <alignment horizontal="left" vertical="center" wrapText="1"/>
    </xf>
    <xf numFmtId="2" fontId="28" fillId="0" borderId="27" xfId="0" applyNumberFormat="1" applyFont="1" applyBorder="1" applyAlignment="1">
      <alignment horizontal="left" vertical="center" wrapText="1"/>
    </xf>
    <xf numFmtId="2" fontId="28" fillId="0" borderId="3" xfId="0" applyNumberFormat="1" applyFont="1" applyBorder="1" applyAlignment="1">
      <alignment horizontal="left" vertical="center" wrapText="1"/>
    </xf>
    <xf numFmtId="2" fontId="28" fillId="0" borderId="41" xfId="0" applyNumberFormat="1" applyFont="1" applyBorder="1" applyAlignment="1">
      <alignment horizontal="left" vertical="center" wrapText="1"/>
    </xf>
    <xf numFmtId="2" fontId="28" fillId="0" borderId="28" xfId="0" applyNumberFormat="1" applyFont="1" applyBorder="1" applyAlignment="1">
      <alignment horizontal="left" vertical="center" wrapText="1"/>
    </xf>
    <xf numFmtId="180" fontId="45" fillId="35" borderId="5" xfId="0" applyNumberFormat="1" applyFont="1" applyFill="1" applyBorder="1" applyAlignment="1">
      <alignment horizontal="right"/>
    </xf>
    <xf numFmtId="180" fontId="45" fillId="35" borderId="6" xfId="0" applyNumberFormat="1" applyFont="1" applyFill="1" applyBorder="1" applyAlignment="1">
      <alignment horizontal="right"/>
    </xf>
    <xf numFmtId="0" fontId="45" fillId="35" borderId="4" xfId="64" applyNumberFormat="1" applyFont="1" applyFill="1" applyBorder="1" applyAlignment="1" applyProtection="1">
      <alignment horizontal="right"/>
    </xf>
    <xf numFmtId="0" fontId="45" fillId="35" borderId="5" xfId="64" applyNumberFormat="1" applyFont="1" applyFill="1" applyBorder="1" applyAlignment="1" applyProtection="1">
      <alignment horizontal="right"/>
    </xf>
    <xf numFmtId="0" fontId="0" fillId="0" borderId="0" xfId="0" applyAlignment="1" applyProtection="1">
      <alignment horizontal="center" vertical="center" wrapText="1"/>
      <protection locked="0"/>
    </xf>
    <xf numFmtId="0" fontId="11" fillId="0" borderId="19" xfId="0" applyFont="1" applyBorder="1" applyAlignment="1" applyProtection="1">
      <alignment horizontal="center" vertical="center" wrapText="1"/>
      <protection locked="0"/>
    </xf>
    <xf numFmtId="0" fontId="0" fillId="0" borderId="19" xfId="0" applyBorder="1" applyAlignment="1" applyProtection="1">
      <alignment wrapText="1"/>
      <protection locked="0"/>
    </xf>
    <xf numFmtId="0" fontId="0" fillId="0" borderId="44" xfId="0" applyBorder="1" applyAlignment="1" applyProtection="1">
      <alignment wrapText="1"/>
      <protection locked="0"/>
    </xf>
    <xf numFmtId="0" fontId="12" fillId="0" borderId="0" xfId="0" applyFont="1" applyAlignment="1" applyProtection="1">
      <alignment horizontal="center" vertical="center" wrapText="1"/>
      <protection locked="0"/>
    </xf>
    <xf numFmtId="0" fontId="0" fillId="0" borderId="0" xfId="0" applyAlignment="1" applyProtection="1">
      <alignment wrapText="1"/>
      <protection locked="0"/>
    </xf>
    <xf numFmtId="0" fontId="0" fillId="0" borderId="40" xfId="0" applyBorder="1" applyAlignment="1" applyProtection="1">
      <alignment wrapText="1"/>
      <protection locked="0"/>
    </xf>
    <xf numFmtId="0" fontId="7" fillId="0" borderId="41" xfId="0" applyFont="1" applyBorder="1" applyAlignment="1" applyProtection="1">
      <alignment horizontal="center" vertical="center" wrapText="1"/>
      <protection locked="0"/>
    </xf>
    <xf numFmtId="0" fontId="0" fillId="0" borderId="41" xfId="0" applyBorder="1" applyAlignment="1" applyProtection="1">
      <alignment wrapText="1"/>
      <protection locked="0"/>
    </xf>
    <xf numFmtId="0" fontId="0" fillId="0" borderId="42" xfId="0" applyBorder="1" applyAlignment="1" applyProtection="1">
      <alignment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5" fillId="0" borderId="5" xfId="0" applyFont="1" applyBorder="1" applyAlignment="1" applyProtection="1">
      <alignment horizontal="center" vertical="center" wrapText="1"/>
      <protection locked="0"/>
    </xf>
    <xf numFmtId="0" fontId="5" fillId="0" borderId="6" xfId="0" applyFont="1" applyBorder="1" applyAlignment="1" applyProtection="1">
      <alignment horizontal="center" vertical="center" wrapText="1"/>
      <protection locked="0"/>
    </xf>
    <xf numFmtId="0" fontId="5" fillId="0" borderId="20" xfId="0" applyFont="1" applyBorder="1" applyAlignment="1" applyProtection="1">
      <alignment horizontal="center" vertical="center" wrapText="1"/>
      <protection locked="0"/>
    </xf>
    <xf numFmtId="0" fontId="5" fillId="0" borderId="50" xfId="0" applyFont="1" applyBorder="1" applyAlignment="1" applyProtection="1">
      <alignment horizontal="center" vertical="center" wrapText="1"/>
      <protection locked="0"/>
    </xf>
    <xf numFmtId="0" fontId="5" fillId="0" borderId="29" xfId="0" applyFont="1" applyBorder="1" applyAlignment="1" applyProtection="1">
      <alignment horizontal="center" vertical="center" wrapText="1"/>
      <protection locked="0"/>
    </xf>
    <xf numFmtId="0" fontId="45" fillId="39" borderId="8" xfId="0" applyFont="1" applyFill="1" applyBorder="1" applyAlignment="1" applyProtection="1">
      <alignment horizontal="center" vertical="center" wrapText="1"/>
      <protection locked="0"/>
    </xf>
    <xf numFmtId="0" fontId="27" fillId="39" borderId="1" xfId="0" applyFont="1" applyFill="1" applyBorder="1" applyAlignment="1" applyProtection="1">
      <alignment horizontal="center" vertical="center" wrapText="1"/>
      <protection locked="0"/>
    </xf>
    <xf numFmtId="0" fontId="27" fillId="39" borderId="19" xfId="0" applyFont="1" applyFill="1" applyBorder="1" applyAlignment="1" applyProtection="1">
      <alignment horizontal="center" vertical="center" wrapText="1"/>
      <protection locked="0"/>
    </xf>
    <xf numFmtId="0" fontId="27" fillId="39" borderId="44" xfId="0" applyFont="1" applyFill="1" applyBorder="1" applyAlignment="1" applyProtection="1">
      <alignment horizontal="center" vertical="center" wrapText="1"/>
      <protection locked="0"/>
    </xf>
    <xf numFmtId="0" fontId="1" fillId="0" borderId="0" xfId="299" applyAlignment="1">
      <alignment horizontal="center" wrapText="1"/>
    </xf>
    <xf numFmtId="0" fontId="80" fillId="41" borderId="60" xfId="300" applyFont="1" applyFill="1" applyBorder="1" applyAlignment="1">
      <alignment horizontal="center" vertical="center"/>
    </xf>
    <xf numFmtId="0" fontId="80" fillId="41" borderId="61" xfId="300" applyFont="1" applyFill="1" applyBorder="1" applyAlignment="1">
      <alignment horizontal="center" vertical="center"/>
    </xf>
    <xf numFmtId="0" fontId="80" fillId="41" borderId="62" xfId="300" applyFont="1" applyFill="1" applyBorder="1" applyAlignment="1">
      <alignment horizontal="center" vertical="center"/>
    </xf>
    <xf numFmtId="0" fontId="81" fillId="41" borderId="60" xfId="300" applyFont="1" applyFill="1" applyBorder="1" applyAlignment="1">
      <alignment vertical="center"/>
    </xf>
    <xf numFmtId="0" fontId="81" fillId="41" borderId="61" xfId="300" applyFont="1" applyFill="1" applyBorder="1" applyAlignment="1">
      <alignment vertical="center"/>
    </xf>
    <xf numFmtId="0" fontId="81" fillId="41" borderId="38" xfId="300" applyFont="1" applyFill="1" applyBorder="1" applyAlignment="1">
      <alignment vertical="center"/>
    </xf>
    <xf numFmtId="0" fontId="81" fillId="41" borderId="76" xfId="300" applyFont="1" applyFill="1" applyBorder="1" applyAlignment="1">
      <alignment horizontal="left" vertical="center"/>
    </xf>
    <xf numFmtId="0" fontId="81" fillId="41" borderId="33" xfId="300" applyFont="1" applyFill="1" applyBorder="1" applyAlignment="1">
      <alignment horizontal="left" vertical="center"/>
    </xf>
    <xf numFmtId="0" fontId="81" fillId="41" borderId="43" xfId="300" applyFont="1" applyFill="1" applyBorder="1" applyAlignment="1">
      <alignment horizontal="left" vertical="center"/>
    </xf>
    <xf numFmtId="44" fontId="1" fillId="0" borderId="12" xfId="299" applyNumberFormat="1" applyBorder="1" applyAlignment="1">
      <alignment horizontal="center"/>
    </xf>
    <xf numFmtId="0" fontId="1" fillId="0" borderId="8" xfId="299" applyBorder="1" applyAlignment="1">
      <alignment horizontal="center"/>
    </xf>
    <xf numFmtId="0" fontId="1" fillId="0" borderId="12" xfId="299" applyBorder="1" applyAlignment="1">
      <alignment horizontal="center"/>
    </xf>
    <xf numFmtId="0" fontId="4" fillId="0" borderId="1" xfId="0" applyFont="1" applyBorder="1" applyAlignment="1">
      <alignment horizontal="left" wrapText="1"/>
    </xf>
    <xf numFmtId="0" fontId="0" fillId="0" borderId="19" xfId="0" applyBorder="1" applyAlignment="1">
      <alignment horizontal="left"/>
    </xf>
    <xf numFmtId="0" fontId="0" fillId="0" borderId="44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0" xfId="0" applyAlignment="1">
      <alignment horizontal="left"/>
    </xf>
    <xf numFmtId="0" fontId="0" fillId="0" borderId="40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1" xfId="0" applyBorder="1" applyAlignment="1">
      <alignment horizontal="left"/>
    </xf>
    <xf numFmtId="0" fontId="0" fillId="0" borderId="42" xfId="0" applyBorder="1" applyAlignment="1">
      <alignment horizontal="left"/>
    </xf>
    <xf numFmtId="4" fontId="52" fillId="36" borderId="20" xfId="0" applyNumberFormat="1" applyFont="1" applyFill="1" applyBorder="1" applyAlignment="1">
      <alignment horizontal="center" vertical="center"/>
    </xf>
    <xf numFmtId="4" fontId="52" fillId="36" borderId="50" xfId="0" applyNumberFormat="1" applyFont="1" applyFill="1" applyBorder="1" applyAlignment="1">
      <alignment horizontal="center" vertical="center"/>
    </xf>
    <xf numFmtId="4" fontId="52" fillId="36" borderId="60" xfId="0" applyNumberFormat="1" applyFont="1" applyFill="1" applyBorder="1" applyAlignment="1">
      <alignment horizontal="center" vertical="center" wrapText="1"/>
    </xf>
    <xf numFmtId="4" fontId="52" fillId="36" borderId="61" xfId="0" applyNumberFormat="1" applyFont="1" applyFill="1" applyBorder="1" applyAlignment="1">
      <alignment horizontal="center" vertical="center" wrapText="1"/>
    </xf>
    <xf numFmtId="4" fontId="52" fillId="36" borderId="62" xfId="0" applyNumberFormat="1" applyFont="1" applyFill="1" applyBorder="1" applyAlignment="1">
      <alignment horizontal="center" vertical="center" wrapText="1"/>
    </xf>
    <xf numFmtId="0" fontId="76" fillId="0" borderId="1" xfId="0" applyFont="1" applyBorder="1" applyAlignment="1">
      <alignment horizontal="center" vertical="top"/>
    </xf>
    <xf numFmtId="0" fontId="76" fillId="0" borderId="19" xfId="0" applyFont="1" applyBorder="1" applyAlignment="1">
      <alignment horizontal="center" vertical="top"/>
    </xf>
    <xf numFmtId="0" fontId="76" fillId="0" borderId="44" xfId="0" applyFont="1" applyBorder="1" applyAlignment="1">
      <alignment horizontal="center" vertical="top"/>
    </xf>
    <xf numFmtId="0" fontId="76" fillId="0" borderId="2" xfId="0" applyFont="1" applyBorder="1" applyAlignment="1">
      <alignment horizontal="center" vertical="top"/>
    </xf>
    <xf numFmtId="0" fontId="76" fillId="0" borderId="0" xfId="0" applyFont="1" applyAlignment="1">
      <alignment horizontal="center" vertical="top"/>
    </xf>
    <xf numFmtId="0" fontId="76" fillId="0" borderId="40" xfId="0" applyFont="1" applyBorder="1" applyAlignment="1">
      <alignment horizontal="center" vertical="top"/>
    </xf>
    <xf numFmtId="0" fontId="76" fillId="0" borderId="3" xfId="0" applyFont="1" applyBorder="1" applyAlignment="1">
      <alignment horizontal="center" vertical="top"/>
    </xf>
    <xf numFmtId="0" fontId="76" fillId="0" borderId="41" xfId="0" applyFont="1" applyBorder="1" applyAlignment="1">
      <alignment horizontal="center" vertical="top"/>
    </xf>
    <xf numFmtId="0" fontId="76" fillId="0" borderId="42" xfId="0" applyFont="1" applyBorder="1" applyAlignment="1">
      <alignment horizontal="center" vertical="top"/>
    </xf>
    <xf numFmtId="17" fontId="52" fillId="0" borderId="50" xfId="0" applyNumberFormat="1" applyFont="1" applyBorder="1" applyAlignment="1">
      <alignment horizontal="center" vertical="center"/>
    </xf>
    <xf numFmtId="17" fontId="52" fillId="0" borderId="54" xfId="0" applyNumberFormat="1" applyFont="1" applyBorder="1" applyAlignment="1">
      <alignment horizontal="center" vertical="center"/>
    </xf>
    <xf numFmtId="0" fontId="25" fillId="0" borderId="20" xfId="0" applyFont="1" applyBorder="1" applyAlignment="1" applyProtection="1">
      <alignment horizontal="center" vertical="center" wrapText="1"/>
      <protection locked="0"/>
    </xf>
    <xf numFmtId="0" fontId="25" fillId="0" borderId="50" xfId="0" applyFont="1" applyBorder="1" applyAlignment="1" applyProtection="1">
      <alignment horizontal="center" vertical="center" wrapText="1"/>
      <protection locked="0"/>
    </xf>
    <xf numFmtId="0" fontId="25" fillId="0" borderId="29" xfId="0" applyFont="1" applyBorder="1" applyAlignment="1" applyProtection="1">
      <alignment horizontal="center" vertical="center" wrapText="1"/>
      <protection locked="0"/>
    </xf>
    <xf numFmtId="0" fontId="34" fillId="0" borderId="1" xfId="0" applyFont="1" applyBorder="1" applyAlignment="1" applyProtection="1">
      <alignment horizontal="justify" vertical="center" wrapText="1"/>
      <protection locked="0"/>
    </xf>
    <xf numFmtId="0" fontId="34" fillId="0" borderId="19" xfId="0" applyFont="1" applyBorder="1" applyAlignment="1" applyProtection="1">
      <alignment horizontal="justify" vertical="center" wrapText="1"/>
      <protection locked="0"/>
    </xf>
    <xf numFmtId="0" fontId="34" fillId="0" borderId="44" xfId="0" applyFont="1" applyBorder="1" applyAlignment="1" applyProtection="1">
      <alignment horizontal="justify" vertical="center" wrapText="1"/>
      <protection locked="0"/>
    </xf>
    <xf numFmtId="0" fontId="34" fillId="0" borderId="2" xfId="0" applyFont="1" applyBorder="1" applyAlignment="1" applyProtection="1">
      <alignment horizontal="justify" vertical="center" wrapText="1"/>
      <protection locked="0"/>
    </xf>
    <xf numFmtId="0" fontId="34" fillId="0" borderId="0" xfId="0" applyFont="1" applyAlignment="1" applyProtection="1">
      <alignment horizontal="justify" vertical="center" wrapText="1"/>
      <protection locked="0"/>
    </xf>
    <xf numFmtId="0" fontId="34" fillId="0" borderId="40" xfId="0" applyFont="1" applyBorder="1" applyAlignment="1" applyProtection="1">
      <alignment horizontal="justify" vertical="center" wrapText="1"/>
      <protection locked="0"/>
    </xf>
    <xf numFmtId="0" fontId="34" fillId="0" borderId="3" xfId="0" applyFont="1" applyBorder="1" applyAlignment="1" applyProtection="1">
      <alignment horizontal="justify" vertical="center" wrapText="1"/>
      <protection locked="0"/>
    </xf>
    <xf numFmtId="0" fontId="34" fillId="0" borderId="41" xfId="0" applyFont="1" applyBorder="1" applyAlignment="1" applyProtection="1">
      <alignment horizontal="justify" vertical="center" wrapText="1"/>
      <protection locked="0"/>
    </xf>
    <xf numFmtId="0" fontId="34" fillId="0" borderId="42" xfId="0" applyFont="1" applyBorder="1" applyAlignment="1" applyProtection="1">
      <alignment horizontal="justify" vertical="center" wrapText="1"/>
      <protection locked="0"/>
    </xf>
    <xf numFmtId="0" fontId="37" fillId="0" borderId="1" xfId="0" applyFont="1" applyBorder="1" applyAlignment="1" applyProtection="1">
      <alignment horizontal="center" vertical="center" wrapText="1"/>
      <protection locked="0"/>
    </xf>
    <xf numFmtId="0" fontId="37" fillId="0" borderId="44" xfId="0" applyFont="1" applyBorder="1" applyAlignment="1" applyProtection="1">
      <alignment horizontal="center" vertical="center" wrapText="1"/>
      <protection locked="0"/>
    </xf>
    <xf numFmtId="0" fontId="37" fillId="0" borderId="2" xfId="0" applyFont="1" applyBorder="1" applyAlignment="1" applyProtection="1">
      <alignment horizontal="center" vertical="center" wrapText="1"/>
      <protection locked="0"/>
    </xf>
    <xf numFmtId="0" fontId="37" fillId="0" borderId="40" xfId="0" applyFont="1" applyBorder="1" applyAlignment="1" applyProtection="1">
      <alignment horizontal="center" vertical="center" wrapText="1"/>
      <protection locked="0"/>
    </xf>
    <xf numFmtId="0" fontId="37" fillId="0" borderId="3" xfId="0" applyFont="1" applyBorder="1" applyAlignment="1" applyProtection="1">
      <alignment horizontal="center" vertical="center" wrapText="1"/>
      <protection locked="0"/>
    </xf>
    <xf numFmtId="0" fontId="37" fillId="0" borderId="42" xfId="0" applyFont="1" applyBorder="1" applyAlignment="1" applyProtection="1">
      <alignment horizontal="center" vertical="center" wrapText="1"/>
      <protection locked="0"/>
    </xf>
    <xf numFmtId="0" fontId="32" fillId="0" borderId="18" xfId="0" applyFont="1" applyBorder="1" applyAlignment="1">
      <alignment horizontal="left"/>
    </xf>
    <xf numFmtId="0" fontId="32" fillId="0" borderId="8" xfId="0" applyFont="1" applyBorder="1" applyAlignment="1">
      <alignment horizontal="left"/>
    </xf>
    <xf numFmtId="0" fontId="32" fillId="0" borderId="18" xfId="0" applyFont="1" applyBorder="1" applyAlignment="1">
      <alignment horizontal="center"/>
    </xf>
    <xf numFmtId="0" fontId="32" fillId="0" borderId="8" xfId="0" applyFont="1" applyBorder="1" applyAlignment="1">
      <alignment horizontal="center"/>
    </xf>
    <xf numFmtId="0" fontId="33" fillId="36" borderId="1" xfId="0" applyFont="1" applyFill="1" applyBorder="1" applyAlignment="1">
      <alignment horizontal="center"/>
    </xf>
    <xf numFmtId="0" fontId="33" fillId="36" borderId="19" xfId="0" applyFont="1" applyFill="1" applyBorder="1" applyAlignment="1">
      <alignment horizontal="center"/>
    </xf>
    <xf numFmtId="0" fontId="33" fillId="36" borderId="44" xfId="0" applyFont="1" applyFill="1" applyBorder="1" applyAlignment="1">
      <alignment horizontal="center"/>
    </xf>
    <xf numFmtId="0" fontId="32" fillId="36" borderId="20" xfId="0" applyFont="1" applyFill="1" applyBorder="1" applyAlignment="1">
      <alignment horizontal="center"/>
    </xf>
    <xf numFmtId="0" fontId="32" fillId="36" borderId="50" xfId="0" applyFont="1" applyFill="1" applyBorder="1" applyAlignment="1">
      <alignment horizontal="center"/>
    </xf>
    <xf numFmtId="0" fontId="32" fillId="36" borderId="29" xfId="0" applyFont="1" applyFill="1" applyBorder="1" applyAlignment="1">
      <alignment horizontal="center"/>
    </xf>
    <xf numFmtId="0" fontId="25" fillId="0" borderId="1" xfId="0" applyFont="1" applyBorder="1" applyAlignment="1" applyProtection="1">
      <alignment horizontal="justify" vertical="center" wrapText="1"/>
      <protection locked="0"/>
    </xf>
    <xf numFmtId="0" fontId="25" fillId="0" borderId="19" xfId="0" applyFont="1" applyBorder="1" applyAlignment="1" applyProtection="1">
      <alignment horizontal="justify" vertical="center" wrapText="1"/>
      <protection locked="0"/>
    </xf>
    <xf numFmtId="0" fontId="25" fillId="0" borderId="44" xfId="0" applyFont="1" applyBorder="1" applyAlignment="1" applyProtection="1">
      <alignment horizontal="justify" vertical="center" wrapText="1"/>
      <protection locked="0"/>
    </xf>
    <xf numFmtId="0" fontId="25" fillId="0" borderId="2" xfId="0" applyFont="1" applyBorder="1" applyAlignment="1" applyProtection="1">
      <alignment horizontal="justify" vertical="center" wrapText="1"/>
      <protection locked="0"/>
    </xf>
    <xf numFmtId="0" fontId="25" fillId="0" borderId="0" xfId="0" applyFont="1" applyAlignment="1" applyProtection="1">
      <alignment horizontal="justify" vertical="center" wrapText="1"/>
      <protection locked="0"/>
    </xf>
    <xf numFmtId="0" fontId="25" fillId="0" borderId="40" xfId="0" applyFont="1" applyBorder="1" applyAlignment="1" applyProtection="1">
      <alignment horizontal="justify" vertical="center" wrapText="1"/>
      <protection locked="0"/>
    </xf>
    <xf numFmtId="0" fontId="25" fillId="0" borderId="3" xfId="0" applyFont="1" applyBorder="1" applyAlignment="1" applyProtection="1">
      <alignment horizontal="justify" vertical="center" wrapText="1"/>
      <protection locked="0"/>
    </xf>
    <xf numFmtId="0" fontId="25" fillId="0" borderId="41" xfId="0" applyFont="1" applyBorder="1" applyAlignment="1" applyProtection="1">
      <alignment horizontal="justify" vertical="center" wrapText="1"/>
      <protection locked="0"/>
    </xf>
    <xf numFmtId="0" fontId="25" fillId="0" borderId="42" xfId="0" applyFont="1" applyBorder="1" applyAlignment="1" applyProtection="1">
      <alignment horizontal="justify" vertical="center" wrapText="1"/>
      <protection locked="0"/>
    </xf>
    <xf numFmtId="0" fontId="0" fillId="0" borderId="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32" fillId="0" borderId="21" xfId="0" applyFont="1" applyBorder="1" applyAlignment="1">
      <alignment horizontal="left"/>
    </xf>
    <xf numFmtId="0" fontId="32" fillId="0" borderId="17" xfId="0" applyFont="1" applyBorder="1" applyAlignment="1">
      <alignment horizontal="left"/>
    </xf>
    <xf numFmtId="0" fontId="32" fillId="0" borderId="23" xfId="0" applyFont="1" applyBorder="1" applyAlignment="1">
      <alignment horizontal="left"/>
    </xf>
    <xf numFmtId="0" fontId="32" fillId="0" borderId="24" xfId="0" applyFont="1" applyBorder="1" applyAlignment="1">
      <alignment horizontal="left"/>
    </xf>
    <xf numFmtId="0" fontId="34" fillId="0" borderId="36" xfId="0" applyFont="1" applyBorder="1" applyAlignment="1" applyProtection="1">
      <alignment horizontal="justify" vertical="center" wrapText="1"/>
      <protection locked="0"/>
    </xf>
    <xf numFmtId="0" fontId="34" fillId="0" borderId="39" xfId="0" applyFont="1" applyBorder="1" applyAlignment="1" applyProtection="1">
      <alignment horizontal="justify" vertical="center" wrapText="1"/>
      <protection locked="0"/>
    </xf>
    <xf numFmtId="0" fontId="34" fillId="0" borderId="18" xfId="0" applyFont="1" applyBorder="1" applyAlignment="1" applyProtection="1">
      <alignment horizontal="justify" vertical="center" wrapText="1"/>
      <protection locked="0"/>
    </xf>
    <xf numFmtId="0" fontId="34" fillId="0" borderId="13" xfId="0" applyFont="1" applyBorder="1" applyAlignment="1" applyProtection="1">
      <alignment horizontal="justify" vertical="center" wrapText="1"/>
      <protection locked="0"/>
    </xf>
    <xf numFmtId="0" fontId="34" fillId="0" borderId="23" xfId="0" applyFont="1" applyBorder="1" applyAlignment="1" applyProtection="1">
      <alignment horizontal="justify" vertical="center" wrapText="1"/>
      <protection locked="0"/>
    </xf>
    <xf numFmtId="0" fontId="34" fillId="0" borderId="25" xfId="0" applyFont="1" applyBorder="1" applyAlignment="1" applyProtection="1">
      <alignment horizontal="justify" vertical="center" wrapText="1"/>
      <protection locked="0"/>
    </xf>
    <xf numFmtId="0" fontId="0" fillId="0" borderId="44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2" xfId="0" applyBorder="1" applyAlignment="1">
      <alignment horizontal="center"/>
    </xf>
    <xf numFmtId="165" fontId="44" fillId="0" borderId="8" xfId="122" applyFont="1" applyFill="1" applyBorder="1" applyAlignment="1">
      <alignment horizontal="center" vertical="center" wrapText="1"/>
    </xf>
    <xf numFmtId="165" fontId="44" fillId="0" borderId="13" xfId="122" applyFont="1" applyFill="1" applyBorder="1" applyAlignment="1">
      <alignment horizontal="center" vertical="center" wrapText="1"/>
    </xf>
    <xf numFmtId="0" fontId="35" fillId="0" borderId="1" xfId="0" applyFont="1" applyBorder="1" applyAlignment="1" applyProtection="1">
      <alignment horizontal="center" vertical="center" wrapText="1"/>
      <protection locked="0"/>
    </xf>
    <xf numFmtId="0" fontId="35" fillId="0" borderId="19" xfId="0" applyFont="1" applyBorder="1" applyAlignment="1" applyProtection="1">
      <alignment horizontal="center" vertical="center" wrapText="1"/>
      <protection locked="0"/>
    </xf>
    <xf numFmtId="0" fontId="35" fillId="0" borderId="44" xfId="0" applyFont="1" applyBorder="1" applyAlignment="1" applyProtection="1">
      <alignment horizontal="center" vertical="center" wrapText="1"/>
      <protection locked="0"/>
    </xf>
    <xf numFmtId="0" fontId="35" fillId="0" borderId="2" xfId="0" applyFont="1" applyBorder="1" applyAlignment="1" applyProtection="1">
      <alignment horizontal="center" vertical="center" wrapText="1"/>
      <protection locked="0"/>
    </xf>
    <xf numFmtId="0" fontId="35" fillId="0" borderId="0" xfId="0" applyFont="1" applyAlignment="1" applyProtection="1">
      <alignment horizontal="center" vertical="center" wrapText="1"/>
      <protection locked="0"/>
    </xf>
    <xf numFmtId="0" fontId="35" fillId="0" borderId="40" xfId="0" applyFont="1" applyBorder="1" applyAlignment="1" applyProtection="1">
      <alignment horizontal="center" vertical="center" wrapText="1"/>
      <protection locked="0"/>
    </xf>
    <xf numFmtId="0" fontId="35" fillId="0" borderId="3" xfId="0" applyFont="1" applyBorder="1" applyAlignment="1" applyProtection="1">
      <alignment horizontal="center" vertical="center" wrapText="1"/>
      <protection locked="0"/>
    </xf>
    <xf numFmtId="0" fontId="35" fillId="0" borderId="41" xfId="0" applyFont="1" applyBorder="1" applyAlignment="1" applyProtection="1">
      <alignment horizontal="center" vertical="center" wrapText="1"/>
      <protection locked="0"/>
    </xf>
    <xf numFmtId="0" fontId="35" fillId="0" borderId="42" xfId="0" applyFont="1" applyBorder="1" applyAlignment="1" applyProtection="1">
      <alignment horizontal="center" vertical="center" wrapText="1"/>
      <protection locked="0"/>
    </xf>
    <xf numFmtId="0" fontId="33" fillId="38" borderId="20" xfId="0" applyFont="1" applyFill="1" applyBorder="1" applyAlignment="1">
      <alignment horizontal="center"/>
    </xf>
    <xf numFmtId="0" fontId="33" fillId="38" borderId="50" xfId="0" applyFont="1" applyFill="1" applyBorder="1" applyAlignment="1">
      <alignment horizontal="center"/>
    </xf>
    <xf numFmtId="0" fontId="31" fillId="34" borderId="30" xfId="0" applyFont="1" applyFill="1" applyBorder="1" applyAlignment="1">
      <alignment horizontal="center" vertical="center" wrapText="1"/>
    </xf>
    <xf numFmtId="0" fontId="31" fillId="34" borderId="31" xfId="0" applyFont="1" applyFill="1" applyBorder="1" applyAlignment="1">
      <alignment horizontal="center" vertical="center" wrapText="1"/>
    </xf>
    <xf numFmtId="0" fontId="44" fillId="0" borderId="8" xfId="0" applyFont="1" applyBorder="1" applyAlignment="1">
      <alignment horizontal="center" vertical="center" wrapText="1"/>
    </xf>
    <xf numFmtId="0" fontId="44" fillId="0" borderId="13" xfId="0" applyFont="1" applyBorder="1" applyAlignment="1">
      <alignment horizontal="center" vertical="center" wrapText="1"/>
    </xf>
    <xf numFmtId="165" fontId="44" fillId="0" borderId="10" xfId="122" applyFont="1" applyFill="1" applyBorder="1" applyAlignment="1">
      <alignment horizontal="center" vertical="center" wrapText="1"/>
    </xf>
    <xf numFmtId="165" fontId="44" fillId="0" borderId="51" xfId="122" applyFont="1" applyFill="1" applyBorder="1" applyAlignment="1">
      <alignment horizontal="center" vertical="center" wrapText="1"/>
    </xf>
    <xf numFmtId="0" fontId="44" fillId="34" borderId="4" xfId="0" applyFont="1" applyFill="1" applyBorder="1" applyAlignment="1">
      <alignment horizontal="center"/>
    </xf>
    <xf numFmtId="0" fontId="44" fillId="34" borderId="5" xfId="0" applyFont="1" applyFill="1" applyBorder="1" applyAlignment="1">
      <alignment horizontal="center"/>
    </xf>
    <xf numFmtId="165" fontId="49" fillId="34" borderId="5" xfId="122" applyFont="1" applyFill="1" applyBorder="1" applyAlignment="1">
      <alignment horizontal="center" vertical="center" wrapText="1"/>
    </xf>
    <xf numFmtId="165" fontId="49" fillId="34" borderId="6" xfId="122" applyFont="1" applyFill="1" applyBorder="1" applyAlignment="1">
      <alignment horizontal="center" vertical="center" wrapText="1"/>
    </xf>
    <xf numFmtId="165" fontId="44" fillId="0" borderId="14" xfId="122" applyFont="1" applyFill="1" applyBorder="1" applyAlignment="1">
      <alignment horizontal="center" vertical="center" wrapText="1"/>
    </xf>
    <xf numFmtId="165" fontId="44" fillId="0" borderId="59" xfId="122" applyFont="1" applyFill="1" applyBorder="1" applyAlignment="1">
      <alignment horizontal="center" vertical="center" wrapText="1"/>
    </xf>
    <xf numFmtId="165" fontId="44" fillId="0" borderId="34" xfId="122" applyFont="1" applyFill="1" applyBorder="1" applyAlignment="1">
      <alignment horizontal="center" vertical="center" wrapText="1"/>
    </xf>
    <xf numFmtId="165" fontId="44" fillId="0" borderId="63" xfId="122" applyFont="1" applyFill="1" applyBorder="1" applyAlignment="1">
      <alignment horizontal="center" vertical="center" wrapText="1"/>
    </xf>
    <xf numFmtId="165" fontId="44" fillId="34" borderId="8" xfId="122" applyFont="1" applyFill="1" applyBorder="1" applyAlignment="1">
      <alignment wrapText="1"/>
    </xf>
    <xf numFmtId="165" fontId="44" fillId="34" borderId="13" xfId="122" applyFont="1" applyFill="1" applyBorder="1" applyAlignment="1">
      <alignment wrapText="1"/>
    </xf>
    <xf numFmtId="0" fontId="0" fillId="0" borderId="41" xfId="0" applyBorder="1" applyAlignment="1">
      <alignment horizontal="center"/>
    </xf>
    <xf numFmtId="165" fontId="44" fillId="34" borderId="24" xfId="122" applyFont="1" applyFill="1" applyBorder="1" applyAlignment="1">
      <alignment wrapText="1"/>
    </xf>
    <xf numFmtId="165" fontId="44" fillId="34" borderId="25" xfId="122" applyFont="1" applyFill="1" applyBorder="1" applyAlignment="1">
      <alignment wrapText="1"/>
    </xf>
    <xf numFmtId="0" fontId="27" fillId="38" borderId="20" xfId="0" applyFont="1" applyFill="1" applyBorder="1" applyAlignment="1">
      <alignment horizontal="center"/>
    </xf>
    <xf numFmtId="0" fontId="27" fillId="38" borderId="50" xfId="0" applyFont="1" applyFill="1" applyBorder="1" applyAlignment="1">
      <alignment horizontal="center"/>
    </xf>
    <xf numFmtId="0" fontId="49" fillId="34" borderId="8" xfId="0" applyFont="1" applyFill="1" applyBorder="1" applyAlignment="1">
      <alignment horizontal="center" vertical="center" wrapText="1"/>
    </xf>
    <xf numFmtId="0" fontId="49" fillId="34" borderId="13" xfId="0" applyFont="1" applyFill="1" applyBorder="1" applyAlignment="1">
      <alignment horizontal="center" vertical="center" wrapText="1"/>
    </xf>
    <xf numFmtId="0" fontId="20" fillId="0" borderId="14" xfId="202" applyFont="1" applyBorder="1" applyAlignment="1">
      <alignment horizontal="center" vertical="center" wrapText="1"/>
    </xf>
    <xf numFmtId="0" fontId="20" fillId="0" borderId="11" xfId="202" applyFont="1" applyBorder="1" applyAlignment="1">
      <alignment horizontal="center" vertical="center" wrapText="1"/>
    </xf>
    <xf numFmtId="0" fontId="20" fillId="0" borderId="12" xfId="202" applyFont="1" applyBorder="1" applyAlignment="1">
      <alignment horizontal="center" vertical="center" wrapText="1"/>
    </xf>
    <xf numFmtId="0" fontId="48" fillId="0" borderId="10" xfId="198" applyFont="1" applyBorder="1" applyAlignment="1">
      <alignment horizontal="center" vertical="center" wrapText="1"/>
    </xf>
    <xf numFmtId="0" fontId="48" fillId="0" borderId="48" xfId="198" applyFont="1" applyBorder="1" applyAlignment="1">
      <alignment horizontal="center" vertical="center" wrapText="1"/>
    </xf>
    <xf numFmtId="0" fontId="48" fillId="0" borderId="17" xfId="198" applyFont="1" applyBorder="1" applyAlignment="1">
      <alignment horizontal="center" vertical="center" wrapText="1"/>
    </xf>
    <xf numFmtId="0" fontId="21" fillId="0" borderId="34" xfId="198" applyFont="1" applyBorder="1" applyAlignment="1">
      <alignment horizontal="center" vertical="center" wrapText="1"/>
    </xf>
    <xf numFmtId="0" fontId="21" fillId="0" borderId="55" xfId="198" applyFont="1" applyBorder="1" applyAlignment="1">
      <alignment horizontal="center" vertical="center" wrapText="1"/>
    </xf>
    <xf numFmtId="0" fontId="21" fillId="0" borderId="35" xfId="198" applyFont="1" applyBorder="1" applyAlignment="1">
      <alignment horizontal="center" vertical="center" wrapText="1"/>
    </xf>
    <xf numFmtId="0" fontId="21" fillId="0" borderId="56" xfId="198" applyFont="1" applyBorder="1" applyAlignment="1">
      <alignment horizontal="center" vertical="center" wrapText="1"/>
    </xf>
    <xf numFmtId="0" fontId="21" fillId="0" borderId="0" xfId="198" applyFont="1" applyAlignment="1">
      <alignment horizontal="center" vertical="center" wrapText="1"/>
    </xf>
    <xf numFmtId="0" fontId="21" fillId="0" borderId="57" xfId="198" applyFont="1" applyBorder="1" applyAlignment="1">
      <alignment horizontal="center" vertical="center" wrapText="1"/>
    </xf>
    <xf numFmtId="0" fontId="21" fillId="0" borderId="15" xfId="198" applyFont="1" applyBorder="1" applyAlignment="1">
      <alignment horizontal="center" vertical="center" wrapText="1"/>
    </xf>
    <xf numFmtId="0" fontId="21" fillId="0" borderId="9" xfId="198" applyFont="1" applyBorder="1" applyAlignment="1">
      <alignment horizontal="center" vertical="center" wrapText="1"/>
    </xf>
    <xf numFmtId="0" fontId="21" fillId="0" borderId="16" xfId="198" applyFont="1" applyBorder="1" applyAlignment="1">
      <alignment horizontal="center" vertical="center" wrapText="1"/>
    </xf>
    <xf numFmtId="0" fontId="10" fillId="0" borderId="14" xfId="198" applyFont="1" applyBorder="1" applyAlignment="1">
      <alignment horizontal="center" vertical="center" wrapText="1"/>
    </xf>
    <xf numFmtId="0" fontId="10" fillId="0" borderId="11" xfId="198" applyFont="1" applyBorder="1" applyAlignment="1">
      <alignment horizontal="center" vertical="center" wrapText="1"/>
    </xf>
    <xf numFmtId="0" fontId="10" fillId="0" borderId="12" xfId="198" applyFont="1" applyBorder="1" applyAlignment="1">
      <alignment horizontal="center" vertical="center" wrapText="1"/>
    </xf>
    <xf numFmtId="0" fontId="18" fillId="0" borderId="14" xfId="198" applyFont="1" applyBorder="1" applyAlignment="1">
      <alignment horizontal="center" vertical="center" wrapText="1"/>
    </xf>
    <xf numFmtId="0" fontId="18" fillId="0" borderId="11" xfId="198" applyFont="1" applyBorder="1" applyAlignment="1">
      <alignment horizontal="center" vertical="center" wrapText="1"/>
    </xf>
    <xf numFmtId="0" fontId="18" fillId="0" borderId="12" xfId="198" applyFont="1" applyBorder="1" applyAlignment="1">
      <alignment horizontal="center" vertical="center" wrapText="1"/>
    </xf>
    <xf numFmtId="0" fontId="20" fillId="0" borderId="14" xfId="202" applyFont="1" applyBorder="1" applyAlignment="1" applyProtection="1">
      <alignment horizontal="center" vertical="center" wrapText="1"/>
      <protection locked="0"/>
    </xf>
    <xf numFmtId="0" fontId="20" fillId="0" borderId="11" xfId="202" applyFont="1" applyBorder="1" applyAlignment="1" applyProtection="1">
      <alignment horizontal="center" vertical="center" wrapText="1"/>
      <protection locked="0"/>
    </xf>
    <xf numFmtId="0" fontId="20" fillId="0" borderId="12" xfId="202" applyFont="1" applyBorder="1" applyAlignment="1" applyProtection="1">
      <alignment horizontal="center" vertical="center" wrapText="1"/>
      <protection locked="0"/>
    </xf>
    <xf numFmtId="0" fontId="20" fillId="0" borderId="14" xfId="159" applyFont="1" applyBorder="1" applyAlignment="1">
      <alignment vertical="center" wrapText="1"/>
    </xf>
    <xf numFmtId="0" fontId="20" fillId="0" borderId="11" xfId="159" applyFont="1" applyBorder="1" applyAlignment="1">
      <alignment vertical="center" wrapText="1"/>
    </xf>
    <xf numFmtId="0" fontId="20" fillId="0" borderId="12" xfId="159" applyFont="1" applyBorder="1" applyAlignment="1">
      <alignment vertical="center" wrapText="1"/>
    </xf>
    <xf numFmtId="0" fontId="4" fillId="0" borderId="14" xfId="198" applyFont="1" applyBorder="1" applyAlignment="1">
      <alignment vertical="center" wrapText="1"/>
    </xf>
    <xf numFmtId="0" fontId="4" fillId="0" borderId="11" xfId="198" applyFont="1" applyBorder="1" applyAlignment="1">
      <alignment vertical="center" wrapText="1"/>
    </xf>
    <xf numFmtId="0" fontId="4" fillId="0" borderId="12" xfId="198" applyFont="1" applyBorder="1" applyAlignment="1">
      <alignment vertical="center" wrapText="1"/>
    </xf>
    <xf numFmtId="0" fontId="48" fillId="0" borderId="8" xfId="198" applyFont="1" applyBorder="1" applyAlignment="1">
      <alignment horizontal="center" vertical="center" wrapText="1"/>
    </xf>
    <xf numFmtId="0" fontId="4" fillId="0" borderId="34" xfId="198" applyFont="1" applyBorder="1" applyAlignment="1">
      <alignment vertical="center" wrapText="1"/>
    </xf>
    <xf numFmtId="0" fontId="4" fillId="0" borderId="55" xfId="198" applyFont="1" applyBorder="1" applyAlignment="1">
      <alignment vertical="center" wrapText="1"/>
    </xf>
    <xf numFmtId="0" fontId="4" fillId="0" borderId="35" xfId="198" applyFont="1" applyBorder="1" applyAlignment="1">
      <alignment vertical="center" wrapText="1"/>
    </xf>
    <xf numFmtId="10" fontId="82" fillId="0" borderId="8" xfId="205" applyNumberFormat="1" applyFont="1" applyBorder="1" applyAlignment="1">
      <alignment horizontal="center" vertical="center"/>
    </xf>
    <xf numFmtId="0" fontId="42" fillId="0" borderId="14" xfId="0" applyFont="1" applyBorder="1" applyAlignment="1" applyProtection="1">
      <alignment horizontal="center" vertical="center" wrapText="1"/>
      <protection locked="0"/>
    </xf>
    <xf numFmtId="0" fontId="42" fillId="0" borderId="11" xfId="0" applyFont="1" applyBorder="1" applyAlignment="1" applyProtection="1">
      <alignment horizontal="center" vertical="center" wrapText="1"/>
      <protection locked="0"/>
    </xf>
    <xf numFmtId="0" fontId="42" fillId="0" borderId="12" xfId="0" applyFont="1" applyBorder="1" applyAlignment="1" applyProtection="1">
      <alignment horizontal="center" vertical="center" wrapText="1"/>
      <protection locked="0"/>
    </xf>
    <xf numFmtId="2" fontId="42" fillId="0" borderId="8" xfId="0" applyNumberFormat="1" applyFont="1" applyBorder="1" applyAlignment="1" applyProtection="1">
      <alignment horizontal="center" vertical="center" wrapText="1"/>
      <protection locked="0"/>
    </xf>
    <xf numFmtId="200" fontId="42" fillId="0" borderId="8" xfId="0" applyNumberFormat="1" applyFont="1" applyBorder="1" applyAlignment="1" applyProtection="1">
      <alignment horizontal="center" vertical="center" wrapText="1"/>
      <protection locked="0"/>
    </xf>
    <xf numFmtId="200" fontId="27" fillId="35" borderId="50" xfId="0" applyNumberFormat="1" applyFont="1" applyFill="1" applyBorder="1" applyAlignment="1" applyProtection="1">
      <alignment horizontal="center" vertical="center" wrapText="1"/>
      <protection locked="0"/>
    </xf>
    <xf numFmtId="200" fontId="27" fillId="35" borderId="29" xfId="0" applyNumberFormat="1" applyFont="1" applyFill="1" applyBorder="1" applyAlignment="1" applyProtection="1">
      <alignment horizontal="center" vertical="center" wrapText="1"/>
      <protection locked="0"/>
    </xf>
    <xf numFmtId="200" fontId="45" fillId="39" borderId="8" xfId="0" applyNumberFormat="1" applyFont="1" applyFill="1" applyBorder="1" applyAlignment="1" applyProtection="1">
      <alignment vertical="center" wrapText="1"/>
      <protection locked="0"/>
    </xf>
    <xf numFmtId="200" fontId="45" fillId="39" borderId="8" xfId="104" applyNumberFormat="1" applyFont="1" applyFill="1" applyBorder="1" applyAlignment="1" applyProtection="1">
      <alignment horizontal="center" vertical="center" wrapText="1"/>
      <protection locked="0"/>
    </xf>
    <xf numFmtId="200" fontId="45" fillId="0" borderId="8" xfId="104" applyNumberFormat="1" applyFont="1" applyFill="1" applyBorder="1" applyAlignment="1" applyProtection="1">
      <alignment horizontal="center" vertical="center" wrapText="1"/>
      <protection locked="0"/>
    </xf>
    <xf numFmtId="169" fontId="27" fillId="35" borderId="29" xfId="39" applyFont="1" applyFill="1" applyBorder="1" applyAlignment="1" applyProtection="1">
      <alignment horizontal="center" vertical="center" wrapText="1"/>
      <protection locked="0"/>
    </xf>
    <xf numFmtId="10" fontId="45" fillId="0" borderId="8" xfId="205" applyNumberFormat="1" applyFont="1" applyBorder="1" applyAlignment="1" applyProtection="1">
      <alignment horizontal="center" vertical="center" wrapText="1"/>
      <protection locked="0"/>
    </xf>
    <xf numFmtId="0" fontId="27" fillId="39" borderId="75" xfId="0" applyFont="1" applyFill="1" applyBorder="1" applyAlignment="1" applyProtection="1">
      <alignment horizontal="center" vertical="center" wrapText="1"/>
      <protection locked="0"/>
    </xf>
    <xf numFmtId="0" fontId="27" fillId="39" borderId="9" xfId="0" applyFont="1" applyFill="1" applyBorder="1" applyAlignment="1" applyProtection="1">
      <alignment horizontal="center" vertical="center" wrapText="1"/>
      <protection locked="0"/>
    </xf>
    <xf numFmtId="0" fontId="27" fillId="39" borderId="74" xfId="0" applyFont="1" applyFill="1" applyBorder="1" applyAlignment="1" applyProtection="1">
      <alignment horizontal="center" vertical="center" wrapText="1"/>
      <protection locked="0"/>
    </xf>
  </cellXfs>
  <cellStyles count="304">
    <cellStyle name="20% - Énfasis1" xfId="1" builtinId="30" customBuiltin="1"/>
    <cellStyle name="20% - Énfasis1 2" xfId="230" xr:uid="{00000000-0005-0000-0000-000001000000}"/>
    <cellStyle name="20% - Énfasis2" xfId="2" builtinId="34" customBuiltin="1"/>
    <cellStyle name="20% - Énfasis2 2" xfId="231" xr:uid="{00000000-0005-0000-0000-000003000000}"/>
    <cellStyle name="20% - Énfasis3" xfId="3" builtinId="38" customBuiltin="1"/>
    <cellStyle name="20% - Énfasis3 2" xfId="232" xr:uid="{00000000-0005-0000-0000-000005000000}"/>
    <cellStyle name="20% - Énfasis4" xfId="4" builtinId="42" customBuiltin="1"/>
    <cellStyle name="20% - Énfasis4 2" xfId="233" xr:uid="{00000000-0005-0000-0000-000007000000}"/>
    <cellStyle name="20% - Énfasis5" xfId="5" builtinId="46" customBuiltin="1"/>
    <cellStyle name="20% - Énfasis5 2" xfId="234" xr:uid="{00000000-0005-0000-0000-000009000000}"/>
    <cellStyle name="20% - Énfasis6" xfId="6" builtinId="50" customBuiltin="1"/>
    <cellStyle name="20% - Énfasis6 2" xfId="235" xr:uid="{00000000-0005-0000-0000-00000B000000}"/>
    <cellStyle name="40% - Énfasis1" xfId="7" builtinId="31" customBuiltin="1"/>
    <cellStyle name="40% - Énfasis1 2" xfId="236" xr:uid="{00000000-0005-0000-0000-00000D000000}"/>
    <cellStyle name="40% - Énfasis2" xfId="8" builtinId="35" customBuiltin="1"/>
    <cellStyle name="40% - Énfasis2 2" xfId="237" xr:uid="{00000000-0005-0000-0000-00000F000000}"/>
    <cellStyle name="40% - Énfasis3" xfId="9" builtinId="39" customBuiltin="1"/>
    <cellStyle name="40% - Énfasis3 2" xfId="238" xr:uid="{00000000-0005-0000-0000-000011000000}"/>
    <cellStyle name="40% - Énfasis4" xfId="10" builtinId="43" customBuiltin="1"/>
    <cellStyle name="40% - Énfasis4 2" xfId="239" xr:uid="{00000000-0005-0000-0000-000013000000}"/>
    <cellStyle name="40% - Énfasis5" xfId="11" builtinId="47" customBuiltin="1"/>
    <cellStyle name="40% - Énfasis5 2" xfId="240" xr:uid="{00000000-0005-0000-0000-000015000000}"/>
    <cellStyle name="40% - Énfasis6" xfId="12" builtinId="51" customBuiltin="1"/>
    <cellStyle name="40% - Énfasis6 2" xfId="241" xr:uid="{00000000-0005-0000-0000-000017000000}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Cálculo" xfId="19" builtinId="22" customBuiltin="1"/>
    <cellStyle name="Cancel" xfId="20" xr:uid="{00000000-0005-0000-0000-00001F000000}"/>
    <cellStyle name="Cancel 2" xfId="21" xr:uid="{00000000-0005-0000-0000-000020000000}"/>
    <cellStyle name="Celda de comprobación" xfId="22" builtinId="23" customBuiltin="1"/>
    <cellStyle name="Celda vinculada" xfId="23" builtinId="24" customBuiltin="1"/>
    <cellStyle name="Encabezado 1" xfId="24" builtinId="16" customBuiltin="1"/>
    <cellStyle name="Encabezado 4" xfId="25" builtinId="19" customBuiltin="1"/>
    <cellStyle name="Énfasis1" xfId="26" builtinId="29" customBuiltin="1"/>
    <cellStyle name="Énfasis2" xfId="27" builtinId="33" customBuiltin="1"/>
    <cellStyle name="Énfasis3" xfId="28" builtinId="37" customBuiltin="1"/>
    <cellStyle name="Énfasis4" xfId="29" builtinId="41" customBuiltin="1"/>
    <cellStyle name="Énfasis5" xfId="30" builtinId="45" customBuiltin="1"/>
    <cellStyle name="Énfasis6" xfId="31" builtinId="49" customBuiltin="1"/>
    <cellStyle name="Entrada" xfId="32" builtinId="20" customBuiltin="1"/>
    <cellStyle name="Euro" xfId="33" xr:uid="{00000000-0005-0000-0000-00002C000000}"/>
    <cellStyle name="Euro 2" xfId="34" xr:uid="{00000000-0005-0000-0000-00002D000000}"/>
    <cellStyle name="Excel Built-in Normal" xfId="35" xr:uid="{00000000-0005-0000-0000-00002E000000}"/>
    <cellStyle name="Hipervínculo" xfId="36" builtinId="8"/>
    <cellStyle name="Hipervínculo 2" xfId="37" xr:uid="{00000000-0005-0000-0000-000030000000}"/>
    <cellStyle name="Incorrecto" xfId="38" builtinId="27" customBuiltin="1"/>
    <cellStyle name="Millares" xfId="39" builtinId="3"/>
    <cellStyle name="Millares [0] 2" xfId="40" xr:uid="{00000000-0005-0000-0000-000033000000}"/>
    <cellStyle name="Millares [0] 2 2" xfId="41" xr:uid="{00000000-0005-0000-0000-000034000000}"/>
    <cellStyle name="Millares 10" xfId="42" xr:uid="{00000000-0005-0000-0000-000035000000}"/>
    <cellStyle name="Millares 10 2" xfId="43" xr:uid="{00000000-0005-0000-0000-000036000000}"/>
    <cellStyle name="Millares 10 2 2" xfId="44" xr:uid="{00000000-0005-0000-0000-000037000000}"/>
    <cellStyle name="Millares 10 2 3" xfId="45" xr:uid="{00000000-0005-0000-0000-000038000000}"/>
    <cellStyle name="Millares 10 2 4" xfId="243" xr:uid="{00000000-0005-0000-0000-000039000000}"/>
    <cellStyle name="Millares 10 3" xfId="46" xr:uid="{00000000-0005-0000-0000-00003A000000}"/>
    <cellStyle name="Millares 10 3 2" xfId="47" xr:uid="{00000000-0005-0000-0000-00003B000000}"/>
    <cellStyle name="Millares 10 3 3" xfId="48" xr:uid="{00000000-0005-0000-0000-00003C000000}"/>
    <cellStyle name="Millares 10 3 4" xfId="244" xr:uid="{00000000-0005-0000-0000-00003D000000}"/>
    <cellStyle name="Millares 10 4" xfId="49" xr:uid="{00000000-0005-0000-0000-00003E000000}"/>
    <cellStyle name="Millares 10 5" xfId="242" xr:uid="{00000000-0005-0000-0000-00003F000000}"/>
    <cellStyle name="Millares 2" xfId="50" xr:uid="{00000000-0005-0000-0000-000040000000}"/>
    <cellStyle name="Millares 2 10 2" xfId="51" xr:uid="{00000000-0005-0000-0000-000041000000}"/>
    <cellStyle name="Millares 2 2" xfId="52" xr:uid="{00000000-0005-0000-0000-000042000000}"/>
    <cellStyle name="Millares 2 2 2" xfId="53" xr:uid="{00000000-0005-0000-0000-000043000000}"/>
    <cellStyle name="Millares 2 2 3" xfId="54" xr:uid="{00000000-0005-0000-0000-000044000000}"/>
    <cellStyle name="Millares 2 2 3 2" xfId="55" xr:uid="{00000000-0005-0000-0000-000045000000}"/>
    <cellStyle name="Millares 2 2 3 3" xfId="246" xr:uid="{00000000-0005-0000-0000-000046000000}"/>
    <cellStyle name="Millares 2 3" xfId="56" xr:uid="{00000000-0005-0000-0000-000047000000}"/>
    <cellStyle name="Millares 2 4" xfId="57" xr:uid="{00000000-0005-0000-0000-000048000000}"/>
    <cellStyle name="Millares 2 4 2" xfId="58" xr:uid="{00000000-0005-0000-0000-000049000000}"/>
    <cellStyle name="Millares 2 4 3" xfId="59" xr:uid="{00000000-0005-0000-0000-00004A000000}"/>
    <cellStyle name="Millares 2 4 4" xfId="247" xr:uid="{00000000-0005-0000-0000-00004B000000}"/>
    <cellStyle name="Millares 2 5" xfId="60" xr:uid="{00000000-0005-0000-0000-00004C000000}"/>
    <cellStyle name="Millares 2 5 2" xfId="61" xr:uid="{00000000-0005-0000-0000-00004D000000}"/>
    <cellStyle name="Millares 2 5 3" xfId="62" xr:uid="{00000000-0005-0000-0000-00004E000000}"/>
    <cellStyle name="Millares 2 5 4" xfId="63" xr:uid="{00000000-0005-0000-0000-00004F000000}"/>
    <cellStyle name="Millares 2 5 5" xfId="248" xr:uid="{00000000-0005-0000-0000-000050000000}"/>
    <cellStyle name="Millares 2 6" xfId="64" xr:uid="{00000000-0005-0000-0000-000051000000}"/>
    <cellStyle name="Millares 2 6 2" xfId="298" xr:uid="{00000000-0005-0000-0000-000052000000}"/>
    <cellStyle name="Millares 2 7" xfId="65" xr:uid="{00000000-0005-0000-0000-000053000000}"/>
    <cellStyle name="Millares 2 8" xfId="245" xr:uid="{00000000-0005-0000-0000-000054000000}"/>
    <cellStyle name="Millares 3" xfId="66" xr:uid="{00000000-0005-0000-0000-000055000000}"/>
    <cellStyle name="Millares 3 2" xfId="67" xr:uid="{00000000-0005-0000-0000-000056000000}"/>
    <cellStyle name="Millares 3 2 2" xfId="68" xr:uid="{00000000-0005-0000-0000-000057000000}"/>
    <cellStyle name="Millares 3 2 2 2" xfId="69" xr:uid="{00000000-0005-0000-0000-000058000000}"/>
    <cellStyle name="Millares 3 2 2 2 2" xfId="70" xr:uid="{00000000-0005-0000-0000-000059000000}"/>
    <cellStyle name="Millares 3 2 2 2 3" xfId="71" xr:uid="{00000000-0005-0000-0000-00005A000000}"/>
    <cellStyle name="Millares 3 2 2 2 4" xfId="249" xr:uid="{00000000-0005-0000-0000-00005B000000}"/>
    <cellStyle name="Millares 3 2 3" xfId="72" xr:uid="{00000000-0005-0000-0000-00005C000000}"/>
    <cellStyle name="Millares 3 2 3 2" xfId="73" xr:uid="{00000000-0005-0000-0000-00005D000000}"/>
    <cellStyle name="Millares 3 2 3 3" xfId="74" xr:uid="{00000000-0005-0000-0000-00005E000000}"/>
    <cellStyle name="Millares 3 2 3 4" xfId="250" xr:uid="{00000000-0005-0000-0000-00005F000000}"/>
    <cellStyle name="Millares 3 2 4" xfId="75" xr:uid="{00000000-0005-0000-0000-000060000000}"/>
    <cellStyle name="Millares 3 2 5" xfId="76" xr:uid="{00000000-0005-0000-0000-000061000000}"/>
    <cellStyle name="Millares 3 3" xfId="77" xr:uid="{00000000-0005-0000-0000-000062000000}"/>
    <cellStyle name="Millares 3 3 2" xfId="78" xr:uid="{00000000-0005-0000-0000-000063000000}"/>
    <cellStyle name="Millares 3 3 3" xfId="79" xr:uid="{00000000-0005-0000-0000-000064000000}"/>
    <cellStyle name="Millares 3 3 4" xfId="251" xr:uid="{00000000-0005-0000-0000-000065000000}"/>
    <cellStyle name="Millares 3 4" xfId="80" xr:uid="{00000000-0005-0000-0000-000066000000}"/>
    <cellStyle name="Millares 3 4 2" xfId="81" xr:uid="{00000000-0005-0000-0000-000067000000}"/>
    <cellStyle name="Millares 3 4 3" xfId="82" xr:uid="{00000000-0005-0000-0000-000068000000}"/>
    <cellStyle name="Millares 3 4 4" xfId="252" xr:uid="{00000000-0005-0000-0000-000069000000}"/>
    <cellStyle name="Millares 3 5" xfId="83" xr:uid="{00000000-0005-0000-0000-00006A000000}"/>
    <cellStyle name="Millares 3 6" xfId="84" xr:uid="{00000000-0005-0000-0000-00006B000000}"/>
    <cellStyle name="Millares 32" xfId="85" xr:uid="{00000000-0005-0000-0000-00006C000000}"/>
    <cellStyle name="Millares 4" xfId="86" xr:uid="{00000000-0005-0000-0000-00006D000000}"/>
    <cellStyle name="Millares 4 2" xfId="87" xr:uid="{00000000-0005-0000-0000-00006E000000}"/>
    <cellStyle name="Millares 4 2 2" xfId="88" xr:uid="{00000000-0005-0000-0000-00006F000000}"/>
    <cellStyle name="Millares 4 2 2 2" xfId="89" xr:uid="{00000000-0005-0000-0000-000070000000}"/>
    <cellStyle name="Millares 4 2 2 2 2" xfId="90" xr:uid="{00000000-0005-0000-0000-000071000000}"/>
    <cellStyle name="Millares 4 2 2 2 3" xfId="91" xr:uid="{00000000-0005-0000-0000-000072000000}"/>
    <cellStyle name="Millares 4 2 2 2 4" xfId="256" xr:uid="{00000000-0005-0000-0000-000073000000}"/>
    <cellStyle name="Millares 4 2 2 3" xfId="92" xr:uid="{00000000-0005-0000-0000-000074000000}"/>
    <cellStyle name="Millares 4 2 2 3 2" xfId="93" xr:uid="{00000000-0005-0000-0000-000075000000}"/>
    <cellStyle name="Millares 4 2 2 3 3" xfId="94" xr:uid="{00000000-0005-0000-0000-000076000000}"/>
    <cellStyle name="Millares 4 2 2 3 4" xfId="257" xr:uid="{00000000-0005-0000-0000-000077000000}"/>
    <cellStyle name="Millares 4 2 2 4" xfId="95" xr:uid="{00000000-0005-0000-0000-000078000000}"/>
    <cellStyle name="Millares 4 2 2 5" xfId="96" xr:uid="{00000000-0005-0000-0000-000079000000}"/>
    <cellStyle name="Millares 4 2 2 6" xfId="255" xr:uid="{00000000-0005-0000-0000-00007A000000}"/>
    <cellStyle name="Millares 4 2 3" xfId="97" xr:uid="{00000000-0005-0000-0000-00007B000000}"/>
    <cellStyle name="Millares 4 2 4" xfId="98" xr:uid="{00000000-0005-0000-0000-00007C000000}"/>
    <cellStyle name="Millares 4 2 5" xfId="254" xr:uid="{00000000-0005-0000-0000-00007D000000}"/>
    <cellStyle name="Millares 4 3" xfId="99" xr:uid="{00000000-0005-0000-0000-00007E000000}"/>
    <cellStyle name="Millares 4 3 2" xfId="100" xr:uid="{00000000-0005-0000-0000-00007F000000}"/>
    <cellStyle name="Millares 4 3 3" xfId="101" xr:uid="{00000000-0005-0000-0000-000080000000}"/>
    <cellStyle name="Millares 4 3 4" xfId="258" xr:uid="{00000000-0005-0000-0000-000081000000}"/>
    <cellStyle name="Millares 4 4" xfId="102" xr:uid="{00000000-0005-0000-0000-000082000000}"/>
    <cellStyle name="Millares 4 5" xfId="103" xr:uid="{00000000-0005-0000-0000-000083000000}"/>
    <cellStyle name="Millares 4 6" xfId="253" xr:uid="{00000000-0005-0000-0000-000084000000}"/>
    <cellStyle name="Moneda" xfId="104" builtinId="4"/>
    <cellStyle name="Moneda [0] 2" xfId="105" xr:uid="{00000000-0005-0000-0000-000086000000}"/>
    <cellStyle name="Moneda [0] 2 2" xfId="106" xr:uid="{00000000-0005-0000-0000-000087000000}"/>
    <cellStyle name="Moneda [0] 2 3" xfId="107" xr:uid="{00000000-0005-0000-0000-000088000000}"/>
    <cellStyle name="Moneda [0] 2 4" xfId="259" xr:uid="{00000000-0005-0000-0000-000089000000}"/>
    <cellStyle name="Moneda [0] 3" xfId="108" xr:uid="{00000000-0005-0000-0000-00008A000000}"/>
    <cellStyle name="Moneda [0] 3 2" xfId="109" xr:uid="{00000000-0005-0000-0000-00008B000000}"/>
    <cellStyle name="Moneda [0] 3 3" xfId="110" xr:uid="{00000000-0005-0000-0000-00008C000000}"/>
    <cellStyle name="Moneda [0] 3 4" xfId="260" xr:uid="{00000000-0005-0000-0000-00008D000000}"/>
    <cellStyle name="Moneda 10" xfId="111" xr:uid="{00000000-0005-0000-0000-00008E000000}"/>
    <cellStyle name="Moneda 10 2" xfId="112" xr:uid="{00000000-0005-0000-0000-00008F000000}"/>
    <cellStyle name="Moneda 10 3" xfId="113" xr:uid="{00000000-0005-0000-0000-000090000000}"/>
    <cellStyle name="Moneda 2" xfId="114" xr:uid="{00000000-0005-0000-0000-000091000000}"/>
    <cellStyle name="Moneda 2 10" xfId="115" xr:uid="{00000000-0005-0000-0000-000092000000}"/>
    <cellStyle name="Moneda 2 10 2" xfId="116" xr:uid="{00000000-0005-0000-0000-000093000000}"/>
    <cellStyle name="Moneda 2 11" xfId="117" xr:uid="{00000000-0005-0000-0000-000094000000}"/>
    <cellStyle name="Moneda 2 11 2" xfId="118" xr:uid="{00000000-0005-0000-0000-000095000000}"/>
    <cellStyle name="Moneda 2 11 3" xfId="261" xr:uid="{00000000-0005-0000-0000-000096000000}"/>
    <cellStyle name="Moneda 2 11 4" xfId="301" xr:uid="{C815B7BA-FA23-452C-9AD0-25B47E833848}"/>
    <cellStyle name="Moneda 2 2" xfId="119" xr:uid="{00000000-0005-0000-0000-000097000000}"/>
    <cellStyle name="Moneda 2 2 2" xfId="120" xr:uid="{00000000-0005-0000-0000-000098000000}"/>
    <cellStyle name="Moneda 2 2 3" xfId="121" xr:uid="{00000000-0005-0000-0000-000099000000}"/>
    <cellStyle name="Moneda 2 2 4" xfId="262" xr:uid="{00000000-0005-0000-0000-00009A000000}"/>
    <cellStyle name="Moneda 2 3" xfId="122" xr:uid="{00000000-0005-0000-0000-00009B000000}"/>
    <cellStyle name="Moneda 2 3 2" xfId="123" xr:uid="{00000000-0005-0000-0000-00009C000000}"/>
    <cellStyle name="Moneda 2 3 2 2" xfId="124" xr:uid="{00000000-0005-0000-0000-00009D000000}"/>
    <cellStyle name="Moneda 2 3 2 3" xfId="264" xr:uid="{00000000-0005-0000-0000-00009E000000}"/>
    <cellStyle name="Moneda 2 3 3" xfId="125" xr:uid="{00000000-0005-0000-0000-00009F000000}"/>
    <cellStyle name="Moneda 2 3 4" xfId="263" xr:uid="{00000000-0005-0000-0000-0000A0000000}"/>
    <cellStyle name="Moneda 2 4" xfId="126" xr:uid="{00000000-0005-0000-0000-0000A1000000}"/>
    <cellStyle name="Moneda 29" xfId="127" xr:uid="{00000000-0005-0000-0000-0000A2000000}"/>
    <cellStyle name="Moneda 3" xfId="128" xr:uid="{00000000-0005-0000-0000-0000A3000000}"/>
    <cellStyle name="Moneda 3 2" xfId="129" xr:uid="{00000000-0005-0000-0000-0000A4000000}"/>
    <cellStyle name="Moneda 3 2 2" xfId="130" xr:uid="{00000000-0005-0000-0000-0000A5000000}"/>
    <cellStyle name="Moneda 3 2 3" xfId="131" xr:uid="{00000000-0005-0000-0000-0000A6000000}"/>
    <cellStyle name="Moneda 3 2 4" xfId="132" xr:uid="{00000000-0005-0000-0000-0000A7000000}"/>
    <cellStyle name="Moneda 3 3" xfId="133" xr:uid="{00000000-0005-0000-0000-0000A8000000}"/>
    <cellStyle name="Moneda 3 4" xfId="134" xr:uid="{00000000-0005-0000-0000-0000A9000000}"/>
    <cellStyle name="Moneda 3 5" xfId="303" xr:uid="{11F73B41-2BB7-41F2-A5E7-8FCE3A0DCC00}"/>
    <cellStyle name="Moneda 4" xfId="135" xr:uid="{00000000-0005-0000-0000-0000AA000000}"/>
    <cellStyle name="Moneda 4 2" xfId="136" xr:uid="{00000000-0005-0000-0000-0000AB000000}"/>
    <cellStyle name="Moneda 4 3" xfId="265" xr:uid="{00000000-0005-0000-0000-0000AC000000}"/>
    <cellStyle name="Moneda 5" xfId="137" xr:uid="{00000000-0005-0000-0000-0000AD000000}"/>
    <cellStyle name="Moneda 5 2" xfId="138" xr:uid="{00000000-0005-0000-0000-0000AE000000}"/>
    <cellStyle name="Moneda 5 3" xfId="266" xr:uid="{00000000-0005-0000-0000-0000AF000000}"/>
    <cellStyle name="Moneda 50" xfId="139" xr:uid="{00000000-0005-0000-0000-0000B0000000}"/>
    <cellStyle name="Moneda 6" xfId="140" xr:uid="{00000000-0005-0000-0000-0000B1000000}"/>
    <cellStyle name="Moneda 6 2" xfId="141" xr:uid="{00000000-0005-0000-0000-0000B2000000}"/>
    <cellStyle name="Moneda 6 3" xfId="267" xr:uid="{00000000-0005-0000-0000-0000B3000000}"/>
    <cellStyle name="Moneda 7" xfId="142" xr:uid="{00000000-0005-0000-0000-0000B4000000}"/>
    <cellStyle name="Moneda 7 2" xfId="143" xr:uid="{00000000-0005-0000-0000-0000B5000000}"/>
    <cellStyle name="Moneda 7 3" xfId="268" xr:uid="{00000000-0005-0000-0000-0000B6000000}"/>
    <cellStyle name="Moneda 9" xfId="144" xr:uid="{00000000-0005-0000-0000-0000B7000000}"/>
    <cellStyle name="Moneda 9 2" xfId="145" xr:uid="{00000000-0005-0000-0000-0000B8000000}"/>
    <cellStyle name="Moneda 9 3" xfId="269" xr:uid="{00000000-0005-0000-0000-0000B9000000}"/>
    <cellStyle name="Neutral" xfId="146" builtinId="28" customBuiltin="1"/>
    <cellStyle name="Normal" xfId="0" builtinId="0"/>
    <cellStyle name="Normal 10" xfId="147" xr:uid="{00000000-0005-0000-0000-0000BC000000}"/>
    <cellStyle name="Normal 10 10" xfId="148" xr:uid="{00000000-0005-0000-0000-0000BD000000}"/>
    <cellStyle name="Normal 10 2" xfId="149" xr:uid="{00000000-0005-0000-0000-0000BE000000}"/>
    <cellStyle name="Normal 13" xfId="150" xr:uid="{00000000-0005-0000-0000-0000BF000000}"/>
    <cellStyle name="Normal 13 2" xfId="151" xr:uid="{00000000-0005-0000-0000-0000C0000000}"/>
    <cellStyle name="Normal 13 3" xfId="152" xr:uid="{00000000-0005-0000-0000-0000C1000000}"/>
    <cellStyle name="Normal 14" xfId="153" xr:uid="{00000000-0005-0000-0000-0000C2000000}"/>
    <cellStyle name="Normal 14 2" xfId="154" xr:uid="{00000000-0005-0000-0000-0000C3000000}"/>
    <cellStyle name="Normal 14 2 2" xfId="270" xr:uid="{00000000-0005-0000-0000-0000C4000000}"/>
    <cellStyle name="Normal 16" xfId="299" xr:uid="{31C2C65A-A249-4F0D-A79B-13898105B642}"/>
    <cellStyle name="Normal 19" xfId="155" xr:uid="{00000000-0005-0000-0000-0000C5000000}"/>
    <cellStyle name="Normal 19 2" xfId="156" xr:uid="{00000000-0005-0000-0000-0000C6000000}"/>
    <cellStyle name="Normal 19 2 2" xfId="272" xr:uid="{00000000-0005-0000-0000-0000C7000000}"/>
    <cellStyle name="Normal 19 3" xfId="271" xr:uid="{00000000-0005-0000-0000-0000C8000000}"/>
    <cellStyle name="Normal 2" xfId="157" xr:uid="{00000000-0005-0000-0000-0000C9000000}"/>
    <cellStyle name="Normal 2 10" xfId="158" xr:uid="{00000000-0005-0000-0000-0000CA000000}"/>
    <cellStyle name="Normal 2 10 2" xfId="159" xr:uid="{00000000-0005-0000-0000-0000CB000000}"/>
    <cellStyle name="Normal 2 13" xfId="300" xr:uid="{DE6C0AFB-B74E-406A-889A-43AC0465759D}"/>
    <cellStyle name="Normal 2 2" xfId="160" xr:uid="{00000000-0005-0000-0000-0000CC000000}"/>
    <cellStyle name="Normal 2 2 10" xfId="274" xr:uid="{00000000-0005-0000-0000-0000CD000000}"/>
    <cellStyle name="Normal 2 2 13" xfId="161" xr:uid="{00000000-0005-0000-0000-0000CE000000}"/>
    <cellStyle name="Normal 2 2 2" xfId="162" xr:uid="{00000000-0005-0000-0000-0000CF000000}"/>
    <cellStyle name="Normal 2 2 2 2" xfId="163" xr:uid="{00000000-0005-0000-0000-0000D0000000}"/>
    <cellStyle name="Normal 2 2 2 2 2" xfId="164" xr:uid="{00000000-0005-0000-0000-0000D1000000}"/>
    <cellStyle name="Normal 2 2 2 2 3" xfId="275" xr:uid="{00000000-0005-0000-0000-0000D2000000}"/>
    <cellStyle name="Normal 2 2 2 3" xfId="165" xr:uid="{00000000-0005-0000-0000-0000D3000000}"/>
    <cellStyle name="Normal 2 2 2 3 2" xfId="276" xr:uid="{00000000-0005-0000-0000-0000D4000000}"/>
    <cellStyle name="Normal 2 2 2 4" xfId="166" xr:uid="{00000000-0005-0000-0000-0000D5000000}"/>
    <cellStyle name="Normal 2 2 2 4 2" xfId="277" xr:uid="{00000000-0005-0000-0000-0000D6000000}"/>
    <cellStyle name="Normal 2 2 3" xfId="167" xr:uid="{00000000-0005-0000-0000-0000D7000000}"/>
    <cellStyle name="Normal 2 2 3 2" xfId="278" xr:uid="{00000000-0005-0000-0000-0000D8000000}"/>
    <cellStyle name="Normal 2 2 4" xfId="168" xr:uid="{00000000-0005-0000-0000-0000D9000000}"/>
    <cellStyle name="Normal 2 2 4 2" xfId="169" xr:uid="{00000000-0005-0000-0000-0000DA000000}"/>
    <cellStyle name="Normal 2 2 4 2 2" xfId="280" xr:uid="{00000000-0005-0000-0000-0000DB000000}"/>
    <cellStyle name="Normal 2 2 4 3" xfId="279" xr:uid="{00000000-0005-0000-0000-0000DC000000}"/>
    <cellStyle name="Normal 2 2 5" xfId="170" xr:uid="{00000000-0005-0000-0000-0000DD000000}"/>
    <cellStyle name="Normal 2 2 5 2" xfId="281" xr:uid="{00000000-0005-0000-0000-0000DE000000}"/>
    <cellStyle name="Normal 2 2 6" xfId="171" xr:uid="{00000000-0005-0000-0000-0000DF000000}"/>
    <cellStyle name="Normal 2 2 6 2" xfId="282" xr:uid="{00000000-0005-0000-0000-0000E0000000}"/>
    <cellStyle name="Normal 2 2 7" xfId="172" xr:uid="{00000000-0005-0000-0000-0000E1000000}"/>
    <cellStyle name="Normal 2 2 7 2" xfId="283" xr:uid="{00000000-0005-0000-0000-0000E2000000}"/>
    <cellStyle name="Normal 2 2 8" xfId="173" xr:uid="{00000000-0005-0000-0000-0000E3000000}"/>
    <cellStyle name="Normal 2 2 8 2" xfId="284" xr:uid="{00000000-0005-0000-0000-0000E4000000}"/>
    <cellStyle name="Normal 2 2 9" xfId="174" xr:uid="{00000000-0005-0000-0000-0000E5000000}"/>
    <cellStyle name="Normal 2 3" xfId="175" xr:uid="{00000000-0005-0000-0000-0000E6000000}"/>
    <cellStyle name="Normal 2 3 2" xfId="285" xr:uid="{00000000-0005-0000-0000-0000E7000000}"/>
    <cellStyle name="Normal 2 4" xfId="176" xr:uid="{00000000-0005-0000-0000-0000E8000000}"/>
    <cellStyle name="Normal 2 4 2" xfId="177" xr:uid="{00000000-0005-0000-0000-0000E9000000}"/>
    <cellStyle name="Normal 2 4 3" xfId="178" xr:uid="{00000000-0005-0000-0000-0000EA000000}"/>
    <cellStyle name="Normal 2 5" xfId="179" xr:uid="{00000000-0005-0000-0000-0000EB000000}"/>
    <cellStyle name="Normal 2 6" xfId="273" xr:uid="{00000000-0005-0000-0000-0000EC000000}"/>
    <cellStyle name="Normal 2 8" xfId="180" xr:uid="{00000000-0005-0000-0000-0000ED000000}"/>
    <cellStyle name="Normal 2_FORMATOS_PARA_ENTREGAR" xfId="181" xr:uid="{00000000-0005-0000-0000-0000EE000000}"/>
    <cellStyle name="Normal 3" xfId="182" xr:uid="{00000000-0005-0000-0000-0000F0000000}"/>
    <cellStyle name="Normal 3 2" xfId="183" xr:uid="{00000000-0005-0000-0000-0000F1000000}"/>
    <cellStyle name="Normal 3 3" xfId="184" xr:uid="{00000000-0005-0000-0000-0000F2000000}"/>
    <cellStyle name="Normal 3 4" xfId="286" xr:uid="{00000000-0005-0000-0000-0000F3000000}"/>
    <cellStyle name="Normal 3 76" xfId="185" xr:uid="{00000000-0005-0000-0000-0000F4000000}"/>
    <cellStyle name="Normal 3_ADM-INGENIEROS" xfId="186" xr:uid="{00000000-0005-0000-0000-0000F5000000}"/>
    <cellStyle name="Normal 4" xfId="187" xr:uid="{00000000-0005-0000-0000-0000F6000000}"/>
    <cellStyle name="Normal 4 2" xfId="188" xr:uid="{00000000-0005-0000-0000-0000F7000000}"/>
    <cellStyle name="Normal 4 2 2" xfId="189" xr:uid="{00000000-0005-0000-0000-0000F8000000}"/>
    <cellStyle name="Normal 4 2 2 2" xfId="289" xr:uid="{00000000-0005-0000-0000-0000F9000000}"/>
    <cellStyle name="Normal 4 2 3" xfId="190" xr:uid="{00000000-0005-0000-0000-0000FA000000}"/>
    <cellStyle name="Normal 4 2 4" xfId="288" xr:uid="{00000000-0005-0000-0000-0000FB000000}"/>
    <cellStyle name="Normal 4 3" xfId="191" xr:uid="{00000000-0005-0000-0000-0000FC000000}"/>
    <cellStyle name="Normal 4 4" xfId="287" xr:uid="{00000000-0005-0000-0000-0000FD000000}"/>
    <cellStyle name="Normal 5" xfId="192" xr:uid="{00000000-0005-0000-0000-0000FE000000}"/>
    <cellStyle name="Normal 5 2" xfId="193" xr:uid="{00000000-0005-0000-0000-0000FF000000}"/>
    <cellStyle name="Normal 5 2 5" xfId="194" xr:uid="{00000000-0005-0000-0000-000000010000}"/>
    <cellStyle name="Normal 5 3" xfId="290" xr:uid="{00000000-0005-0000-0000-000001010000}"/>
    <cellStyle name="Normal 5 9" xfId="195" xr:uid="{00000000-0005-0000-0000-000002010000}"/>
    <cellStyle name="Normal 6" xfId="196" xr:uid="{00000000-0005-0000-0000-000003010000}"/>
    <cellStyle name="Normal 6 2" xfId="197" xr:uid="{00000000-0005-0000-0000-000004010000}"/>
    <cellStyle name="Normal 6 2 2" xfId="291" xr:uid="{00000000-0005-0000-0000-000005010000}"/>
    <cellStyle name="Normal 7" xfId="198" xr:uid="{00000000-0005-0000-0000-000006010000}"/>
    <cellStyle name="Normal 7 2" xfId="199" xr:uid="{00000000-0005-0000-0000-000007010000}"/>
    <cellStyle name="Normal 7 3" xfId="292" xr:uid="{00000000-0005-0000-0000-000008010000}"/>
    <cellStyle name="Normal 8" xfId="200" xr:uid="{00000000-0005-0000-0000-000009010000}"/>
    <cellStyle name="Normal 8 2" xfId="293" xr:uid="{00000000-0005-0000-0000-00000A010000}"/>
    <cellStyle name="Normal 95 2" xfId="229" xr:uid="{00000000-0005-0000-0000-00000B010000}"/>
    <cellStyle name="Normal 97" xfId="201" xr:uid="{00000000-0005-0000-0000-00000C010000}"/>
    <cellStyle name="Normal_HV2-2002 Seccion 2 Formularios" xfId="202" xr:uid="{00000000-0005-0000-0000-00000D010000}"/>
    <cellStyle name="Notas 2" xfId="203" xr:uid="{00000000-0005-0000-0000-00000E010000}"/>
    <cellStyle name="Notas 2 2" xfId="204" xr:uid="{00000000-0005-0000-0000-00000F010000}"/>
    <cellStyle name="Notas 2 3" xfId="294" xr:uid="{00000000-0005-0000-0000-000010010000}"/>
    <cellStyle name="Porcentaje" xfId="205" builtinId="5"/>
    <cellStyle name="Porcentaje 2" xfId="206" xr:uid="{00000000-0005-0000-0000-000012010000}"/>
    <cellStyle name="Porcentaje 2 2" xfId="207" xr:uid="{00000000-0005-0000-0000-000013010000}"/>
    <cellStyle name="Porcentaje 3" xfId="208" xr:uid="{00000000-0005-0000-0000-000014010000}"/>
    <cellStyle name="Porcentaje 4" xfId="209" xr:uid="{00000000-0005-0000-0000-000015010000}"/>
    <cellStyle name="Porcentaje 4 2" xfId="210" xr:uid="{00000000-0005-0000-0000-000016010000}"/>
    <cellStyle name="Porcentaje 5" xfId="211" xr:uid="{00000000-0005-0000-0000-000017010000}"/>
    <cellStyle name="Porcentaje 5 2" xfId="212" xr:uid="{00000000-0005-0000-0000-000018010000}"/>
    <cellStyle name="Porcentaje 5 2 2" xfId="213" xr:uid="{00000000-0005-0000-0000-000019010000}"/>
    <cellStyle name="Porcentaje 5 2 3" xfId="295" xr:uid="{00000000-0005-0000-0000-00001A010000}"/>
    <cellStyle name="Porcentaje 6" xfId="214" xr:uid="{00000000-0005-0000-0000-00001B010000}"/>
    <cellStyle name="Porcentaje 6 2" xfId="215" xr:uid="{00000000-0005-0000-0000-00001C010000}"/>
    <cellStyle name="Porcentaje 6 3" xfId="296" xr:uid="{00000000-0005-0000-0000-00001D010000}"/>
    <cellStyle name="Porcentaje 8" xfId="302" xr:uid="{ACB056A1-0CC2-4262-A4C9-91C417B5B1E3}"/>
    <cellStyle name="Porcentual 2" xfId="216" xr:uid="{00000000-0005-0000-0000-00001E010000}"/>
    <cellStyle name="Porcentual 2 2" xfId="217" xr:uid="{00000000-0005-0000-0000-00001F010000}"/>
    <cellStyle name="Porcentual 2 3" xfId="218" xr:uid="{00000000-0005-0000-0000-000020010000}"/>
    <cellStyle name="Porcentual 2 4" xfId="219" xr:uid="{00000000-0005-0000-0000-000021010000}"/>
    <cellStyle name="Porcentual 3" xfId="220" xr:uid="{00000000-0005-0000-0000-000022010000}"/>
    <cellStyle name="Salida" xfId="221" builtinId="21" customBuiltin="1"/>
    <cellStyle name="Texto de advertencia" xfId="222" builtinId="11" customBuiltin="1"/>
    <cellStyle name="Texto explicativo" xfId="223" builtinId="53" customBuiltin="1"/>
    <cellStyle name="Título 2" xfId="224" builtinId="17" customBuiltin="1"/>
    <cellStyle name="Título 3" xfId="225" builtinId="18" customBuiltin="1"/>
    <cellStyle name="Título 4" xfId="226" xr:uid="{00000000-0005-0000-0000-000028010000}"/>
    <cellStyle name="Título 4 2" xfId="227" xr:uid="{00000000-0005-0000-0000-000029010000}"/>
    <cellStyle name="Título 4 3" xfId="297" xr:uid="{00000000-0005-0000-0000-00002A010000}"/>
    <cellStyle name="Total" xfId="228" builtinId="25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16.xml"/><Relationship Id="rId21" Type="http://schemas.openxmlformats.org/officeDocument/2006/relationships/externalLink" Target="externalLinks/externalLink11.xml"/><Relationship Id="rId42" Type="http://schemas.openxmlformats.org/officeDocument/2006/relationships/externalLink" Target="externalLinks/externalLink32.xml"/><Relationship Id="rId47" Type="http://schemas.openxmlformats.org/officeDocument/2006/relationships/externalLink" Target="externalLinks/externalLink37.xml"/><Relationship Id="rId63" Type="http://schemas.openxmlformats.org/officeDocument/2006/relationships/externalLink" Target="externalLinks/externalLink53.xml"/><Relationship Id="rId68" Type="http://schemas.openxmlformats.org/officeDocument/2006/relationships/externalLink" Target="externalLinks/externalLink58.xml"/><Relationship Id="rId84" Type="http://schemas.openxmlformats.org/officeDocument/2006/relationships/externalLink" Target="externalLinks/externalLink74.xml"/><Relationship Id="rId89" Type="http://schemas.openxmlformats.org/officeDocument/2006/relationships/sharedStrings" Target="sharedStrings.xml"/><Relationship Id="rId16" Type="http://schemas.openxmlformats.org/officeDocument/2006/relationships/externalLink" Target="externalLinks/externalLink6.xml"/><Relationship Id="rId11" Type="http://schemas.openxmlformats.org/officeDocument/2006/relationships/externalLink" Target="externalLinks/externalLink1.xml"/><Relationship Id="rId32" Type="http://schemas.openxmlformats.org/officeDocument/2006/relationships/externalLink" Target="externalLinks/externalLink22.xml"/><Relationship Id="rId37" Type="http://schemas.openxmlformats.org/officeDocument/2006/relationships/externalLink" Target="externalLinks/externalLink27.xml"/><Relationship Id="rId53" Type="http://schemas.openxmlformats.org/officeDocument/2006/relationships/externalLink" Target="externalLinks/externalLink43.xml"/><Relationship Id="rId58" Type="http://schemas.openxmlformats.org/officeDocument/2006/relationships/externalLink" Target="externalLinks/externalLink48.xml"/><Relationship Id="rId74" Type="http://schemas.openxmlformats.org/officeDocument/2006/relationships/externalLink" Target="externalLinks/externalLink64.xml"/><Relationship Id="rId79" Type="http://schemas.openxmlformats.org/officeDocument/2006/relationships/externalLink" Target="externalLinks/externalLink69.xml"/><Relationship Id="rId5" Type="http://schemas.openxmlformats.org/officeDocument/2006/relationships/worksheet" Target="worksheets/sheet5.xml"/><Relationship Id="rId90" Type="http://schemas.openxmlformats.org/officeDocument/2006/relationships/sheetMetadata" Target="metadata.xml"/><Relationship Id="rId14" Type="http://schemas.openxmlformats.org/officeDocument/2006/relationships/externalLink" Target="externalLinks/externalLink4.xml"/><Relationship Id="rId22" Type="http://schemas.openxmlformats.org/officeDocument/2006/relationships/externalLink" Target="externalLinks/externalLink12.xml"/><Relationship Id="rId27" Type="http://schemas.openxmlformats.org/officeDocument/2006/relationships/externalLink" Target="externalLinks/externalLink17.xml"/><Relationship Id="rId30" Type="http://schemas.openxmlformats.org/officeDocument/2006/relationships/externalLink" Target="externalLinks/externalLink20.xml"/><Relationship Id="rId35" Type="http://schemas.openxmlformats.org/officeDocument/2006/relationships/externalLink" Target="externalLinks/externalLink25.xml"/><Relationship Id="rId43" Type="http://schemas.openxmlformats.org/officeDocument/2006/relationships/externalLink" Target="externalLinks/externalLink33.xml"/><Relationship Id="rId48" Type="http://schemas.openxmlformats.org/officeDocument/2006/relationships/externalLink" Target="externalLinks/externalLink38.xml"/><Relationship Id="rId56" Type="http://schemas.openxmlformats.org/officeDocument/2006/relationships/externalLink" Target="externalLinks/externalLink46.xml"/><Relationship Id="rId64" Type="http://schemas.openxmlformats.org/officeDocument/2006/relationships/externalLink" Target="externalLinks/externalLink54.xml"/><Relationship Id="rId69" Type="http://schemas.openxmlformats.org/officeDocument/2006/relationships/externalLink" Target="externalLinks/externalLink59.xml"/><Relationship Id="rId77" Type="http://schemas.openxmlformats.org/officeDocument/2006/relationships/externalLink" Target="externalLinks/externalLink67.xml"/><Relationship Id="rId8" Type="http://schemas.openxmlformats.org/officeDocument/2006/relationships/worksheet" Target="worksheets/sheet8.xml"/><Relationship Id="rId51" Type="http://schemas.openxmlformats.org/officeDocument/2006/relationships/externalLink" Target="externalLinks/externalLink41.xml"/><Relationship Id="rId72" Type="http://schemas.openxmlformats.org/officeDocument/2006/relationships/externalLink" Target="externalLinks/externalLink62.xml"/><Relationship Id="rId80" Type="http://schemas.openxmlformats.org/officeDocument/2006/relationships/externalLink" Target="externalLinks/externalLink70.xml"/><Relationship Id="rId85" Type="http://schemas.openxmlformats.org/officeDocument/2006/relationships/externalLink" Target="externalLinks/externalLink75.xml"/><Relationship Id="rId3" Type="http://schemas.openxmlformats.org/officeDocument/2006/relationships/worksheet" Target="worksheets/sheet3.xml"/><Relationship Id="rId12" Type="http://schemas.openxmlformats.org/officeDocument/2006/relationships/externalLink" Target="externalLinks/externalLink2.xml"/><Relationship Id="rId17" Type="http://schemas.openxmlformats.org/officeDocument/2006/relationships/externalLink" Target="externalLinks/externalLink7.xml"/><Relationship Id="rId25" Type="http://schemas.openxmlformats.org/officeDocument/2006/relationships/externalLink" Target="externalLinks/externalLink15.xml"/><Relationship Id="rId33" Type="http://schemas.openxmlformats.org/officeDocument/2006/relationships/externalLink" Target="externalLinks/externalLink23.xml"/><Relationship Id="rId38" Type="http://schemas.openxmlformats.org/officeDocument/2006/relationships/externalLink" Target="externalLinks/externalLink28.xml"/><Relationship Id="rId46" Type="http://schemas.openxmlformats.org/officeDocument/2006/relationships/externalLink" Target="externalLinks/externalLink36.xml"/><Relationship Id="rId59" Type="http://schemas.openxmlformats.org/officeDocument/2006/relationships/externalLink" Target="externalLinks/externalLink49.xml"/><Relationship Id="rId67" Type="http://schemas.openxmlformats.org/officeDocument/2006/relationships/externalLink" Target="externalLinks/externalLink57.xml"/><Relationship Id="rId20" Type="http://schemas.openxmlformats.org/officeDocument/2006/relationships/externalLink" Target="externalLinks/externalLink10.xml"/><Relationship Id="rId41" Type="http://schemas.openxmlformats.org/officeDocument/2006/relationships/externalLink" Target="externalLinks/externalLink31.xml"/><Relationship Id="rId54" Type="http://schemas.openxmlformats.org/officeDocument/2006/relationships/externalLink" Target="externalLinks/externalLink44.xml"/><Relationship Id="rId62" Type="http://schemas.openxmlformats.org/officeDocument/2006/relationships/externalLink" Target="externalLinks/externalLink52.xml"/><Relationship Id="rId70" Type="http://schemas.openxmlformats.org/officeDocument/2006/relationships/externalLink" Target="externalLinks/externalLink60.xml"/><Relationship Id="rId75" Type="http://schemas.openxmlformats.org/officeDocument/2006/relationships/externalLink" Target="externalLinks/externalLink65.xml"/><Relationship Id="rId83" Type="http://schemas.openxmlformats.org/officeDocument/2006/relationships/externalLink" Target="externalLinks/externalLink73.xml"/><Relationship Id="rId88" Type="http://schemas.openxmlformats.org/officeDocument/2006/relationships/styles" Target="styles.xml"/><Relationship Id="rId91" Type="http://schemas.microsoft.com/office/2017/10/relationships/person" Target="persons/perso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externalLink" Target="externalLinks/externalLink5.xml"/><Relationship Id="rId23" Type="http://schemas.openxmlformats.org/officeDocument/2006/relationships/externalLink" Target="externalLinks/externalLink13.xml"/><Relationship Id="rId28" Type="http://schemas.openxmlformats.org/officeDocument/2006/relationships/externalLink" Target="externalLinks/externalLink18.xml"/><Relationship Id="rId36" Type="http://schemas.openxmlformats.org/officeDocument/2006/relationships/externalLink" Target="externalLinks/externalLink26.xml"/><Relationship Id="rId49" Type="http://schemas.openxmlformats.org/officeDocument/2006/relationships/externalLink" Target="externalLinks/externalLink39.xml"/><Relationship Id="rId57" Type="http://schemas.openxmlformats.org/officeDocument/2006/relationships/externalLink" Target="externalLinks/externalLink47.xml"/><Relationship Id="rId10" Type="http://schemas.openxmlformats.org/officeDocument/2006/relationships/worksheet" Target="worksheets/sheet10.xml"/><Relationship Id="rId31" Type="http://schemas.openxmlformats.org/officeDocument/2006/relationships/externalLink" Target="externalLinks/externalLink21.xml"/><Relationship Id="rId44" Type="http://schemas.openxmlformats.org/officeDocument/2006/relationships/externalLink" Target="externalLinks/externalLink34.xml"/><Relationship Id="rId52" Type="http://schemas.openxmlformats.org/officeDocument/2006/relationships/externalLink" Target="externalLinks/externalLink42.xml"/><Relationship Id="rId60" Type="http://schemas.openxmlformats.org/officeDocument/2006/relationships/externalLink" Target="externalLinks/externalLink50.xml"/><Relationship Id="rId65" Type="http://schemas.openxmlformats.org/officeDocument/2006/relationships/externalLink" Target="externalLinks/externalLink55.xml"/><Relationship Id="rId73" Type="http://schemas.openxmlformats.org/officeDocument/2006/relationships/externalLink" Target="externalLinks/externalLink63.xml"/><Relationship Id="rId78" Type="http://schemas.openxmlformats.org/officeDocument/2006/relationships/externalLink" Target="externalLinks/externalLink68.xml"/><Relationship Id="rId81" Type="http://schemas.openxmlformats.org/officeDocument/2006/relationships/externalLink" Target="externalLinks/externalLink71.xml"/><Relationship Id="rId86" Type="http://schemas.openxmlformats.org/officeDocument/2006/relationships/externalLink" Target="externalLinks/externalLink76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externalLink" Target="externalLinks/externalLink3.xml"/><Relationship Id="rId18" Type="http://schemas.openxmlformats.org/officeDocument/2006/relationships/externalLink" Target="externalLinks/externalLink8.xml"/><Relationship Id="rId39" Type="http://schemas.openxmlformats.org/officeDocument/2006/relationships/externalLink" Target="externalLinks/externalLink29.xml"/><Relationship Id="rId34" Type="http://schemas.openxmlformats.org/officeDocument/2006/relationships/externalLink" Target="externalLinks/externalLink24.xml"/><Relationship Id="rId50" Type="http://schemas.openxmlformats.org/officeDocument/2006/relationships/externalLink" Target="externalLinks/externalLink40.xml"/><Relationship Id="rId55" Type="http://schemas.openxmlformats.org/officeDocument/2006/relationships/externalLink" Target="externalLinks/externalLink45.xml"/><Relationship Id="rId76" Type="http://schemas.openxmlformats.org/officeDocument/2006/relationships/externalLink" Target="externalLinks/externalLink66.xml"/><Relationship Id="rId7" Type="http://schemas.openxmlformats.org/officeDocument/2006/relationships/worksheet" Target="worksheets/sheet7.xml"/><Relationship Id="rId71" Type="http://schemas.openxmlformats.org/officeDocument/2006/relationships/externalLink" Target="externalLinks/externalLink61.xml"/><Relationship Id="rId92" Type="http://schemas.openxmlformats.org/officeDocument/2006/relationships/calcChain" Target="calcChain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19.xml"/><Relationship Id="rId24" Type="http://schemas.openxmlformats.org/officeDocument/2006/relationships/externalLink" Target="externalLinks/externalLink14.xml"/><Relationship Id="rId40" Type="http://schemas.openxmlformats.org/officeDocument/2006/relationships/externalLink" Target="externalLinks/externalLink30.xml"/><Relationship Id="rId45" Type="http://schemas.openxmlformats.org/officeDocument/2006/relationships/externalLink" Target="externalLinks/externalLink35.xml"/><Relationship Id="rId66" Type="http://schemas.openxmlformats.org/officeDocument/2006/relationships/externalLink" Target="externalLinks/externalLink56.xml"/><Relationship Id="rId87" Type="http://schemas.openxmlformats.org/officeDocument/2006/relationships/theme" Target="theme/theme1.xml"/><Relationship Id="rId61" Type="http://schemas.openxmlformats.org/officeDocument/2006/relationships/externalLink" Target="externalLinks/externalLink51.xml"/><Relationship Id="rId82" Type="http://schemas.openxmlformats.org/officeDocument/2006/relationships/externalLink" Target="externalLinks/externalLink72.xml"/><Relationship Id="rId19" Type="http://schemas.openxmlformats.org/officeDocument/2006/relationships/externalLink" Target="externalLinks/externalLink9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9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0</xdr:colOff>
      <xdr:row>2</xdr:row>
      <xdr:rowOff>0</xdr:rowOff>
    </xdr:from>
    <xdr:to>
      <xdr:col>14</xdr:col>
      <xdr:colOff>304800</xdr:colOff>
      <xdr:row>2</xdr:row>
      <xdr:rowOff>288177</xdr:rowOff>
    </xdr:to>
    <xdr:sp macro="" textlink="">
      <xdr:nvSpPr>
        <xdr:cNvPr id="70195" name="AutoShape 236" descr="Secretaría de Educación y Desarrollo Social Donmatías - Inicio ...">
          <a:extLst>
            <a:ext uri="{FF2B5EF4-FFF2-40B4-BE49-F238E27FC236}">
              <a16:creationId xmlns:a16="http://schemas.microsoft.com/office/drawing/2014/main" id="{00000000-0008-0000-0200-000033120100}"/>
            </a:ext>
          </a:extLst>
        </xdr:cNvPr>
        <xdr:cNvSpPr>
          <a:spLocks noChangeAspect="1" noChangeArrowheads="1"/>
        </xdr:cNvSpPr>
      </xdr:nvSpPr>
      <xdr:spPr bwMode="auto">
        <a:xfrm>
          <a:off x="10277475" y="666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815123</xdr:colOff>
      <xdr:row>0</xdr:row>
      <xdr:rowOff>0</xdr:rowOff>
    </xdr:from>
    <xdr:ext cx="988558" cy="1179830"/>
    <xdr:pic>
      <xdr:nvPicPr>
        <xdr:cNvPr id="16" name="3 Imagen">
          <a:extLst>
            <a:ext uri="{FF2B5EF4-FFF2-40B4-BE49-F238E27FC236}">
              <a16:creationId xmlns:a16="http://schemas.microsoft.com/office/drawing/2014/main" id="{34E71EF8-085A-44A3-8556-9C19272AC2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35123" y="3627120"/>
          <a:ext cx="988558" cy="1179830"/>
        </a:xfrm>
        <a:prstGeom prst="rect">
          <a:avLst/>
        </a:prstGeom>
      </xdr:spPr>
    </xdr:pic>
    <xdr:clientData/>
  </xdr:oneCellAnchor>
  <xdr:oneCellAnchor>
    <xdr:from>
      <xdr:col>4</xdr:col>
      <xdr:colOff>777023</xdr:colOff>
      <xdr:row>0</xdr:row>
      <xdr:rowOff>22225</xdr:rowOff>
    </xdr:from>
    <xdr:ext cx="992368" cy="1171575"/>
    <xdr:pic>
      <xdr:nvPicPr>
        <xdr:cNvPr id="10" name="3 Imagen">
          <a:extLst>
            <a:ext uri="{FF2B5EF4-FFF2-40B4-BE49-F238E27FC236}">
              <a16:creationId xmlns:a16="http://schemas.microsoft.com/office/drawing/2014/main" id="{E585F95A-BA1C-4311-8D2F-D5658209CD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89403" y="9890125"/>
          <a:ext cx="992368" cy="1171575"/>
        </a:xfrm>
        <a:prstGeom prst="rect">
          <a:avLst/>
        </a:prstGeom>
      </xdr:spPr>
    </xdr:pic>
    <xdr:clientData/>
  </xdr:oneCellAnchor>
  <xdr:oneCellAnchor>
    <xdr:from>
      <xdr:col>4</xdr:col>
      <xdr:colOff>815123</xdr:colOff>
      <xdr:row>23</xdr:row>
      <xdr:rowOff>0</xdr:rowOff>
    </xdr:from>
    <xdr:ext cx="988558" cy="1179830"/>
    <xdr:pic>
      <xdr:nvPicPr>
        <xdr:cNvPr id="2" name="3 Imagen">
          <a:extLst>
            <a:ext uri="{FF2B5EF4-FFF2-40B4-BE49-F238E27FC236}">
              <a16:creationId xmlns:a16="http://schemas.microsoft.com/office/drawing/2014/main" id="{EAD2816F-14B9-47A9-B38D-86369F6A70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35123" y="0"/>
          <a:ext cx="988558" cy="1179830"/>
        </a:xfrm>
        <a:prstGeom prst="rect">
          <a:avLst/>
        </a:prstGeom>
      </xdr:spPr>
    </xdr:pic>
    <xdr:clientData/>
  </xdr:oneCellAnchor>
  <xdr:oneCellAnchor>
    <xdr:from>
      <xdr:col>4</xdr:col>
      <xdr:colOff>777023</xdr:colOff>
      <xdr:row>23</xdr:row>
      <xdr:rowOff>22225</xdr:rowOff>
    </xdr:from>
    <xdr:ext cx="992368" cy="1171575"/>
    <xdr:pic>
      <xdr:nvPicPr>
        <xdr:cNvPr id="3" name="3 Imagen">
          <a:extLst>
            <a:ext uri="{FF2B5EF4-FFF2-40B4-BE49-F238E27FC236}">
              <a16:creationId xmlns:a16="http://schemas.microsoft.com/office/drawing/2014/main" id="{C7824CA6-3F32-4519-AFAF-8A8169CB1C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97023" y="22225"/>
          <a:ext cx="992368" cy="1171575"/>
        </a:xfrm>
        <a:prstGeom prst="rect">
          <a:avLst/>
        </a:prstGeom>
      </xdr:spPr>
    </xdr:pic>
    <xdr:clientData/>
  </xdr:oneCellAnchor>
  <xdr:oneCellAnchor>
    <xdr:from>
      <xdr:col>4</xdr:col>
      <xdr:colOff>815123</xdr:colOff>
      <xdr:row>45</xdr:row>
      <xdr:rowOff>0</xdr:rowOff>
    </xdr:from>
    <xdr:ext cx="988558" cy="1179830"/>
    <xdr:pic>
      <xdr:nvPicPr>
        <xdr:cNvPr id="5" name="3 Imagen">
          <a:extLst>
            <a:ext uri="{FF2B5EF4-FFF2-40B4-BE49-F238E27FC236}">
              <a16:creationId xmlns:a16="http://schemas.microsoft.com/office/drawing/2014/main" id="{703991EE-164A-4F78-9A45-5B65A1575D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35123" y="5516880"/>
          <a:ext cx="988558" cy="1179830"/>
        </a:xfrm>
        <a:prstGeom prst="rect">
          <a:avLst/>
        </a:prstGeom>
      </xdr:spPr>
    </xdr:pic>
    <xdr:clientData/>
  </xdr:oneCellAnchor>
  <xdr:oneCellAnchor>
    <xdr:from>
      <xdr:col>4</xdr:col>
      <xdr:colOff>777023</xdr:colOff>
      <xdr:row>45</xdr:row>
      <xdr:rowOff>22225</xdr:rowOff>
    </xdr:from>
    <xdr:ext cx="992368" cy="1171575"/>
    <xdr:pic>
      <xdr:nvPicPr>
        <xdr:cNvPr id="6" name="3 Imagen">
          <a:extLst>
            <a:ext uri="{FF2B5EF4-FFF2-40B4-BE49-F238E27FC236}">
              <a16:creationId xmlns:a16="http://schemas.microsoft.com/office/drawing/2014/main" id="{4DB697BB-A63B-44E8-9F9E-E618EF7164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97023" y="5539105"/>
          <a:ext cx="992368" cy="1171575"/>
        </a:xfrm>
        <a:prstGeom prst="rect">
          <a:avLst/>
        </a:prstGeom>
      </xdr:spPr>
    </xdr:pic>
    <xdr:clientData/>
  </xdr:oneCellAnchor>
  <xdr:oneCellAnchor>
    <xdr:from>
      <xdr:col>4</xdr:col>
      <xdr:colOff>815123</xdr:colOff>
      <xdr:row>67</xdr:row>
      <xdr:rowOff>0</xdr:rowOff>
    </xdr:from>
    <xdr:ext cx="988558" cy="1179830"/>
    <xdr:pic>
      <xdr:nvPicPr>
        <xdr:cNvPr id="7" name="3 Imagen">
          <a:extLst>
            <a:ext uri="{FF2B5EF4-FFF2-40B4-BE49-F238E27FC236}">
              <a16:creationId xmlns:a16="http://schemas.microsoft.com/office/drawing/2014/main" id="{B0E0A84C-5BF0-46F6-96C9-309E7CAE6E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35123" y="10820400"/>
          <a:ext cx="988558" cy="1179830"/>
        </a:xfrm>
        <a:prstGeom prst="rect">
          <a:avLst/>
        </a:prstGeom>
      </xdr:spPr>
    </xdr:pic>
    <xdr:clientData/>
  </xdr:oneCellAnchor>
  <xdr:oneCellAnchor>
    <xdr:from>
      <xdr:col>4</xdr:col>
      <xdr:colOff>777023</xdr:colOff>
      <xdr:row>67</xdr:row>
      <xdr:rowOff>22225</xdr:rowOff>
    </xdr:from>
    <xdr:ext cx="992368" cy="1171575"/>
    <xdr:pic>
      <xdr:nvPicPr>
        <xdr:cNvPr id="8" name="3 Imagen">
          <a:extLst>
            <a:ext uri="{FF2B5EF4-FFF2-40B4-BE49-F238E27FC236}">
              <a16:creationId xmlns:a16="http://schemas.microsoft.com/office/drawing/2014/main" id="{F400C480-84D3-4877-A663-C04E4700C7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97023" y="10842625"/>
          <a:ext cx="992368" cy="1171575"/>
        </a:xfrm>
        <a:prstGeom prst="rect">
          <a:avLst/>
        </a:prstGeom>
      </xdr:spPr>
    </xdr:pic>
    <xdr:clientData/>
  </xdr:oneCellAnchor>
  <xdr:oneCellAnchor>
    <xdr:from>
      <xdr:col>4</xdr:col>
      <xdr:colOff>815123</xdr:colOff>
      <xdr:row>89</xdr:row>
      <xdr:rowOff>0</xdr:rowOff>
    </xdr:from>
    <xdr:ext cx="988558" cy="1179830"/>
    <xdr:pic>
      <xdr:nvPicPr>
        <xdr:cNvPr id="9" name="3 Imagen">
          <a:extLst>
            <a:ext uri="{FF2B5EF4-FFF2-40B4-BE49-F238E27FC236}">
              <a16:creationId xmlns:a16="http://schemas.microsoft.com/office/drawing/2014/main" id="{C115B528-C766-48A9-B8CB-ADBA1D969C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35123" y="15971520"/>
          <a:ext cx="988558" cy="1179830"/>
        </a:xfrm>
        <a:prstGeom prst="rect">
          <a:avLst/>
        </a:prstGeom>
      </xdr:spPr>
    </xdr:pic>
    <xdr:clientData/>
  </xdr:oneCellAnchor>
  <xdr:oneCellAnchor>
    <xdr:from>
      <xdr:col>4</xdr:col>
      <xdr:colOff>777023</xdr:colOff>
      <xdr:row>89</xdr:row>
      <xdr:rowOff>22225</xdr:rowOff>
    </xdr:from>
    <xdr:ext cx="992368" cy="1171575"/>
    <xdr:pic>
      <xdr:nvPicPr>
        <xdr:cNvPr id="11" name="3 Imagen">
          <a:extLst>
            <a:ext uri="{FF2B5EF4-FFF2-40B4-BE49-F238E27FC236}">
              <a16:creationId xmlns:a16="http://schemas.microsoft.com/office/drawing/2014/main" id="{7AE99939-B91B-42A6-98F2-EEB229DF65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97023" y="15993745"/>
          <a:ext cx="992368" cy="1171575"/>
        </a:xfrm>
        <a:prstGeom prst="rect">
          <a:avLst/>
        </a:prstGeom>
      </xdr:spPr>
    </xdr:pic>
    <xdr:clientData/>
  </xdr:oneCellAnchor>
  <xdr:oneCellAnchor>
    <xdr:from>
      <xdr:col>4</xdr:col>
      <xdr:colOff>815123</xdr:colOff>
      <xdr:row>111</xdr:row>
      <xdr:rowOff>0</xdr:rowOff>
    </xdr:from>
    <xdr:ext cx="988558" cy="1179830"/>
    <xdr:pic>
      <xdr:nvPicPr>
        <xdr:cNvPr id="12" name="3 Imagen">
          <a:extLst>
            <a:ext uri="{FF2B5EF4-FFF2-40B4-BE49-F238E27FC236}">
              <a16:creationId xmlns:a16="http://schemas.microsoft.com/office/drawing/2014/main" id="{58734679-3D44-4EFD-89F6-98896F3F3A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35123" y="21244560"/>
          <a:ext cx="988558" cy="1179830"/>
        </a:xfrm>
        <a:prstGeom prst="rect">
          <a:avLst/>
        </a:prstGeom>
      </xdr:spPr>
    </xdr:pic>
    <xdr:clientData/>
  </xdr:oneCellAnchor>
  <xdr:oneCellAnchor>
    <xdr:from>
      <xdr:col>4</xdr:col>
      <xdr:colOff>777023</xdr:colOff>
      <xdr:row>111</xdr:row>
      <xdr:rowOff>22225</xdr:rowOff>
    </xdr:from>
    <xdr:ext cx="992368" cy="1171575"/>
    <xdr:pic>
      <xdr:nvPicPr>
        <xdr:cNvPr id="15" name="3 Imagen">
          <a:extLst>
            <a:ext uri="{FF2B5EF4-FFF2-40B4-BE49-F238E27FC236}">
              <a16:creationId xmlns:a16="http://schemas.microsoft.com/office/drawing/2014/main" id="{ECC8DF85-6961-4045-9091-1D24A29DD1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97023" y="21266785"/>
          <a:ext cx="992368" cy="1171575"/>
        </a:xfrm>
        <a:prstGeom prst="rect">
          <a:avLst/>
        </a:prstGeom>
      </xdr:spPr>
    </xdr:pic>
    <xdr:clientData/>
  </xdr:oneCellAnchor>
  <xdr:oneCellAnchor>
    <xdr:from>
      <xdr:col>4</xdr:col>
      <xdr:colOff>815123</xdr:colOff>
      <xdr:row>133</xdr:row>
      <xdr:rowOff>0</xdr:rowOff>
    </xdr:from>
    <xdr:ext cx="988558" cy="1179830"/>
    <xdr:pic>
      <xdr:nvPicPr>
        <xdr:cNvPr id="18" name="3 Imagen">
          <a:extLst>
            <a:ext uri="{FF2B5EF4-FFF2-40B4-BE49-F238E27FC236}">
              <a16:creationId xmlns:a16="http://schemas.microsoft.com/office/drawing/2014/main" id="{39D2C618-B03E-4C43-BB82-9CBAD8DDDA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35123" y="26426160"/>
          <a:ext cx="988558" cy="1179830"/>
        </a:xfrm>
        <a:prstGeom prst="rect">
          <a:avLst/>
        </a:prstGeom>
      </xdr:spPr>
    </xdr:pic>
    <xdr:clientData/>
  </xdr:oneCellAnchor>
  <xdr:oneCellAnchor>
    <xdr:from>
      <xdr:col>4</xdr:col>
      <xdr:colOff>777023</xdr:colOff>
      <xdr:row>133</xdr:row>
      <xdr:rowOff>22225</xdr:rowOff>
    </xdr:from>
    <xdr:ext cx="992368" cy="1171575"/>
    <xdr:pic>
      <xdr:nvPicPr>
        <xdr:cNvPr id="26" name="3 Imagen">
          <a:extLst>
            <a:ext uri="{FF2B5EF4-FFF2-40B4-BE49-F238E27FC236}">
              <a16:creationId xmlns:a16="http://schemas.microsoft.com/office/drawing/2014/main" id="{F2C27622-6D5D-46F1-A83E-30187EC90E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97023" y="26448385"/>
          <a:ext cx="992368" cy="1171575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778779</xdr:colOff>
      <xdr:row>1</xdr:row>
      <xdr:rowOff>109330</xdr:rowOff>
    </xdr:from>
    <xdr:to>
      <xdr:col>9</xdr:col>
      <xdr:colOff>139057</xdr:colOff>
      <xdr:row>7</xdr:row>
      <xdr:rowOff>188554</xdr:rowOff>
    </xdr:to>
    <xdr:pic>
      <xdr:nvPicPr>
        <xdr:cNvPr id="3" name="3 Imagen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95266" y="281608"/>
          <a:ext cx="950539" cy="1053259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142875</xdr:rowOff>
    </xdr:to>
    <xdr:sp macro="" textlink="">
      <xdr:nvSpPr>
        <xdr:cNvPr id="81991" name="AutoShape 236" descr="Secretaría de Educación y Desarrollo Social Donmatías - Inicio ...">
          <a:extLst>
            <a:ext uri="{FF2B5EF4-FFF2-40B4-BE49-F238E27FC236}">
              <a16:creationId xmlns:a16="http://schemas.microsoft.com/office/drawing/2014/main" id="{00000000-0008-0000-0C00-000047400100}"/>
            </a:ext>
          </a:extLst>
        </xdr:cNvPr>
        <xdr:cNvSpPr>
          <a:spLocks noChangeAspect="1" noChangeArrowheads="1"/>
        </xdr:cNvSpPr>
      </xdr:nvSpPr>
      <xdr:spPr bwMode="auto">
        <a:xfrm>
          <a:off x="8286750" y="666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464844</xdr:colOff>
      <xdr:row>0</xdr:row>
      <xdr:rowOff>51352</xdr:rowOff>
    </xdr:from>
    <xdr:to>
      <xdr:col>5</xdr:col>
      <xdr:colOff>239274</xdr:colOff>
      <xdr:row>5</xdr:row>
      <xdr:rowOff>116539</xdr:rowOff>
    </xdr:to>
    <xdr:pic>
      <xdr:nvPicPr>
        <xdr:cNvPr id="4" name="3 Imagen">
          <a:extLst>
            <a:ext uri="{FF2B5EF4-FFF2-40B4-BE49-F238E27FC236}">
              <a16:creationId xmlns:a16="http://schemas.microsoft.com/office/drawing/2014/main" id="{00000000-0008-0000-0C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87418" y="51352"/>
          <a:ext cx="920743" cy="1045848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142875</xdr:rowOff>
    </xdr:to>
    <xdr:sp macro="" textlink="">
      <xdr:nvSpPr>
        <xdr:cNvPr id="10249" name="AutoShape 236" descr="Secretaría de Educación y Desarrollo Social Donmatías - Inicio ...">
          <a:extLst>
            <a:ext uri="{FF2B5EF4-FFF2-40B4-BE49-F238E27FC236}">
              <a16:creationId xmlns:a16="http://schemas.microsoft.com/office/drawing/2014/main" id="{00000000-0008-0000-0D00-000009280000}"/>
            </a:ext>
          </a:extLst>
        </xdr:cNvPr>
        <xdr:cNvSpPr>
          <a:spLocks noChangeAspect="1" noChangeArrowheads="1"/>
        </xdr:cNvSpPr>
      </xdr:nvSpPr>
      <xdr:spPr bwMode="auto">
        <a:xfrm>
          <a:off x="8963025" y="666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386375</xdr:colOff>
      <xdr:row>0</xdr:row>
      <xdr:rowOff>47372</xdr:rowOff>
    </xdr:from>
    <xdr:to>
      <xdr:col>3</xdr:col>
      <xdr:colOff>668312</xdr:colOff>
      <xdr:row>5</xdr:row>
      <xdr:rowOff>94142</xdr:rowOff>
    </xdr:to>
    <xdr:pic>
      <xdr:nvPicPr>
        <xdr:cNvPr id="4" name="3 Imagen">
          <a:extLst>
            <a:ext uri="{FF2B5EF4-FFF2-40B4-BE49-F238E27FC236}">
              <a16:creationId xmlns:a16="http://schemas.microsoft.com/office/drawing/2014/main" id="{00000000-0008-0000-0D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34257" y="47372"/>
          <a:ext cx="873608" cy="1032888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142875</xdr:rowOff>
    </xdr:to>
    <xdr:sp macro="" textlink="">
      <xdr:nvSpPr>
        <xdr:cNvPr id="86063" name="AutoShape 236" descr="Secretaría de Educación y Desarrollo Social Donmatías - Inicio ...">
          <a:extLst>
            <a:ext uri="{FF2B5EF4-FFF2-40B4-BE49-F238E27FC236}">
              <a16:creationId xmlns:a16="http://schemas.microsoft.com/office/drawing/2014/main" id="{00000000-0008-0000-0E00-00002F500100}"/>
            </a:ext>
          </a:extLst>
        </xdr:cNvPr>
        <xdr:cNvSpPr>
          <a:spLocks noChangeAspect="1" noChangeArrowheads="1"/>
        </xdr:cNvSpPr>
      </xdr:nvSpPr>
      <xdr:spPr bwMode="auto">
        <a:xfrm>
          <a:off x="9144000" y="6667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487675</xdr:colOff>
      <xdr:row>0</xdr:row>
      <xdr:rowOff>68887</xdr:rowOff>
    </xdr:from>
    <xdr:to>
      <xdr:col>3</xdr:col>
      <xdr:colOff>576423</xdr:colOff>
      <xdr:row>5</xdr:row>
      <xdr:rowOff>115657</xdr:rowOff>
    </xdr:to>
    <xdr:pic>
      <xdr:nvPicPr>
        <xdr:cNvPr id="4" name="3 Imagen">
          <a:extLst>
            <a:ext uri="{FF2B5EF4-FFF2-40B4-BE49-F238E27FC236}">
              <a16:creationId xmlns:a16="http://schemas.microsoft.com/office/drawing/2014/main" id="{00000000-0008-0000-0E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31075" y="68887"/>
          <a:ext cx="873608" cy="102975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3</xdr:row>
      <xdr:rowOff>0</xdr:rowOff>
    </xdr:from>
    <xdr:to>
      <xdr:col>8</xdr:col>
      <xdr:colOff>304800</xdr:colOff>
      <xdr:row>4</xdr:row>
      <xdr:rowOff>142875</xdr:rowOff>
    </xdr:to>
    <xdr:sp macro="" textlink="">
      <xdr:nvSpPr>
        <xdr:cNvPr id="22692" name="AutoShape 236" descr="Secretaría de Educación y Desarrollo Social Donmatías - Inicio ...">
          <a:extLst>
            <a:ext uri="{FF2B5EF4-FFF2-40B4-BE49-F238E27FC236}">
              <a16:creationId xmlns:a16="http://schemas.microsoft.com/office/drawing/2014/main" id="{00000000-0008-0000-0F00-0000A4580000}"/>
            </a:ext>
          </a:extLst>
        </xdr:cNvPr>
        <xdr:cNvSpPr>
          <a:spLocks noChangeAspect="1" noChangeArrowheads="1"/>
        </xdr:cNvSpPr>
      </xdr:nvSpPr>
      <xdr:spPr bwMode="auto">
        <a:xfrm>
          <a:off x="7219950" y="54292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288077</xdr:colOff>
      <xdr:row>0</xdr:row>
      <xdr:rowOff>88295</xdr:rowOff>
    </xdr:from>
    <xdr:to>
      <xdr:col>5</xdr:col>
      <xdr:colOff>512551</xdr:colOff>
      <xdr:row>5</xdr:row>
      <xdr:rowOff>49888</xdr:rowOff>
    </xdr:to>
    <xdr:pic>
      <xdr:nvPicPr>
        <xdr:cNvPr id="4" name="3 Imagen">
          <a:extLst>
            <a:ext uri="{FF2B5EF4-FFF2-40B4-BE49-F238E27FC236}">
              <a16:creationId xmlns:a16="http://schemas.microsoft.com/office/drawing/2014/main" id="{00000000-0008-0000-0F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73938" y="88295"/>
          <a:ext cx="701552" cy="822984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1428750</xdr:colOff>
      <xdr:row>0</xdr:row>
      <xdr:rowOff>0</xdr:rowOff>
    </xdr:from>
    <xdr:to>
      <xdr:col>8</xdr:col>
      <xdr:colOff>0</xdr:colOff>
      <xdr:row>3</xdr:row>
      <xdr:rowOff>47625</xdr:rowOff>
    </xdr:to>
    <xdr:pic>
      <xdr:nvPicPr>
        <xdr:cNvPr id="80189" name="3 Imagen" descr="Logo">
          <a:extLst>
            <a:ext uri="{FF2B5EF4-FFF2-40B4-BE49-F238E27FC236}">
              <a16:creationId xmlns:a16="http://schemas.microsoft.com/office/drawing/2014/main" id="{00000000-0008-0000-1100-00003D39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58050" y="0"/>
          <a:ext cx="0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1428750</xdr:colOff>
      <xdr:row>0</xdr:row>
      <xdr:rowOff>0</xdr:rowOff>
    </xdr:from>
    <xdr:to>
      <xdr:col>8</xdr:col>
      <xdr:colOff>0</xdr:colOff>
      <xdr:row>3</xdr:row>
      <xdr:rowOff>47625</xdr:rowOff>
    </xdr:to>
    <xdr:pic>
      <xdr:nvPicPr>
        <xdr:cNvPr id="80190" name="3 Imagen" descr="Logo">
          <a:extLst>
            <a:ext uri="{FF2B5EF4-FFF2-40B4-BE49-F238E27FC236}">
              <a16:creationId xmlns:a16="http://schemas.microsoft.com/office/drawing/2014/main" id="{00000000-0008-0000-1100-00003E39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58050" y="0"/>
          <a:ext cx="0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1428750</xdr:colOff>
      <xdr:row>38</xdr:row>
      <xdr:rowOff>0</xdr:rowOff>
    </xdr:from>
    <xdr:to>
      <xdr:col>8</xdr:col>
      <xdr:colOff>0</xdr:colOff>
      <xdr:row>41</xdr:row>
      <xdr:rowOff>47625</xdr:rowOff>
    </xdr:to>
    <xdr:pic>
      <xdr:nvPicPr>
        <xdr:cNvPr id="80191" name="3 Imagen" descr="Logo">
          <a:extLst>
            <a:ext uri="{FF2B5EF4-FFF2-40B4-BE49-F238E27FC236}">
              <a16:creationId xmlns:a16="http://schemas.microsoft.com/office/drawing/2014/main" id="{00000000-0008-0000-1100-00003F39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58050" y="8172450"/>
          <a:ext cx="0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1428750</xdr:colOff>
      <xdr:row>38</xdr:row>
      <xdr:rowOff>0</xdr:rowOff>
    </xdr:from>
    <xdr:to>
      <xdr:col>8</xdr:col>
      <xdr:colOff>0</xdr:colOff>
      <xdr:row>41</xdr:row>
      <xdr:rowOff>47625</xdr:rowOff>
    </xdr:to>
    <xdr:pic>
      <xdr:nvPicPr>
        <xdr:cNvPr id="80192" name="3 Imagen" descr="Logo">
          <a:extLst>
            <a:ext uri="{FF2B5EF4-FFF2-40B4-BE49-F238E27FC236}">
              <a16:creationId xmlns:a16="http://schemas.microsoft.com/office/drawing/2014/main" id="{00000000-0008-0000-1100-00004039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58050" y="8172450"/>
          <a:ext cx="0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-eleal\CA&#209;ASGORDAS\CORRECCION%20SEP%2019-07\PMAA\CD%20Zaragoza%20Bombeo\Presupuesto\PRESUPUESTO%20DEFINITIVO%20ZARAGOZ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blanco3\CONTRATO5\REAJUSTE%20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-sgallo\Proyectos%20Sandra%20Gallo\Proyectos%20varios\Valdivia\PRESUPUESTOS%20CORREGIDOS\PRESUPUESTO%20ACTO.xls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1_PROYECTO%20PDA%20ANTIOQUIA/25_PDA-ANTIOQUIA/11_BRICE&#209;O/1_AJUSTE%20BRICE&#209;O%20(abril-2012)/11.%20Presupuesto%20general/Ppto_completo_Brice&#241;o_octubre_2012.xls" TargetMode="External"/><Relationship Id="rId1" Type="http://schemas.openxmlformats.org/officeDocument/2006/relationships/externalLinkPath" Target="/1_PROYECTO%20PDA%20ANTIOQUIA/25_PDA-ANTIOQUIA/11_BRICE&#209;O/1_AJUSTE%20BRICE&#209;O%20(abril-2012)/11.%20Presupuesto%20general/Ppto_completo_Brice&#241;o_octubre_2012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proyecto%20jerico\Presupuesto%20Sistema%20de%20Acueductojeric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Cesar%20Uribe\Desktop\Mcpios%20Viabilizados%20Entrega%201\Ca&#241;asgordas\Presupuesto%20Sistema%20de%20Alcantarilladojulio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Cesar%20Uribe\Desktop\Mcpios%20Viabilizados%20Entrega%201\Ca&#241;asgordas\Presupuesto%20Sistema%20de%20Acueductojulio.xls" TargetMode="External"/></Relationships>
</file>

<file path=xl/externalLinks/_rels/externalLink8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PRESUPUESTO_SAN_JUAN_TANQUE_Y_PTAP_2013.xlsx" TargetMode="External"/><Relationship Id="rId1" Type="http://schemas.openxmlformats.org/officeDocument/2006/relationships/externalLinkPath" Target="/PRESUPUESTO_SAN_JUAN_TANQUE_Y_PTAP_2013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esupuesto%20Construcci&#243;n%20Puente%20Peatonal%20Manitas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-carenas\COMPARTIR\base0109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-wvega\PROYECTOS%20EN%20EJECUCION\HLOPEZA\CANTIDADES%20GERONA\Documents%20and%20Settings\swilches\Configuraci&#243;n%20local\Archivos%20temporales%20de%20Internet\OLK6\formulario%20base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rdincoadmin\Informaci&#243;n%202013\PROYECTOS%202013\Plan%20Maestro%20Segunda%20Etapa%20EPM\Presupuesto%20EPM%201%25%20Porce%203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rdincoadmin\OBRAS\Riveras%20del%20Hato%20II\PRESUPUESTO%20RIVERAS%20DEL%20HATO_2010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-eleal\PMAA%20VALDIVIA\PROYECTOS\BASE%20PRESUPUESTOS\PMAA\CD%20Zaragoza%20Bombeo\Presupuesto\PRESUPUESTO%20DEFINITIVO%20ZARAGOZA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JMORALESG\CARLOS%20ANDR&#201;S\SEGUIMIENTO%20CONTRATOS%20OCCIDENTE-URAB&#193;%20(2009)\PRESUPUESTO%202010\Documents%20and%20Settings\David%20A\Mis%20documentos\LICITACIONES2008\VARIOS\AGUADULCE\APUs%20PuertoAguaDulce%20RAMV%203%2026900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nearp1\DATOS\HLOPEZA\CANTIDADES%20GERONA\Documents%20and%20Settings\swilches\Configuraci&#243;n%20local\Archivos%20temporales%20de%20Internet\OLK6\formulario%20base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municaciones\wgutierrez$\AASSA%20TECNICA%201-1\AMALFI\COLECTORES%20AMALFI%20A&#209;O%202008\ANEXO3_PRESUPUESTO%20ALCANTARILLADO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carolina.meza\Escritorio\HERRAMIENTAS%20DISE&#209;O\PROYECTOS%20MODELOS\Operadores%20de%20Servicios\Otros\Temporales\Plan%20de%20Choque%20V\REINALDO%20SEGURO\AASSA\VALDIVIA\PRESUPUESTO%20VALDIVIA%20PTAR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1_PROYECTO%20PDA%20ANTIOQUIA\25_PDA-ANTIOQUIA\22_SANTA%20ROSA%20DE%20OSOS\2_AJUSTE%20PPTO%20SANTA%20ROSA%20(15-marzo-2013)\PRESUPUESTOS%20AJUSTADOS%20(26-marzo-2013)\APU_AIU_Acue_Brice&#241;o_abril_2012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jromana\Configuraci&#243;n%20local\Archivos%20temporales%20de%20Internet\OLK8\formato%20acometidas%20acueducto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Usuario\Documents\PDA\ITUANGO\JORGE%20MANTILLA%20ABRIL%2017\PPTO__ITUANGO_DPTO_MAYO%2014.xlsx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Documents%20and%20Settings\Latinco%20S.A\Mis%20documentos\ARCHIVOS%20OSCAR\invias\corredores%20viales\PARTICIPAMOS\PRIMERA%20RONDA\analisis%20de%20precios%20unitarios%20-%20PLANTILLA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nearp1\DATOS\windows\TEMP\ADMINISTRATIVA\BAAN\lista%20de%20precios%20definitiva%20sep16-98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jose.garcia\AppData\Local\Microsoft\Windows\Temporary%20Internet%20Files\Low\Content.IE5\G79VZ0P6\ANEXO%204%20PRESUPUESTO%20ACUEDUCTO_1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rdincoadmin\DZAPATA%20(10.10.10.253)\AASSA%20TECNICA%201-1\SUROESTE\2012\BOLOMBOLO\PROYECTOS\REUBICACION%20USUARIOS\Ultimo_Presupuesto.xlsx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rdincoadmin\Informaci&#243;n%202013\LICITACI&#211;N%20PUBLICA\005%20Reposici&#243;n%20Red%20de%20Aguas%20Lluvias%20y%20Ca&#241;o%20Carrera%20Zea\PRESUPUESTO\PRESUPUESTOS_CANAL_CRIBADO.xlsx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near16\d\Archivos%20viejos%20del%20disco%20D\Nuevos%20procesos\Proceso%20de%20Contrataci&#243;n%20009360\1-Elaboraci&#243;n%20Pliego\Formatos%20Elaboraci&#243;n%20Pliego\Cantidades%20de%20obra\Cantidades%20Zona%20Sur-Parras-Ajizal-Sabaneta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jromana\Configuraci&#243;n%20local\Archivos%20temporales%20de%20Internet\OLK8\Formato%20acometidas%20alcantarillado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Trabajos%20La%20Espanola%20-%20Calarca\Grupo%20Arturo\Arturo%20A.%20Gonzalez%20R.%20Espanola%20-%20Calarca\BARBOSA\ACTASBAR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PRESUPUESTO%20%20Y%20APU%20TOTAL%20bombeo%20c&#225;ceres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jromana\Configuraci&#243;n%20local\Archivos%20temporales%20de%20Internet\OLK8\Planilla%20de%20impacto%20comunitario%20aspectos%20generales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-wvega\PROYECTOS%20EN%20EJECUCION\AAS\BASE\HOJA%20BASE\BASE%20DE%20PRESUPUESTO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nearp1\DATOS\Documents%20and%20Settings\jramiret\Configuraci&#243;n%20local\Archivos%20temporales%20de%20Internet\OLK119\Formularios%20%20009350%20corr%20abril%20291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edia%20Luna\PRESUPUESTO_MEDIA_LUNA_FINAL_EDWIN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PAVICOL\MSOFFICE\LICITAR\analisis%20del%20AIU\AIU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rdincoadmin\Documents%20and%20Settings\carenas\Escritorio\PRESUPUESTOS%20%20febr11\Copia%20de%20BASE%20DE%20PRESUPUEST(copia)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rlex\Ca&#241;asgordas\Campamento\Presupuesto\DEFINITIVOS\OPTIMIZACI&#211;N%20DE%20LA%20RED%20DE%20DISTRIBUCI&#211;N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microsoft.com/office/2006/relationships/xlExternalLinkPath/xlStartup" Target="Sanear9/d/PROYECTOS/CORANTIOQUIA/VENECIA/1.%20DIAGNOSTICO/ALCANTARILLADO/VENECI_AA_D_IN_01%20A%204.2%20RCH%20Alcantarillado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microsoft.com/office/2006/relationships/xlExternalLinkPath/xlStartup" Target="Pc3/d/PROYECTOS/CARAMANTA/2.%20ANTEPROYECTO/ANEXOS%20AL%20INFORME/CARAMA_AA_D_IN_1_Anexo%20x.xx%20REDES%20DE%20DISTRIBUCI&#211;N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microsoft.com/office/2006/relationships/xlExternalLinkPath/xlStartup" Target="Sanearpc8/d/PROYECTOS/BUENOS%20AIRES/DISE&#209;O/Dise&#241;o%20hidraulico%20de%20componentes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Mis%20documentos\Datos\K1\03%20Grupo%2005\02%20Dise&#241;os\01%20Ahorcado\02%20Memorias\02%20Hojas\Cantidades%20de%20Obra\02%20VILLAHERMOSA.Chalo\01%20Dis_AC_VH_021114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VIGENTES\vigentes\PROPUESTAS\RESIDENTE%20CONST%20SADEP\formularios\A.P.U.%20BASE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nearp1\DATOS\Estad.%20Da&#241;os\Rendimientos_Sur%2003-00(JC)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INVPROG\SIS-DA&#209;OS\Acueducto\2000\Sur\Rendimientos_Sur%2012-99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jhonatanmauricio\Downloads\F:\VILLA%20TAKOA\Presupuesto\APUS%20VILLA%20TAKOA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ILMAR\Informaci&#243;n%202012\Users\Usuario\AppData\Local\Temp\Rar$DI05.444\APU%20-%20Inv..GRUPO%20I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0.0.4\tecnico\Documents%20and%20Settings\67370\Configuraci&#243;n%20local\Archivos%20temporales%20de%20Internet\Content.IE5\UOTNRVQZ\Presupuesto%20correigio%20nora%20morales(1)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Ing.%20Oscar\Downloads\MATRIZ%20PARA%20EL%20CALCULO%20DEL%20AIU%202009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jromana\Configuraci&#243;n%20local\Archivos%20temporales%20de%20Internet\OLK8\formato%20liquidaci&#243;n%20de%20obra%20por%20administraci&#243;n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jmperez\Documents\TECNICA\DEPORTE%20Y%20RECREACION\02%20ESTANDARIZADO%20POLIDEPORTIVO\05%20HOJA%20CALCULO%20ESTANDARIZADO\PRESUPUESTO%20DEL%20POLIDEPORTIVO%20COMPLETO.xlsx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Administrator\My%20Documents\ZAR07\Apu051b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-wvega\PROYECTOS%20EN%20EJECUCION\San_Juan_LaMaria\CD%20SAN%20JUAN%20LA%20MARIA\ANEXOS\Anexo%2014_PresupuestoSAN_JUAN_LA_MARIA-MARZO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ILMAR\Informaci&#243;n%202012\DOCUME~1\catastro\CONFIG~1\Temp\Rar$DI02.360\APU%20INVIAS%202.009%20MEDELL&#205;N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iovanny\c\Copia%20Calidad\Mis%20documentos\Area%20Tecnica\Licitaciones\Epm\Actualizacion%20Guayabal\WINDOWS\TEMP\RELACI~1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ILMAR\Informaci&#243;n%202012\ARCHIVO%20RED%20%20TERCIARIA%2020011\MUNICIPIO%20DE%20SAHAGUN\JOGREHDEZ\ADM%20VIAL%2003%20-%20CORDOBA\ESTADO%20DE%20RED\2103mar%20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nearp1\DATOS\Informes%20y%20tareas\Estad&#237;sticas%20Rendimientos\Sur\Rendimientos_Sur%20(EEPPM)%2001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nearp1\DATOS\HLOPEZA\GERONA\CANTIDADES%20REPOSICION\SUBCIRCUITO%207\REDES7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1_PROYECTO%20PDA%20ANTIOQUIA\25_PDA-ANTIOQUIA\22_SANTA%20ROSA%20DE%20OSOS\1_AJUSTE%20SANTA%20ROSA%20(sept-2012)\11.%20Presupuesto%20general\PPTO%20REDES%20TURCO%20ministerio%20(Fade%20I).xlsx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ILMAR\Informaci&#243;n%202012\Mis%20Documentos\AMV-02-BOL\EST.V&#205;A%20CRITERIO%20TECNICO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user\Desktop\Modelo%20costos%20Ietek%20Abril%2030%20de%202012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jromana\Configuraci&#243;n%20local\Archivos%20temporales%20de%20Internet\OLK8\Informe%20de%20obra%20extra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near16\d\PERSONALES\FERNANDO\CURSO%20PTAP\PARSHALL%20AMAGA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blanco3\COMPARTIR\PLANOPERATIVO1754\INFORME\INFORME\Tablas%20y%20gr&#225;ficas%201750%2003-00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rdincoadmin\DZAPATA%20(10.10.10.253)\AASSA%20TECNICA%201-1\AMALFI\2012\PROYECTOS\COLECTORES%20AMALFI\AMALFI%20PROYECTO%20COLECTORES\BASE\HOJA%20BASE\BASE%20DE%20PRESUPUESTO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jromana\Configuraci&#243;n%20local\Archivos%20temporales%20de%20Internet\OLK8\Informe%20semanal%20de%20avance%20de%20obra%20civil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jromana\Configuraci&#243;n%20local\Archivos%20temporales%20de%20Internet\OLK8\solicitud%20de%20servicio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SIMULACI&#211;NEDIFICIO.ok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ilsonvega\PMAACAMPAMENTO\CD-CAMPAMENTO\DISE&#209;O\PRESUPUESTOS-DIS\ALCANTARILLADO\Presupuestos%20sistema%20de%20alcantarillado%20(Campamento)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carolina.meza\Escritorio\HERRAMIENTAS%20DISE&#209;O\PROYECTOS%20MODELOS\Operadores%20de%20Servicios\Otros\Temporales\Proyecto%20Alcantarillado%20Caucasia\presupuesto_anza\Ppto%20Aldo%20EL%20Paraiso%20version%202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nearp1\DATOS\WINNT\Profiles\mvelezs\Configuraci&#243;n%20local\Archivos%20temporales%20de%20Internet\OLK295\ConsolidadoSubcircuito1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S.G.C%20Aguas\Proceso%20Interventor&#237;a\tEMPORALTRAMOS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jhonatanmauricio\Downloads\F:\Users\ING~1.OSC\AppData\Local\Temp\Rar$DI01.853\Cantidades_750%20_Alta_Suelo%20AB.xlsx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jmperez\Documents\TECNICA\DEPORTE%20Y%20RECREACION\02%20ESTANDARIZADO%20POLIDEPORTIVO\Presupuesto_750%20_Baja_Suelo%20AB%20actualizado%202015%20con%20ICCP.xlsx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Polideportivos%20madrid\Presupuesto%20herramientas%20de%20calculo\MATRIZ%20PARA%20EL%20CALCULO%20DEL%20AIU%20200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BASE CTOS"/>
      <sheetName val="SEPARADORAS"/>
      <sheetName val="RESUMEN GENERAL OBRAS"/>
      <sheetName val="CAPTACIÓN"/>
      <sheetName val="APU CAPTACION"/>
      <sheetName val="DESARENADOR"/>
      <sheetName val="APU DESARENDOR"/>
      <sheetName val="ADUCCION"/>
      <sheetName val="APU ADUCCION"/>
      <sheetName val="POZO "/>
      <sheetName val="APU POZO"/>
      <sheetName val="CASETA"/>
      <sheetName val="APU CASETA"/>
      <sheetName val="SIS. BOMBEO"/>
      <sheetName val="APU SIST BOMBEO"/>
      <sheetName val="SIS. ELECTRICO"/>
      <sheetName val="APU SIS. ELECTRICO"/>
      <sheetName val="BASE_CTOS"/>
      <sheetName val="RESUMEN_GENERAL_OBRAS"/>
      <sheetName val="APU_CAPTACION"/>
      <sheetName val="APU_DESARENDOR"/>
      <sheetName val="APU_ADUCCION"/>
      <sheetName val="POZO_"/>
      <sheetName val="APU_POZO"/>
      <sheetName val="APU_CASETA"/>
      <sheetName val="SIS__BOMBEO"/>
      <sheetName val="APU_SIST_BOMBEO"/>
      <sheetName val="SIS__ELECTRICO"/>
      <sheetName val="APU_SIS__ELECTRICO"/>
      <sheetName val="BASE_CTOS2"/>
      <sheetName val="RESUMEN_GENERAL_OBRAS2"/>
      <sheetName val="APU_CAPTACION2"/>
      <sheetName val="APU_DESARENDOR2"/>
      <sheetName val="APU_ADUCCION2"/>
      <sheetName val="POZO_2"/>
      <sheetName val="APU_POZO2"/>
      <sheetName val="APU_CASETA2"/>
      <sheetName val="SIS__BOMBEO2"/>
      <sheetName val="APU_SIST_BOMBEO2"/>
      <sheetName val="SIS__ELECTRICO2"/>
      <sheetName val="APU_SIS__ELECTRICO2"/>
      <sheetName val="BASE_CTOS1"/>
      <sheetName val="RESUMEN_GENERAL_OBRAS1"/>
      <sheetName val="APU_CAPTACION1"/>
      <sheetName val="APU_DESARENDOR1"/>
      <sheetName val="APU_ADUCCION1"/>
      <sheetName val="POZO_1"/>
      <sheetName val="APU_POZO1"/>
      <sheetName val="APU_CASETA1"/>
      <sheetName val="SIS__BOMBEO1"/>
      <sheetName val="APU_SIST_BOMBEO1"/>
      <sheetName val="SIS__ELECTRICO1"/>
      <sheetName val="APU_SIS__ELECTRICO1"/>
      <sheetName val="FORMULARIO AIU"/>
      <sheetName val="PRESTA"/>
      <sheetName val="1. SISTEMA  MEDIA FALDA"/>
      <sheetName val="2. SISTEMA LOS GILES"/>
      <sheetName val="3. SISTEMA BATEA MOJADA"/>
      <sheetName val="4.PTAP "/>
      <sheetName val="5. TANQUE 300"/>
      <sheetName val="6. TANQUE 50"/>
      <sheetName val="7. OPTIM TANQUES"/>
      <sheetName val="8. REDES"/>
      <sheetName val="9. MICROCUENCAS"/>
      <sheetName val="APU MED FALD,  PLANTA, TANQUES "/>
      <sheetName val="APU LOS GILES"/>
      <sheetName val="APU BATEA MOJADA"/>
      <sheetName val="APU REDES"/>
      <sheetName val="APU MICRO"/>
      <sheetName val="RESUMEN OBRAS"/>
      <sheetName val="resumen"/>
      <sheetName val="1. bocatoma la trinidad"/>
      <sheetName val=" BOCATOMA TRINIDAD"/>
      <sheetName val="2. BOCATOMA TIRANA"/>
      <sheetName val="3. DESARENADOR"/>
      <sheetName val="4. ADUCCION"/>
      <sheetName val="5. REDES"/>
      <sheetName val="listado de apu"/>
      <sheetName val="AIU"/>
      <sheetName val="1__bocatoma_la_trinidad"/>
      <sheetName val="_BOCATOMA_TRINIDAD"/>
      <sheetName val="2__BOCATOMA_TIRANA"/>
      <sheetName val="3__DESARENADOR"/>
      <sheetName val="4__ADUCCION"/>
      <sheetName val="5__REDES"/>
      <sheetName val="listado_de_apu"/>
      <sheetName val="1__bocatoma_la_trinidad2"/>
      <sheetName val="_BOCATOMA_TRINIDAD2"/>
      <sheetName val="2__BOCATOMA_TIRANA2"/>
      <sheetName val="3__DESARENADOR2"/>
      <sheetName val="4__ADUCCION2"/>
      <sheetName val="5__REDES2"/>
      <sheetName val="listado_de_apu2"/>
      <sheetName val="1__bocatoma_la_trinidad1"/>
      <sheetName val="_BOCATOMA_TRINIDAD1"/>
      <sheetName val="2__BOCATOMA_TIRANA1"/>
      <sheetName val="3__DESARENADOR1"/>
      <sheetName val="4__ADUCCION1"/>
      <sheetName val="5__REDES1"/>
      <sheetName val="listado_de_apu1"/>
      <sheetName val="CALCULO PRESTACIONES"/>
      <sheetName val="RESUMEN OBRAS ACUEDUCTO"/>
      <sheetName val="CAPTACIÓN Y DESARENADOR"/>
      <sheetName val="APU CAPTACION-DESARENADOR"/>
      <sheetName val="ADUCCIÓN "/>
      <sheetName val="APU Aducción"/>
      <sheetName val="PTAP"/>
      <sheetName val="APU PTAP"/>
      <sheetName val="TANQUE 130 "/>
      <sheetName val="APU TANQUE"/>
      <sheetName val="REDES"/>
    </sheetNames>
    <sheetDataSet>
      <sheetData sheetId="0" refreshError="1">
        <row r="3">
          <cell r="C3">
            <v>0.22</v>
          </cell>
        </row>
        <row r="5">
          <cell r="C5">
            <v>0.1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rte (6)"/>
      <sheetName val="Corte (5)"/>
      <sheetName val="Corte (4)"/>
      <sheetName val="Corte (3)"/>
      <sheetName val="Corte (2)"/>
      <sheetName val="Corte (1)"/>
      <sheetName val="Corte"/>
      <sheetName val="pagos"/>
      <sheetName val="%EJECUTADO"/>
      <sheetName val="RESUMENREAJUSTES"/>
      <sheetName val="REAJUSTESACTA1PROVI"/>
      <sheetName val="REAJUSTE DEFINITACTA1"/>
      <sheetName val="REAJUSTESDEFINITACTAS2 (2)"/>
      <sheetName val="REAJUSTESDEFINITIVOSACTA3"/>
      <sheetName val="REAJUSTESDEFINITIVOSACTA4"/>
      <sheetName val="REAJUSTESDEFINITIVOSACTA5"/>
      <sheetName val="Hoja2"/>
      <sheetName val="Hoja1"/>
      <sheetName val="Gráfico6"/>
      <sheetName val="Valores"/>
      <sheetName val="Grafico"/>
      <sheetName val="Módulo1"/>
      <sheetName val="REAJUSTESDEFINITACTAS3"/>
      <sheetName val="REAJUSTESDEFINITACTAS4"/>
      <sheetName val="REAJUSTESDEFINITACTAS5"/>
      <sheetName val="BASE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nterc.tapones"/>
      <sheetName val="Interc.válv."/>
      <sheetName val="Varios."/>
      <sheetName val="Acum"/>
      <sheetName val="REAJ"/>
      <sheetName val="Corte_(6)"/>
      <sheetName val="Corte_(5)"/>
      <sheetName val="Corte_(4)"/>
      <sheetName val="Corte_(3)"/>
      <sheetName val="Corte_(2)"/>
      <sheetName val="Corte_(1)"/>
      <sheetName val="REAJUSTE_DEFINITACTA1"/>
      <sheetName val="REAJUSTESDEFINITACTAS2_(2)"/>
      <sheetName val="REAJUSTE "/>
      <sheetName val="Corte_(6)1"/>
      <sheetName val="Corte_(5)1"/>
      <sheetName val="Corte_(4)1"/>
      <sheetName val="Corte_(3)1"/>
      <sheetName val="Corte_(2)1"/>
      <sheetName val="Corte_(1)1"/>
      <sheetName val="REAJUSTE_DEFINITACTA11"/>
      <sheetName val="REAJUSTESDEFINITACTAS2_(2)1"/>
      <sheetName val="Paral__1"/>
      <sheetName val="Paral__2"/>
      <sheetName val="Paral__3"/>
      <sheetName val="Paral_4"/>
      <sheetName val="Coloc__e_Interc__Tapones"/>
      <sheetName val="Cambio_de_Valv_"/>
      <sheetName val="Interc_de_Hidr_"/>
      <sheetName val="Interc_tapones"/>
      <sheetName val="Interc_válv_"/>
      <sheetName val="Varios_"/>
      <sheetName val="LISTA CÓDIGOS"/>
      <sheetName val="BASE APU"/>
      <sheetName val="MANO DE OBRA"/>
      <sheetName val="INSUMOS"/>
      <sheetName val="EQUIPOS"/>
      <sheetName val="MATERIALES"/>
      <sheetName val="ESTRUCTURAS"/>
      <sheetName val="TRANSPORTE"/>
      <sheetName val="ACTA MAYORES Y MENORES"/>
      <sheetName val="CRONOGRAMA DE OBRA "/>
      <sheetName val="Red Principal"/>
      <sheetName val="RESUMEN obra"/>
      <sheetName val="1, CAPT Y DES"/>
      <sheetName val="2,ADUCCIÓN"/>
      <sheetName val="4, Opt. PTAP existente"/>
      <sheetName val="8, REDES1"/>
      <sheetName val="9, REDES2"/>
      <sheetName val="Listas"/>
      <sheetName val="Lis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/>
      <sheetData sheetId="20"/>
      <sheetData sheetId="21" refreshError="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 refreshError="1"/>
      <sheetData sheetId="8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TA"/>
      <sheetName val="BASE"/>
      <sheetName val="BASE CTOS"/>
      <sheetName val="PRELIM"/>
      <sheetName val="TUBERIA"/>
      <sheetName val="EXCAVA"/>
      <sheetName val="RESUMEN OBRAS "/>
      <sheetName val="1. Caja de Control y Aforo"/>
      <sheetName val="1. APU CAJA CONTROL"/>
      <sheetName val="2. Desarenador"/>
      <sheetName val="2. APU DESARENADOR"/>
      <sheetName val="3. Conducción"/>
      <sheetName val="3. APU CONDUCCIÓN"/>
      <sheetName val="4. Tanques Existentes"/>
      <sheetName val="4. APU Tanques Existentes"/>
      <sheetName val="5. Red Distribución"/>
      <sheetName val="5. APU Red Distribución"/>
      <sheetName val="6.  Opt. PTAP existente"/>
      <sheetName val="6. APU OPT PTAP"/>
      <sheetName val="RES MATERERIALES ACUEDUCTO"/>
      <sheetName val="BASE_CTOS"/>
      <sheetName val="RESUMEN_OBRAS_"/>
      <sheetName val="1__Caja_de_Control_y_Aforo"/>
      <sheetName val="1__APU_CAJA_CONTROL"/>
      <sheetName val="2__Desarenador"/>
      <sheetName val="2__APU_DESARENADOR"/>
      <sheetName val="3__Conducción"/>
      <sheetName val="3__APU_CONDUCCIÓN"/>
      <sheetName val="4__Tanques_Existentes"/>
      <sheetName val="4__APU_Tanques_Existentes"/>
      <sheetName val="5__Red_Distribución"/>
      <sheetName val="5__APU_Red_Distribución"/>
      <sheetName val="6___Opt__PTAP_existente"/>
      <sheetName val="6__APU_OPT_PTAP"/>
      <sheetName val="RES_MATERERIALES_ACUEDUCTO"/>
      <sheetName val="BASE_CTOS2"/>
      <sheetName val="RESUMEN_OBRAS_2"/>
      <sheetName val="1__Caja_de_Control_y_Aforo2"/>
      <sheetName val="1__APU_CAJA_CONTROL2"/>
      <sheetName val="2__Desarenador2"/>
      <sheetName val="2__APU_DESARENADOR2"/>
      <sheetName val="3__Conducción2"/>
      <sheetName val="3__APU_CONDUCCIÓN2"/>
      <sheetName val="4__Tanques_Existentes2"/>
      <sheetName val="4__APU_Tanques_Existentes2"/>
      <sheetName val="5__Red_Distribución2"/>
      <sheetName val="5__APU_Red_Distribución2"/>
      <sheetName val="6___Opt__PTAP_existente2"/>
      <sheetName val="6__APU_OPT_PTAP2"/>
      <sheetName val="RES_MATERERIALES_ACUEDUCTO2"/>
      <sheetName val="BASE_CTOS1"/>
      <sheetName val="RESUMEN_OBRAS_1"/>
      <sheetName val="1__Caja_de_Control_y_Aforo1"/>
      <sheetName val="1__APU_CAJA_CONTROL1"/>
      <sheetName val="2__Desarenador1"/>
      <sheetName val="2__APU_DESARENADOR1"/>
      <sheetName val="3__Conducción1"/>
      <sheetName val="3__APU_CONDUCCIÓN1"/>
      <sheetName val="4__Tanques_Existentes1"/>
      <sheetName val="4__APU_Tanques_Existentes1"/>
      <sheetName val="5__Red_Distribución1"/>
      <sheetName val="5__APU_Red_Distribución1"/>
      <sheetName val="6___Opt__PTAP_existente1"/>
      <sheetName val="6__APU_OPT_PTAP1"/>
      <sheetName val="RES_MATERERIALES_ACUEDUCTO1"/>
    </sheetNames>
    <sheetDataSet>
      <sheetData sheetId="0">
        <row r="136">
          <cell r="D136">
            <v>18202.719999999998</v>
          </cell>
        </row>
      </sheetData>
      <sheetData sheetId="1" refreshError="1">
        <row r="136">
          <cell r="D136">
            <v>18202.719999999998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PRESTA"/>
      <sheetName val="Mano obra"/>
      <sheetName val="AIU"/>
      <sheetName val="BASE"/>
      <sheetName val="BASE CTOS"/>
      <sheetName val="RESUMEN MATERIALES"/>
      <sheetName val="FORMULARIO No.3_Ppto_Briceño"/>
      <sheetName val="4.1.2_Opt boc Trinidad"/>
      <sheetName val="4.1.3_Const boc Tirana"/>
      <sheetName val="4.1.4_Opt desarenador"/>
      <sheetName val="4.1.5_Opt aducción"/>
      <sheetName val="4.1.1_APU"/>
      <sheetName val="4.1.6_Const tanque 250m³"/>
      <sheetName val="4.1.7_Opt redes dist"/>
      <sheetName val="4.2.1_COLECTOR-TIRANA"/>
      <sheetName val="4.2.3_COLECTOR-COSUMBI 1"/>
      <sheetName val="4.2.5_COLECTOR-COSUMBI 2"/>
      <sheetName val="4.2.7_REDES SECUND Distrito 2"/>
      <sheetName val="Hoja7"/>
    </sheetNames>
    <sheetDataSet>
      <sheetData sheetId="0"/>
      <sheetData sheetId="1" refreshError="1"/>
      <sheetData sheetId="2" refreshError="1"/>
      <sheetData sheetId="3">
        <row r="99">
          <cell r="D99">
            <v>5500</v>
          </cell>
        </row>
        <row r="112">
          <cell r="D112">
            <v>14779.75</v>
          </cell>
        </row>
        <row r="113">
          <cell r="D113">
            <v>32215.52</v>
          </cell>
        </row>
        <row r="122">
          <cell r="D122">
            <v>12700</v>
          </cell>
        </row>
        <row r="123">
          <cell r="D123">
            <v>26950</v>
          </cell>
        </row>
        <row r="124">
          <cell r="D124">
            <v>48860</v>
          </cell>
        </row>
        <row r="224">
          <cell r="D224">
            <v>119415.67567999999</v>
          </cell>
        </row>
      </sheetData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 refreshError="1"/>
      <sheetData sheetId="12"/>
      <sheetData sheetId="13"/>
      <sheetData sheetId="14"/>
      <sheetData sheetId="15"/>
      <sheetData sheetId="16"/>
      <sheetData sheetId="17"/>
      <sheetData sheetId="18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APU"/>
      <sheetName val="PRESTA"/>
      <sheetName val="1.optimn_PTAP"/>
      <sheetName val="2.redesacto"/>
      <sheetName val="3.optim_Desarenador"/>
      <sheetName val="4.optim_captacion_aducc"/>
      <sheetName val="BASE"/>
      <sheetName val="RESUMEN"/>
      <sheetName val="Hoja1"/>
      <sheetName val="BASE CTOS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53">
          <cell r="D353">
            <v>7552</v>
          </cell>
        </row>
        <row r="424">
          <cell r="D424">
            <v>10500</v>
          </cell>
        </row>
      </sheetData>
      <sheetData sheetId="8"/>
      <sheetData sheetId="9"/>
      <sheetData sheetId="10"/>
      <sheetData sheetId="11"/>
      <sheetData sheetId="12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AL."/>
      <sheetName val="AIU"/>
      <sheetName val="PRESTA"/>
      <sheetName val="BASE"/>
      <sheetName val="BASE CTOS"/>
      <sheetName val="Red Los Balsos"/>
      <sheetName val="Red El Edén"/>
      <sheetName val="Red Principal"/>
      <sheetName val="Colector principal"/>
      <sheetName val="La Esperanza"/>
      <sheetName val="APU"/>
      <sheetName val="RESUMENaldo"/>
    </sheetNames>
    <sheetDataSet>
      <sheetData sheetId="0"/>
      <sheetData sheetId="1"/>
      <sheetData sheetId="2"/>
      <sheetData sheetId="3">
        <row r="240">
          <cell r="D240">
            <v>189399</v>
          </cell>
        </row>
        <row r="241">
          <cell r="D241">
            <v>385131.6</v>
          </cell>
        </row>
        <row r="362">
          <cell r="D362">
            <v>139200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PRESTA"/>
      <sheetName val="APU"/>
      <sheetName val="BASE"/>
      <sheetName val="RESUMEN acueducto"/>
      <sheetName val="RESUMEN alcantarillado"/>
      <sheetName val="RESUMEN obra"/>
      <sheetName val="1, CAPT Y DES"/>
      <sheetName val="2,ADUCCIÓN"/>
      <sheetName val="3,ADUCCIÓN2"/>
      <sheetName val="4, Opt. PTAP existente"/>
      <sheetName val="5, PTAP Versalles"/>
      <sheetName val="6, TANQUE 230"/>
      <sheetName val="7, TANQUE 80"/>
      <sheetName val="8, REDES1"/>
      <sheetName val="9, REDES2"/>
      <sheetName val="10, REDES3"/>
      <sheetName val="BASE CTOS"/>
    </sheetNames>
    <sheetDataSet>
      <sheetData sheetId="0" refreshError="1"/>
      <sheetData sheetId="1"/>
      <sheetData sheetId="2"/>
      <sheetData sheetId="3">
        <row r="56">
          <cell r="D56">
            <v>1800</v>
          </cell>
        </row>
        <row r="64">
          <cell r="D64">
            <v>1250</v>
          </cell>
        </row>
        <row r="77">
          <cell r="D77">
            <v>6200</v>
          </cell>
        </row>
        <row r="80">
          <cell r="D80">
            <v>22078</v>
          </cell>
        </row>
        <row r="81">
          <cell r="D81">
            <v>48210</v>
          </cell>
        </row>
        <row r="82">
          <cell r="D82">
            <v>81770</v>
          </cell>
        </row>
        <row r="89">
          <cell r="D89">
            <v>11750</v>
          </cell>
        </row>
        <row r="90">
          <cell r="D90">
            <v>18700</v>
          </cell>
        </row>
        <row r="91">
          <cell r="D91">
            <v>39900</v>
          </cell>
        </row>
        <row r="126">
          <cell r="D126">
            <v>13248.359999999999</v>
          </cell>
        </row>
        <row r="146">
          <cell r="D146">
            <v>1207.56</v>
          </cell>
        </row>
        <row r="178">
          <cell r="D178">
            <v>9969.0399999999991</v>
          </cell>
        </row>
        <row r="256">
          <cell r="D256">
            <v>1698239.9999999998</v>
          </cell>
        </row>
        <row r="259">
          <cell r="D259">
            <v>696000</v>
          </cell>
        </row>
        <row r="271">
          <cell r="D271">
            <v>169360</v>
          </cell>
        </row>
        <row r="273">
          <cell r="D273">
            <v>85840</v>
          </cell>
        </row>
        <row r="275">
          <cell r="D275">
            <v>51040</v>
          </cell>
        </row>
        <row r="277">
          <cell r="D277">
            <v>270280</v>
          </cell>
        </row>
        <row r="294">
          <cell r="D294">
            <v>70760</v>
          </cell>
        </row>
        <row r="298">
          <cell r="D298">
            <v>136880</v>
          </cell>
        </row>
        <row r="316">
          <cell r="D316">
            <v>1281.8</v>
          </cell>
        </row>
        <row r="317">
          <cell r="D317">
            <v>1635.6</v>
          </cell>
        </row>
        <row r="318">
          <cell r="D318">
            <v>1605.4399999999998</v>
          </cell>
        </row>
        <row r="337">
          <cell r="D337">
            <v>428039.99999999994</v>
          </cell>
        </row>
        <row r="339">
          <cell r="D339">
            <v>1704039.9999999998</v>
          </cell>
        </row>
        <row r="362">
          <cell r="D362">
            <v>139200</v>
          </cell>
        </row>
        <row r="370">
          <cell r="D370">
            <v>12800</v>
          </cell>
        </row>
        <row r="376">
          <cell r="D376">
            <v>9723</v>
          </cell>
        </row>
      </sheetData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FORMULARIO No.6-1 (AU-OC)"/>
      <sheetName val="FORMULARIO No.7 (amb.)"/>
      <sheetName val="pólizas"/>
      <sheetName val="FORMULARIO AIU"/>
      <sheetName val="PRESTA"/>
      <sheetName val="BASE"/>
      <sheetName val="BASE CTOS"/>
      <sheetName val="PTAP"/>
      <sheetName val="APU PTAP"/>
      <sheetName val="TANQUE"/>
      <sheetName val="APU TANQUE"/>
    </sheetNames>
    <sheetDataSet>
      <sheetData sheetId="0"/>
      <sheetData sheetId="1"/>
      <sheetData sheetId="2"/>
      <sheetData sheetId="3"/>
      <sheetData sheetId="4"/>
      <sheetData sheetId="5">
        <row r="71">
          <cell r="D71">
            <v>1224</v>
          </cell>
        </row>
        <row r="116">
          <cell r="D116">
            <v>8792.359199999999</v>
          </cell>
        </row>
        <row r="133">
          <cell r="D133">
            <v>13513.3272</v>
          </cell>
        </row>
      </sheetData>
      <sheetData sheetId="6"/>
      <sheetData sheetId="7"/>
      <sheetData sheetId="8"/>
      <sheetData sheetId="9"/>
      <sheetData sheetId="10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ARIFAS MATERIALES"/>
      <sheetName val="TARIFAS EQUIPOS "/>
      <sheetName val="TARIFA SALARIOS"/>
      <sheetName val="ó&gt;_x005f_x0000__x005f_x0001__x005f_x0000__x005f_x0000__"/>
      <sheetName val="PRES"/>
      <sheetName val="LISTA"/>
      <sheetName val="AMOBLAMINETO"/>
      <sheetName val="Accidentalidad"/>
      <sheetName val="Causa Posible"/>
      <sheetName val="MDC-1 COLOCACION "/>
      <sheetName val="D-20 COLOCACION "/>
      <sheetName val="TRANSPORTE MEZCLA ASFALTICA"/>
      <sheetName val="Fresado"/>
      <sheetName val="EXT microagomerado"/>
      <sheetName val="Hoja5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YE OBRA"/>
      <sheetName val="Grafico Avance"/>
      <sheetName val="SNP7 Anclajes pasivos6j_x0000_"/>
      <sheetName val="Hoja3"/>
      <sheetName val="Hoja2"/>
      <sheetName val="Transportes"/>
      <sheetName val="ó&gt;?_x0001_???j0$?#???j.$?#???L_x0012_Óu????"/>
      <sheetName val="Indicadores Y Listas"/>
      <sheetName val="Paral. 1"/>
      <sheetName val="Paral. 2"/>
      <sheetName val="Paral. 3"/>
      <sheetName val="Paral.4"/>
      <sheetName val="BASE DE DATOS DE PRECIOS"/>
      <sheetName val="Base de Datos"/>
      <sheetName val="Elementos Involucrados"/>
      <sheetName val="CRA.MODI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41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TORTA_EST1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TORTA_EST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TORTA_EST4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TORTA_EST2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TORTA_EST3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TORTA_EST5"/>
      <sheetName val="PRESU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ó&gt;"/>
      <sheetName val="Patrimonio neto personal"/>
      <sheetName val="Cálculos"/>
      <sheetName val="_x0000_㈀㰰⌀_x0000_㈀㰮⌀_x0000_䰀଒v_x0000__x0000__x0000_頀"/>
      <sheetName val="MATERIALES Y RECURSOS"/>
      <sheetName val="ó&gt;????j0$?#???j_$?#???LÓu????"/>
      <sheetName val="CORTE DE OBRA N° 1"/>
      <sheetName val="memoria"/>
      <sheetName val="memoria 1"/>
      <sheetName val="Lista ICCU"/>
      <sheetName val="EMPRESAS"/>
      <sheetName val="REAJUSTESACTA1PROVI"/>
      <sheetName val="PU"/>
      <sheetName val="Avan Var"/>
      <sheetName val="Avan UF1"/>
      <sheetName val="Avan UF2"/>
      <sheetName val="Avan UF3"/>
      <sheetName val="Avan UF4 "/>
      <sheetName val="Var"/>
      <sheetName val="uf1"/>
      <sheetName val="uf2"/>
      <sheetName val="uf3"/>
      <sheetName val="uf4"/>
      <sheetName val="Puentes"/>
      <sheetName val="Plan de Obras"/>
      <sheetName val="REDES"/>
      <sheetName val="Hoja 2"/>
      <sheetName val="&quot;PAGA&quot;"/>
      <sheetName val="PROY_ORIGINAL15"/>
      <sheetName val="PU_(2)14"/>
      <sheetName val="COSTOS_UNITARIOS9"/>
      <sheetName val="TRAYECTO_19"/>
      <sheetName val="200P_19"/>
      <sheetName val="210_2_29"/>
      <sheetName val="320_19"/>
      <sheetName val="640_19"/>
      <sheetName val="500P_19"/>
      <sheetName val="500P_29"/>
      <sheetName val="600_19"/>
      <sheetName val="610_19"/>
      <sheetName val="630_49"/>
      <sheetName val="640P_29"/>
      <sheetName val="640_1_(2)9"/>
      <sheetName val="672P_19"/>
      <sheetName val="2P_19"/>
      <sheetName val="900_29"/>
      <sheetName val="materiales_de_insumo9"/>
      <sheetName val="jornales_y_prestaciones9"/>
      <sheetName val="210_19"/>
      <sheetName val="310_19"/>
      <sheetName val="600_49"/>
      <sheetName val="661_19"/>
      <sheetName val="673_19"/>
      <sheetName val="673_29"/>
      <sheetName val="673_39"/>
      <sheetName val="672_19"/>
      <sheetName val="3P_19"/>
      <sheetName val="3P_29"/>
      <sheetName val="6_1P9"/>
      <sheetName val="6_2P9"/>
      <sheetName val="6_4P9"/>
      <sheetName val="VALOR_ENSAYOS9"/>
      <sheetName val="resumen_preacta9"/>
      <sheetName val="Resalto_en_asfalto9"/>
      <sheetName val="Mat_fresado_para_ampliacion9"/>
      <sheetName val="Tuberia_filtro_D=6&quot;9"/>
      <sheetName val="Realce_de_bordillo9"/>
      <sheetName val="Remocion_tuberia_d=24&quot;9"/>
      <sheetName val="GRAVA_ATRAQUES_DE_ALCANTARILLA9"/>
      <sheetName val="FORMATO_PREACTA9"/>
      <sheetName val="FORMATO_FECHA)9"/>
      <sheetName val="DESMONTE_LIMP_9"/>
      <sheetName val="REGISTRO_FOTOGRAFICO9"/>
      <sheetName val="S200_1_DESM__LIMP_B_9"/>
      <sheetName val="S200_2_DESM__LIMP__NB9"/>
      <sheetName val="S201_7_DEMO__ESTRUCTURAS9"/>
      <sheetName val="Remocion_alcantarillas_9"/>
      <sheetName val="Excav__Mat__Comun_9"/>
      <sheetName val="s201_15-remoción_de_alcantaril9"/>
      <sheetName val="s210_2_2-Exc_de_expl9"/>
      <sheetName val="s210_2_1-Exc_en_roca9"/>
      <sheetName val="s211_1_REMOCION_DERR_9"/>
      <sheetName val="s220_1_Terraplenes9"/>
      <sheetName val="s221_1_Pedraplen8"/>
      <sheetName val="S900_3_TRANS__DERRUMBE8"/>
      <sheetName val="s231_1_Geotextil8"/>
      <sheetName val="S230_2_Mejora__de_la_Sub-Ra8"/>
      <sheetName val="S320_1_Sub_base8"/>
      <sheetName val="S330_1_BASE_GRANULAR8"/>
      <sheetName val="CONFM__DE_CALZADA_EXISTENTE8"/>
      <sheetName val="S310_1_Confor__calzada_existe_8"/>
      <sheetName val="_S450_1_MEZCLA_MDC-18"/>
      <sheetName val="_S450_2MEZCLA_MDC-28"/>
      <sheetName val="S420_1_RIEGO_DE_IMPRIMACION_8"/>
      <sheetName val="S421_1_RIEGO_LIGA_CRR-18"/>
      <sheetName val="S460_1_FRESADO_8"/>
      <sheetName val="Excav__REPARACION_PAVIMENTO_8"/>
      <sheetName val="S465_1_EXC__PAV__ASFALTICO8"/>
      <sheetName val="S500_1_PAVIMENTO_CONCRETO8"/>
      <sheetName val="S510_1_PAVIMENTO_ADOQUIN8"/>
      <sheetName val="S600_1_EXCAV__VARIAS_8"/>
      <sheetName val="Relleno_Estructuras8"/>
      <sheetName val="eXCAVACIONES_VARIAS_EN_ROCA_8"/>
      <sheetName val="S600_2_EXCAV__ROCA8"/>
      <sheetName val="S610_1_Relleno_Estructuras8"/>
      <sheetName val="S623_1_Anclajes_8"/>
      <sheetName val="S623P1_Pantalla_Concreto8"/>
      <sheetName val="S630_3_Concretos_C8"/>
      <sheetName val="S630_4a_Concretos_D8"/>
      <sheetName val="S630_4b_Concretos_D8"/>
      <sheetName val="S630_6_CONCRETO_F8"/>
      <sheetName val="CONCRETO_G8"/>
      <sheetName val="S630_7_CONCRETO_G8"/>
      <sheetName val="s640_1_Acero_refuerzo8"/>
      <sheetName val="S642_13_Juntas_dilatacion8"/>
      <sheetName val="S644_2_Tuberia_PVC_4&quot;8"/>
      <sheetName val="_TUBERIA_36&quot;8"/>
      <sheetName val="S632_1_Baranda8"/>
      <sheetName val="_S661_1_TUBERIA_36&quot;_8"/>
      <sheetName val="S673_1_MAT__FILTRANTE8"/>
      <sheetName val="S673_2_GEOTEXTIL8"/>
      <sheetName val="TRANS__EXPLANACION8"/>
      <sheetName val="_S673_3_GEODREN_PLANAR_6&quot;8"/>
      <sheetName val="S681_1_GAVIONES8"/>
      <sheetName val="S700_1_Demarcacion8"/>
      <sheetName val="S700_2_Marca_víal8"/>
      <sheetName val="S701_1_tachas_reflectivas8"/>
      <sheetName val="S710_1_1_SEÑ_VERT__8"/>
      <sheetName val="S710_2_SEÑ_VERT_V8"/>
      <sheetName val="S710_1_2_SEÑ_VERT_8"/>
      <sheetName val="S730_1Defensas_8"/>
      <sheetName val="S800_2_CERCAS8"/>
      <sheetName val="S810_1_PROTECCION_TALUDES8"/>
      <sheetName val="S900_2Trans_explan8"/>
      <sheetName val="Tratamiento_fisuras8"/>
      <sheetName val="MARCAS_VIALES8"/>
      <sheetName val="Geomalla_con_fibra_de_vidrio8"/>
      <sheetName val="Anclajes_pasivos_4#68"/>
      <sheetName val="SNP1-geomalla_fibra_Vidrio8"/>
      <sheetName val="SNP2-geomalla_Biaxial8"/>
      <sheetName val="SNP3_concreto_3500_8"/>
      <sheetName val="SNP4_CEM__ASFALTICO8"/>
      <sheetName val="SNP5_MTTO_RUTINARIO8"/>
      <sheetName val="SNP6_Drenes8"/>
      <sheetName val="SNP7_Anclajes_pasivos_4#68"/>
      <sheetName val="SNP8_Anclajes_activos_2_Tor8"/>
      <sheetName val="SNP9_Anclajes_activos_4_Tor8"/>
      <sheetName val="SNP10_MATERIAL_3&quot;_TRIT8"/>
      <sheetName val="SNP11_Material_Relleno8"/>
      <sheetName val="SNP12_CUNETAS_3_0008"/>
      <sheetName val="SNP13_PARCHEO8"/>
      <sheetName val="SNP14_SELLO_JUNTAS8"/>
      <sheetName val="SNP15_Pilotes8"/>
      <sheetName val="SNP16_EXCAV__PAVIMENTO8"/>
      <sheetName val="SNP17_TRANS_BASE8"/>
      <sheetName val="SNP18_AFIRMADO_3&quot;8"/>
      <sheetName val="alcantarilla_K69+1038"/>
      <sheetName val="alcantarilla_K68+4378"/>
      <sheetName val="alcantarilla_K67+4558"/>
      <sheetName val="BOX_110+520_PUENTE_EL_VERDE8"/>
      <sheetName val="Muro_K99+07038"/>
      <sheetName val="MURO_K104+4548"/>
      <sheetName val="Muro_K109+05708"/>
      <sheetName val="BOX_K8"/>
      <sheetName val="PROY_ORIGINAL14"/>
      <sheetName val="PU_(2)13"/>
      <sheetName val="COSTOS_UNITARIOS8"/>
      <sheetName val="TRAYECTO_18"/>
      <sheetName val="200P_18"/>
      <sheetName val="210_2_28"/>
      <sheetName val="320_18"/>
      <sheetName val="640_18"/>
      <sheetName val="500P_18"/>
      <sheetName val="500P_28"/>
      <sheetName val="600_18"/>
      <sheetName val="610_18"/>
      <sheetName val="630_48"/>
      <sheetName val="640P_28"/>
      <sheetName val="640_1_(2)8"/>
      <sheetName val="672P_18"/>
      <sheetName val="2P_18"/>
      <sheetName val="900_28"/>
      <sheetName val="materiales_de_insumo8"/>
      <sheetName val="jornales_y_prestaciones8"/>
      <sheetName val="210_18"/>
      <sheetName val="310_18"/>
      <sheetName val="600_48"/>
      <sheetName val="661_18"/>
      <sheetName val="673_18"/>
      <sheetName val="673_28"/>
      <sheetName val="673_38"/>
      <sheetName val="672_18"/>
      <sheetName val="3P_18"/>
      <sheetName val="3P_28"/>
      <sheetName val="6_1P8"/>
      <sheetName val="6_2P8"/>
      <sheetName val="6_4P8"/>
      <sheetName val="VALOR_ENSAYOS8"/>
      <sheetName val="resumen_preacta8"/>
      <sheetName val="Resalto_en_asfalto8"/>
      <sheetName val="Mat_fresado_para_ampliacion8"/>
      <sheetName val="Tuberia_filtro_D=6&quot;8"/>
      <sheetName val="Realce_de_bordillo8"/>
      <sheetName val="Remocion_tuberia_d=24&quot;8"/>
      <sheetName val="GRAVA_ATRAQUES_DE_ALCANTARILLA8"/>
      <sheetName val="FORMATO_PREACTA8"/>
      <sheetName val="FORMATO_FECHA)8"/>
      <sheetName val="DESMONTE_LIMP_8"/>
      <sheetName val="REGISTRO_FOTOGRAFICO8"/>
      <sheetName val="S200_1_DESM__LIMP_B_8"/>
      <sheetName val="S200_2_DESM__LIMP__NB8"/>
      <sheetName val="S201_7_DEMO__ESTRUCTURAS8"/>
      <sheetName val="Remocion_alcantarillas_8"/>
      <sheetName val="Excav__Mat__Comun_8"/>
      <sheetName val="s201_15-remoción_de_alcantaril8"/>
      <sheetName val="s210_2_2-Exc_de_expl8"/>
      <sheetName val="s210_2_1-Exc_en_roca8"/>
      <sheetName val="s211_1_REMOCION_DERR_8"/>
      <sheetName val="s220_1_Terraplenes8"/>
      <sheetName val="s221_1_Pedraplen7"/>
      <sheetName val="S900_3_TRANS__DERRUMBE7"/>
      <sheetName val="s231_1_Geotextil7"/>
      <sheetName val="S230_2_Mejora__de_la_Sub-Ra7"/>
      <sheetName val="S320_1_Sub_base7"/>
      <sheetName val="S330_1_BASE_GRANULAR7"/>
      <sheetName val="CONFM__DE_CALZADA_EXISTENTE7"/>
      <sheetName val="S310_1_Confor__calzada_existe_7"/>
      <sheetName val="_S450_1_MEZCLA_MDC-17"/>
      <sheetName val="_S450_2MEZCLA_MDC-27"/>
      <sheetName val="S420_1_RIEGO_DE_IMPRIMACION_7"/>
      <sheetName val="S421_1_RIEGO_LIGA_CRR-17"/>
      <sheetName val="S460_1_FRESADO_7"/>
      <sheetName val="Excav__REPARACION_PAVIMENTO_7"/>
      <sheetName val="S465_1_EXC__PAV__ASFALTICO7"/>
      <sheetName val="S500_1_PAVIMENTO_CONCRETO7"/>
      <sheetName val="S510_1_PAVIMENTO_ADOQUIN7"/>
      <sheetName val="S600_1_EXCAV__VARIAS_7"/>
      <sheetName val="Relleno_Estructuras7"/>
      <sheetName val="eXCAVACIONES_VARIAS_EN_ROCA_7"/>
      <sheetName val="S600_2_EXCAV__ROCA7"/>
      <sheetName val="S610_1_Relleno_Estructuras7"/>
      <sheetName val="S623_1_Anclajes_7"/>
      <sheetName val="S623P1_Pantalla_Concreto7"/>
      <sheetName val="S630_3_Concretos_C7"/>
      <sheetName val="S630_4a_Concretos_D7"/>
      <sheetName val="S630_4b_Concretos_D7"/>
      <sheetName val="S630_6_CONCRETO_F7"/>
      <sheetName val="CONCRETO_G7"/>
      <sheetName val="S630_7_CONCRETO_G7"/>
      <sheetName val="s640_1_Acero_refuerzo7"/>
      <sheetName val="S642_13_Juntas_dilatacion7"/>
      <sheetName val="S644_2_Tuberia_PVC_4&quot;7"/>
      <sheetName val="_TUBERIA_36&quot;7"/>
      <sheetName val="S632_1_Baranda7"/>
      <sheetName val="_S661_1_TUBERIA_36&quot;_7"/>
      <sheetName val="S673_1_MAT__FILTRANTE7"/>
      <sheetName val="S673_2_GEOTEXTIL7"/>
      <sheetName val="TRANS__EXPLANACION7"/>
      <sheetName val="_S673_3_GEODREN_PLANAR_6&quot;7"/>
      <sheetName val="S681_1_GAVIONES7"/>
      <sheetName val="S700_1_Demarcacion7"/>
      <sheetName val="S700_2_Marca_víal7"/>
      <sheetName val="S701_1_tachas_reflectivas7"/>
      <sheetName val="S710_1_1_SEÑ_VERT__7"/>
      <sheetName val="S710_2_SEÑ_VERT_V7"/>
      <sheetName val="S710_1_2_SEÑ_VERT_7"/>
      <sheetName val="S730_1Defensas_7"/>
      <sheetName val="S800_2_CERCAS7"/>
      <sheetName val="S810_1_PROTECCION_TALUDES7"/>
      <sheetName val="S900_2Trans_explan7"/>
      <sheetName val="Tratamiento_fisuras7"/>
      <sheetName val="MARCAS_VIALES7"/>
      <sheetName val="Geomalla_con_fibra_de_vidrio7"/>
      <sheetName val="Anclajes_pasivos_4#67"/>
      <sheetName val="SNP1-geomalla_fibra_Vidrio7"/>
      <sheetName val="SNP2-geomalla_Biaxial7"/>
      <sheetName val="SNP3_concreto_3500_7"/>
      <sheetName val="SNP4_CEM__ASFALTICO7"/>
      <sheetName val="SNP5_MTTO_RUTINARIO7"/>
      <sheetName val="SNP6_Drenes7"/>
      <sheetName val="SNP7_Anclajes_pasivos_4#67"/>
      <sheetName val="SNP8_Anclajes_activos_2_Tor7"/>
      <sheetName val="SNP9_Anclajes_activos_4_Tor7"/>
      <sheetName val="SNP10_MATERIAL_3&quot;_TRIT7"/>
      <sheetName val="SNP11_Material_Relleno7"/>
      <sheetName val="SNP12_CUNETAS_3_0007"/>
      <sheetName val="SNP13_PARCHEO7"/>
      <sheetName val="SNP14_SELLO_JUNTAS7"/>
      <sheetName val="SNP15_Pilotes7"/>
      <sheetName val="SNP16_EXCAV__PAVIMENTO7"/>
      <sheetName val="SNP17_TRANS_BASE7"/>
      <sheetName val="SNP18_AFIRMADO_3&quot;7"/>
      <sheetName val="alcantarilla_K69+1037"/>
      <sheetName val="alcantarilla_K68+4377"/>
      <sheetName val="alcantarilla_K67+4557"/>
      <sheetName val="BOX_110+520_PUENTE_EL_VERDE7"/>
      <sheetName val="Muro_K99+07037"/>
      <sheetName val="MURO_K104+4547"/>
      <sheetName val="Muro_K109+05707"/>
      <sheetName val="BOX_K7"/>
      <sheetName val="INFORME_SEMANAL7"/>
      <sheetName val="201_77"/>
      <sheetName val="211_17"/>
      <sheetName val="320_27"/>
      <sheetName val="330_17"/>
      <sheetName val="330_27"/>
      <sheetName val="411_27"/>
      <sheetName val="450_2P7"/>
      <sheetName val="450_9P7"/>
      <sheetName val="461_17"/>
      <sheetName val="465_17"/>
      <sheetName val="464_1P7"/>
      <sheetName val="600_27"/>
      <sheetName val="630_57"/>
      <sheetName val="630_67"/>
      <sheetName val="630_77"/>
      <sheetName val="681_17"/>
      <sheetName val="670_P7"/>
      <sheetName val="671_P7"/>
      <sheetName val="674_27"/>
      <sheetName val="450_3P7"/>
      <sheetName val="621_1P7"/>
      <sheetName val="610_2P7"/>
      <sheetName val="230_27"/>
      <sheetName val="230_2P7"/>
      <sheetName val="621_1-1P7"/>
      <sheetName val="621_1_2P7"/>
      <sheetName val="PESO_VARILLAS7"/>
      <sheetName val="210_1_16"/>
      <sheetName val="210_1_26"/>
      <sheetName val="210_2_16"/>
      <sheetName val="220_16"/>
      <sheetName val="420_16"/>
      <sheetName val="421_16"/>
      <sheetName val="630_4_16"/>
      <sheetName val="640_1_16"/>
      <sheetName val="4P_1_16"/>
      <sheetName val="671_16"/>
      <sheetName val="673P_16"/>
      <sheetName val="674p_26"/>
      <sheetName val="640_1_26"/>
      <sheetName val="640_1_46"/>
      <sheetName val="630_3_16"/>
      <sheetName val="700_16"/>
      <sheetName val="701_26"/>
      <sheetName val="710_16"/>
      <sheetName val="730_16"/>
      <sheetName val="TORTA_EST6"/>
      <sheetName val="PRESUPUESTOS-REV1.xls"/>
      <sheetName val="Skid Lifting Lug"/>
      <sheetName val="CABLE CONTROL"/>
      <sheetName val="PSM Monthly"/>
      <sheetName val="BQMPALOC"/>
      <sheetName val="Datos_CO"/>
      <sheetName val="CCONC"/>
      <sheetName val="ACTA PROVEEDORES"/>
      <sheetName val="ACTA INICIO"/>
      <sheetName val="ACTA PARCIAL"/>
      <sheetName val="ACTA TERMINACION"/>
      <sheetName val="ACTA No.5"/>
      <sheetName val="IV. MANO DE OBRA AIU"/>
      <sheetName val="INFORME_SEMANAL8"/>
      <sheetName val="201_78"/>
      <sheetName val="211_18"/>
      <sheetName val="320_28"/>
      <sheetName val="330_18"/>
      <sheetName val="330_28"/>
      <sheetName val="411_28"/>
      <sheetName val="450_2P8"/>
      <sheetName val="450_9P8"/>
      <sheetName val="461_18"/>
      <sheetName val="465_18"/>
      <sheetName val="464_1P8"/>
      <sheetName val="600_28"/>
      <sheetName val="630_58"/>
      <sheetName val="630_68"/>
      <sheetName val="630_78"/>
      <sheetName val="681_18"/>
      <sheetName val="670_P8"/>
      <sheetName val="671_P8"/>
      <sheetName val="674_28"/>
      <sheetName val="450_3P8"/>
      <sheetName val="621_1P8"/>
      <sheetName val="610_2P8"/>
      <sheetName val="230_28"/>
      <sheetName val="230_2P8"/>
      <sheetName val="621_1-1P8"/>
      <sheetName val="621_1_2P8"/>
      <sheetName val="PESO_VARILLAS8"/>
      <sheetName val="210_1_17"/>
      <sheetName val="210_1_27"/>
      <sheetName val="210_2_17"/>
      <sheetName val="220_17"/>
      <sheetName val="420_17"/>
      <sheetName val="421_17"/>
      <sheetName val="630_4_17"/>
      <sheetName val="640_1_17"/>
      <sheetName val="4P_1_17"/>
      <sheetName val="671_17"/>
      <sheetName val="673P_17"/>
      <sheetName val="674p_27"/>
      <sheetName val="640_1_27"/>
      <sheetName val="640_1_47"/>
      <sheetName val="630_3_17"/>
      <sheetName val="700_17"/>
      <sheetName val="701_27"/>
      <sheetName val="710_17"/>
      <sheetName val="730_17"/>
      <sheetName val="TORTA_EST7"/>
      <sheetName val="PROY_ORIGINAL16"/>
      <sheetName val="PU_(2)15"/>
      <sheetName val="COSTOS_UNITARIOS10"/>
      <sheetName val="TRAYECTO_110"/>
      <sheetName val="200P_110"/>
      <sheetName val="210_2_210"/>
      <sheetName val="320_110"/>
      <sheetName val="640_110"/>
      <sheetName val="500P_110"/>
      <sheetName val="500P_210"/>
      <sheetName val="600_110"/>
      <sheetName val="610_110"/>
      <sheetName val="630_410"/>
      <sheetName val="640P_210"/>
      <sheetName val="640_1_(2)10"/>
      <sheetName val="672P_110"/>
      <sheetName val="2P_110"/>
      <sheetName val="900_210"/>
      <sheetName val="materiales_de_insumo10"/>
      <sheetName val="jornales_y_prestaciones10"/>
      <sheetName val="210_110"/>
      <sheetName val="310_110"/>
      <sheetName val="600_410"/>
      <sheetName val="661_110"/>
      <sheetName val="673_110"/>
      <sheetName val="673_210"/>
      <sheetName val="673_310"/>
      <sheetName val="672_110"/>
      <sheetName val="3P_110"/>
      <sheetName val="3P_210"/>
      <sheetName val="6_1P10"/>
      <sheetName val="6_2P10"/>
      <sheetName val="6_4P10"/>
      <sheetName val="VALOR_ENSAYOS10"/>
      <sheetName val="resumen_preacta10"/>
      <sheetName val="Resalto_en_asfalto10"/>
      <sheetName val="Mat_fresado_para_ampliacion10"/>
      <sheetName val="Tuberia_filtro_D=6&quot;10"/>
      <sheetName val="Realce_de_bordillo10"/>
      <sheetName val="Remocion_tuberia_d=24&quot;10"/>
      <sheetName val="GRAVA_ATRAQUES_DE_ALCANTARILL10"/>
      <sheetName val="FORMATO_PREACTA10"/>
      <sheetName val="FORMATO_FECHA)10"/>
      <sheetName val="DESMONTE_LIMP_10"/>
      <sheetName val="REGISTRO_FOTOGRAFICO10"/>
      <sheetName val="S200_1_DESM__LIMP_B_10"/>
      <sheetName val="S200_2_DESM__LIMP__NB10"/>
      <sheetName val="S201_7_DEMO__ESTRUCTURAS10"/>
      <sheetName val="Remocion_alcantarillas_10"/>
      <sheetName val="Excav__Mat__Comun_10"/>
      <sheetName val="s201_15-remoción_de_alcantari10"/>
      <sheetName val="s210_2_2-Exc_de_expl10"/>
      <sheetName val="s210_2_1-Exc_en_roca10"/>
      <sheetName val="s211_1_REMOCION_DERR_10"/>
      <sheetName val="s220_1_Terraplenes10"/>
      <sheetName val="s221_1_Pedraplen9"/>
      <sheetName val="S900_3_TRANS__DERRUMBE9"/>
      <sheetName val="s231_1_Geotextil9"/>
      <sheetName val="S230_2_Mejora__de_la_Sub-Ra9"/>
      <sheetName val="S320_1_Sub_base9"/>
      <sheetName val="S330_1_BASE_GRANULAR9"/>
      <sheetName val="CONFM__DE_CALZADA_EXISTENTE9"/>
      <sheetName val="S310_1_Confor__calzada_existe_9"/>
      <sheetName val="_S450_1_MEZCLA_MDC-19"/>
      <sheetName val="_S450_2MEZCLA_MDC-29"/>
      <sheetName val="S420_1_RIEGO_DE_IMPRIMACION_9"/>
      <sheetName val="S421_1_RIEGO_LIGA_CRR-19"/>
      <sheetName val="S460_1_FRESADO_9"/>
      <sheetName val="Excav__REPARACION_PAVIMENTO_9"/>
      <sheetName val="S465_1_EXC__PAV__ASFALTICO9"/>
      <sheetName val="S500_1_PAVIMENTO_CONCRETO9"/>
      <sheetName val="S510_1_PAVIMENTO_ADOQUIN9"/>
      <sheetName val="S600_1_EXCAV__VARIAS_9"/>
      <sheetName val="Relleno_Estructuras9"/>
      <sheetName val="eXCAVACIONES_VARIAS_EN_ROCA_9"/>
      <sheetName val="S600_2_EXCAV__ROCA9"/>
      <sheetName val="S610_1_Relleno_Estructuras9"/>
      <sheetName val="S623_1_Anclajes_9"/>
      <sheetName val="S623P1_Pantalla_Concreto9"/>
      <sheetName val="S630_3_Concretos_C9"/>
      <sheetName val="S630_4a_Concretos_D9"/>
      <sheetName val="S630_4b_Concretos_D9"/>
      <sheetName val="S630_6_CONCRETO_F9"/>
      <sheetName val="CONCRETO_G9"/>
      <sheetName val="S630_7_CONCRETO_G9"/>
      <sheetName val="s640_1_Acero_refuerzo9"/>
      <sheetName val="S642_13_Juntas_dilatacion9"/>
      <sheetName val="S644_2_Tuberia_PVC_4&quot;9"/>
      <sheetName val="_TUBERIA_36&quot;9"/>
      <sheetName val="S632_1_Baranda9"/>
      <sheetName val="_S661_1_TUBERIA_36&quot;_9"/>
      <sheetName val="S673_1_MAT__FILTRANTE9"/>
      <sheetName val="S673_2_GEOTEXTIL9"/>
      <sheetName val="TRANS__EXPLANACION9"/>
      <sheetName val="_S673_3_GEODREN_PLANAR_6&quot;9"/>
      <sheetName val="S681_1_GAVIONES9"/>
      <sheetName val="S700_1_Demarcacion9"/>
      <sheetName val="S700_2_Marca_víal9"/>
      <sheetName val="S701_1_tachas_reflectivas9"/>
      <sheetName val="S710_1_1_SEÑ_VERT__9"/>
      <sheetName val="S710_2_SEÑ_VERT_V9"/>
      <sheetName val="S710_1_2_SEÑ_VERT_9"/>
      <sheetName val="S730_1Defensas_9"/>
      <sheetName val="S800_2_CERCAS9"/>
      <sheetName val="S810_1_PROTECCION_TALUDES9"/>
      <sheetName val="S900_2Trans_explan9"/>
      <sheetName val="Tratamiento_fisuras9"/>
      <sheetName val="MARCAS_VIALES9"/>
      <sheetName val="Geomalla_con_fibra_de_vidrio9"/>
      <sheetName val="Anclajes_pasivos_4#69"/>
      <sheetName val="SNP1-geomalla_fibra_Vidrio9"/>
      <sheetName val="SNP2-geomalla_Biaxial9"/>
      <sheetName val="SNP3_concreto_3500_9"/>
      <sheetName val="SNP4_CEM__ASFALTICO9"/>
      <sheetName val="SNP5_MTTO_RUTINARIO9"/>
      <sheetName val="SNP6_Drenes9"/>
      <sheetName val="SNP7_Anclajes_pasivos_4#69"/>
      <sheetName val="SNP8_Anclajes_activos_2_Tor9"/>
      <sheetName val="SNP9_Anclajes_activos_4_Tor9"/>
      <sheetName val="SNP10_MATERIAL_3&quot;_TRIT9"/>
      <sheetName val="SNP11_Material_Relleno9"/>
      <sheetName val="SNP12_CUNETAS_3_0009"/>
      <sheetName val="SNP13_PARCHEO9"/>
      <sheetName val="SNP14_SELLO_JUNTAS9"/>
      <sheetName val="SNP15_Pilotes9"/>
      <sheetName val="SNP16_EXCAV__PAVIMENTO9"/>
      <sheetName val="SNP17_TRANS_BASE9"/>
      <sheetName val="SNP18_AFIRMADO_3&quot;9"/>
      <sheetName val="alcantarilla_K69+1039"/>
      <sheetName val="alcantarilla_K68+4379"/>
      <sheetName val="alcantarilla_K67+4559"/>
      <sheetName val="BOX_110+520_PUENTE_EL_VERDE9"/>
      <sheetName val="Muro_K99+07039"/>
      <sheetName val="MURO_K104+4549"/>
      <sheetName val="Muro_K109+05709"/>
      <sheetName val="BOX_K9"/>
      <sheetName val="INFORME_SEMANAL9"/>
      <sheetName val="201_79"/>
      <sheetName val="211_19"/>
      <sheetName val="320_29"/>
      <sheetName val="330_19"/>
      <sheetName val="330_29"/>
      <sheetName val="411_29"/>
      <sheetName val="450_2P9"/>
      <sheetName val="450_9P9"/>
      <sheetName val="461_19"/>
      <sheetName val="465_19"/>
      <sheetName val="464_1P9"/>
      <sheetName val="600_29"/>
      <sheetName val="630_59"/>
      <sheetName val="630_69"/>
      <sheetName val="630_79"/>
      <sheetName val="681_19"/>
      <sheetName val="670_P9"/>
      <sheetName val="671_P9"/>
      <sheetName val="674_29"/>
      <sheetName val="450_3P9"/>
      <sheetName val="621_1P9"/>
      <sheetName val="610_2P9"/>
      <sheetName val="230_29"/>
      <sheetName val="230_2P9"/>
      <sheetName val="621_1-1P9"/>
      <sheetName val="621_1_2P9"/>
      <sheetName val="PESO_VARILLAS9"/>
      <sheetName val="210_1_18"/>
      <sheetName val="210_1_28"/>
      <sheetName val="210_2_18"/>
      <sheetName val="220_18"/>
      <sheetName val="420_18"/>
      <sheetName val="421_18"/>
      <sheetName val="630_4_18"/>
      <sheetName val="640_1_18"/>
      <sheetName val="4P_1_18"/>
      <sheetName val="671_18"/>
      <sheetName val="673P_18"/>
      <sheetName val="674p_28"/>
      <sheetName val="640_1_28"/>
      <sheetName val="640_1_48"/>
      <sheetName val="630_3_18"/>
      <sheetName val="700_18"/>
      <sheetName val="701_28"/>
      <sheetName val="710_18"/>
      <sheetName val="730_18"/>
      <sheetName val="TORTA_EST8"/>
      <sheetName val="MYE_OBRA"/>
      <sheetName val="SNP7_Anclajes_pasivos6j"/>
      <sheetName val="MDC-1_COLOCACION_"/>
      <sheetName val="D-20_COLOCACION_"/>
      <sheetName val="TRANSPORTE_MEZCLA_ASFALTICA"/>
      <sheetName val="EXT_microagomerado"/>
      <sheetName val="Indicadores_Y_Listas"/>
      <sheetName val="Grafico_Avance"/>
      <sheetName val="Tramo_2"/>
      <sheetName val="PROY_ORIGINAL17"/>
      <sheetName val="PU_(2)16"/>
      <sheetName val="COSTOS_UNITARIOS11"/>
      <sheetName val="TRAYECTO_111"/>
      <sheetName val="200P_111"/>
      <sheetName val="210_2_211"/>
      <sheetName val="320_111"/>
      <sheetName val="640_111"/>
      <sheetName val="500P_111"/>
      <sheetName val="500P_211"/>
      <sheetName val="600_111"/>
      <sheetName val="610_111"/>
      <sheetName val="630_411"/>
      <sheetName val="640P_211"/>
      <sheetName val="640_1_(2)11"/>
      <sheetName val="672P_111"/>
      <sheetName val="2P_111"/>
      <sheetName val="900_211"/>
      <sheetName val="materiales_de_insumo11"/>
      <sheetName val="jornales_y_prestaciones11"/>
      <sheetName val="210_111"/>
      <sheetName val="310_111"/>
      <sheetName val="600_411"/>
      <sheetName val="661_111"/>
      <sheetName val="673_111"/>
      <sheetName val="673_211"/>
      <sheetName val="673_311"/>
      <sheetName val="672_111"/>
      <sheetName val="3P_111"/>
      <sheetName val="3P_211"/>
      <sheetName val="6_1P11"/>
      <sheetName val="6_2P11"/>
      <sheetName val="6_4P11"/>
      <sheetName val="VALOR_ENSAYOS11"/>
      <sheetName val="resumen_preacta11"/>
      <sheetName val="Resalto_en_asfalto11"/>
      <sheetName val="Mat_fresado_para_ampliacion11"/>
      <sheetName val="Tuberia_filtro_D=6&quot;11"/>
      <sheetName val="Realce_de_bordillo11"/>
      <sheetName val="Remocion_tuberia_d=24&quot;11"/>
      <sheetName val="GRAVA_ATRAQUES_DE_ALCANTARILL11"/>
      <sheetName val="FORMATO_PREACTA11"/>
      <sheetName val="FORMATO_FECHA)11"/>
      <sheetName val="DESMONTE_LIMP_11"/>
      <sheetName val="REGISTRO_FOTOGRAFICO11"/>
      <sheetName val="S200_1_DESM__LIMP_B_11"/>
      <sheetName val="S200_2_DESM__LIMP__NB11"/>
      <sheetName val="S201_7_DEMO__ESTRUCTURAS11"/>
      <sheetName val="Remocion_alcantarillas_11"/>
      <sheetName val="Excav__Mat__Comun_11"/>
      <sheetName val="s201_15-remoción_de_alcantari11"/>
      <sheetName val="s210_2_2-Exc_de_expl11"/>
      <sheetName val="s210_2_1-Exc_en_roca11"/>
      <sheetName val="s211_1_REMOCION_DERR_11"/>
      <sheetName val="s220_1_Terraplenes11"/>
      <sheetName val="s221_1_Pedraplen10"/>
      <sheetName val="S900_3_TRANS__DERRUMBE10"/>
      <sheetName val="s231_1_Geotextil10"/>
      <sheetName val="S230_2_Mejora__de_la_Sub-Ra10"/>
      <sheetName val="S320_1_Sub_base10"/>
      <sheetName val="S330_1_BASE_GRANULAR10"/>
      <sheetName val="CONFM__DE_CALZADA_EXISTENTE10"/>
      <sheetName val="S310_1_Confor__calzada_existe10"/>
      <sheetName val="_S450_1_MEZCLA_MDC-110"/>
      <sheetName val="_S450_2MEZCLA_MDC-210"/>
      <sheetName val="S420_1_RIEGO_DE_IMPRIMACION_10"/>
      <sheetName val="S421_1_RIEGO_LIGA_CRR-110"/>
      <sheetName val="S460_1_FRESADO_10"/>
      <sheetName val="Excav__REPARACION_PAVIMENTO_10"/>
      <sheetName val="S465_1_EXC__PAV__ASFALTICO10"/>
      <sheetName val="S500_1_PAVIMENTO_CONCRETO10"/>
      <sheetName val="S510_1_PAVIMENTO_ADOQUIN10"/>
      <sheetName val="S600_1_EXCAV__VARIAS_10"/>
      <sheetName val="Relleno_Estructuras10"/>
      <sheetName val="eXCAVACIONES_VARIAS_EN_ROCA_10"/>
      <sheetName val="S600_2_EXCAV__ROCA10"/>
      <sheetName val="S610_1_Relleno_Estructuras10"/>
      <sheetName val="S623_1_Anclajes_10"/>
      <sheetName val="S623P1_Pantalla_Concreto10"/>
      <sheetName val="S630_3_Concretos_C10"/>
      <sheetName val="S630_4a_Concretos_D10"/>
      <sheetName val="S630_4b_Concretos_D10"/>
      <sheetName val="S630_6_CONCRETO_F10"/>
      <sheetName val="CONCRETO_G10"/>
      <sheetName val="S630_7_CONCRETO_G10"/>
      <sheetName val="s640_1_Acero_refuerzo10"/>
      <sheetName val="S642_13_Juntas_dilatacion10"/>
      <sheetName val="S644_2_Tuberia_PVC_4&quot;10"/>
      <sheetName val="_TUBERIA_36&quot;10"/>
      <sheetName val="S632_1_Baranda10"/>
      <sheetName val="_S661_1_TUBERIA_36&quot;_10"/>
      <sheetName val="S673_1_MAT__FILTRANTE10"/>
      <sheetName val="S673_2_GEOTEXTIL10"/>
      <sheetName val="TRANS__EXPLANACION10"/>
      <sheetName val="_S673_3_GEODREN_PLANAR_6&quot;10"/>
      <sheetName val="S681_1_GAVIONES10"/>
      <sheetName val="S700_1_Demarcacion10"/>
      <sheetName val="S700_2_Marca_víal10"/>
      <sheetName val="S701_1_tachas_reflectivas10"/>
      <sheetName val="S710_1_1_SEÑ_VERT__10"/>
      <sheetName val="S710_2_SEÑ_VERT_V10"/>
      <sheetName val="S710_1_2_SEÑ_VERT_10"/>
      <sheetName val="S730_1Defensas_10"/>
      <sheetName val="S800_2_CERCAS10"/>
      <sheetName val="S810_1_PROTECCION_TALUDES10"/>
      <sheetName val="S900_2Trans_explan10"/>
      <sheetName val="Tratamiento_fisuras10"/>
      <sheetName val="MARCAS_VIALES10"/>
      <sheetName val="Geomalla_con_fibra_de_vidrio10"/>
      <sheetName val="Anclajes_pasivos_4#610"/>
      <sheetName val="SNP1-geomalla_fibra_Vidrio10"/>
      <sheetName val="SNP2-geomalla_Biaxial10"/>
      <sheetName val="SNP3_concreto_3500_10"/>
      <sheetName val="SNP4_CEM__ASFALTICO10"/>
      <sheetName val="SNP5_MTTO_RUTINARIO10"/>
      <sheetName val="SNP6_Drenes10"/>
      <sheetName val="SNP7_Anclajes_pasivos_4#610"/>
      <sheetName val="SNP8_Anclajes_activos_2_Tor10"/>
      <sheetName val="SNP9_Anclajes_activos_4_Tor10"/>
      <sheetName val="SNP10_MATERIAL_3&quot;_TRIT10"/>
      <sheetName val="SNP11_Material_Relleno10"/>
      <sheetName val="SNP12_CUNETAS_3_00010"/>
      <sheetName val="SNP13_PARCHEO10"/>
      <sheetName val="SNP14_SELLO_JUNTAS10"/>
      <sheetName val="SNP15_Pilotes10"/>
      <sheetName val="SNP16_EXCAV__PAVIMENTO10"/>
      <sheetName val="SNP17_TRANS_BASE10"/>
      <sheetName val="SNP18_AFIRMADO_3&quot;10"/>
      <sheetName val="alcantarilla_K69+10310"/>
      <sheetName val="alcantarilla_K68+43710"/>
      <sheetName val="alcantarilla_K67+45510"/>
      <sheetName val="BOX_110+520_PUENTE_EL_VERDE10"/>
      <sheetName val="Muro_K99+070310"/>
      <sheetName val="MURO_K104+45410"/>
      <sheetName val="Muro_K109+057010"/>
      <sheetName val="BOX_K10"/>
      <sheetName val="INFORME_SEMANAL10"/>
      <sheetName val="201_710"/>
      <sheetName val="211_110"/>
      <sheetName val="320_210"/>
      <sheetName val="330_110"/>
      <sheetName val="330_210"/>
      <sheetName val="411_210"/>
      <sheetName val="450_2P10"/>
      <sheetName val="450_9P10"/>
      <sheetName val="461_110"/>
      <sheetName val="465_110"/>
      <sheetName val="464_1P10"/>
      <sheetName val="600_210"/>
      <sheetName val="630_510"/>
      <sheetName val="630_610"/>
      <sheetName val="630_710"/>
      <sheetName val="681_110"/>
      <sheetName val="670_P10"/>
      <sheetName val="671_P10"/>
      <sheetName val="674_210"/>
      <sheetName val="450_3P10"/>
      <sheetName val="621_1P10"/>
      <sheetName val="610_2P10"/>
      <sheetName val="230_210"/>
      <sheetName val="230_2P10"/>
      <sheetName val="621_1-1P10"/>
      <sheetName val="621_1_2P10"/>
      <sheetName val="PESO_VARILLAS10"/>
      <sheetName val="210_1_19"/>
      <sheetName val="210_1_29"/>
      <sheetName val="210_2_19"/>
      <sheetName val="220_19"/>
      <sheetName val="420_19"/>
      <sheetName val="421_19"/>
      <sheetName val="630_4_19"/>
      <sheetName val="640_1_19"/>
      <sheetName val="4P_1_19"/>
      <sheetName val="671_19"/>
      <sheetName val="673P_19"/>
      <sheetName val="674p_29"/>
      <sheetName val="640_1_29"/>
      <sheetName val="640_1_49"/>
      <sheetName val="630_3_19"/>
      <sheetName val="700_19"/>
      <sheetName val="701_29"/>
      <sheetName val="710_19"/>
      <sheetName val="730_19"/>
      <sheetName val="TORTA_EST9"/>
      <sheetName val="MYE_OBRA1"/>
      <sheetName val="MDC-1_COLOCACION_1"/>
      <sheetName val="D-20_COLOCACION_1"/>
      <sheetName val="TRANSPORTE_MEZCLA_ASFALTICA1"/>
      <sheetName val="EXT_microagomerado1"/>
      <sheetName val="Indicadores_Y_Listas1"/>
      <sheetName val="Grafico_Avance1"/>
      <sheetName val="Tramo_21"/>
      <sheetName val="BASE_DE_DATOS_DE_PRECIOS"/>
      <sheetName val="BASE_DE_DATOS_DE_PRECIOS1"/>
      <sheetName val="TARIFAS_MATERIALES"/>
      <sheetName val="TARIFAS_EQUIPOS_"/>
      <sheetName val="TARIFA_SALARIOS"/>
      <sheetName val="TARIFAS_MATERIALES1"/>
      <sheetName val="TARIFAS_EQUIPOS_1"/>
      <sheetName val="TARIFA_SALARIOS1"/>
      <sheetName val="MDC-1_COLOCACION_2"/>
      <sheetName val="D-20_COLOCACION_2"/>
      <sheetName val="TRANSPORTE_MEZCLA_ASFALTICA2"/>
      <sheetName val="EXT_microagomerado2"/>
      <sheetName val="Grafico_Avance2"/>
      <sheetName val="MYE_OBRA2"/>
      <sheetName val="TARIFAS_MATERIALES2"/>
      <sheetName val="TARIFAS_EQUIPOS_2"/>
      <sheetName val="TARIFA_SALARIOS2"/>
      <sheetName val="BASE_DE_DATOS_DE_PRECIOS2"/>
      <sheetName val="Indicadores_Y_Listas2"/>
      <sheetName val="Tramo_22"/>
      <sheetName val="MDC-1_COLOCACION_3"/>
      <sheetName val="D-20_COLOCACION_3"/>
      <sheetName val="TRANSPORTE_MEZCLA_ASFALTICA3"/>
      <sheetName val="EXT_microagomerado3"/>
      <sheetName val="Grafico_Avance3"/>
      <sheetName val="MYE_OBRA3"/>
      <sheetName val="TARIFAS_MATERIALES3"/>
      <sheetName val="TARIFAS_EQUIPOS_3"/>
      <sheetName val="TARIFA_SALARIOS3"/>
      <sheetName val="BASE_DE_DATOS_DE_PRECIOS3"/>
      <sheetName val="Indicadores_Y_Listas3"/>
      <sheetName val="Tramo_23"/>
      <sheetName val="MDC-1_COLOCACION_4"/>
      <sheetName val="D-20_COLOCACION_4"/>
      <sheetName val="TRANSPORTE_MEZCLA_ASFALTICA4"/>
      <sheetName val="EXT_microagomerado4"/>
      <sheetName val="Grafico_Avance4"/>
      <sheetName val="MYE_OBRA4"/>
      <sheetName val="TARIFAS_MATERIALES4"/>
      <sheetName val="TARIFAS_EQUIPOS_4"/>
      <sheetName val="TARIFA_SALARIOS4"/>
      <sheetName val="BASE_DE_DATOS_DE_PRECIOS4"/>
      <sheetName val="Indicadores_Y_Listas4"/>
      <sheetName val="Tramo_24"/>
      <sheetName val="MDC-1_COLOCACION_5"/>
      <sheetName val="D-20_COLOCACION_5"/>
      <sheetName val="TRANSPORTE_MEZCLA_ASFALTICA5"/>
      <sheetName val="EXT_microagomerado5"/>
      <sheetName val="Grafico_Avance5"/>
      <sheetName val="MYE_OBRA5"/>
      <sheetName val="TARIFAS_MATERIALES5"/>
      <sheetName val="TARIFAS_EQUIPOS_5"/>
      <sheetName val="TARIFA_SALARIOS5"/>
      <sheetName val="BASE_DE_DATOS_DE_PRECIOS5"/>
      <sheetName val="Indicadores_Y_Listas5"/>
      <sheetName val="Tramo_25"/>
      <sheetName val="PROY_ORIGINAL19"/>
      <sheetName val="PU_(2)18"/>
      <sheetName val="COSTOS_UNITARIOS13"/>
      <sheetName val="TRAYECTO_113"/>
      <sheetName val="200P_113"/>
      <sheetName val="210_2_213"/>
      <sheetName val="320_113"/>
      <sheetName val="640_113"/>
      <sheetName val="500P_113"/>
      <sheetName val="500P_213"/>
      <sheetName val="600_113"/>
      <sheetName val="610_113"/>
      <sheetName val="630_413"/>
      <sheetName val="640P_213"/>
      <sheetName val="640_1_(2)13"/>
      <sheetName val="672P_113"/>
      <sheetName val="2P_113"/>
      <sheetName val="900_213"/>
      <sheetName val="materiales_de_insumo13"/>
      <sheetName val="jornales_y_prestaciones13"/>
      <sheetName val="210_113"/>
      <sheetName val="310_113"/>
      <sheetName val="600_413"/>
      <sheetName val="661_113"/>
      <sheetName val="673_113"/>
      <sheetName val="673_213"/>
      <sheetName val="673_313"/>
      <sheetName val="672_113"/>
      <sheetName val="3P_113"/>
      <sheetName val="3P_213"/>
      <sheetName val="6_1P13"/>
      <sheetName val="6_2P13"/>
      <sheetName val="6_4P13"/>
      <sheetName val="VALOR_ENSAYOS13"/>
      <sheetName val="resumen_preacta13"/>
      <sheetName val="Resalto_en_asfalto13"/>
      <sheetName val="Mat_fresado_para_ampliacion13"/>
      <sheetName val="Tuberia_filtro_D=6&quot;13"/>
      <sheetName val="Realce_de_bordillo13"/>
      <sheetName val="Remocion_tuberia_d=24&quot;13"/>
      <sheetName val="GRAVA_ATRAQUES_DE_ALCANTARILL13"/>
      <sheetName val="FORMATO_PREACTA13"/>
      <sheetName val="FORMATO_FECHA)13"/>
      <sheetName val="DESMONTE_LIMP_13"/>
      <sheetName val="REGISTRO_FOTOGRAFICO13"/>
      <sheetName val="S200_1_DESM__LIMP_B_13"/>
      <sheetName val="S200_2_DESM__LIMP__NB13"/>
      <sheetName val="S201_7_DEMO__ESTRUCTURAS13"/>
      <sheetName val="Remocion_alcantarillas_13"/>
      <sheetName val="Excav__Mat__Comun_13"/>
      <sheetName val="s201_15-remoción_de_alcantari13"/>
      <sheetName val="s210_2_2-Exc_de_expl13"/>
      <sheetName val="s210_2_1-Exc_en_roca13"/>
      <sheetName val="s211_1_REMOCION_DERR_13"/>
      <sheetName val="s220_1_Terraplenes13"/>
      <sheetName val="s221_1_Pedraplen13"/>
      <sheetName val="S900_3_TRANS__DERRUMBE13"/>
      <sheetName val="s231_1_Geotextil13"/>
      <sheetName val="S230_2_Mejora__de_la_Sub-Ra13"/>
      <sheetName val="S320_1_Sub_base13"/>
      <sheetName val="S330_1_BASE_GRANULAR13"/>
      <sheetName val="CONFM__DE_CALZADA_EXISTENTE13"/>
      <sheetName val="S310_1_Confor__calzada_existe13"/>
      <sheetName val="_S450_1_MEZCLA_MDC-113"/>
      <sheetName val="_S450_2MEZCLA_MDC-213"/>
      <sheetName val="S420_1_RIEGO_DE_IMPRIMACION_13"/>
      <sheetName val="S421_1_RIEGO_LIGA_CRR-113"/>
      <sheetName val="S460_1_FRESADO_13"/>
      <sheetName val="Excav__REPARACION_PAVIMENTO_13"/>
      <sheetName val="S465_1_EXC__PAV__ASFALTICO13"/>
      <sheetName val="S500_1_PAVIMENTO_CONCRETO13"/>
      <sheetName val="S510_1_PAVIMENTO_ADOQUIN13"/>
      <sheetName val="S600_1_EXCAV__VARIAS_13"/>
      <sheetName val="Relleno_Estructuras13"/>
      <sheetName val="eXCAVACIONES_VARIAS_EN_ROCA_13"/>
      <sheetName val="S600_2_EXCAV__ROCA13"/>
      <sheetName val="S610_1_Relleno_Estructuras13"/>
      <sheetName val="S623_1_Anclajes_13"/>
      <sheetName val="S623P1_Pantalla_Concreto13"/>
      <sheetName val="S630_3_Concretos_C13"/>
      <sheetName val="S630_4a_Concretos_D13"/>
      <sheetName val="S630_4b_Concretos_D13"/>
      <sheetName val="S630_6_CONCRETO_F13"/>
      <sheetName val="CONCRETO_G13"/>
      <sheetName val="S630_7_CONCRETO_G13"/>
      <sheetName val="s640_1_Acero_refuerzo13"/>
      <sheetName val="S642_13_Juntas_dilatacion13"/>
      <sheetName val="S644_2_Tuberia_PVC_4&quot;13"/>
      <sheetName val="_TUBERIA_36&quot;13"/>
      <sheetName val="S632_1_Baranda13"/>
      <sheetName val="_S661_1_TUBERIA_36&quot;_13"/>
      <sheetName val="S673_1_MAT__FILTRANTE13"/>
      <sheetName val="S673_2_GEOTEXTIL13"/>
      <sheetName val="TRANS__EXPLANACION13"/>
      <sheetName val="_S673_3_GEODREN_PLANAR_6&quot;13"/>
      <sheetName val="S681_1_GAVIONES13"/>
      <sheetName val="S700_1_Demarcacion13"/>
      <sheetName val="S700_2_Marca_víal13"/>
      <sheetName val="S701_1_tachas_reflectivas13"/>
      <sheetName val="S710_1_1_SEÑ_VERT__13"/>
      <sheetName val="S710_2_SEÑ_VERT_V13"/>
      <sheetName val="S710_1_2_SEÑ_VERT_13"/>
      <sheetName val="S730_1Defensas_13"/>
      <sheetName val="S800_2_CERCAS13"/>
      <sheetName val="S810_1_PROTECCION_TALUDES13"/>
      <sheetName val="S900_2Trans_explan13"/>
      <sheetName val="Tratamiento_fisuras13"/>
      <sheetName val="MARCAS_VIALES13"/>
      <sheetName val="Geomalla_con_fibra_de_vidrio13"/>
      <sheetName val="Anclajes_pasivos_4#613"/>
      <sheetName val="SNP1-geomalla_fibra_Vidrio13"/>
      <sheetName val="SNP2-geomalla_Biaxial13"/>
      <sheetName val="SNP3_concreto_3500_13"/>
      <sheetName val="SNP4_CEM__ASFALTICO13"/>
      <sheetName val="SNP5_MTTO_RUTINARIO13"/>
      <sheetName val="SNP6_Drenes13"/>
      <sheetName val="SNP7_Anclajes_pasivos_4#613"/>
      <sheetName val="SNP8_Anclajes_activos_2_Tor13"/>
      <sheetName val="SNP9_Anclajes_activos_4_Tor13"/>
      <sheetName val="SNP10_MATERIAL_3&quot;_TRIT13"/>
      <sheetName val="SNP11_Material_Relleno13"/>
      <sheetName val="SNP12_CUNETAS_3_00013"/>
      <sheetName val="SNP13_PARCHEO13"/>
      <sheetName val="SNP14_SELLO_JUNTAS13"/>
      <sheetName val="SNP15_Pilotes13"/>
      <sheetName val="SNP16_EXCAV__PAVIMENTO13"/>
      <sheetName val="SNP17_TRANS_BASE13"/>
      <sheetName val="SNP18_AFIRMADO_3&quot;13"/>
      <sheetName val="alcantarilla_K69+10313"/>
      <sheetName val="alcantarilla_K68+43713"/>
      <sheetName val="alcantarilla_K67+45513"/>
      <sheetName val="BOX_110+520_PUENTE_EL_VERDE13"/>
      <sheetName val="Muro_K99+070313"/>
      <sheetName val="MURO_K104+45413"/>
      <sheetName val="Muro_K109+057013"/>
      <sheetName val="BOX_K13"/>
      <sheetName val="Indicadores_Y_Listas9"/>
      <sheetName val="Indicadores_Y_Listas6"/>
      <sheetName val="s221_1_Pedraplen11"/>
      <sheetName val="S900_3_TRANS__DERRUMBE11"/>
      <sheetName val="s231_1_Geotextil11"/>
      <sheetName val="S230_2_Mejora__de_la_Sub-Ra11"/>
      <sheetName val="S320_1_Sub_base11"/>
      <sheetName val="S330_1_BASE_GRANULAR11"/>
      <sheetName val="CONFM__DE_CALZADA_EXISTENTE11"/>
      <sheetName val="S310_1_Confor__calzada_existe11"/>
      <sheetName val="_S450_1_MEZCLA_MDC-111"/>
      <sheetName val="_S450_2MEZCLA_MDC-211"/>
      <sheetName val="S420_1_RIEGO_DE_IMPRIMACION_11"/>
      <sheetName val="S421_1_RIEGO_LIGA_CRR-111"/>
      <sheetName val="S460_1_FRESADO_11"/>
      <sheetName val="Excav__REPARACION_PAVIMENTO_11"/>
      <sheetName val="S465_1_EXC__PAV__ASFALTICO11"/>
      <sheetName val="S500_1_PAVIMENTO_CONCRETO11"/>
      <sheetName val="S510_1_PAVIMENTO_ADOQUIN11"/>
      <sheetName val="S600_1_EXCAV__VARIAS_11"/>
      <sheetName val="Relleno_Estructuras11"/>
      <sheetName val="eXCAVACIONES_VARIAS_EN_ROCA_11"/>
      <sheetName val="S600_2_EXCAV__ROCA11"/>
      <sheetName val="S610_1_Relleno_Estructuras11"/>
      <sheetName val="S623_1_Anclajes_11"/>
      <sheetName val="S623P1_Pantalla_Concreto11"/>
      <sheetName val="S630_3_Concretos_C11"/>
      <sheetName val="S630_4a_Concretos_D11"/>
      <sheetName val="S630_4b_Concretos_D11"/>
      <sheetName val="S630_6_CONCRETO_F11"/>
      <sheetName val="CONCRETO_G11"/>
      <sheetName val="S630_7_CONCRETO_G11"/>
      <sheetName val="s640_1_Acero_refuerzo11"/>
      <sheetName val="S642_13_Juntas_dilatacion11"/>
      <sheetName val="S644_2_Tuberia_PVC_4&quot;11"/>
      <sheetName val="_TUBERIA_36&quot;11"/>
      <sheetName val="S632_1_Baranda11"/>
      <sheetName val="_S661_1_TUBERIA_36&quot;_11"/>
      <sheetName val="S673_1_MAT__FILTRANTE11"/>
      <sheetName val="S673_2_GEOTEXTIL11"/>
      <sheetName val="TRANS__EXPLANACION11"/>
      <sheetName val="_S673_3_GEODREN_PLANAR_6&quot;11"/>
      <sheetName val="S681_1_GAVIONES11"/>
      <sheetName val="S700_1_Demarcacion11"/>
      <sheetName val="S700_2_Marca_víal11"/>
      <sheetName val="S701_1_tachas_reflectivas11"/>
      <sheetName val="S710_1_1_SEÑ_VERT__11"/>
      <sheetName val="S710_2_SEÑ_VERT_V11"/>
      <sheetName val="S710_1_2_SEÑ_VERT_11"/>
      <sheetName val="S730_1Defensas_11"/>
      <sheetName val="S800_2_CERCAS11"/>
      <sheetName val="S810_1_PROTECCION_TALUDES11"/>
      <sheetName val="S900_2Trans_explan11"/>
      <sheetName val="Tratamiento_fisuras11"/>
      <sheetName val="MARCAS_VIALES11"/>
      <sheetName val="Geomalla_con_fibra_de_vidrio11"/>
      <sheetName val="Anclajes_pasivos_4#611"/>
      <sheetName val="SNP1-geomalla_fibra_Vidrio11"/>
      <sheetName val="SNP2-geomalla_Biaxial11"/>
      <sheetName val="SNP3_concreto_3500_11"/>
      <sheetName val="SNP4_CEM__ASFALTICO11"/>
      <sheetName val="SNP5_MTTO_RUTINARIO11"/>
      <sheetName val="SNP6_Drenes11"/>
      <sheetName val="SNP7_Anclajes_pasivos_4#611"/>
      <sheetName val="SNP8_Anclajes_activos_2_Tor11"/>
      <sheetName val="SNP9_Anclajes_activos_4_Tor11"/>
      <sheetName val="SNP10_MATERIAL_3&quot;_TRIT11"/>
      <sheetName val="SNP11_Material_Relleno11"/>
      <sheetName val="SNP12_CUNETAS_3_00011"/>
      <sheetName val="SNP13_PARCHEO11"/>
      <sheetName val="SNP14_SELLO_JUNTAS11"/>
      <sheetName val="SNP15_Pilotes11"/>
      <sheetName val="SNP16_EXCAV__PAVIMENTO11"/>
      <sheetName val="SNP17_TRANS_BASE11"/>
      <sheetName val="SNP18_AFIRMADO_3&quot;11"/>
      <sheetName val="alcantarilla_K69+10311"/>
      <sheetName val="alcantarilla_K68+43711"/>
      <sheetName val="alcantarilla_K67+45511"/>
      <sheetName val="BOX_110+520_PUENTE_EL_VERDE11"/>
      <sheetName val="Muro_K99+070311"/>
      <sheetName val="MURO_K104+45411"/>
      <sheetName val="Muro_K109+057011"/>
      <sheetName val="BOX_K11"/>
      <sheetName val="Indicadores_Y_Listas7"/>
      <sheetName val="PROY_ORIGINAL18"/>
      <sheetName val="PU_(2)17"/>
      <sheetName val="COSTOS_UNITARIOS12"/>
      <sheetName val="TRAYECTO_112"/>
      <sheetName val="200P_112"/>
      <sheetName val="210_2_212"/>
      <sheetName val="320_112"/>
      <sheetName val="640_112"/>
      <sheetName val="500P_112"/>
      <sheetName val="500P_212"/>
      <sheetName val="600_112"/>
      <sheetName val="610_112"/>
      <sheetName val="630_412"/>
      <sheetName val="640P_212"/>
      <sheetName val="640_1_(2)12"/>
      <sheetName val="672P_112"/>
      <sheetName val="2P_112"/>
      <sheetName val="900_212"/>
      <sheetName val="materiales_de_insumo12"/>
      <sheetName val="jornales_y_prestaciones12"/>
      <sheetName val="210_112"/>
      <sheetName val="310_112"/>
      <sheetName val="600_412"/>
      <sheetName val="661_112"/>
      <sheetName val="673_112"/>
      <sheetName val="673_212"/>
      <sheetName val="673_312"/>
      <sheetName val="672_112"/>
      <sheetName val="3P_112"/>
      <sheetName val="3P_212"/>
      <sheetName val="6_1P12"/>
      <sheetName val="6_2P12"/>
      <sheetName val="6_4P12"/>
      <sheetName val="VALOR_ENSAYOS12"/>
      <sheetName val="resumen_preacta12"/>
      <sheetName val="Resalto_en_asfalto12"/>
      <sheetName val="Mat_fresado_para_ampliacion12"/>
      <sheetName val="Tuberia_filtro_D=6&quot;12"/>
      <sheetName val="Realce_de_bordillo12"/>
      <sheetName val="Remocion_tuberia_d=24&quot;12"/>
      <sheetName val="GRAVA_ATRAQUES_DE_ALCANTARILL12"/>
      <sheetName val="FORMATO_PREACTA12"/>
      <sheetName val="FORMATO_FECHA)12"/>
      <sheetName val="DESMONTE_LIMP_12"/>
      <sheetName val="REGISTRO_FOTOGRAFICO12"/>
      <sheetName val="S200_1_DESM__LIMP_B_12"/>
      <sheetName val="S200_2_DESM__LIMP__NB12"/>
      <sheetName val="S201_7_DEMO__ESTRUCTURAS12"/>
      <sheetName val="Remocion_alcantarillas_12"/>
      <sheetName val="Excav__Mat__Comun_12"/>
      <sheetName val="s201_15-remoción_de_alcantari12"/>
      <sheetName val="s210_2_2-Exc_de_expl12"/>
      <sheetName val="s210_2_1-Exc_en_roca12"/>
      <sheetName val="s211_1_REMOCION_DERR_12"/>
      <sheetName val="s220_1_Terraplenes12"/>
      <sheetName val="s221_1_Pedraplen12"/>
      <sheetName val="S900_3_TRANS__DERRUMBE12"/>
      <sheetName val="s231_1_Geotextil12"/>
      <sheetName val="S230_2_Mejora__de_la_Sub-Ra12"/>
      <sheetName val="S320_1_Sub_base12"/>
      <sheetName val="S330_1_BASE_GRANULAR12"/>
      <sheetName val="CONFM__DE_CALZADA_EXISTENTE12"/>
      <sheetName val="S310_1_Confor__calzada_existe12"/>
      <sheetName val="_S450_1_MEZCLA_MDC-112"/>
      <sheetName val="_S450_2MEZCLA_MDC-212"/>
      <sheetName val="S420_1_RIEGO_DE_IMPRIMACION_12"/>
      <sheetName val="S421_1_RIEGO_LIGA_CRR-112"/>
      <sheetName val="S460_1_FRESADO_12"/>
      <sheetName val="Excav__REPARACION_PAVIMENTO_12"/>
      <sheetName val="S465_1_EXC__PAV__ASFALTICO12"/>
      <sheetName val="S500_1_PAVIMENTO_CONCRETO12"/>
      <sheetName val="S510_1_PAVIMENTO_ADOQUIN12"/>
      <sheetName val="S600_1_EXCAV__VARIAS_12"/>
      <sheetName val="Relleno_Estructuras12"/>
      <sheetName val="eXCAVACIONES_VARIAS_EN_ROCA_12"/>
      <sheetName val="S600_2_EXCAV__ROCA12"/>
      <sheetName val="S610_1_Relleno_Estructuras12"/>
      <sheetName val="S623_1_Anclajes_12"/>
      <sheetName val="S623P1_Pantalla_Concreto12"/>
      <sheetName val="S630_3_Concretos_C12"/>
      <sheetName val="S630_4a_Concretos_D12"/>
      <sheetName val="S630_4b_Concretos_D12"/>
      <sheetName val="S630_6_CONCRETO_F12"/>
      <sheetName val="CONCRETO_G12"/>
      <sheetName val="S630_7_CONCRETO_G12"/>
      <sheetName val="s640_1_Acero_refuerzo12"/>
      <sheetName val="S642_13_Juntas_dilatacion12"/>
      <sheetName val="S644_2_Tuberia_PVC_4&quot;12"/>
      <sheetName val="_TUBERIA_36&quot;12"/>
      <sheetName val="S632_1_Baranda12"/>
      <sheetName val="_S661_1_TUBERIA_36&quot;_12"/>
      <sheetName val="S673_1_MAT__FILTRANTE12"/>
      <sheetName val="S673_2_GEOTEXTIL12"/>
      <sheetName val="TRANS__EXPLANACION12"/>
      <sheetName val="_S673_3_GEODREN_PLANAR_6&quot;12"/>
      <sheetName val="S681_1_GAVIONES12"/>
      <sheetName val="S700_1_Demarcacion12"/>
      <sheetName val="S700_2_Marca_víal12"/>
      <sheetName val="S701_1_tachas_reflectivas12"/>
      <sheetName val="S710_1_1_SEÑ_VERT__12"/>
      <sheetName val="S710_2_SEÑ_VERT_V12"/>
      <sheetName val="S710_1_2_SEÑ_VERT_12"/>
      <sheetName val="S730_1Defensas_12"/>
      <sheetName val="S800_2_CERCAS12"/>
      <sheetName val="S810_1_PROTECCION_TALUDES12"/>
      <sheetName val="S900_2Trans_explan12"/>
      <sheetName val="Tratamiento_fisuras12"/>
      <sheetName val="MARCAS_VIALES12"/>
      <sheetName val="Geomalla_con_fibra_de_vidrio12"/>
      <sheetName val="Anclajes_pasivos_4#612"/>
      <sheetName val="SNP1-geomalla_fibra_Vidrio12"/>
      <sheetName val="SNP2-geomalla_Biaxial12"/>
      <sheetName val="SNP3_concreto_3500_12"/>
      <sheetName val="SNP4_CEM__ASFALTICO12"/>
      <sheetName val="SNP5_MTTO_RUTINARIO12"/>
      <sheetName val="SNP6_Drenes12"/>
      <sheetName val="SNP7_Anclajes_pasivos_4#612"/>
      <sheetName val="SNP8_Anclajes_activos_2_Tor12"/>
      <sheetName val="SNP9_Anclajes_activos_4_Tor12"/>
      <sheetName val="SNP10_MATERIAL_3&quot;_TRIT12"/>
      <sheetName val="SNP11_Material_Relleno12"/>
      <sheetName val="SNP12_CUNETAS_3_00012"/>
      <sheetName val="SNP13_PARCHEO12"/>
      <sheetName val="SNP14_SELLO_JUNTAS12"/>
      <sheetName val="SNP15_Pilotes12"/>
      <sheetName val="SNP16_EXCAV__PAVIMENTO12"/>
      <sheetName val="SNP17_TRANS_BASE12"/>
      <sheetName val="SNP18_AFIRMADO_3&quot;12"/>
      <sheetName val="alcantarilla_K69+10312"/>
      <sheetName val="alcantarilla_K68+43712"/>
      <sheetName val="alcantarilla_K67+45512"/>
      <sheetName val="BOX_110+520_PUENTE_EL_VERDE12"/>
      <sheetName val="Muro_K99+070312"/>
      <sheetName val="MURO_K104+45412"/>
      <sheetName val="Muro_K109+057012"/>
      <sheetName val="BOX_K12"/>
      <sheetName val="Indicadores_Y_Listas8"/>
      <sheetName val="PROY_ORIGINAL20"/>
      <sheetName val="PU_(2)19"/>
      <sheetName val="COSTOS_UNITARIOS14"/>
      <sheetName val="TRAYECTO_114"/>
      <sheetName val="200P_114"/>
      <sheetName val="210_2_214"/>
      <sheetName val="320_114"/>
      <sheetName val="640_114"/>
      <sheetName val="500P_114"/>
      <sheetName val="500P_214"/>
      <sheetName val="600_114"/>
      <sheetName val="610_114"/>
      <sheetName val="630_414"/>
      <sheetName val="640P_214"/>
      <sheetName val="640_1_(2)14"/>
      <sheetName val="672P_114"/>
      <sheetName val="2P_114"/>
      <sheetName val="900_214"/>
      <sheetName val="materiales_de_insumo14"/>
      <sheetName val="jornales_y_prestaciones14"/>
      <sheetName val="210_114"/>
      <sheetName val="310_114"/>
      <sheetName val="600_414"/>
      <sheetName val="661_114"/>
      <sheetName val="673_114"/>
      <sheetName val="673_214"/>
      <sheetName val="673_314"/>
      <sheetName val="672_114"/>
      <sheetName val="3P_114"/>
      <sheetName val="3P_214"/>
      <sheetName val="6_1P14"/>
      <sheetName val="6_2P14"/>
      <sheetName val="6_4P14"/>
      <sheetName val="VALOR_ENSAYOS14"/>
      <sheetName val="resumen_preacta14"/>
      <sheetName val="Resalto_en_asfalto14"/>
      <sheetName val="Mat_fresado_para_ampliacion14"/>
      <sheetName val="Tuberia_filtro_D=6&quot;14"/>
      <sheetName val="Realce_de_bordillo14"/>
      <sheetName val="Remocion_tuberia_d=24&quot;14"/>
      <sheetName val="GRAVA_ATRAQUES_DE_ALCANTARILL14"/>
      <sheetName val="FORMATO_PREACTA14"/>
      <sheetName val="FORMATO_FECHA)14"/>
      <sheetName val="DESMONTE_LIMP_14"/>
      <sheetName val="REGISTRO_FOTOGRAFICO14"/>
      <sheetName val="S200_1_DESM__LIMP_B_14"/>
      <sheetName val="S200_2_DESM__LIMP__NB14"/>
      <sheetName val="S201_7_DEMO__ESTRUCTURAS14"/>
      <sheetName val="Remocion_alcantarillas_14"/>
      <sheetName val="Excav__Mat__Comun_14"/>
      <sheetName val="s201_15-remoción_de_alcantari14"/>
      <sheetName val="s210_2_2-Exc_de_expl14"/>
      <sheetName val="s210_2_1-Exc_en_roca14"/>
      <sheetName val="s211_1_REMOCION_DERR_14"/>
      <sheetName val="s220_1_Terraplenes14"/>
      <sheetName val="s221_1_Pedraplen14"/>
      <sheetName val="S900_3_TRANS__DERRUMBE14"/>
      <sheetName val="s231_1_Geotextil14"/>
      <sheetName val="S230_2_Mejora__de_la_Sub-Ra14"/>
      <sheetName val="S320_1_Sub_base14"/>
      <sheetName val="S330_1_BASE_GRANULAR14"/>
      <sheetName val="CONFM__DE_CALZADA_EXISTENTE14"/>
      <sheetName val="S310_1_Confor__calzada_existe14"/>
      <sheetName val="_S450_1_MEZCLA_MDC-114"/>
      <sheetName val="_S450_2MEZCLA_MDC-214"/>
      <sheetName val="S420_1_RIEGO_DE_IMPRIMACION_14"/>
      <sheetName val="S421_1_RIEGO_LIGA_CRR-114"/>
      <sheetName val="S460_1_FRESADO_14"/>
      <sheetName val="Excav__REPARACION_PAVIMENTO_14"/>
      <sheetName val="S465_1_EXC__PAV__ASFALTICO14"/>
      <sheetName val="S500_1_PAVIMENTO_CONCRETO14"/>
      <sheetName val="S510_1_PAVIMENTO_ADOQUIN14"/>
      <sheetName val="S600_1_EXCAV__VARIAS_14"/>
      <sheetName val="Relleno_Estructuras14"/>
      <sheetName val="eXCAVACIONES_VARIAS_EN_ROCA_14"/>
      <sheetName val="S600_2_EXCAV__ROCA14"/>
      <sheetName val="S610_1_Relleno_Estructuras14"/>
      <sheetName val="S623_1_Anclajes_14"/>
      <sheetName val="S623P1_Pantalla_Concreto14"/>
      <sheetName val="S630_3_Concretos_C14"/>
      <sheetName val="S630_4a_Concretos_D14"/>
      <sheetName val="S630_4b_Concretos_D14"/>
      <sheetName val="S630_6_CONCRETO_F14"/>
      <sheetName val="CONCRETO_G14"/>
      <sheetName val="S630_7_CONCRETO_G14"/>
      <sheetName val="s640_1_Acero_refuerzo14"/>
      <sheetName val="S642_13_Juntas_dilatacion14"/>
      <sheetName val="S644_2_Tuberia_PVC_4&quot;14"/>
      <sheetName val="_TUBERIA_36&quot;14"/>
      <sheetName val="S632_1_Baranda14"/>
      <sheetName val="_S661_1_TUBERIA_36&quot;_14"/>
      <sheetName val="S673_1_MAT__FILTRANTE14"/>
      <sheetName val="S673_2_GEOTEXTIL14"/>
      <sheetName val="TRANS__EXPLANACION14"/>
      <sheetName val="_S673_3_GEODREN_PLANAR_6&quot;14"/>
      <sheetName val="S681_1_GAVIONES14"/>
      <sheetName val="S700_1_Demarcacion14"/>
      <sheetName val="S700_2_Marca_víal14"/>
      <sheetName val="S701_1_tachas_reflectivas14"/>
      <sheetName val="S710_1_1_SEÑ_VERT__14"/>
      <sheetName val="S710_2_SEÑ_VERT_V14"/>
      <sheetName val="S710_1_2_SEÑ_VERT_14"/>
      <sheetName val="S730_1Defensas_14"/>
      <sheetName val="S800_2_CERCAS14"/>
      <sheetName val="S810_1_PROTECCION_TALUDES14"/>
      <sheetName val="S900_2Trans_explan14"/>
      <sheetName val="Tratamiento_fisuras14"/>
      <sheetName val="MARCAS_VIALES14"/>
      <sheetName val="Geomalla_con_fibra_de_vidrio14"/>
      <sheetName val="Anclajes_pasivos_4#614"/>
      <sheetName val="SNP1-geomalla_fibra_Vidrio14"/>
      <sheetName val="SNP2-geomalla_Biaxial14"/>
      <sheetName val="SNP3_concreto_3500_14"/>
      <sheetName val="SNP4_CEM__ASFALTICO14"/>
      <sheetName val="SNP5_MTTO_RUTINARIO14"/>
      <sheetName val="SNP6_Drenes14"/>
      <sheetName val="SNP7_Anclajes_pasivos_4#614"/>
      <sheetName val="SNP8_Anclajes_activos_2_Tor14"/>
      <sheetName val="SNP9_Anclajes_activos_4_Tor14"/>
      <sheetName val="SNP10_MATERIAL_3&quot;_TRIT14"/>
      <sheetName val="SNP11_Material_Relleno14"/>
      <sheetName val="SNP12_CUNETAS_3_00014"/>
      <sheetName val="SNP13_PARCHEO14"/>
      <sheetName val="SNP14_SELLO_JUNTAS14"/>
      <sheetName val="SNP15_Pilotes14"/>
      <sheetName val="SNP16_EXCAV__PAVIMENTO14"/>
      <sheetName val="SNP17_TRANS_BASE14"/>
      <sheetName val="SNP18_AFIRMADO_3&quot;14"/>
      <sheetName val="alcantarilla_K69+10314"/>
      <sheetName val="alcantarilla_K68+43714"/>
      <sheetName val="alcantarilla_K67+45514"/>
      <sheetName val="BOX_110+520_PUENTE_EL_VERDE14"/>
      <sheetName val="Muro_K99+070314"/>
      <sheetName val="MURO_K104+45414"/>
      <sheetName val="Muro_K109+057014"/>
      <sheetName val="BOX_K14"/>
      <sheetName val="INFORME_SEMANAL11"/>
      <sheetName val="201_711"/>
      <sheetName val="211_111"/>
      <sheetName val="320_211"/>
      <sheetName val="330_111"/>
      <sheetName val="330_211"/>
      <sheetName val="411_211"/>
      <sheetName val="450_2P11"/>
      <sheetName val="450_9P11"/>
      <sheetName val="461_111"/>
      <sheetName val="465_111"/>
      <sheetName val="464_1P11"/>
      <sheetName val="600_211"/>
      <sheetName val="630_511"/>
      <sheetName val="630_611"/>
      <sheetName val="630_711"/>
      <sheetName val="681_111"/>
      <sheetName val="670_P11"/>
      <sheetName val="671_P11"/>
      <sheetName val="674_211"/>
      <sheetName val="450_3P11"/>
      <sheetName val="621_1P11"/>
      <sheetName val="610_2P11"/>
      <sheetName val="230_211"/>
      <sheetName val="230_2P11"/>
      <sheetName val="621_1-1P11"/>
      <sheetName val="621_1_2P11"/>
      <sheetName val="PESO_VARILLAS11"/>
      <sheetName val="210_1_110"/>
      <sheetName val="210_1_210"/>
      <sheetName val="210_2_110"/>
      <sheetName val="220_110"/>
      <sheetName val="420_110"/>
      <sheetName val="421_110"/>
      <sheetName val="630_4_110"/>
      <sheetName val="640_1_110"/>
      <sheetName val="4P_1_110"/>
      <sheetName val="671_110"/>
      <sheetName val="673P_110"/>
      <sheetName val="674p_210"/>
      <sheetName val="640_1_210"/>
      <sheetName val="640_1_410"/>
      <sheetName val="630_3_110"/>
      <sheetName val="700_110"/>
      <sheetName val="701_210"/>
      <sheetName val="710_110"/>
      <sheetName val="730_110"/>
      <sheetName val="TORTA_EST10"/>
      <sheetName val="Indicadores_Y_Listas10"/>
      <sheetName val="PROY_ORIGINAL21"/>
      <sheetName val="PU_(2)20"/>
      <sheetName val="COSTOS_UNITARIOS15"/>
      <sheetName val="TRAYECTO_115"/>
      <sheetName val="200P_115"/>
      <sheetName val="210_2_215"/>
      <sheetName val="320_115"/>
      <sheetName val="640_115"/>
      <sheetName val="500P_115"/>
      <sheetName val="500P_215"/>
      <sheetName val="600_115"/>
      <sheetName val="610_115"/>
      <sheetName val="630_415"/>
      <sheetName val="640P_215"/>
      <sheetName val="640_1_(2)15"/>
      <sheetName val="672P_115"/>
      <sheetName val="2P_115"/>
      <sheetName val="900_215"/>
      <sheetName val="materiales_de_insumo15"/>
      <sheetName val="jornales_y_prestaciones15"/>
      <sheetName val="210_115"/>
      <sheetName val="310_115"/>
      <sheetName val="600_415"/>
      <sheetName val="661_115"/>
      <sheetName val="673_115"/>
      <sheetName val="673_215"/>
      <sheetName val="673_315"/>
      <sheetName val="672_115"/>
      <sheetName val="3P_115"/>
      <sheetName val="3P_215"/>
      <sheetName val="6_1P15"/>
      <sheetName val="6_2P15"/>
      <sheetName val="6_4P15"/>
      <sheetName val="VALOR_ENSAYOS15"/>
      <sheetName val="resumen_preacta15"/>
      <sheetName val="Resalto_en_asfalto15"/>
      <sheetName val="Mat_fresado_para_ampliacion15"/>
      <sheetName val="Tuberia_filtro_D=6&quot;15"/>
      <sheetName val="Realce_de_bordillo15"/>
      <sheetName val="Remocion_tuberia_d=24&quot;15"/>
      <sheetName val="GRAVA_ATRAQUES_DE_ALCANTARILL15"/>
      <sheetName val="FORMATO_PREACTA15"/>
      <sheetName val="FORMATO_FECHA)15"/>
      <sheetName val="DESMONTE_LIMP_15"/>
      <sheetName val="REGISTRO_FOTOGRAFICO15"/>
      <sheetName val="S200_1_DESM__LIMP_B_15"/>
      <sheetName val="S200_2_DESM__LIMP__NB15"/>
      <sheetName val="S201_7_DEMO__ESTRUCTURAS15"/>
      <sheetName val="Remocion_alcantarillas_15"/>
      <sheetName val="Excav__Mat__Comun_15"/>
      <sheetName val="s201_15-remoción_de_alcantari15"/>
      <sheetName val="s210_2_2-Exc_de_expl15"/>
      <sheetName val="s210_2_1-Exc_en_roca15"/>
      <sheetName val="s211_1_REMOCION_DERR_15"/>
      <sheetName val="s220_1_Terraplenes15"/>
      <sheetName val="s221_1_Pedraplen15"/>
      <sheetName val="S900_3_TRANS__DERRUMBE15"/>
      <sheetName val="s231_1_Geotextil15"/>
      <sheetName val="S230_2_Mejora__de_la_Sub-Ra15"/>
      <sheetName val="S320_1_Sub_base15"/>
      <sheetName val="S330_1_BASE_GRANULAR15"/>
      <sheetName val="CONFM__DE_CALZADA_EXISTENTE15"/>
      <sheetName val="S310_1_Confor__calzada_existe15"/>
      <sheetName val="_S450_1_MEZCLA_MDC-115"/>
      <sheetName val="_S450_2MEZCLA_MDC-215"/>
      <sheetName val="S420_1_RIEGO_DE_IMPRIMACION_15"/>
      <sheetName val="S421_1_RIEGO_LIGA_CRR-115"/>
      <sheetName val="S460_1_FRESADO_15"/>
      <sheetName val="Excav__REPARACION_PAVIMENTO_15"/>
      <sheetName val="S465_1_EXC__PAV__ASFALTICO15"/>
      <sheetName val="S500_1_PAVIMENTO_CONCRETO15"/>
      <sheetName val="S510_1_PAVIMENTO_ADOQUIN15"/>
      <sheetName val="S600_1_EXCAV__VARIAS_15"/>
      <sheetName val="Relleno_Estructuras15"/>
      <sheetName val="eXCAVACIONES_VARIAS_EN_ROCA_15"/>
      <sheetName val="S600_2_EXCAV__ROCA15"/>
      <sheetName val="S610_1_Relleno_Estructuras15"/>
      <sheetName val="S623_1_Anclajes_15"/>
      <sheetName val="S623P1_Pantalla_Concreto15"/>
      <sheetName val="S630_3_Concretos_C15"/>
      <sheetName val="S630_4a_Concretos_D15"/>
      <sheetName val="S630_4b_Concretos_D15"/>
      <sheetName val="S630_6_CONCRETO_F15"/>
      <sheetName val="CONCRETO_G15"/>
      <sheetName val="S630_7_CONCRETO_G15"/>
      <sheetName val="s640_1_Acero_refuerzo15"/>
      <sheetName val="S642_13_Juntas_dilatacion15"/>
      <sheetName val="S644_2_Tuberia_PVC_4&quot;15"/>
      <sheetName val="_TUBERIA_36&quot;15"/>
      <sheetName val="S632_1_Baranda15"/>
      <sheetName val="_S661_1_TUBERIA_36&quot;_15"/>
      <sheetName val="S673_1_MAT__FILTRANTE15"/>
      <sheetName val="S673_2_GEOTEXTIL15"/>
      <sheetName val="TRANS__EXPLANACION15"/>
      <sheetName val="_S673_3_GEODREN_PLANAR_6&quot;15"/>
      <sheetName val="S681_1_GAVIONES15"/>
      <sheetName val="S700_1_Demarcacion15"/>
      <sheetName val="S700_2_Marca_víal15"/>
      <sheetName val="S701_1_tachas_reflectivas15"/>
      <sheetName val="S710_1_1_SEÑ_VERT__15"/>
      <sheetName val="S710_2_SEÑ_VERT_V15"/>
      <sheetName val="S710_1_2_SEÑ_VERT_15"/>
      <sheetName val="S730_1Defensas_15"/>
      <sheetName val="S800_2_CERCAS15"/>
      <sheetName val="S810_1_PROTECCION_TALUDES15"/>
      <sheetName val="S900_2Trans_explan15"/>
      <sheetName val="Tratamiento_fisuras15"/>
      <sheetName val="MARCAS_VIALES15"/>
      <sheetName val="Geomalla_con_fibra_de_vidrio15"/>
      <sheetName val="Anclajes_pasivos_4#615"/>
      <sheetName val="SNP1-geomalla_fibra_Vidrio15"/>
      <sheetName val="SNP2-geomalla_Biaxial15"/>
      <sheetName val="SNP3_concreto_3500_15"/>
      <sheetName val="SNP4_CEM__ASFALTICO15"/>
      <sheetName val="SNP5_MTTO_RUTINARIO15"/>
      <sheetName val="SNP6_Drenes15"/>
      <sheetName val="SNP7_Anclajes_pasivos_4#615"/>
      <sheetName val="SNP8_Anclajes_activos_2_Tor15"/>
      <sheetName val="SNP9_Anclajes_activos_4_Tor15"/>
      <sheetName val="SNP10_MATERIAL_3&quot;_TRIT15"/>
      <sheetName val="SNP11_Material_Relleno15"/>
      <sheetName val="SNP12_CUNETAS_3_00015"/>
      <sheetName val="SNP13_PARCHEO15"/>
      <sheetName val="SNP14_SELLO_JUNTAS15"/>
      <sheetName val="SNP15_Pilotes15"/>
      <sheetName val="SNP16_EXCAV__PAVIMENTO15"/>
      <sheetName val="SNP17_TRANS_BASE15"/>
      <sheetName val="SNP18_AFIRMADO_3&quot;15"/>
      <sheetName val="alcantarilla_K69+10315"/>
      <sheetName val="alcantarilla_K68+43715"/>
      <sheetName val="alcantarilla_K67+45515"/>
      <sheetName val="BOX_110+520_PUENTE_EL_VERDE15"/>
      <sheetName val="Muro_K99+070315"/>
      <sheetName val="MURO_K104+45415"/>
      <sheetName val="Muro_K109+057015"/>
      <sheetName val="BOX_K15"/>
      <sheetName val="INFORME_SEMANAL12"/>
      <sheetName val="201_712"/>
      <sheetName val="211_112"/>
      <sheetName val="320_212"/>
      <sheetName val="330_112"/>
      <sheetName val="330_212"/>
      <sheetName val="411_212"/>
      <sheetName val="450_2P12"/>
      <sheetName val="450_9P12"/>
      <sheetName val="461_112"/>
      <sheetName val="465_112"/>
      <sheetName val="464_1P12"/>
      <sheetName val="600_212"/>
      <sheetName val="630_512"/>
      <sheetName val="630_612"/>
      <sheetName val="630_712"/>
      <sheetName val="681_112"/>
      <sheetName val="670_P12"/>
      <sheetName val="671_P12"/>
      <sheetName val="674_212"/>
      <sheetName val="450_3P12"/>
      <sheetName val="621_1P12"/>
      <sheetName val="610_2P12"/>
      <sheetName val="230_212"/>
      <sheetName val="230_2P12"/>
      <sheetName val="621_1-1P12"/>
      <sheetName val="621_1_2P12"/>
      <sheetName val="PESO_VARILLAS12"/>
      <sheetName val="210_1_111"/>
      <sheetName val="210_1_211"/>
      <sheetName val="210_2_111"/>
      <sheetName val="220_111"/>
      <sheetName val="420_111"/>
      <sheetName val="421_111"/>
      <sheetName val="630_4_111"/>
      <sheetName val="640_1_111"/>
      <sheetName val="4P_1_111"/>
      <sheetName val="671_111"/>
      <sheetName val="673P_111"/>
      <sheetName val="674p_211"/>
      <sheetName val="640_1_211"/>
      <sheetName val="640_1_411"/>
      <sheetName val="630_3_111"/>
      <sheetName val="700_111"/>
      <sheetName val="701_211"/>
      <sheetName val="710_111"/>
      <sheetName val="730_111"/>
      <sheetName val="TORTA_EST11"/>
      <sheetName val="Indicadores_Y_Listas11"/>
      <sheetName val="PROY_ORIGINAL22"/>
      <sheetName val="PU_(2)21"/>
      <sheetName val="COSTOS_UNITARIOS16"/>
      <sheetName val="TRAYECTO_116"/>
      <sheetName val="200P_116"/>
      <sheetName val="210_2_216"/>
      <sheetName val="320_116"/>
      <sheetName val="640_116"/>
      <sheetName val="500P_116"/>
      <sheetName val="500P_216"/>
      <sheetName val="600_116"/>
      <sheetName val="610_116"/>
      <sheetName val="630_416"/>
      <sheetName val="640P_216"/>
      <sheetName val="640_1_(2)16"/>
      <sheetName val="672P_116"/>
      <sheetName val="2P_116"/>
      <sheetName val="900_216"/>
      <sheetName val="materiales_de_insumo16"/>
      <sheetName val="jornales_y_prestaciones16"/>
      <sheetName val="210_116"/>
      <sheetName val="310_116"/>
      <sheetName val="600_416"/>
      <sheetName val="661_116"/>
      <sheetName val="673_116"/>
      <sheetName val="673_216"/>
      <sheetName val="673_316"/>
      <sheetName val="672_116"/>
      <sheetName val="3P_116"/>
      <sheetName val="3P_216"/>
      <sheetName val="6_1P16"/>
      <sheetName val="6_2P16"/>
      <sheetName val="6_4P16"/>
      <sheetName val="VALOR_ENSAYOS16"/>
      <sheetName val="resumen_preacta16"/>
      <sheetName val="Resalto_en_asfalto16"/>
      <sheetName val="Mat_fresado_para_ampliacion16"/>
      <sheetName val="Tuberia_filtro_D=6&quot;16"/>
      <sheetName val="Realce_de_bordillo16"/>
      <sheetName val="Remocion_tuberia_d=24&quot;16"/>
      <sheetName val="GRAVA_ATRAQUES_DE_ALCANTARILL16"/>
      <sheetName val="FORMATO_PREACTA16"/>
      <sheetName val="FORMATO_FECHA)16"/>
      <sheetName val="DESMONTE_LIMP_16"/>
      <sheetName val="REGISTRO_FOTOGRAFICO16"/>
      <sheetName val="S200_1_DESM__LIMP_B_16"/>
      <sheetName val="S200_2_DESM__LIMP__NB16"/>
      <sheetName val="S201_7_DEMO__ESTRUCTURAS16"/>
      <sheetName val="Remocion_alcantarillas_16"/>
      <sheetName val="Excav__Mat__Comun_16"/>
      <sheetName val="s201_15-remoción_de_alcantari16"/>
      <sheetName val="s210_2_2-Exc_de_expl16"/>
      <sheetName val="s210_2_1-Exc_en_roca16"/>
      <sheetName val="s211_1_REMOCION_DERR_16"/>
      <sheetName val="s220_1_Terraplenes16"/>
      <sheetName val="s221_1_Pedraplen16"/>
      <sheetName val="S900_3_TRANS__DERRUMBE16"/>
      <sheetName val="s231_1_Geotextil16"/>
      <sheetName val="S230_2_Mejora__de_la_Sub-Ra16"/>
      <sheetName val="S320_1_Sub_base16"/>
      <sheetName val="S330_1_BASE_GRANULAR16"/>
      <sheetName val="CONFM__DE_CALZADA_EXISTENTE16"/>
      <sheetName val="S310_1_Confor__calzada_existe16"/>
      <sheetName val="_S450_1_MEZCLA_MDC-116"/>
      <sheetName val="_S450_2MEZCLA_MDC-216"/>
      <sheetName val="S420_1_RIEGO_DE_IMPRIMACION_16"/>
      <sheetName val="S421_1_RIEGO_LIGA_CRR-116"/>
      <sheetName val="S460_1_FRESADO_16"/>
      <sheetName val="Excav__REPARACION_PAVIMENTO_16"/>
      <sheetName val="S465_1_EXC__PAV__ASFALTICO16"/>
      <sheetName val="S500_1_PAVIMENTO_CONCRETO16"/>
      <sheetName val="S510_1_PAVIMENTO_ADOQUIN16"/>
      <sheetName val="S600_1_EXCAV__VARIAS_16"/>
      <sheetName val="Relleno_Estructuras16"/>
      <sheetName val="eXCAVACIONES_VARIAS_EN_ROCA_16"/>
      <sheetName val="S600_2_EXCAV__ROCA16"/>
      <sheetName val="S610_1_Relleno_Estructuras16"/>
      <sheetName val="S623_1_Anclajes_16"/>
      <sheetName val="S623P1_Pantalla_Concreto16"/>
      <sheetName val="S630_3_Concretos_C16"/>
      <sheetName val="S630_4a_Concretos_D16"/>
      <sheetName val="S630_4b_Concretos_D16"/>
      <sheetName val="S630_6_CONCRETO_F16"/>
      <sheetName val="CONCRETO_G16"/>
      <sheetName val="S630_7_CONCRETO_G16"/>
      <sheetName val="s640_1_Acero_refuerzo16"/>
      <sheetName val="S642_13_Juntas_dilatacion16"/>
      <sheetName val="S644_2_Tuberia_PVC_4&quot;16"/>
      <sheetName val="_TUBERIA_36&quot;16"/>
      <sheetName val="S632_1_Baranda16"/>
      <sheetName val="_S661_1_TUBERIA_36&quot;_16"/>
      <sheetName val="S673_1_MAT__FILTRANTE16"/>
      <sheetName val="S673_2_GEOTEXTIL16"/>
      <sheetName val="TRANS__EXPLANACION16"/>
      <sheetName val="_S673_3_GEODREN_PLANAR_6&quot;16"/>
      <sheetName val="S681_1_GAVIONES16"/>
      <sheetName val="S700_1_Demarcacion16"/>
      <sheetName val="S700_2_Marca_víal16"/>
      <sheetName val="S701_1_tachas_reflectivas16"/>
      <sheetName val="S710_1_1_SEÑ_VERT__16"/>
      <sheetName val="S710_2_SEÑ_VERT_V16"/>
      <sheetName val="S710_1_2_SEÑ_VERT_16"/>
      <sheetName val="S730_1Defensas_16"/>
      <sheetName val="S800_2_CERCAS16"/>
      <sheetName val="S810_1_PROTECCION_TALUDES16"/>
      <sheetName val="S900_2Trans_explan16"/>
      <sheetName val="Tratamiento_fisuras16"/>
      <sheetName val="MARCAS_VIALES16"/>
      <sheetName val="Geomalla_con_fibra_de_vidrio16"/>
      <sheetName val="Anclajes_pasivos_4#616"/>
      <sheetName val="SNP1-geomalla_fibra_Vidrio16"/>
      <sheetName val="SNP2-geomalla_Biaxial16"/>
      <sheetName val="SNP3_concreto_3500_16"/>
      <sheetName val="SNP4_CEM__ASFALTICO16"/>
      <sheetName val="SNP5_MTTO_RUTINARIO16"/>
      <sheetName val="SNP6_Drenes16"/>
      <sheetName val="SNP7_Anclajes_pasivos_4#616"/>
      <sheetName val="SNP8_Anclajes_activos_2_Tor16"/>
      <sheetName val="SNP9_Anclajes_activos_4_Tor16"/>
      <sheetName val="SNP10_MATERIAL_3&quot;_TRIT16"/>
      <sheetName val="SNP11_Material_Relleno16"/>
      <sheetName val="SNP12_CUNETAS_3_00016"/>
      <sheetName val="SNP13_PARCHEO16"/>
      <sheetName val="SNP14_SELLO_JUNTAS16"/>
      <sheetName val="SNP15_Pilotes16"/>
      <sheetName val="SNP16_EXCAV__PAVIMENTO16"/>
      <sheetName val="SNP17_TRANS_BASE16"/>
      <sheetName val="SNP18_AFIRMADO_3&quot;16"/>
      <sheetName val="alcantarilla_K69+10316"/>
      <sheetName val="alcantarilla_K68+43716"/>
      <sheetName val="alcantarilla_K67+45516"/>
      <sheetName val="BOX_110+520_PUENTE_EL_VERDE16"/>
      <sheetName val="Muro_K99+070316"/>
      <sheetName val="MURO_K104+45416"/>
      <sheetName val="Muro_K109+057016"/>
      <sheetName val="BOX_K16"/>
      <sheetName val="INFORME_SEMANAL13"/>
      <sheetName val="201_713"/>
      <sheetName val="211_113"/>
      <sheetName val="320_213"/>
      <sheetName val="330_113"/>
      <sheetName val="330_213"/>
      <sheetName val="411_213"/>
      <sheetName val="450_2P13"/>
      <sheetName val="450_9P13"/>
      <sheetName val="461_113"/>
      <sheetName val="465_113"/>
      <sheetName val="464_1P13"/>
      <sheetName val="600_213"/>
      <sheetName val="630_513"/>
      <sheetName val="630_613"/>
      <sheetName val="630_713"/>
      <sheetName val="681_113"/>
      <sheetName val="670_P13"/>
      <sheetName val="671_P13"/>
      <sheetName val="674_213"/>
      <sheetName val="450_3P13"/>
      <sheetName val="621_1P13"/>
      <sheetName val="610_2P13"/>
      <sheetName val="230_213"/>
      <sheetName val="230_2P13"/>
      <sheetName val="621_1-1P13"/>
      <sheetName val="621_1_2P13"/>
      <sheetName val="PESO_VARILLAS13"/>
      <sheetName val="210_1_112"/>
      <sheetName val="210_1_212"/>
      <sheetName val="210_2_112"/>
      <sheetName val="220_112"/>
      <sheetName val="420_112"/>
      <sheetName val="421_112"/>
      <sheetName val="630_4_112"/>
      <sheetName val="640_1_112"/>
      <sheetName val="4P_1_112"/>
      <sheetName val="671_112"/>
      <sheetName val="673P_112"/>
      <sheetName val="674p_212"/>
      <sheetName val="640_1_212"/>
      <sheetName val="640_1_412"/>
      <sheetName val="630_3_112"/>
      <sheetName val="700_112"/>
      <sheetName val="701_212"/>
      <sheetName val="710_112"/>
      <sheetName val="730_112"/>
      <sheetName val="TORTA_EST12"/>
      <sheetName val="Indicadores_Y_Listas12"/>
      <sheetName val="PROY_ORIGINAL23"/>
      <sheetName val="PU_(2)22"/>
      <sheetName val="COSTOS_UNITARIOS17"/>
      <sheetName val="TRAYECTO_117"/>
      <sheetName val="200P_117"/>
      <sheetName val="210_2_217"/>
      <sheetName val="320_117"/>
      <sheetName val="640_117"/>
      <sheetName val="500P_117"/>
      <sheetName val="500P_217"/>
      <sheetName val="600_117"/>
      <sheetName val="610_117"/>
      <sheetName val="630_417"/>
      <sheetName val="640P_217"/>
      <sheetName val="640_1_(2)17"/>
      <sheetName val="672P_117"/>
      <sheetName val="2P_117"/>
      <sheetName val="900_217"/>
      <sheetName val="materiales_de_insumo17"/>
      <sheetName val="jornales_y_prestaciones17"/>
      <sheetName val="210_117"/>
      <sheetName val="310_117"/>
      <sheetName val="600_417"/>
      <sheetName val="661_117"/>
      <sheetName val="673_117"/>
      <sheetName val="673_217"/>
      <sheetName val="673_317"/>
      <sheetName val="672_117"/>
      <sheetName val="3P_117"/>
      <sheetName val="3P_217"/>
      <sheetName val="6_1P17"/>
      <sheetName val="6_2P17"/>
      <sheetName val="6_4P17"/>
      <sheetName val="VALOR_ENSAYOS17"/>
      <sheetName val="resumen_preacta17"/>
      <sheetName val="Resalto_en_asfalto17"/>
      <sheetName val="Mat_fresado_para_ampliacion17"/>
      <sheetName val="Tuberia_filtro_D=6&quot;17"/>
      <sheetName val="Realce_de_bordillo17"/>
      <sheetName val="Remocion_tuberia_d=24&quot;17"/>
      <sheetName val="GRAVA_ATRAQUES_DE_ALCANTARILL17"/>
      <sheetName val="FORMATO_PREACTA17"/>
      <sheetName val="FORMATO_FECHA)17"/>
      <sheetName val="DESMONTE_LIMP_17"/>
      <sheetName val="REGISTRO_FOTOGRAFICO17"/>
      <sheetName val="S200_1_DESM__LIMP_B_17"/>
      <sheetName val="S200_2_DESM__LIMP__NB17"/>
      <sheetName val="S201_7_DEMO__ESTRUCTURAS17"/>
      <sheetName val="Remocion_alcantarillas_17"/>
      <sheetName val="Excav__Mat__Comun_17"/>
      <sheetName val="s201_15-remoción_de_alcantari17"/>
      <sheetName val="s210_2_2-Exc_de_expl17"/>
      <sheetName val="s210_2_1-Exc_en_roca17"/>
      <sheetName val="s211_1_REMOCION_DERR_17"/>
      <sheetName val="s220_1_Terraplenes17"/>
      <sheetName val="s221_1_Pedraplen17"/>
      <sheetName val="S900_3_TRANS__DERRUMBE17"/>
      <sheetName val="s231_1_Geotextil17"/>
      <sheetName val="S230_2_Mejora__de_la_Sub-Ra17"/>
      <sheetName val="S320_1_Sub_base17"/>
      <sheetName val="S330_1_BASE_GRANULAR17"/>
      <sheetName val="CONFM__DE_CALZADA_EXISTENTE17"/>
      <sheetName val="S310_1_Confor__calzada_existe17"/>
      <sheetName val="_S450_1_MEZCLA_MDC-117"/>
      <sheetName val="_S450_2MEZCLA_MDC-217"/>
      <sheetName val="S420_1_RIEGO_DE_IMPRIMACION_17"/>
      <sheetName val="S421_1_RIEGO_LIGA_CRR-117"/>
      <sheetName val="S460_1_FRESADO_17"/>
      <sheetName val="Excav__REPARACION_PAVIMENTO_17"/>
      <sheetName val="S465_1_EXC__PAV__ASFALTICO17"/>
      <sheetName val="S500_1_PAVIMENTO_CONCRETO17"/>
      <sheetName val="S510_1_PAVIMENTO_ADOQUIN17"/>
      <sheetName val="S600_1_EXCAV__VARIAS_17"/>
      <sheetName val="Relleno_Estructuras17"/>
      <sheetName val="eXCAVACIONES_VARIAS_EN_ROCA_17"/>
      <sheetName val="S600_2_EXCAV__ROCA17"/>
      <sheetName val="S610_1_Relleno_Estructuras17"/>
      <sheetName val="S623_1_Anclajes_17"/>
      <sheetName val="S623P1_Pantalla_Concreto17"/>
      <sheetName val="S630_3_Concretos_C17"/>
      <sheetName val="S630_4a_Concretos_D17"/>
      <sheetName val="S630_4b_Concretos_D17"/>
      <sheetName val="S630_6_CONCRETO_F17"/>
      <sheetName val="CONCRETO_G17"/>
      <sheetName val="S630_7_CONCRETO_G17"/>
      <sheetName val="s640_1_Acero_refuerzo17"/>
      <sheetName val="S642_13_Juntas_dilatacion17"/>
      <sheetName val="S644_2_Tuberia_PVC_4&quot;17"/>
      <sheetName val="_TUBERIA_36&quot;17"/>
      <sheetName val="S632_1_Baranda17"/>
      <sheetName val="_S661_1_TUBERIA_36&quot;_17"/>
      <sheetName val="S673_1_MAT__FILTRANTE17"/>
      <sheetName val="S673_2_GEOTEXTIL17"/>
      <sheetName val="TRANS__EXPLANACION17"/>
      <sheetName val="_S673_3_GEODREN_PLANAR_6&quot;17"/>
      <sheetName val="S681_1_GAVIONES17"/>
      <sheetName val="S700_1_Demarcacion17"/>
      <sheetName val="S700_2_Marca_víal17"/>
      <sheetName val="S701_1_tachas_reflectivas17"/>
      <sheetName val="S710_1_1_SEÑ_VERT__17"/>
      <sheetName val="S710_2_SEÑ_VERT_V17"/>
      <sheetName val="S710_1_2_SEÑ_VERT_17"/>
      <sheetName val="S730_1Defensas_17"/>
      <sheetName val="S800_2_CERCAS17"/>
      <sheetName val="S810_1_PROTECCION_TALUDES17"/>
      <sheetName val="S900_2Trans_explan17"/>
      <sheetName val="Tratamiento_fisuras17"/>
      <sheetName val="MARCAS_VIALES17"/>
      <sheetName val="Geomalla_con_fibra_de_vidrio17"/>
      <sheetName val="Anclajes_pasivos_4#617"/>
      <sheetName val="SNP1-geomalla_fibra_Vidrio17"/>
      <sheetName val="SNP2-geomalla_Biaxial17"/>
      <sheetName val="SNP3_concreto_3500_17"/>
      <sheetName val="SNP4_CEM__ASFALTICO17"/>
      <sheetName val="SNP5_MTTO_RUTINARIO17"/>
      <sheetName val="SNP6_Drenes17"/>
      <sheetName val="SNP7_Anclajes_pasivos_4#617"/>
      <sheetName val="SNP8_Anclajes_activos_2_Tor17"/>
      <sheetName val="SNP9_Anclajes_activos_4_Tor17"/>
      <sheetName val="SNP10_MATERIAL_3&quot;_TRIT17"/>
      <sheetName val="SNP11_Material_Relleno17"/>
      <sheetName val="SNP12_CUNETAS_3_00017"/>
      <sheetName val="SNP13_PARCHEO17"/>
      <sheetName val="SNP14_SELLO_JUNTAS17"/>
      <sheetName val="SNP15_Pilotes17"/>
      <sheetName val="SNP16_EXCAV__PAVIMENTO17"/>
      <sheetName val="SNP17_TRANS_BASE17"/>
      <sheetName val="SNP18_AFIRMADO_3&quot;17"/>
      <sheetName val="alcantarilla_K69+10317"/>
      <sheetName val="alcantarilla_K68+43717"/>
      <sheetName val="alcantarilla_K67+45517"/>
      <sheetName val="BOX_110+520_PUENTE_EL_VERDE17"/>
      <sheetName val="Muro_K99+070317"/>
      <sheetName val="MURO_K104+45417"/>
      <sheetName val="Muro_K109+057017"/>
      <sheetName val="BOX_K17"/>
      <sheetName val="INFORME_SEMANAL14"/>
      <sheetName val="201_714"/>
      <sheetName val="211_114"/>
      <sheetName val="320_214"/>
      <sheetName val="330_114"/>
      <sheetName val="330_214"/>
      <sheetName val="411_214"/>
      <sheetName val="450_2P14"/>
      <sheetName val="450_9P14"/>
      <sheetName val="461_114"/>
      <sheetName val="465_114"/>
      <sheetName val="464_1P14"/>
      <sheetName val="600_214"/>
      <sheetName val="630_514"/>
      <sheetName val="630_614"/>
      <sheetName val="630_714"/>
      <sheetName val="681_114"/>
      <sheetName val="670_P14"/>
      <sheetName val="671_P14"/>
      <sheetName val="674_214"/>
      <sheetName val="450_3P14"/>
      <sheetName val="621_1P14"/>
      <sheetName val="610_2P14"/>
      <sheetName val="230_214"/>
      <sheetName val="230_2P14"/>
      <sheetName val="621_1-1P14"/>
      <sheetName val="621_1_2P14"/>
      <sheetName val="PESO_VARILLAS14"/>
      <sheetName val="210_1_113"/>
      <sheetName val="210_1_213"/>
      <sheetName val="210_2_113"/>
      <sheetName val="220_113"/>
      <sheetName val="420_113"/>
      <sheetName val="421_113"/>
      <sheetName val="630_4_113"/>
      <sheetName val="640_1_113"/>
      <sheetName val="4P_1_113"/>
      <sheetName val="671_113"/>
      <sheetName val="673P_113"/>
      <sheetName val="674p_213"/>
      <sheetName val="640_1_213"/>
      <sheetName val="640_1_413"/>
      <sheetName val="630_3_113"/>
      <sheetName val="700_113"/>
      <sheetName val="701_213"/>
      <sheetName val="710_113"/>
      <sheetName val="730_113"/>
      <sheetName val="TORTA_EST13"/>
      <sheetName val="Indicadores_Y_Listas13"/>
      <sheetName val="PROY_ORIGINAL24"/>
      <sheetName val="PU_(2)23"/>
      <sheetName val="COSTOS_UNITARIOS18"/>
      <sheetName val="TRAYECTO_118"/>
      <sheetName val="200P_118"/>
      <sheetName val="210_2_218"/>
      <sheetName val="320_118"/>
      <sheetName val="640_118"/>
      <sheetName val="500P_118"/>
      <sheetName val="500P_218"/>
      <sheetName val="600_118"/>
      <sheetName val="610_118"/>
      <sheetName val="630_418"/>
      <sheetName val="640P_218"/>
      <sheetName val="640_1_(2)18"/>
      <sheetName val="672P_118"/>
      <sheetName val="2P_118"/>
      <sheetName val="900_218"/>
      <sheetName val="materiales_de_insumo18"/>
      <sheetName val="jornales_y_prestaciones18"/>
      <sheetName val="210_118"/>
      <sheetName val="310_118"/>
      <sheetName val="600_418"/>
      <sheetName val="661_118"/>
      <sheetName val="673_118"/>
      <sheetName val="673_218"/>
      <sheetName val="673_318"/>
      <sheetName val="672_118"/>
      <sheetName val="3P_118"/>
      <sheetName val="3P_218"/>
      <sheetName val="6_1P18"/>
      <sheetName val="6_2P18"/>
      <sheetName val="6_4P18"/>
      <sheetName val="VALOR_ENSAYOS18"/>
      <sheetName val="resumen_preacta18"/>
      <sheetName val="Resalto_en_asfalto18"/>
      <sheetName val="Mat_fresado_para_ampliacion18"/>
      <sheetName val="Tuberia_filtro_D=6&quot;18"/>
      <sheetName val="Realce_de_bordillo18"/>
      <sheetName val="Remocion_tuberia_d=24&quot;18"/>
      <sheetName val="GRAVA_ATRAQUES_DE_ALCANTARILL18"/>
      <sheetName val="FORMATO_PREACTA18"/>
      <sheetName val="FORMATO_FECHA)18"/>
      <sheetName val="DESMONTE_LIMP_18"/>
      <sheetName val="REGISTRO_FOTOGRAFICO18"/>
      <sheetName val="S200_1_DESM__LIMP_B_18"/>
      <sheetName val="S200_2_DESM__LIMP__NB18"/>
      <sheetName val="S201_7_DEMO__ESTRUCTURAS18"/>
      <sheetName val="Remocion_alcantarillas_18"/>
      <sheetName val="Excav__Mat__Comun_18"/>
      <sheetName val="s201_15-remoción_de_alcantari18"/>
      <sheetName val="s210_2_2-Exc_de_expl18"/>
      <sheetName val="s210_2_1-Exc_en_roca18"/>
      <sheetName val="s211_1_REMOCION_DERR_18"/>
      <sheetName val="s220_1_Terraplenes18"/>
      <sheetName val="s221_1_Pedraplen18"/>
      <sheetName val="S900_3_TRANS__DERRUMBE18"/>
      <sheetName val="s231_1_Geotextil18"/>
      <sheetName val="S230_2_Mejora__de_la_Sub-Ra18"/>
      <sheetName val="S320_1_Sub_base18"/>
      <sheetName val="S330_1_BASE_GRANULAR18"/>
      <sheetName val="CONFM__DE_CALZADA_EXISTENTE18"/>
      <sheetName val="S310_1_Confor__calzada_existe18"/>
      <sheetName val="_S450_1_MEZCLA_MDC-118"/>
      <sheetName val="_S450_2MEZCLA_MDC-218"/>
      <sheetName val="S420_1_RIEGO_DE_IMPRIMACION_18"/>
      <sheetName val="S421_1_RIEGO_LIGA_CRR-118"/>
      <sheetName val="S460_1_FRESADO_18"/>
      <sheetName val="Excav__REPARACION_PAVIMENTO_18"/>
      <sheetName val="S465_1_EXC__PAV__ASFALTICO18"/>
      <sheetName val="S500_1_PAVIMENTO_CONCRETO18"/>
      <sheetName val="S510_1_PAVIMENTO_ADOQUIN18"/>
      <sheetName val="S600_1_EXCAV__VARIAS_18"/>
      <sheetName val="Relleno_Estructuras18"/>
      <sheetName val="eXCAVACIONES_VARIAS_EN_ROCA_18"/>
      <sheetName val="S600_2_EXCAV__ROCA18"/>
      <sheetName val="S610_1_Relleno_Estructuras18"/>
      <sheetName val="S623_1_Anclajes_18"/>
      <sheetName val="S623P1_Pantalla_Concreto18"/>
      <sheetName val="S630_3_Concretos_C18"/>
      <sheetName val="S630_4a_Concretos_D18"/>
      <sheetName val="S630_4b_Concretos_D18"/>
      <sheetName val="S630_6_CONCRETO_F18"/>
      <sheetName val="CONCRETO_G18"/>
      <sheetName val="S630_7_CONCRETO_G18"/>
      <sheetName val="s640_1_Acero_refuerzo18"/>
      <sheetName val="S642_13_Juntas_dilatacion18"/>
      <sheetName val="S644_2_Tuberia_PVC_4&quot;18"/>
      <sheetName val="_TUBERIA_36&quot;18"/>
      <sheetName val="S632_1_Baranda18"/>
      <sheetName val="_S661_1_TUBERIA_36&quot;_18"/>
      <sheetName val="S673_1_MAT__FILTRANTE18"/>
      <sheetName val="S673_2_GEOTEXTIL18"/>
      <sheetName val="TRANS__EXPLANACION18"/>
      <sheetName val="_S673_3_GEODREN_PLANAR_6&quot;18"/>
      <sheetName val="S681_1_GAVIONES18"/>
      <sheetName val="S700_1_Demarcacion18"/>
      <sheetName val="S700_2_Marca_víal18"/>
      <sheetName val="S701_1_tachas_reflectivas18"/>
      <sheetName val="S710_1_1_SEÑ_VERT__18"/>
      <sheetName val="S710_2_SEÑ_VERT_V18"/>
      <sheetName val="S710_1_2_SEÑ_VERT_18"/>
      <sheetName val="S730_1Defensas_18"/>
      <sheetName val="S800_2_CERCAS18"/>
      <sheetName val="S810_1_PROTECCION_TALUDES18"/>
      <sheetName val="S900_2Trans_explan18"/>
      <sheetName val="Tratamiento_fisuras18"/>
      <sheetName val="MARCAS_VIALES18"/>
      <sheetName val="Geomalla_con_fibra_de_vidrio18"/>
      <sheetName val="Anclajes_pasivos_4#618"/>
      <sheetName val="SNP1-geomalla_fibra_Vidrio18"/>
      <sheetName val="SNP2-geomalla_Biaxial18"/>
      <sheetName val="SNP3_concreto_3500_18"/>
      <sheetName val="SNP4_CEM__ASFALTICO18"/>
      <sheetName val="SNP5_MTTO_RUTINARIO18"/>
      <sheetName val="SNP6_Drenes18"/>
      <sheetName val="SNP7_Anclajes_pasivos_4#618"/>
      <sheetName val="SNP8_Anclajes_activos_2_Tor18"/>
      <sheetName val="SNP9_Anclajes_activos_4_Tor18"/>
      <sheetName val="SNP10_MATERIAL_3&quot;_TRIT18"/>
      <sheetName val="SNP11_Material_Relleno18"/>
      <sheetName val="SNP12_CUNETAS_3_00018"/>
      <sheetName val="SNP13_PARCHEO18"/>
      <sheetName val="SNP14_SELLO_JUNTAS18"/>
      <sheetName val="SNP15_Pilotes18"/>
      <sheetName val="SNP16_EXCAV__PAVIMENTO18"/>
      <sheetName val="SNP17_TRANS_BASE18"/>
      <sheetName val="SNP18_AFIRMADO_3&quot;18"/>
      <sheetName val="alcantarilla_K69+10318"/>
      <sheetName val="alcantarilla_K68+43718"/>
      <sheetName val="alcantarilla_K67+45518"/>
      <sheetName val="BOX_110+520_PUENTE_EL_VERDE18"/>
      <sheetName val="Muro_K99+070318"/>
      <sheetName val="MURO_K104+45418"/>
      <sheetName val="Muro_K109+057018"/>
      <sheetName val="BOX_K18"/>
      <sheetName val="INFORME_SEMANAL15"/>
      <sheetName val="201_715"/>
      <sheetName val="211_115"/>
      <sheetName val="320_215"/>
      <sheetName val="330_115"/>
      <sheetName val="330_215"/>
      <sheetName val="411_215"/>
      <sheetName val="450_2P15"/>
      <sheetName val="450_9P15"/>
      <sheetName val="461_115"/>
      <sheetName val="465_115"/>
      <sheetName val="464_1P15"/>
      <sheetName val="600_215"/>
      <sheetName val="630_515"/>
      <sheetName val="630_615"/>
      <sheetName val="630_715"/>
      <sheetName val="681_115"/>
      <sheetName val="670_P15"/>
      <sheetName val="671_P15"/>
      <sheetName val="674_215"/>
      <sheetName val="450_3P15"/>
      <sheetName val="621_1P15"/>
      <sheetName val="610_2P15"/>
      <sheetName val="230_215"/>
      <sheetName val="230_2P15"/>
      <sheetName val="621_1-1P15"/>
      <sheetName val="621_1_2P15"/>
      <sheetName val="PESO_VARILLAS15"/>
      <sheetName val="210_1_114"/>
      <sheetName val="210_1_214"/>
      <sheetName val="210_2_114"/>
      <sheetName val="220_114"/>
      <sheetName val="420_114"/>
      <sheetName val="421_114"/>
      <sheetName val="630_4_114"/>
      <sheetName val="640_1_114"/>
      <sheetName val="4P_1_114"/>
      <sheetName val="671_114"/>
      <sheetName val="673P_114"/>
      <sheetName val="674p_214"/>
      <sheetName val="640_1_214"/>
      <sheetName val="640_1_414"/>
      <sheetName val="630_3_114"/>
      <sheetName val="700_114"/>
      <sheetName val="701_214"/>
      <sheetName val="710_114"/>
      <sheetName val="730_114"/>
      <sheetName val="TORTA_EST14"/>
      <sheetName val="Indicadores_Y_Listas14"/>
      <sheetName val="PROY_ORIGINAL25"/>
      <sheetName val="PU_(2)24"/>
      <sheetName val="COSTOS_UNITARIOS19"/>
      <sheetName val="TRAYECTO_119"/>
      <sheetName val="200P_119"/>
      <sheetName val="210_2_219"/>
      <sheetName val="320_119"/>
      <sheetName val="640_119"/>
      <sheetName val="500P_119"/>
      <sheetName val="500P_219"/>
      <sheetName val="600_119"/>
      <sheetName val="610_119"/>
      <sheetName val="630_419"/>
      <sheetName val="640P_219"/>
      <sheetName val="640_1_(2)19"/>
      <sheetName val="672P_119"/>
      <sheetName val="2P_119"/>
      <sheetName val="900_219"/>
      <sheetName val="materiales_de_insumo19"/>
      <sheetName val="jornales_y_prestaciones19"/>
      <sheetName val="210_119"/>
      <sheetName val="310_119"/>
      <sheetName val="600_419"/>
      <sheetName val="661_119"/>
      <sheetName val="673_119"/>
      <sheetName val="673_219"/>
      <sheetName val="673_319"/>
      <sheetName val="672_119"/>
      <sheetName val="3P_119"/>
      <sheetName val="3P_219"/>
      <sheetName val="6_1P19"/>
      <sheetName val="6_2P19"/>
      <sheetName val="6_4P19"/>
      <sheetName val="VALOR_ENSAYOS19"/>
      <sheetName val="resumen_preacta19"/>
      <sheetName val="Resalto_en_asfalto19"/>
      <sheetName val="Mat_fresado_para_ampliacion19"/>
      <sheetName val="Tuberia_filtro_D=6&quot;19"/>
      <sheetName val="Realce_de_bordillo19"/>
      <sheetName val="Remocion_tuberia_d=24&quot;19"/>
      <sheetName val="GRAVA_ATRAQUES_DE_ALCANTARILL19"/>
      <sheetName val="FORMATO_PREACTA19"/>
      <sheetName val="FORMATO_FECHA)19"/>
      <sheetName val="DESMONTE_LIMP_19"/>
      <sheetName val="REGISTRO_FOTOGRAFICO19"/>
      <sheetName val="S200_1_DESM__LIMP_B_19"/>
      <sheetName val="S200_2_DESM__LIMP__NB19"/>
      <sheetName val="S201_7_DEMO__ESTRUCTURAS19"/>
      <sheetName val="Remocion_alcantarillas_19"/>
      <sheetName val="Excav__Mat__Comun_19"/>
      <sheetName val="s201_15-remoción_de_alcantari19"/>
      <sheetName val="s210_2_2-Exc_de_expl19"/>
      <sheetName val="s210_2_1-Exc_en_roca19"/>
      <sheetName val="s211_1_REMOCION_DERR_19"/>
      <sheetName val="s220_1_Terraplenes19"/>
      <sheetName val="s221_1_Pedraplen19"/>
      <sheetName val="S900_3_TRANS__DERRUMBE19"/>
      <sheetName val="s231_1_Geotextil19"/>
      <sheetName val="S230_2_Mejora__de_la_Sub-Ra19"/>
      <sheetName val="S320_1_Sub_base19"/>
      <sheetName val="S330_1_BASE_GRANULAR19"/>
      <sheetName val="CONFM__DE_CALZADA_EXISTENTE19"/>
      <sheetName val="S310_1_Confor__calzada_existe19"/>
      <sheetName val="_S450_1_MEZCLA_MDC-119"/>
      <sheetName val="_S450_2MEZCLA_MDC-219"/>
      <sheetName val="S420_1_RIEGO_DE_IMPRIMACION_19"/>
      <sheetName val="S421_1_RIEGO_LIGA_CRR-119"/>
      <sheetName val="S460_1_FRESADO_19"/>
      <sheetName val="Excav__REPARACION_PAVIMENTO_19"/>
      <sheetName val="S465_1_EXC__PAV__ASFALTICO19"/>
      <sheetName val="S500_1_PAVIMENTO_CONCRETO19"/>
      <sheetName val="S510_1_PAVIMENTO_ADOQUIN19"/>
      <sheetName val="S600_1_EXCAV__VARIAS_19"/>
      <sheetName val="Relleno_Estructuras19"/>
      <sheetName val="eXCAVACIONES_VARIAS_EN_ROCA_19"/>
      <sheetName val="S600_2_EXCAV__ROCA19"/>
      <sheetName val="S610_1_Relleno_Estructuras19"/>
      <sheetName val="S623_1_Anclajes_19"/>
      <sheetName val="S623P1_Pantalla_Concreto19"/>
      <sheetName val="S630_3_Concretos_C19"/>
      <sheetName val="S630_4a_Concretos_D19"/>
      <sheetName val="S630_4b_Concretos_D19"/>
      <sheetName val="S630_6_CONCRETO_F19"/>
      <sheetName val="CONCRETO_G19"/>
      <sheetName val="S630_7_CONCRETO_G19"/>
      <sheetName val="s640_1_Acero_refuerzo19"/>
      <sheetName val="S642_13_Juntas_dilatacion19"/>
      <sheetName val="S644_2_Tuberia_PVC_4&quot;19"/>
      <sheetName val="_TUBERIA_36&quot;19"/>
      <sheetName val="S632_1_Baranda19"/>
      <sheetName val="_S661_1_TUBERIA_36&quot;_19"/>
      <sheetName val="S673_1_MAT__FILTRANTE19"/>
      <sheetName val="S673_2_GEOTEXTIL19"/>
      <sheetName val="TRANS__EXPLANACION19"/>
      <sheetName val="_S673_3_GEODREN_PLANAR_6&quot;19"/>
      <sheetName val="S681_1_GAVIONES19"/>
      <sheetName val="S700_1_Demarcacion19"/>
      <sheetName val="S700_2_Marca_víal19"/>
      <sheetName val="S701_1_tachas_reflectivas19"/>
      <sheetName val="S710_1_1_SEÑ_VERT__19"/>
      <sheetName val="S710_2_SEÑ_VERT_V19"/>
      <sheetName val="S710_1_2_SEÑ_VERT_19"/>
      <sheetName val="S730_1Defensas_19"/>
      <sheetName val="S800_2_CERCAS19"/>
      <sheetName val="S810_1_PROTECCION_TALUDES19"/>
      <sheetName val="S900_2Trans_explan19"/>
      <sheetName val="Tratamiento_fisuras19"/>
      <sheetName val="MARCAS_VIALES19"/>
      <sheetName val="Geomalla_con_fibra_de_vidrio19"/>
      <sheetName val="Anclajes_pasivos_4#619"/>
      <sheetName val="SNP1-geomalla_fibra_Vidrio19"/>
      <sheetName val="SNP2-geomalla_Biaxial19"/>
      <sheetName val="SNP3_concreto_3500_19"/>
      <sheetName val="SNP4_CEM__ASFALTICO19"/>
      <sheetName val="SNP5_MTTO_RUTINARIO19"/>
      <sheetName val="SNP6_Drenes19"/>
      <sheetName val="SNP7_Anclajes_pasivos_4#619"/>
      <sheetName val="SNP8_Anclajes_activos_2_Tor19"/>
      <sheetName val="SNP9_Anclajes_activos_4_Tor19"/>
      <sheetName val="SNP10_MATERIAL_3&quot;_TRIT19"/>
      <sheetName val="SNP11_Material_Relleno19"/>
      <sheetName val="SNP12_CUNETAS_3_00019"/>
      <sheetName val="SNP13_PARCHEO19"/>
      <sheetName val="SNP14_SELLO_JUNTAS19"/>
      <sheetName val="SNP15_Pilotes19"/>
      <sheetName val="SNP16_EXCAV__PAVIMENTO19"/>
      <sheetName val="SNP17_TRANS_BASE19"/>
      <sheetName val="SNP18_AFIRMADO_3&quot;19"/>
      <sheetName val="alcantarilla_K69+10319"/>
      <sheetName val="alcantarilla_K68+43719"/>
      <sheetName val="alcantarilla_K67+45519"/>
      <sheetName val="BOX_110+520_PUENTE_EL_VERDE19"/>
      <sheetName val="Muro_K99+070319"/>
      <sheetName val="MURO_K104+45419"/>
      <sheetName val="Muro_K109+057019"/>
      <sheetName val="BOX_K19"/>
      <sheetName val="INFORME_SEMANAL16"/>
      <sheetName val="201_716"/>
      <sheetName val="211_116"/>
      <sheetName val="320_216"/>
      <sheetName val="330_116"/>
      <sheetName val="330_216"/>
      <sheetName val="411_216"/>
      <sheetName val="450_2P16"/>
      <sheetName val="450_9P16"/>
      <sheetName val="461_116"/>
      <sheetName val="465_116"/>
      <sheetName val="464_1P16"/>
      <sheetName val="600_216"/>
      <sheetName val="630_516"/>
      <sheetName val="630_616"/>
      <sheetName val="630_716"/>
      <sheetName val="681_116"/>
      <sheetName val="670_P16"/>
      <sheetName val="671_P16"/>
      <sheetName val="674_216"/>
      <sheetName val="450_3P16"/>
      <sheetName val="621_1P16"/>
      <sheetName val="610_2P16"/>
      <sheetName val="230_216"/>
      <sheetName val="230_2P16"/>
      <sheetName val="621_1-1P16"/>
      <sheetName val="621_1_2P16"/>
      <sheetName val="PESO_VARILLAS16"/>
      <sheetName val="210_1_115"/>
      <sheetName val="210_1_215"/>
      <sheetName val="210_2_115"/>
      <sheetName val="220_115"/>
      <sheetName val="420_115"/>
      <sheetName val="421_115"/>
      <sheetName val="630_4_115"/>
      <sheetName val="640_1_115"/>
      <sheetName val="4P_1_115"/>
      <sheetName val="671_115"/>
      <sheetName val="673P_115"/>
      <sheetName val="674p_215"/>
      <sheetName val="640_1_215"/>
      <sheetName val="640_1_415"/>
      <sheetName val="630_3_115"/>
      <sheetName val="700_115"/>
      <sheetName val="701_215"/>
      <sheetName val="710_115"/>
      <sheetName val="730_115"/>
      <sheetName val="TORTA_EST15"/>
      <sheetName val="Indicadores_Y_Listas15"/>
      <sheetName val="PROY_ORIGINAL27"/>
      <sheetName val="PU_(2)26"/>
      <sheetName val="COSTOS_UNITARIOS21"/>
      <sheetName val="TRAYECTO_121"/>
      <sheetName val="200P_121"/>
      <sheetName val="210_2_221"/>
      <sheetName val="320_121"/>
      <sheetName val="640_121"/>
      <sheetName val="500P_121"/>
      <sheetName val="500P_221"/>
      <sheetName val="600_121"/>
      <sheetName val="610_121"/>
      <sheetName val="630_421"/>
      <sheetName val="640P_221"/>
      <sheetName val="640_1_(2)21"/>
      <sheetName val="672P_121"/>
      <sheetName val="2P_121"/>
      <sheetName val="900_221"/>
      <sheetName val="materiales_de_insumo21"/>
      <sheetName val="jornales_y_prestaciones21"/>
      <sheetName val="210_121"/>
      <sheetName val="310_121"/>
      <sheetName val="600_421"/>
      <sheetName val="661_121"/>
      <sheetName val="673_121"/>
      <sheetName val="673_221"/>
      <sheetName val="673_321"/>
      <sheetName val="672_121"/>
      <sheetName val="3P_121"/>
      <sheetName val="3P_221"/>
      <sheetName val="6_1P21"/>
      <sheetName val="6_2P21"/>
      <sheetName val="6_4P21"/>
      <sheetName val="VALOR_ENSAYOS21"/>
      <sheetName val="resumen_preacta21"/>
      <sheetName val="Resalto_en_asfalto21"/>
      <sheetName val="Mat_fresado_para_ampliacion21"/>
      <sheetName val="Tuberia_filtro_D=6&quot;21"/>
      <sheetName val="Realce_de_bordillo21"/>
      <sheetName val="Remocion_tuberia_d=24&quot;21"/>
      <sheetName val="GRAVA_ATRAQUES_DE_ALCANTARILL21"/>
      <sheetName val="FORMATO_PREACTA21"/>
      <sheetName val="FORMATO_FECHA)21"/>
      <sheetName val="DESMONTE_LIMP_21"/>
      <sheetName val="REGISTRO_FOTOGRAFICO21"/>
      <sheetName val="S200_1_DESM__LIMP_B_21"/>
      <sheetName val="S200_2_DESM__LIMP__NB21"/>
      <sheetName val="S201_7_DEMO__ESTRUCTURAS21"/>
      <sheetName val="Remocion_alcantarillas_21"/>
      <sheetName val="Excav__Mat__Comun_21"/>
      <sheetName val="s201_15-remoción_de_alcantari21"/>
      <sheetName val="s210_2_2-Exc_de_expl21"/>
      <sheetName val="s210_2_1-Exc_en_roca21"/>
      <sheetName val="s211_1_REMOCION_DERR_21"/>
      <sheetName val="s220_1_Terraplenes21"/>
      <sheetName val="s221_1_Pedraplen21"/>
      <sheetName val="S900_3_TRANS__DERRUMBE21"/>
      <sheetName val="s231_1_Geotextil21"/>
      <sheetName val="S230_2_Mejora__de_la_Sub-Ra21"/>
      <sheetName val="S320_1_Sub_base21"/>
      <sheetName val="S330_1_BASE_GRANULAR21"/>
      <sheetName val="CONFM__DE_CALZADA_EXISTENTE21"/>
      <sheetName val="S310_1_Confor__calzada_existe21"/>
      <sheetName val="_S450_1_MEZCLA_MDC-121"/>
      <sheetName val="_S450_2MEZCLA_MDC-221"/>
      <sheetName val="S420_1_RIEGO_DE_IMPRIMACION_21"/>
      <sheetName val="S421_1_RIEGO_LIGA_CRR-121"/>
      <sheetName val="S460_1_FRESADO_21"/>
      <sheetName val="Excav__REPARACION_PAVIMENTO_21"/>
      <sheetName val="S465_1_EXC__PAV__ASFALTICO21"/>
      <sheetName val="S500_1_PAVIMENTO_CONCRETO21"/>
      <sheetName val="S510_1_PAVIMENTO_ADOQUIN21"/>
      <sheetName val="S600_1_EXCAV__VARIAS_21"/>
      <sheetName val="Relleno_Estructuras21"/>
      <sheetName val="eXCAVACIONES_VARIAS_EN_ROCA_21"/>
      <sheetName val="S600_2_EXCAV__ROCA21"/>
      <sheetName val="S610_1_Relleno_Estructuras21"/>
      <sheetName val="S623_1_Anclajes_21"/>
      <sheetName val="S623P1_Pantalla_Concreto21"/>
      <sheetName val="S630_3_Concretos_C21"/>
      <sheetName val="S630_4a_Concretos_D21"/>
      <sheetName val="S630_4b_Concretos_D21"/>
      <sheetName val="S630_6_CONCRETO_F21"/>
      <sheetName val="CONCRETO_G21"/>
      <sheetName val="S630_7_CONCRETO_G21"/>
      <sheetName val="s640_1_Acero_refuerzo21"/>
      <sheetName val="S642_13_Juntas_dilatacion21"/>
      <sheetName val="S644_2_Tuberia_PVC_4&quot;21"/>
      <sheetName val="_TUBERIA_36&quot;21"/>
      <sheetName val="S632_1_Baranda21"/>
      <sheetName val="_S661_1_TUBERIA_36&quot;_21"/>
      <sheetName val="S673_1_MAT__FILTRANTE21"/>
      <sheetName val="S673_2_GEOTEXTIL21"/>
      <sheetName val="TRANS__EXPLANACION21"/>
      <sheetName val="_S673_3_GEODREN_PLANAR_6&quot;21"/>
      <sheetName val="S681_1_GAVIONES21"/>
      <sheetName val="S700_1_Demarcacion21"/>
      <sheetName val="S700_2_Marca_víal21"/>
      <sheetName val="S701_1_tachas_reflectivas21"/>
      <sheetName val="S710_1_1_SEÑ_VERT__21"/>
      <sheetName val="S710_2_SEÑ_VERT_V21"/>
      <sheetName val="S710_1_2_SEÑ_VERT_21"/>
      <sheetName val="S730_1Defensas_21"/>
      <sheetName val="S800_2_CERCAS21"/>
      <sheetName val="S810_1_PROTECCION_TALUDES21"/>
      <sheetName val="S900_2Trans_explan21"/>
      <sheetName val="Tratamiento_fisuras21"/>
      <sheetName val="MARCAS_VIALES21"/>
      <sheetName val="Geomalla_con_fibra_de_vidrio21"/>
      <sheetName val="Anclajes_pasivos_4#621"/>
      <sheetName val="SNP1-geomalla_fibra_Vidrio21"/>
      <sheetName val="SNP2-geomalla_Biaxial21"/>
      <sheetName val="SNP3_concreto_3500_21"/>
      <sheetName val="SNP4_CEM__ASFALTICO21"/>
      <sheetName val="SNP5_MTTO_RUTINARIO21"/>
      <sheetName val="SNP6_Drenes21"/>
      <sheetName val="SNP7_Anclajes_pasivos_4#621"/>
      <sheetName val="SNP8_Anclajes_activos_2_Tor21"/>
      <sheetName val="SNP9_Anclajes_activos_4_Tor21"/>
      <sheetName val="SNP10_MATERIAL_3&quot;_TRIT21"/>
      <sheetName val="SNP11_Material_Relleno21"/>
      <sheetName val="SNP12_CUNETAS_3_00021"/>
      <sheetName val="SNP13_PARCHEO21"/>
      <sheetName val="SNP14_SELLO_JUNTAS21"/>
      <sheetName val="SNP15_Pilotes21"/>
      <sheetName val="SNP16_EXCAV__PAVIMENTO21"/>
      <sheetName val="SNP17_TRANS_BASE21"/>
      <sheetName val="SNP18_AFIRMADO_3&quot;21"/>
      <sheetName val="alcantarilla_K69+10321"/>
      <sheetName val="alcantarilla_K68+43721"/>
      <sheetName val="alcantarilla_K67+45521"/>
      <sheetName val="BOX_110+520_PUENTE_EL_VERDE21"/>
      <sheetName val="Muro_K99+070321"/>
      <sheetName val="MURO_K104+45421"/>
      <sheetName val="Muro_K109+057021"/>
      <sheetName val="BOX_K21"/>
      <sheetName val="INFORME_SEMANAL18"/>
      <sheetName val="201_718"/>
      <sheetName val="211_118"/>
      <sheetName val="320_218"/>
      <sheetName val="330_118"/>
      <sheetName val="330_218"/>
      <sheetName val="411_218"/>
      <sheetName val="450_2P18"/>
      <sheetName val="450_9P18"/>
      <sheetName val="461_118"/>
      <sheetName val="465_118"/>
      <sheetName val="464_1P18"/>
      <sheetName val="600_218"/>
      <sheetName val="630_518"/>
      <sheetName val="630_618"/>
      <sheetName val="630_718"/>
      <sheetName val="681_118"/>
      <sheetName val="670_P18"/>
      <sheetName val="671_P18"/>
      <sheetName val="674_218"/>
      <sheetName val="450_3P18"/>
      <sheetName val="621_1P18"/>
      <sheetName val="610_2P18"/>
      <sheetName val="230_218"/>
      <sheetName val="230_2P18"/>
      <sheetName val="621_1-1P18"/>
      <sheetName val="621_1_2P18"/>
      <sheetName val="PESO_VARILLAS18"/>
      <sheetName val="210_1_117"/>
      <sheetName val="210_1_217"/>
      <sheetName val="210_2_117"/>
      <sheetName val="220_117"/>
      <sheetName val="420_117"/>
      <sheetName val="421_117"/>
      <sheetName val="630_4_117"/>
      <sheetName val="640_1_117"/>
      <sheetName val="4P_1_117"/>
      <sheetName val="671_117"/>
      <sheetName val="673P_117"/>
      <sheetName val="674p_217"/>
      <sheetName val="640_1_217"/>
      <sheetName val="640_1_417"/>
      <sheetName val="630_3_117"/>
      <sheetName val="700_117"/>
      <sheetName val="701_217"/>
      <sheetName val="710_117"/>
      <sheetName val="730_117"/>
      <sheetName val="TORTA_EST17"/>
      <sheetName val="Indicadores_Y_Listas17"/>
      <sheetName val="PROY_ORIGINAL26"/>
      <sheetName val="PU_(2)25"/>
      <sheetName val="COSTOS_UNITARIOS20"/>
      <sheetName val="TRAYECTO_120"/>
      <sheetName val="200P_120"/>
      <sheetName val="210_2_220"/>
      <sheetName val="320_120"/>
      <sheetName val="640_120"/>
      <sheetName val="500P_120"/>
      <sheetName val="500P_220"/>
      <sheetName val="600_120"/>
      <sheetName val="610_120"/>
      <sheetName val="630_420"/>
      <sheetName val="640P_220"/>
      <sheetName val="640_1_(2)20"/>
      <sheetName val="672P_120"/>
      <sheetName val="2P_120"/>
      <sheetName val="900_220"/>
      <sheetName val="materiales_de_insumo20"/>
      <sheetName val="jornales_y_prestaciones20"/>
      <sheetName val="210_120"/>
      <sheetName val="310_120"/>
      <sheetName val="600_420"/>
      <sheetName val="661_120"/>
      <sheetName val="673_120"/>
      <sheetName val="673_220"/>
      <sheetName val="673_320"/>
      <sheetName val="672_120"/>
      <sheetName val="3P_120"/>
      <sheetName val="3P_220"/>
      <sheetName val="6_1P20"/>
      <sheetName val="6_2P20"/>
      <sheetName val="6_4P20"/>
      <sheetName val="VALOR_ENSAYOS20"/>
      <sheetName val="resumen_preacta20"/>
      <sheetName val="Resalto_en_asfalto20"/>
      <sheetName val="Mat_fresado_para_ampliacion20"/>
      <sheetName val="Tuberia_filtro_D=6&quot;20"/>
      <sheetName val="Realce_de_bordillo20"/>
      <sheetName val="Remocion_tuberia_d=24&quot;20"/>
      <sheetName val="GRAVA_ATRAQUES_DE_ALCANTARILL20"/>
      <sheetName val="FORMATO_PREACTA20"/>
      <sheetName val="FORMATO_FECHA)20"/>
      <sheetName val="DESMONTE_LIMP_20"/>
      <sheetName val="REGISTRO_FOTOGRAFICO20"/>
      <sheetName val="S200_1_DESM__LIMP_B_20"/>
      <sheetName val="S200_2_DESM__LIMP__NB20"/>
      <sheetName val="S201_7_DEMO__ESTRUCTURAS20"/>
      <sheetName val="Remocion_alcantarillas_20"/>
      <sheetName val="Excav__Mat__Comun_20"/>
      <sheetName val="s201_15-remoción_de_alcantari20"/>
      <sheetName val="s210_2_2-Exc_de_expl20"/>
      <sheetName val="s210_2_1-Exc_en_roca20"/>
      <sheetName val="s211_1_REMOCION_DERR_20"/>
      <sheetName val="s220_1_Terraplenes20"/>
      <sheetName val="s221_1_Pedraplen20"/>
      <sheetName val="S900_3_TRANS__DERRUMBE20"/>
      <sheetName val="s231_1_Geotextil20"/>
      <sheetName val="S230_2_Mejora__de_la_Sub-Ra20"/>
      <sheetName val="S320_1_Sub_base20"/>
      <sheetName val="S330_1_BASE_GRANULAR20"/>
      <sheetName val="CONFM__DE_CALZADA_EXISTENTE20"/>
      <sheetName val="S310_1_Confor__calzada_existe20"/>
      <sheetName val="_S450_1_MEZCLA_MDC-120"/>
      <sheetName val="_S450_2MEZCLA_MDC-220"/>
      <sheetName val="S420_1_RIEGO_DE_IMPRIMACION_20"/>
      <sheetName val="S421_1_RIEGO_LIGA_CRR-120"/>
      <sheetName val="S460_1_FRESADO_20"/>
      <sheetName val="Excav__REPARACION_PAVIMENTO_20"/>
      <sheetName val="S465_1_EXC__PAV__ASFALTICO20"/>
      <sheetName val="S500_1_PAVIMENTO_CONCRETO20"/>
      <sheetName val="S510_1_PAVIMENTO_ADOQUIN20"/>
      <sheetName val="S600_1_EXCAV__VARIAS_20"/>
      <sheetName val="Relleno_Estructuras20"/>
      <sheetName val="eXCAVACIONES_VARIAS_EN_ROCA_20"/>
      <sheetName val="S600_2_EXCAV__ROCA20"/>
      <sheetName val="S610_1_Relleno_Estructuras20"/>
      <sheetName val="S623_1_Anclajes_20"/>
      <sheetName val="S623P1_Pantalla_Concreto20"/>
      <sheetName val="S630_3_Concretos_C20"/>
      <sheetName val="S630_4a_Concretos_D20"/>
      <sheetName val="S630_4b_Concretos_D20"/>
      <sheetName val="S630_6_CONCRETO_F20"/>
      <sheetName val="CONCRETO_G20"/>
      <sheetName val="S630_7_CONCRETO_G20"/>
      <sheetName val="s640_1_Acero_refuerzo20"/>
      <sheetName val="S642_13_Juntas_dilatacion20"/>
      <sheetName val="S644_2_Tuberia_PVC_4&quot;20"/>
      <sheetName val="_TUBERIA_36&quot;20"/>
      <sheetName val="S632_1_Baranda20"/>
      <sheetName val="_S661_1_TUBERIA_36&quot;_20"/>
      <sheetName val="S673_1_MAT__FILTRANTE20"/>
      <sheetName val="S673_2_GEOTEXTIL20"/>
      <sheetName val="TRANS__EXPLANACION20"/>
      <sheetName val="_S673_3_GEODREN_PLANAR_6&quot;20"/>
      <sheetName val="S681_1_GAVIONES20"/>
      <sheetName val="S700_1_Demarcacion20"/>
      <sheetName val="S700_2_Marca_víal20"/>
      <sheetName val="S701_1_tachas_reflectivas20"/>
      <sheetName val="S710_1_1_SEÑ_VERT__20"/>
      <sheetName val="S710_2_SEÑ_VERT_V20"/>
      <sheetName val="S710_1_2_SEÑ_VERT_20"/>
      <sheetName val="S730_1Defensas_20"/>
      <sheetName val="S800_2_CERCAS20"/>
      <sheetName val="S810_1_PROTECCION_TALUDES20"/>
      <sheetName val="S900_2Trans_explan20"/>
      <sheetName val="Tratamiento_fisuras20"/>
      <sheetName val="MARCAS_VIALES20"/>
      <sheetName val="Geomalla_con_fibra_de_vidrio20"/>
      <sheetName val="Anclajes_pasivos_4#620"/>
      <sheetName val="SNP1-geomalla_fibra_Vidrio20"/>
      <sheetName val="SNP2-geomalla_Biaxial20"/>
      <sheetName val="SNP3_concreto_3500_20"/>
      <sheetName val="SNP4_CEM__ASFALTICO20"/>
      <sheetName val="SNP5_MTTO_RUTINARIO20"/>
      <sheetName val="SNP6_Drenes20"/>
      <sheetName val="SNP7_Anclajes_pasivos_4#620"/>
      <sheetName val="SNP8_Anclajes_activos_2_Tor20"/>
      <sheetName val="SNP9_Anclajes_activos_4_Tor20"/>
      <sheetName val="SNP10_MATERIAL_3&quot;_TRIT20"/>
      <sheetName val="SNP11_Material_Relleno20"/>
      <sheetName val="SNP12_CUNETAS_3_00020"/>
      <sheetName val="SNP13_PARCHEO20"/>
      <sheetName val="SNP14_SELLO_JUNTAS20"/>
      <sheetName val="SNP15_Pilotes20"/>
      <sheetName val="SNP16_EXCAV__PAVIMENTO20"/>
      <sheetName val="SNP17_TRANS_BASE20"/>
      <sheetName val="SNP18_AFIRMADO_3&quot;20"/>
      <sheetName val="alcantarilla_K69+10320"/>
      <sheetName val="alcantarilla_K68+43720"/>
      <sheetName val="alcantarilla_K67+45520"/>
      <sheetName val="BOX_110+520_PUENTE_EL_VERDE20"/>
      <sheetName val="Muro_K99+070320"/>
      <sheetName val="MURO_K104+45420"/>
      <sheetName val="Muro_K109+057020"/>
      <sheetName val="BOX_K20"/>
      <sheetName val="INFORME_SEMANAL17"/>
      <sheetName val="201_717"/>
      <sheetName val="211_117"/>
      <sheetName val="320_217"/>
      <sheetName val="330_117"/>
      <sheetName val="330_217"/>
      <sheetName val="411_217"/>
      <sheetName val="450_2P17"/>
      <sheetName val="450_9P17"/>
      <sheetName val="461_117"/>
      <sheetName val="465_117"/>
      <sheetName val="464_1P17"/>
      <sheetName val="600_217"/>
      <sheetName val="630_517"/>
      <sheetName val="630_617"/>
      <sheetName val="630_717"/>
      <sheetName val="681_117"/>
      <sheetName val="670_P17"/>
      <sheetName val="671_P17"/>
      <sheetName val="674_217"/>
      <sheetName val="450_3P17"/>
      <sheetName val="621_1P17"/>
      <sheetName val="610_2P17"/>
      <sheetName val="230_217"/>
      <sheetName val="230_2P17"/>
      <sheetName val="621_1-1P17"/>
      <sheetName val="621_1_2P17"/>
      <sheetName val="PESO_VARILLAS17"/>
      <sheetName val="210_1_116"/>
      <sheetName val="210_1_216"/>
      <sheetName val="210_2_116"/>
      <sheetName val="220_116"/>
      <sheetName val="420_116"/>
      <sheetName val="421_116"/>
      <sheetName val="630_4_116"/>
      <sheetName val="640_1_116"/>
      <sheetName val="4P_1_116"/>
      <sheetName val="671_116"/>
      <sheetName val="673P_116"/>
      <sheetName val="674p_216"/>
      <sheetName val="640_1_216"/>
      <sheetName val="640_1_416"/>
      <sheetName val="630_3_116"/>
      <sheetName val="700_116"/>
      <sheetName val="701_216"/>
      <sheetName val="710_116"/>
      <sheetName val="730_116"/>
      <sheetName val="TORTA_EST16"/>
      <sheetName val="Indicadores_Y_Listas16"/>
      <sheetName val="PROY_ORIGINAL28"/>
      <sheetName val="PU_(2)27"/>
      <sheetName val="COSTOS_UNITARIOS22"/>
      <sheetName val="TRAYECTO_122"/>
      <sheetName val="200P_122"/>
      <sheetName val="210_2_222"/>
      <sheetName val="320_122"/>
      <sheetName val="640_122"/>
      <sheetName val="500P_122"/>
      <sheetName val="500P_222"/>
      <sheetName val="600_122"/>
      <sheetName val="610_122"/>
      <sheetName val="630_422"/>
      <sheetName val="640P_222"/>
      <sheetName val="640_1_(2)22"/>
      <sheetName val="672P_122"/>
      <sheetName val="2P_122"/>
      <sheetName val="900_222"/>
      <sheetName val="materiales_de_insumo22"/>
      <sheetName val="jornales_y_prestaciones22"/>
      <sheetName val="210_122"/>
      <sheetName val="310_122"/>
      <sheetName val="600_422"/>
      <sheetName val="661_122"/>
      <sheetName val="673_122"/>
      <sheetName val="673_222"/>
      <sheetName val="673_322"/>
      <sheetName val="672_122"/>
      <sheetName val="3P_122"/>
      <sheetName val="3P_222"/>
      <sheetName val="6_1P22"/>
      <sheetName val="6_2P22"/>
      <sheetName val="6_4P22"/>
      <sheetName val="VALOR_ENSAYOS22"/>
      <sheetName val="resumen_preacta22"/>
      <sheetName val="Resalto_en_asfalto22"/>
      <sheetName val="Mat_fresado_para_ampliacion22"/>
      <sheetName val="Tuberia_filtro_D=6&quot;22"/>
      <sheetName val="Realce_de_bordillo22"/>
      <sheetName val="Remocion_tuberia_d=24&quot;22"/>
      <sheetName val="GRAVA_ATRAQUES_DE_ALCANTARILL22"/>
      <sheetName val="FORMATO_PREACTA22"/>
      <sheetName val="FORMATO_FECHA)22"/>
      <sheetName val="DESMONTE_LIMP_22"/>
      <sheetName val="REGISTRO_FOTOGRAFICO22"/>
      <sheetName val="S200_1_DESM__LIMP_B_22"/>
      <sheetName val="S200_2_DESM__LIMP__NB22"/>
      <sheetName val="S201_7_DEMO__ESTRUCTURAS22"/>
      <sheetName val="Remocion_alcantarillas_22"/>
      <sheetName val="Excav__Mat__Comun_22"/>
      <sheetName val="s201_15-remoción_de_alcantari22"/>
      <sheetName val="s210_2_2-Exc_de_expl22"/>
      <sheetName val="s210_2_1-Exc_en_roca22"/>
      <sheetName val="s211_1_REMOCION_DERR_22"/>
      <sheetName val="s220_1_Terraplenes22"/>
      <sheetName val="s221_1_Pedraplen22"/>
      <sheetName val="S900_3_TRANS__DERRUMBE22"/>
      <sheetName val="s231_1_Geotextil22"/>
      <sheetName val="S230_2_Mejora__de_la_Sub-Ra22"/>
      <sheetName val="S320_1_Sub_base22"/>
      <sheetName val="S330_1_BASE_GRANULAR22"/>
      <sheetName val="CONFM__DE_CALZADA_EXISTENTE22"/>
      <sheetName val="S310_1_Confor__calzada_existe22"/>
      <sheetName val="_S450_1_MEZCLA_MDC-122"/>
      <sheetName val="_S450_2MEZCLA_MDC-222"/>
      <sheetName val="S420_1_RIEGO_DE_IMPRIMACION_22"/>
      <sheetName val="S421_1_RIEGO_LIGA_CRR-122"/>
      <sheetName val="S460_1_FRESADO_22"/>
      <sheetName val="Excav__REPARACION_PAVIMENTO_22"/>
      <sheetName val="S465_1_EXC__PAV__ASFALTICO22"/>
      <sheetName val="S500_1_PAVIMENTO_CONCRETO22"/>
      <sheetName val="S510_1_PAVIMENTO_ADOQUIN22"/>
      <sheetName val="S600_1_EXCAV__VARIAS_22"/>
      <sheetName val="Relleno_Estructuras22"/>
      <sheetName val="eXCAVACIONES_VARIAS_EN_ROCA_22"/>
      <sheetName val="S600_2_EXCAV__ROCA22"/>
      <sheetName val="S610_1_Relleno_Estructuras22"/>
      <sheetName val="S623_1_Anclajes_22"/>
      <sheetName val="S623P1_Pantalla_Concreto22"/>
      <sheetName val="S630_3_Concretos_C22"/>
      <sheetName val="S630_4a_Concretos_D22"/>
      <sheetName val="S630_4b_Concretos_D22"/>
      <sheetName val="S630_6_CONCRETO_F22"/>
      <sheetName val="CONCRETO_G22"/>
      <sheetName val="S630_7_CONCRETO_G22"/>
      <sheetName val="s640_1_Acero_refuerzo22"/>
      <sheetName val="S642_13_Juntas_dilatacion22"/>
      <sheetName val="S644_2_Tuberia_PVC_4&quot;22"/>
      <sheetName val="_TUBERIA_36&quot;22"/>
      <sheetName val="S632_1_Baranda22"/>
      <sheetName val="_S661_1_TUBERIA_36&quot;_22"/>
      <sheetName val="S673_1_MAT__FILTRANTE22"/>
      <sheetName val="S673_2_GEOTEXTIL22"/>
      <sheetName val="TRANS__EXPLANACION22"/>
      <sheetName val="_S673_3_GEODREN_PLANAR_6&quot;22"/>
      <sheetName val="S681_1_GAVIONES22"/>
      <sheetName val="S700_1_Demarcacion22"/>
      <sheetName val="S700_2_Marca_víal22"/>
      <sheetName val="S701_1_tachas_reflectivas22"/>
      <sheetName val="S710_1_1_SEÑ_VERT__22"/>
      <sheetName val="S710_2_SEÑ_VERT_V22"/>
      <sheetName val="S710_1_2_SEÑ_VERT_22"/>
      <sheetName val="S730_1Defensas_22"/>
      <sheetName val="S800_2_CERCAS22"/>
      <sheetName val="S810_1_PROTECCION_TALUDES22"/>
      <sheetName val="S900_2Trans_explan22"/>
      <sheetName val="Tratamiento_fisuras22"/>
      <sheetName val="MARCAS_VIALES22"/>
      <sheetName val="Geomalla_con_fibra_de_vidrio22"/>
      <sheetName val="Anclajes_pasivos_4#622"/>
      <sheetName val="SNP1-geomalla_fibra_Vidrio22"/>
      <sheetName val="SNP2-geomalla_Biaxial22"/>
      <sheetName val="SNP3_concreto_3500_22"/>
      <sheetName val="SNP4_CEM__ASFALTICO22"/>
      <sheetName val="SNP5_MTTO_RUTINARIO22"/>
      <sheetName val="SNP6_Drenes22"/>
      <sheetName val="SNP7_Anclajes_pasivos_4#622"/>
      <sheetName val="SNP8_Anclajes_activos_2_Tor22"/>
      <sheetName val="SNP9_Anclajes_activos_4_Tor22"/>
      <sheetName val="SNP10_MATERIAL_3&quot;_TRIT22"/>
      <sheetName val="SNP11_Material_Relleno22"/>
      <sheetName val="SNP12_CUNETAS_3_00022"/>
      <sheetName val="SNP13_PARCHEO22"/>
      <sheetName val="SNP14_SELLO_JUNTAS22"/>
      <sheetName val="SNP15_Pilotes22"/>
      <sheetName val="SNP16_EXCAV__PAVIMENTO22"/>
      <sheetName val="SNP17_TRANS_BASE22"/>
      <sheetName val="SNP18_AFIRMADO_3&quot;22"/>
      <sheetName val="alcantarilla_K69+10322"/>
      <sheetName val="alcantarilla_K68+43722"/>
      <sheetName val="alcantarilla_K67+45522"/>
      <sheetName val="BOX_110+520_PUENTE_EL_VERDE22"/>
      <sheetName val="Muro_K99+070322"/>
      <sheetName val="MURO_K104+45422"/>
      <sheetName val="Muro_K109+057022"/>
      <sheetName val="BOX_K22"/>
      <sheetName val="INFORME_SEMANAL19"/>
      <sheetName val="201_719"/>
      <sheetName val="211_119"/>
      <sheetName val="320_219"/>
      <sheetName val="330_119"/>
      <sheetName val="330_219"/>
      <sheetName val="411_219"/>
      <sheetName val="450_2P19"/>
      <sheetName val="450_9P19"/>
      <sheetName val="461_119"/>
      <sheetName val="465_119"/>
      <sheetName val="464_1P19"/>
      <sheetName val="600_219"/>
      <sheetName val="630_519"/>
      <sheetName val="630_619"/>
      <sheetName val="630_719"/>
      <sheetName val="681_119"/>
      <sheetName val="670_P19"/>
      <sheetName val="671_P19"/>
      <sheetName val="674_219"/>
      <sheetName val="450_3P19"/>
      <sheetName val="621_1P19"/>
      <sheetName val="610_2P19"/>
      <sheetName val="230_219"/>
      <sheetName val="230_2P19"/>
      <sheetName val="621_1-1P19"/>
      <sheetName val="621_1_2P19"/>
      <sheetName val="PESO_VARILLAS19"/>
      <sheetName val="210_1_118"/>
      <sheetName val="210_1_218"/>
      <sheetName val="210_2_118"/>
      <sheetName val="220_118"/>
      <sheetName val="420_118"/>
      <sheetName val="421_118"/>
      <sheetName val="630_4_118"/>
      <sheetName val="640_1_118"/>
      <sheetName val="4P_1_118"/>
      <sheetName val="671_118"/>
      <sheetName val="673P_118"/>
      <sheetName val="674p_218"/>
      <sheetName val="640_1_218"/>
      <sheetName val="640_1_418"/>
      <sheetName val="630_3_118"/>
      <sheetName val="700_118"/>
      <sheetName val="701_218"/>
      <sheetName val="710_118"/>
      <sheetName val="730_118"/>
      <sheetName val="TORTA_EST18"/>
      <sheetName val="Indicadores_Y_Listas18"/>
      <sheetName val="PROY_ORIGINAL29"/>
      <sheetName val="PU_(2)28"/>
      <sheetName val="COSTOS_UNITARIOS23"/>
      <sheetName val="TRAYECTO_123"/>
      <sheetName val="200P_123"/>
      <sheetName val="210_2_223"/>
      <sheetName val="320_123"/>
      <sheetName val="640_123"/>
      <sheetName val="500P_123"/>
      <sheetName val="500P_223"/>
      <sheetName val="600_123"/>
      <sheetName val="610_123"/>
      <sheetName val="630_423"/>
      <sheetName val="640P_223"/>
      <sheetName val="640_1_(2)23"/>
      <sheetName val="672P_123"/>
      <sheetName val="2P_123"/>
      <sheetName val="900_223"/>
      <sheetName val="materiales_de_insumo23"/>
      <sheetName val="jornales_y_prestaciones23"/>
      <sheetName val="210_123"/>
      <sheetName val="310_123"/>
      <sheetName val="600_423"/>
      <sheetName val="661_123"/>
      <sheetName val="673_123"/>
      <sheetName val="673_223"/>
      <sheetName val="673_323"/>
      <sheetName val="672_123"/>
      <sheetName val="3P_123"/>
      <sheetName val="3P_223"/>
      <sheetName val="6_1P23"/>
      <sheetName val="6_2P23"/>
      <sheetName val="6_4P23"/>
      <sheetName val="VALOR_ENSAYOS23"/>
      <sheetName val="resumen_preacta23"/>
      <sheetName val="Resalto_en_asfalto23"/>
      <sheetName val="Mat_fresado_para_ampliacion23"/>
      <sheetName val="Tuberia_filtro_D=6&quot;23"/>
      <sheetName val="Realce_de_bordillo23"/>
      <sheetName val="Remocion_tuberia_d=24&quot;23"/>
      <sheetName val="GRAVA_ATRAQUES_DE_ALCANTARILL23"/>
      <sheetName val="FORMATO_PREACTA23"/>
      <sheetName val="FORMATO_FECHA)23"/>
      <sheetName val="DESMONTE_LIMP_23"/>
      <sheetName val="REGISTRO_FOTOGRAFICO23"/>
      <sheetName val="S200_1_DESM__LIMP_B_23"/>
      <sheetName val="S200_2_DESM__LIMP__NB23"/>
      <sheetName val="S201_7_DEMO__ESTRUCTURAS23"/>
      <sheetName val="Remocion_alcantarillas_23"/>
      <sheetName val="Excav__Mat__Comun_23"/>
      <sheetName val="s201_15-remoción_de_alcantari23"/>
      <sheetName val="s210_2_2-Exc_de_expl23"/>
      <sheetName val="s210_2_1-Exc_en_roca23"/>
      <sheetName val="s211_1_REMOCION_DERR_23"/>
      <sheetName val="s220_1_Terraplenes23"/>
      <sheetName val="s221_1_Pedraplen23"/>
      <sheetName val="S900_3_TRANS__DERRUMBE23"/>
      <sheetName val="s231_1_Geotextil23"/>
      <sheetName val="S230_2_Mejora__de_la_Sub-Ra23"/>
      <sheetName val="S320_1_Sub_base23"/>
      <sheetName val="S330_1_BASE_GRANULAR23"/>
      <sheetName val="CONFM__DE_CALZADA_EXISTENTE23"/>
      <sheetName val="S310_1_Confor__calzada_existe23"/>
      <sheetName val="_S450_1_MEZCLA_MDC-123"/>
      <sheetName val="_S450_2MEZCLA_MDC-223"/>
      <sheetName val="S420_1_RIEGO_DE_IMPRIMACION_23"/>
      <sheetName val="S421_1_RIEGO_LIGA_CRR-123"/>
      <sheetName val="S460_1_FRESADO_23"/>
      <sheetName val="Excav__REPARACION_PAVIMENTO_23"/>
      <sheetName val="S465_1_EXC__PAV__ASFALTICO23"/>
      <sheetName val="S500_1_PAVIMENTO_CONCRETO23"/>
      <sheetName val="S510_1_PAVIMENTO_ADOQUIN23"/>
      <sheetName val="S600_1_EXCAV__VARIAS_23"/>
      <sheetName val="Relleno_Estructuras23"/>
      <sheetName val="eXCAVACIONES_VARIAS_EN_ROCA_23"/>
      <sheetName val="S600_2_EXCAV__ROCA23"/>
      <sheetName val="S610_1_Relleno_Estructuras23"/>
      <sheetName val="S623_1_Anclajes_23"/>
      <sheetName val="S623P1_Pantalla_Concreto23"/>
      <sheetName val="S630_3_Concretos_C23"/>
      <sheetName val="S630_4a_Concretos_D23"/>
      <sheetName val="S630_4b_Concretos_D23"/>
      <sheetName val="S630_6_CONCRETO_F23"/>
      <sheetName val="CONCRETO_G23"/>
      <sheetName val="S630_7_CONCRETO_G23"/>
      <sheetName val="s640_1_Acero_refuerzo23"/>
      <sheetName val="S642_13_Juntas_dilatacion23"/>
      <sheetName val="S644_2_Tuberia_PVC_4&quot;23"/>
      <sheetName val="_TUBERIA_36&quot;23"/>
      <sheetName val="S632_1_Baranda23"/>
      <sheetName val="_S661_1_TUBERIA_36&quot;_23"/>
      <sheetName val="S673_1_MAT__FILTRANTE23"/>
      <sheetName val="S673_2_GEOTEXTIL23"/>
      <sheetName val="TRANS__EXPLANACION23"/>
      <sheetName val="_S673_3_GEODREN_PLANAR_6&quot;23"/>
      <sheetName val="S681_1_GAVIONES23"/>
      <sheetName val="S700_1_Demarcacion23"/>
      <sheetName val="S700_2_Marca_víal23"/>
      <sheetName val="S701_1_tachas_reflectivas23"/>
      <sheetName val="S710_1_1_SEÑ_VERT__23"/>
      <sheetName val="S710_2_SEÑ_VERT_V23"/>
      <sheetName val="S710_1_2_SEÑ_VERT_23"/>
      <sheetName val="S730_1Defensas_23"/>
      <sheetName val="S800_2_CERCAS23"/>
      <sheetName val="S810_1_PROTECCION_TALUDES23"/>
      <sheetName val="S900_2Trans_explan23"/>
      <sheetName val="Tratamiento_fisuras23"/>
      <sheetName val="MARCAS_VIALES23"/>
      <sheetName val="Geomalla_con_fibra_de_vidrio23"/>
      <sheetName val="Anclajes_pasivos_4#623"/>
      <sheetName val="SNP1-geomalla_fibra_Vidrio23"/>
      <sheetName val="SNP2-geomalla_Biaxial23"/>
      <sheetName val="SNP3_concreto_3500_23"/>
      <sheetName val="SNP4_CEM__ASFALTICO23"/>
      <sheetName val="SNP5_MTTO_RUTINARIO23"/>
      <sheetName val="SNP6_Drenes23"/>
      <sheetName val="SNP7_Anclajes_pasivos_4#623"/>
      <sheetName val="SNP8_Anclajes_activos_2_Tor23"/>
      <sheetName val="SNP9_Anclajes_activos_4_Tor23"/>
      <sheetName val="SNP10_MATERIAL_3&quot;_TRIT23"/>
      <sheetName val="SNP11_Material_Relleno23"/>
      <sheetName val="SNP12_CUNETAS_3_00023"/>
      <sheetName val="SNP13_PARCHEO23"/>
      <sheetName val="SNP14_SELLO_JUNTAS23"/>
      <sheetName val="SNP15_Pilotes23"/>
      <sheetName val="SNP16_EXCAV__PAVIMENTO23"/>
      <sheetName val="SNP17_TRANS_BASE23"/>
      <sheetName val="SNP18_AFIRMADO_3&quot;23"/>
      <sheetName val="alcantarilla_K69+10323"/>
      <sheetName val="alcantarilla_K68+43723"/>
      <sheetName val="alcantarilla_K67+45523"/>
      <sheetName val="BOX_110+520_PUENTE_EL_VERDE23"/>
      <sheetName val="Muro_K99+070323"/>
      <sheetName val="MURO_K104+45423"/>
      <sheetName val="Muro_K109+057023"/>
      <sheetName val="BOX_K23"/>
      <sheetName val="INFORME_SEMANAL20"/>
      <sheetName val="201_720"/>
      <sheetName val="211_120"/>
      <sheetName val="320_220"/>
      <sheetName val="330_120"/>
      <sheetName val="330_220"/>
      <sheetName val="411_220"/>
      <sheetName val="450_2P20"/>
      <sheetName val="450_9P20"/>
      <sheetName val="461_120"/>
      <sheetName val="465_120"/>
      <sheetName val="464_1P20"/>
      <sheetName val="600_220"/>
      <sheetName val="630_520"/>
      <sheetName val="630_620"/>
      <sheetName val="630_720"/>
      <sheetName val="681_120"/>
      <sheetName val="670_P20"/>
      <sheetName val="671_P20"/>
      <sheetName val="674_220"/>
      <sheetName val="450_3P20"/>
      <sheetName val="621_1P20"/>
      <sheetName val="610_2P20"/>
      <sheetName val="230_220"/>
      <sheetName val="230_2P20"/>
      <sheetName val="621_1-1P20"/>
      <sheetName val="621_1_2P20"/>
      <sheetName val="PESO_VARILLAS20"/>
      <sheetName val="210_1_119"/>
      <sheetName val="210_1_219"/>
      <sheetName val="210_2_119"/>
      <sheetName val="220_119"/>
      <sheetName val="420_119"/>
      <sheetName val="421_119"/>
      <sheetName val="630_4_119"/>
      <sheetName val="640_1_119"/>
      <sheetName val="4P_1_119"/>
      <sheetName val="671_119"/>
      <sheetName val="673P_119"/>
      <sheetName val="674p_219"/>
      <sheetName val="640_1_219"/>
      <sheetName val="640_1_419"/>
      <sheetName val="630_3_119"/>
      <sheetName val="700_119"/>
      <sheetName val="701_219"/>
      <sheetName val="710_119"/>
      <sheetName val="730_119"/>
      <sheetName val="TORTA_EST19"/>
      <sheetName val="Indicadores_Y_Listas19"/>
      <sheetName val="PROY_ORIGINAL30"/>
      <sheetName val="PU_(2)29"/>
      <sheetName val="COSTOS_UNITARIOS24"/>
      <sheetName val="TRAYECTO_124"/>
      <sheetName val="200P_124"/>
      <sheetName val="210_2_224"/>
      <sheetName val="320_124"/>
      <sheetName val="640_124"/>
      <sheetName val="500P_124"/>
      <sheetName val="500P_224"/>
      <sheetName val="600_124"/>
      <sheetName val="610_124"/>
      <sheetName val="630_424"/>
      <sheetName val="640P_224"/>
      <sheetName val="640_1_(2)24"/>
      <sheetName val="672P_124"/>
      <sheetName val="2P_124"/>
      <sheetName val="900_224"/>
      <sheetName val="materiales_de_insumo24"/>
      <sheetName val="jornales_y_prestaciones24"/>
      <sheetName val="210_124"/>
      <sheetName val="310_124"/>
      <sheetName val="600_424"/>
      <sheetName val="661_124"/>
      <sheetName val="673_124"/>
      <sheetName val="673_224"/>
      <sheetName val="673_324"/>
      <sheetName val="672_124"/>
      <sheetName val="3P_124"/>
      <sheetName val="3P_224"/>
      <sheetName val="6_1P24"/>
      <sheetName val="6_2P24"/>
      <sheetName val="6_4P24"/>
      <sheetName val="VALOR_ENSAYOS24"/>
      <sheetName val="resumen_preacta24"/>
      <sheetName val="Resalto_en_asfalto24"/>
      <sheetName val="Mat_fresado_para_ampliacion24"/>
      <sheetName val="Tuberia_filtro_D=6&quot;24"/>
      <sheetName val="Realce_de_bordillo24"/>
      <sheetName val="Remocion_tuberia_d=24&quot;24"/>
      <sheetName val="GRAVA_ATRAQUES_DE_ALCANTARILL24"/>
      <sheetName val="FORMATO_PREACTA24"/>
      <sheetName val="FORMATO_FECHA)24"/>
      <sheetName val="DESMONTE_LIMP_24"/>
      <sheetName val="REGISTRO_FOTOGRAFICO24"/>
      <sheetName val="S200_1_DESM__LIMP_B_24"/>
      <sheetName val="S200_2_DESM__LIMP__NB24"/>
      <sheetName val="S201_7_DEMO__ESTRUCTURAS24"/>
      <sheetName val="Remocion_alcantarillas_24"/>
      <sheetName val="Excav__Mat__Comun_24"/>
      <sheetName val="s201_15-remoción_de_alcantari24"/>
      <sheetName val="s210_2_2-Exc_de_expl24"/>
      <sheetName val="s210_2_1-Exc_en_roca24"/>
      <sheetName val="s211_1_REMOCION_DERR_24"/>
      <sheetName val="s220_1_Terraplenes24"/>
      <sheetName val="s221_1_Pedraplen24"/>
      <sheetName val="S900_3_TRANS__DERRUMBE24"/>
      <sheetName val="s231_1_Geotextil24"/>
      <sheetName val="S230_2_Mejora__de_la_Sub-Ra24"/>
      <sheetName val="S320_1_Sub_base24"/>
      <sheetName val="S330_1_BASE_GRANULAR24"/>
      <sheetName val="CONFM__DE_CALZADA_EXISTENTE24"/>
      <sheetName val="S310_1_Confor__calzada_existe24"/>
      <sheetName val="_S450_1_MEZCLA_MDC-124"/>
      <sheetName val="_S450_2MEZCLA_MDC-224"/>
      <sheetName val="S420_1_RIEGO_DE_IMPRIMACION_24"/>
      <sheetName val="S421_1_RIEGO_LIGA_CRR-124"/>
      <sheetName val="S460_1_FRESADO_24"/>
      <sheetName val="Excav__REPARACION_PAVIMENTO_24"/>
      <sheetName val="S465_1_EXC__PAV__ASFALTICO24"/>
      <sheetName val="S500_1_PAVIMENTO_CONCRETO24"/>
      <sheetName val="S510_1_PAVIMENTO_ADOQUIN24"/>
      <sheetName val="S600_1_EXCAV__VARIAS_24"/>
      <sheetName val="Relleno_Estructuras24"/>
      <sheetName val="eXCAVACIONES_VARIAS_EN_ROCA_24"/>
      <sheetName val="S600_2_EXCAV__ROCA24"/>
      <sheetName val="S610_1_Relleno_Estructuras24"/>
      <sheetName val="S623_1_Anclajes_24"/>
      <sheetName val="S623P1_Pantalla_Concreto24"/>
      <sheetName val="S630_3_Concretos_C24"/>
      <sheetName val="S630_4a_Concretos_D24"/>
      <sheetName val="S630_4b_Concretos_D24"/>
      <sheetName val="S630_6_CONCRETO_F24"/>
      <sheetName val="CONCRETO_G24"/>
      <sheetName val="S630_7_CONCRETO_G24"/>
      <sheetName val="s640_1_Acero_refuerzo24"/>
      <sheetName val="S642_13_Juntas_dilatacion24"/>
      <sheetName val="S644_2_Tuberia_PVC_4&quot;24"/>
      <sheetName val="_TUBERIA_36&quot;24"/>
      <sheetName val="S632_1_Baranda24"/>
      <sheetName val="_S661_1_TUBERIA_36&quot;_24"/>
      <sheetName val="S673_1_MAT__FILTRANTE24"/>
      <sheetName val="S673_2_GEOTEXTIL24"/>
      <sheetName val="TRANS__EXPLANACION24"/>
      <sheetName val="_S673_3_GEODREN_PLANAR_6&quot;24"/>
      <sheetName val="S681_1_GAVIONES24"/>
      <sheetName val="S700_1_Demarcacion24"/>
      <sheetName val="S700_2_Marca_víal24"/>
      <sheetName val="S701_1_tachas_reflectivas24"/>
      <sheetName val="S710_1_1_SEÑ_VERT__24"/>
      <sheetName val="S710_2_SEÑ_VERT_V24"/>
      <sheetName val="S710_1_2_SEÑ_VERT_24"/>
      <sheetName val="S730_1Defensas_24"/>
      <sheetName val="S800_2_CERCAS24"/>
      <sheetName val="S810_1_PROTECCION_TALUDES24"/>
      <sheetName val="S900_2Trans_explan24"/>
      <sheetName val="Tratamiento_fisuras24"/>
      <sheetName val="MARCAS_VIALES24"/>
      <sheetName val="Geomalla_con_fibra_de_vidrio24"/>
      <sheetName val="Anclajes_pasivos_4#624"/>
      <sheetName val="SNP1-geomalla_fibra_Vidrio24"/>
      <sheetName val="SNP2-geomalla_Biaxial24"/>
      <sheetName val="SNP3_concreto_3500_24"/>
      <sheetName val="SNP4_CEM__ASFALTICO24"/>
      <sheetName val="SNP5_MTTO_RUTINARIO24"/>
      <sheetName val="SNP6_Drenes24"/>
      <sheetName val="SNP7_Anclajes_pasivos_4#624"/>
      <sheetName val="SNP8_Anclajes_activos_2_Tor24"/>
      <sheetName val="SNP9_Anclajes_activos_4_Tor24"/>
      <sheetName val="SNP10_MATERIAL_3&quot;_TRIT24"/>
      <sheetName val="SNP11_Material_Relleno24"/>
      <sheetName val="SNP12_CUNETAS_3_00024"/>
      <sheetName val="SNP13_PARCHEO24"/>
      <sheetName val="SNP14_SELLO_JUNTAS24"/>
      <sheetName val="SNP15_Pilotes24"/>
      <sheetName val="SNP16_EXCAV__PAVIMENTO24"/>
      <sheetName val="SNP17_TRANS_BASE24"/>
      <sheetName val="SNP18_AFIRMADO_3&quot;24"/>
      <sheetName val="alcantarilla_K69+10324"/>
      <sheetName val="alcantarilla_K68+43724"/>
      <sheetName val="alcantarilla_K67+45524"/>
      <sheetName val="BOX_110+520_PUENTE_EL_VERDE24"/>
      <sheetName val="Muro_K99+070324"/>
      <sheetName val="MURO_K104+45424"/>
      <sheetName val="Muro_K109+057024"/>
      <sheetName val="BOX_K24"/>
      <sheetName val="INFORME_SEMANAL21"/>
      <sheetName val="201_721"/>
      <sheetName val="211_121"/>
      <sheetName val="320_221"/>
      <sheetName val="330_121"/>
      <sheetName val="330_221"/>
      <sheetName val="411_221"/>
      <sheetName val="450_2P21"/>
      <sheetName val="450_9P21"/>
      <sheetName val="461_121"/>
      <sheetName val="465_121"/>
      <sheetName val="464_1P21"/>
      <sheetName val="600_221"/>
      <sheetName val="630_521"/>
      <sheetName val="630_621"/>
      <sheetName val="630_721"/>
      <sheetName val="681_121"/>
      <sheetName val="670_P21"/>
      <sheetName val="671_P21"/>
      <sheetName val="674_221"/>
      <sheetName val="450_3P21"/>
      <sheetName val="621_1P21"/>
      <sheetName val="610_2P21"/>
      <sheetName val="230_221"/>
      <sheetName val="230_2P21"/>
      <sheetName val="621_1-1P21"/>
      <sheetName val="621_1_2P21"/>
      <sheetName val="PESO_VARILLAS21"/>
      <sheetName val="210_1_120"/>
      <sheetName val="210_1_220"/>
      <sheetName val="210_2_120"/>
      <sheetName val="220_120"/>
      <sheetName val="420_120"/>
      <sheetName val="421_120"/>
      <sheetName val="630_4_120"/>
      <sheetName val="640_1_120"/>
      <sheetName val="4P_1_120"/>
      <sheetName val="671_120"/>
      <sheetName val="673P_120"/>
      <sheetName val="674p_220"/>
      <sheetName val="640_1_220"/>
      <sheetName val="640_1_420"/>
      <sheetName val="630_3_120"/>
      <sheetName val="700_120"/>
      <sheetName val="701_220"/>
      <sheetName val="710_120"/>
      <sheetName val="730_120"/>
      <sheetName val="TORTA_EST20"/>
      <sheetName val="Indicadores_Y_Listas20"/>
      <sheetName val="PROY_ORIGINAL31"/>
      <sheetName val="PU_(2)30"/>
      <sheetName val="COSTOS_UNITARIOS25"/>
      <sheetName val="TRAYECTO_125"/>
      <sheetName val="200P_125"/>
      <sheetName val="210_2_225"/>
      <sheetName val="320_125"/>
      <sheetName val="640_125"/>
      <sheetName val="500P_125"/>
      <sheetName val="500P_225"/>
      <sheetName val="600_125"/>
      <sheetName val="610_125"/>
      <sheetName val="630_425"/>
      <sheetName val="640P_225"/>
      <sheetName val="640_1_(2)25"/>
      <sheetName val="672P_125"/>
      <sheetName val="2P_125"/>
      <sheetName val="900_225"/>
      <sheetName val="materiales_de_insumo25"/>
      <sheetName val="jornales_y_prestaciones25"/>
      <sheetName val="210_125"/>
      <sheetName val="310_125"/>
      <sheetName val="600_425"/>
      <sheetName val="661_125"/>
      <sheetName val="673_125"/>
      <sheetName val="673_225"/>
      <sheetName val="673_325"/>
      <sheetName val="672_125"/>
      <sheetName val="3P_125"/>
      <sheetName val="3P_225"/>
      <sheetName val="6_1P25"/>
      <sheetName val="6_2P25"/>
      <sheetName val="6_4P25"/>
      <sheetName val="VALOR_ENSAYOS25"/>
      <sheetName val="resumen_preacta25"/>
      <sheetName val="Resalto_en_asfalto25"/>
      <sheetName val="Mat_fresado_para_ampliacion25"/>
      <sheetName val="Tuberia_filtro_D=6&quot;25"/>
      <sheetName val="Realce_de_bordillo25"/>
      <sheetName val="Remocion_tuberia_d=24&quot;25"/>
      <sheetName val="GRAVA_ATRAQUES_DE_ALCANTARILL25"/>
      <sheetName val="FORMATO_PREACTA25"/>
      <sheetName val="FORMATO_FECHA)25"/>
      <sheetName val="DESMONTE_LIMP_25"/>
      <sheetName val="REGISTRO_FOTOGRAFICO25"/>
      <sheetName val="S200_1_DESM__LIMP_B_25"/>
      <sheetName val="S200_2_DESM__LIMP__NB25"/>
      <sheetName val="S201_7_DEMO__ESTRUCTURAS25"/>
      <sheetName val="Remocion_alcantarillas_25"/>
      <sheetName val="Excav__Mat__Comun_25"/>
      <sheetName val="s201_15-remoción_de_alcantari25"/>
      <sheetName val="s210_2_2-Exc_de_expl25"/>
      <sheetName val="s210_2_1-Exc_en_roca25"/>
      <sheetName val="s211_1_REMOCION_DERR_25"/>
      <sheetName val="s220_1_Terraplenes25"/>
      <sheetName val="s221_1_Pedraplen25"/>
      <sheetName val="S900_3_TRANS__DERRUMBE25"/>
      <sheetName val="s231_1_Geotextil25"/>
      <sheetName val="S230_2_Mejora__de_la_Sub-Ra25"/>
      <sheetName val="S320_1_Sub_base25"/>
      <sheetName val="S330_1_BASE_GRANULAR25"/>
      <sheetName val="CONFM__DE_CALZADA_EXISTENTE25"/>
      <sheetName val="S310_1_Confor__calzada_existe25"/>
      <sheetName val="_S450_1_MEZCLA_MDC-125"/>
      <sheetName val="_S450_2MEZCLA_MDC-225"/>
      <sheetName val="S420_1_RIEGO_DE_IMPRIMACION_25"/>
      <sheetName val="S421_1_RIEGO_LIGA_CRR-125"/>
      <sheetName val="S460_1_FRESADO_25"/>
      <sheetName val="Excav__REPARACION_PAVIMENTO_25"/>
      <sheetName val="S465_1_EXC__PAV__ASFALTICO25"/>
      <sheetName val="S500_1_PAVIMENTO_CONCRETO25"/>
      <sheetName val="S510_1_PAVIMENTO_ADOQUIN25"/>
      <sheetName val="S600_1_EXCAV__VARIAS_25"/>
      <sheetName val="Relleno_Estructuras25"/>
      <sheetName val="eXCAVACIONES_VARIAS_EN_ROCA_25"/>
      <sheetName val="S600_2_EXCAV__ROCA25"/>
      <sheetName val="S610_1_Relleno_Estructuras25"/>
      <sheetName val="S623_1_Anclajes_25"/>
      <sheetName val="S623P1_Pantalla_Concreto25"/>
      <sheetName val="S630_3_Concretos_C25"/>
      <sheetName val="S630_4a_Concretos_D25"/>
      <sheetName val="S630_4b_Concretos_D25"/>
      <sheetName val="S630_6_CONCRETO_F25"/>
      <sheetName val="CONCRETO_G25"/>
      <sheetName val="S630_7_CONCRETO_G25"/>
      <sheetName val="s640_1_Acero_refuerzo25"/>
      <sheetName val="S642_13_Juntas_dilatacion25"/>
      <sheetName val="S644_2_Tuberia_PVC_4&quot;25"/>
      <sheetName val="_TUBERIA_36&quot;25"/>
      <sheetName val="S632_1_Baranda25"/>
      <sheetName val="_S661_1_TUBERIA_36&quot;_25"/>
      <sheetName val="S673_1_MAT__FILTRANTE25"/>
      <sheetName val="S673_2_GEOTEXTIL25"/>
      <sheetName val="TRANS__EXPLANACION25"/>
      <sheetName val="_S673_3_GEODREN_PLANAR_6&quot;25"/>
      <sheetName val="S681_1_GAVIONES25"/>
      <sheetName val="S700_1_Demarcacion25"/>
      <sheetName val="S700_2_Marca_víal25"/>
      <sheetName val="S701_1_tachas_reflectivas25"/>
      <sheetName val="S710_1_1_SEÑ_VERT__25"/>
      <sheetName val="S710_2_SEÑ_VERT_V25"/>
      <sheetName val="S710_1_2_SEÑ_VERT_25"/>
      <sheetName val="S730_1Defensas_25"/>
      <sheetName val="S800_2_CERCAS25"/>
      <sheetName val="S810_1_PROTECCION_TALUDES25"/>
      <sheetName val="S900_2Trans_explan25"/>
      <sheetName val="Tratamiento_fisuras25"/>
      <sheetName val="MARCAS_VIALES25"/>
      <sheetName val="Geomalla_con_fibra_de_vidrio25"/>
      <sheetName val="Anclajes_pasivos_4#625"/>
      <sheetName val="SNP1-geomalla_fibra_Vidrio25"/>
      <sheetName val="SNP2-geomalla_Biaxial25"/>
      <sheetName val="SNP3_concreto_3500_25"/>
      <sheetName val="SNP4_CEM__ASFALTICO25"/>
      <sheetName val="SNP5_MTTO_RUTINARIO25"/>
      <sheetName val="SNP6_Drenes25"/>
      <sheetName val="SNP7_Anclajes_pasivos_4#625"/>
      <sheetName val="SNP8_Anclajes_activos_2_Tor25"/>
      <sheetName val="SNP9_Anclajes_activos_4_Tor25"/>
      <sheetName val="SNP10_MATERIAL_3&quot;_TRIT25"/>
      <sheetName val="SNP11_Material_Relleno25"/>
      <sheetName val="SNP12_CUNETAS_3_00025"/>
      <sheetName val="SNP13_PARCHEO25"/>
      <sheetName val="SNP14_SELLO_JUNTAS25"/>
      <sheetName val="SNP15_Pilotes25"/>
      <sheetName val="SNP16_EXCAV__PAVIMENTO25"/>
      <sheetName val="SNP17_TRANS_BASE25"/>
      <sheetName val="SNP18_AFIRMADO_3&quot;25"/>
      <sheetName val="alcantarilla_K69+10325"/>
      <sheetName val="alcantarilla_K68+43725"/>
      <sheetName val="alcantarilla_K67+45525"/>
      <sheetName val="BOX_110+520_PUENTE_EL_VERDE25"/>
      <sheetName val="Muro_K99+070325"/>
      <sheetName val="MURO_K104+45425"/>
      <sheetName val="Muro_K109+057025"/>
      <sheetName val="BOX_K25"/>
      <sheetName val="INFORME_SEMANAL22"/>
      <sheetName val="201_722"/>
      <sheetName val="211_122"/>
      <sheetName val="320_222"/>
      <sheetName val="330_122"/>
      <sheetName val="330_222"/>
      <sheetName val="411_222"/>
      <sheetName val="450_2P22"/>
      <sheetName val="450_9P22"/>
      <sheetName val="461_122"/>
      <sheetName val="465_122"/>
      <sheetName val="464_1P22"/>
      <sheetName val="600_222"/>
      <sheetName val="630_522"/>
      <sheetName val="630_622"/>
      <sheetName val="630_722"/>
      <sheetName val="681_122"/>
      <sheetName val="670_P22"/>
      <sheetName val="671_P22"/>
      <sheetName val="674_222"/>
      <sheetName val="450_3P22"/>
      <sheetName val="621_1P22"/>
      <sheetName val="610_2P22"/>
      <sheetName val="230_222"/>
      <sheetName val="230_2P22"/>
      <sheetName val="621_1-1P22"/>
      <sheetName val="621_1_2P22"/>
      <sheetName val="PESO_VARILLAS22"/>
      <sheetName val="210_1_121"/>
      <sheetName val="210_1_221"/>
      <sheetName val="210_2_121"/>
      <sheetName val="220_121"/>
      <sheetName val="420_121"/>
      <sheetName val="421_121"/>
      <sheetName val="630_4_121"/>
      <sheetName val="640_1_121"/>
      <sheetName val="4P_1_121"/>
      <sheetName val="671_121"/>
      <sheetName val="673P_121"/>
      <sheetName val="674p_221"/>
      <sheetName val="640_1_221"/>
      <sheetName val="640_1_421"/>
      <sheetName val="630_3_121"/>
      <sheetName val="700_121"/>
      <sheetName val="701_221"/>
      <sheetName val="710_121"/>
      <sheetName val="730_121"/>
      <sheetName val="TORTA_EST21"/>
      <sheetName val="Indicadores_Y_Listas21"/>
      <sheetName val="PROY_ORIGINAL32"/>
      <sheetName val="PU_(2)31"/>
      <sheetName val="COSTOS_UNITARIOS26"/>
      <sheetName val="TRAYECTO_126"/>
      <sheetName val="200P_126"/>
      <sheetName val="210_2_226"/>
      <sheetName val="320_126"/>
      <sheetName val="640_126"/>
      <sheetName val="500P_126"/>
      <sheetName val="500P_226"/>
      <sheetName val="600_126"/>
      <sheetName val="610_126"/>
      <sheetName val="630_426"/>
      <sheetName val="640P_226"/>
      <sheetName val="640_1_(2)26"/>
      <sheetName val="672P_126"/>
      <sheetName val="2P_126"/>
      <sheetName val="900_226"/>
      <sheetName val="materiales_de_insumo26"/>
      <sheetName val="jornales_y_prestaciones26"/>
      <sheetName val="210_126"/>
      <sheetName val="310_126"/>
      <sheetName val="600_426"/>
      <sheetName val="661_126"/>
      <sheetName val="673_126"/>
      <sheetName val="673_226"/>
      <sheetName val="673_326"/>
      <sheetName val="672_126"/>
      <sheetName val="3P_126"/>
      <sheetName val="3P_226"/>
      <sheetName val="6_1P26"/>
      <sheetName val="6_2P26"/>
      <sheetName val="6_4P26"/>
      <sheetName val="VALOR_ENSAYOS26"/>
      <sheetName val="resumen_preacta26"/>
      <sheetName val="Resalto_en_asfalto26"/>
      <sheetName val="Mat_fresado_para_ampliacion26"/>
      <sheetName val="Tuberia_filtro_D=6&quot;26"/>
      <sheetName val="Realce_de_bordillo26"/>
      <sheetName val="Remocion_tuberia_d=24&quot;26"/>
      <sheetName val="GRAVA_ATRAQUES_DE_ALCANTARILL26"/>
      <sheetName val="FORMATO_PREACTA26"/>
      <sheetName val="FORMATO_FECHA)26"/>
      <sheetName val="DESMONTE_LIMP_26"/>
      <sheetName val="REGISTRO_FOTOGRAFICO26"/>
      <sheetName val="S200_1_DESM__LIMP_B_26"/>
      <sheetName val="S200_2_DESM__LIMP__NB26"/>
      <sheetName val="S201_7_DEMO__ESTRUCTURAS26"/>
      <sheetName val="Remocion_alcantarillas_26"/>
      <sheetName val="Excav__Mat__Comun_26"/>
      <sheetName val="s201_15-remoción_de_alcantari26"/>
      <sheetName val="s210_2_2-Exc_de_expl26"/>
      <sheetName val="s210_2_1-Exc_en_roca26"/>
      <sheetName val="s211_1_REMOCION_DERR_26"/>
      <sheetName val="s220_1_Terraplenes26"/>
      <sheetName val="s221_1_Pedraplen26"/>
      <sheetName val="S900_3_TRANS__DERRUMBE26"/>
      <sheetName val="s231_1_Geotextil26"/>
      <sheetName val="S230_2_Mejora__de_la_Sub-Ra26"/>
      <sheetName val="S320_1_Sub_base26"/>
      <sheetName val="S330_1_BASE_GRANULAR26"/>
      <sheetName val="CONFM__DE_CALZADA_EXISTENTE26"/>
      <sheetName val="S310_1_Confor__calzada_existe26"/>
      <sheetName val="_S450_1_MEZCLA_MDC-126"/>
      <sheetName val="_S450_2MEZCLA_MDC-226"/>
      <sheetName val="S420_1_RIEGO_DE_IMPRIMACION_26"/>
      <sheetName val="S421_1_RIEGO_LIGA_CRR-126"/>
      <sheetName val="S460_1_FRESADO_26"/>
      <sheetName val="Excav__REPARACION_PAVIMENTO_26"/>
      <sheetName val="S465_1_EXC__PAV__ASFALTICO26"/>
      <sheetName val="S500_1_PAVIMENTO_CONCRETO26"/>
      <sheetName val="S510_1_PAVIMENTO_ADOQUIN26"/>
      <sheetName val="S600_1_EXCAV__VARIAS_26"/>
      <sheetName val="Relleno_Estructuras26"/>
      <sheetName val="eXCAVACIONES_VARIAS_EN_ROCA_26"/>
      <sheetName val="S600_2_EXCAV__ROCA26"/>
      <sheetName val="S610_1_Relleno_Estructuras26"/>
      <sheetName val="S623_1_Anclajes_26"/>
      <sheetName val="S623P1_Pantalla_Concreto26"/>
      <sheetName val="S630_3_Concretos_C26"/>
      <sheetName val="S630_4a_Concretos_D26"/>
      <sheetName val="S630_4b_Concretos_D26"/>
      <sheetName val="S630_6_CONCRETO_F26"/>
      <sheetName val="CONCRETO_G26"/>
      <sheetName val="S630_7_CONCRETO_G26"/>
      <sheetName val="s640_1_Acero_refuerzo26"/>
      <sheetName val="S642_13_Juntas_dilatacion26"/>
      <sheetName val="S644_2_Tuberia_PVC_4&quot;26"/>
      <sheetName val="_TUBERIA_36&quot;26"/>
      <sheetName val="S632_1_Baranda26"/>
      <sheetName val="_S661_1_TUBERIA_36&quot;_26"/>
      <sheetName val="S673_1_MAT__FILTRANTE26"/>
      <sheetName val="S673_2_GEOTEXTIL26"/>
      <sheetName val="TRANS__EXPLANACION26"/>
      <sheetName val="_S673_3_GEODREN_PLANAR_6&quot;26"/>
      <sheetName val="S681_1_GAVIONES26"/>
      <sheetName val="S700_1_Demarcacion26"/>
      <sheetName val="S700_2_Marca_víal26"/>
      <sheetName val="S701_1_tachas_reflectivas26"/>
      <sheetName val="S710_1_1_SEÑ_VERT__26"/>
      <sheetName val="S710_2_SEÑ_VERT_V26"/>
      <sheetName val="S710_1_2_SEÑ_VERT_26"/>
      <sheetName val="S730_1Defensas_26"/>
      <sheetName val="S800_2_CERCAS26"/>
      <sheetName val="S810_1_PROTECCION_TALUDES26"/>
      <sheetName val="S900_2Trans_explan26"/>
      <sheetName val="Tratamiento_fisuras26"/>
      <sheetName val="MARCAS_VIALES26"/>
      <sheetName val="Geomalla_con_fibra_de_vidrio26"/>
      <sheetName val="Anclajes_pasivos_4#626"/>
      <sheetName val="SNP1-geomalla_fibra_Vidrio26"/>
      <sheetName val="SNP2-geomalla_Biaxial26"/>
      <sheetName val="SNP3_concreto_3500_26"/>
      <sheetName val="SNP4_CEM__ASFALTICO26"/>
      <sheetName val="SNP5_MTTO_RUTINARIO26"/>
      <sheetName val="SNP6_Drenes26"/>
      <sheetName val="SNP7_Anclajes_pasivos_4#626"/>
      <sheetName val="SNP8_Anclajes_activos_2_Tor26"/>
      <sheetName val="SNP9_Anclajes_activos_4_Tor26"/>
      <sheetName val="SNP10_MATERIAL_3&quot;_TRIT26"/>
      <sheetName val="SNP11_Material_Relleno26"/>
      <sheetName val="SNP12_CUNETAS_3_00026"/>
      <sheetName val="SNP13_PARCHEO26"/>
      <sheetName val="SNP14_SELLO_JUNTAS26"/>
      <sheetName val="SNP15_Pilotes26"/>
      <sheetName val="SNP16_EXCAV__PAVIMENTO26"/>
      <sheetName val="SNP17_TRANS_BASE26"/>
      <sheetName val="SNP18_AFIRMADO_3&quot;26"/>
      <sheetName val="alcantarilla_K69+10326"/>
      <sheetName val="alcantarilla_K68+43726"/>
      <sheetName val="alcantarilla_K67+45526"/>
      <sheetName val="BOX_110+520_PUENTE_EL_VERDE26"/>
      <sheetName val="Muro_K99+070326"/>
      <sheetName val="MURO_K104+45426"/>
      <sheetName val="Muro_K109+057026"/>
      <sheetName val="BOX_K26"/>
      <sheetName val="INFORME_SEMANAL23"/>
      <sheetName val="201_723"/>
      <sheetName val="211_123"/>
      <sheetName val="320_223"/>
      <sheetName val="330_123"/>
      <sheetName val="330_223"/>
      <sheetName val="411_223"/>
      <sheetName val="450_2P23"/>
      <sheetName val="450_9P23"/>
      <sheetName val="461_123"/>
      <sheetName val="465_123"/>
      <sheetName val="464_1P23"/>
      <sheetName val="600_223"/>
      <sheetName val="630_523"/>
      <sheetName val="630_623"/>
      <sheetName val="630_723"/>
      <sheetName val="681_123"/>
      <sheetName val="670_P23"/>
      <sheetName val="671_P23"/>
      <sheetName val="674_223"/>
      <sheetName val="450_3P23"/>
      <sheetName val="621_1P23"/>
      <sheetName val="610_2P23"/>
      <sheetName val="230_223"/>
      <sheetName val="230_2P23"/>
      <sheetName val="621_1-1P23"/>
      <sheetName val="621_1_2P23"/>
      <sheetName val="PESO_VARILLAS23"/>
      <sheetName val="210_1_122"/>
      <sheetName val="210_1_222"/>
      <sheetName val="210_2_122"/>
      <sheetName val="220_122"/>
      <sheetName val="420_122"/>
      <sheetName val="421_122"/>
      <sheetName val="630_4_122"/>
      <sheetName val="640_1_122"/>
      <sheetName val="4P_1_122"/>
      <sheetName val="671_122"/>
      <sheetName val="673P_122"/>
      <sheetName val="674p_222"/>
      <sheetName val="640_1_222"/>
      <sheetName val="640_1_422"/>
      <sheetName val="630_3_122"/>
      <sheetName val="700_122"/>
      <sheetName val="701_222"/>
      <sheetName val="710_122"/>
      <sheetName val="730_122"/>
      <sheetName val="TORTA_EST22"/>
      <sheetName val="Indicadores_Y_Listas22"/>
      <sheetName val="PROY_ORIGINAL33"/>
      <sheetName val="PU_(2)32"/>
      <sheetName val="COSTOS_UNITARIOS27"/>
      <sheetName val="TRAYECTO_127"/>
      <sheetName val="200P_127"/>
      <sheetName val="210_2_227"/>
      <sheetName val="320_127"/>
      <sheetName val="640_127"/>
      <sheetName val="500P_127"/>
      <sheetName val="500P_227"/>
      <sheetName val="600_127"/>
      <sheetName val="610_127"/>
      <sheetName val="630_427"/>
      <sheetName val="640P_227"/>
      <sheetName val="640_1_(2)27"/>
      <sheetName val="672P_127"/>
      <sheetName val="2P_127"/>
      <sheetName val="900_227"/>
      <sheetName val="materiales_de_insumo27"/>
      <sheetName val="jornales_y_prestaciones27"/>
      <sheetName val="210_127"/>
      <sheetName val="310_127"/>
      <sheetName val="600_427"/>
      <sheetName val="661_127"/>
      <sheetName val="673_127"/>
      <sheetName val="673_227"/>
      <sheetName val="673_327"/>
      <sheetName val="672_127"/>
      <sheetName val="3P_127"/>
      <sheetName val="3P_227"/>
      <sheetName val="6_1P27"/>
      <sheetName val="6_2P27"/>
      <sheetName val="6_4P27"/>
      <sheetName val="VALOR_ENSAYOS27"/>
      <sheetName val="resumen_preacta27"/>
      <sheetName val="Resalto_en_asfalto27"/>
      <sheetName val="Mat_fresado_para_ampliacion27"/>
      <sheetName val="Tuberia_filtro_D=6&quot;27"/>
      <sheetName val="Realce_de_bordillo27"/>
      <sheetName val="Remocion_tuberia_d=24&quot;27"/>
      <sheetName val="GRAVA_ATRAQUES_DE_ALCANTARILL27"/>
      <sheetName val="FORMATO_PREACTA27"/>
      <sheetName val="FORMATO_FECHA)27"/>
      <sheetName val="DESMONTE_LIMP_27"/>
      <sheetName val="REGISTRO_FOTOGRAFICO27"/>
      <sheetName val="S200_1_DESM__LIMP_B_27"/>
      <sheetName val="S200_2_DESM__LIMP__NB27"/>
      <sheetName val="S201_7_DEMO__ESTRUCTURAS27"/>
      <sheetName val="Remocion_alcantarillas_27"/>
      <sheetName val="Excav__Mat__Comun_27"/>
      <sheetName val="s201_15-remoción_de_alcantari27"/>
      <sheetName val="s210_2_2-Exc_de_expl27"/>
      <sheetName val="s210_2_1-Exc_en_roca27"/>
      <sheetName val="s211_1_REMOCION_DERR_27"/>
      <sheetName val="s220_1_Terraplenes27"/>
      <sheetName val="s221_1_Pedraplen27"/>
      <sheetName val="S900_3_TRANS__DERRUMBE27"/>
      <sheetName val="s231_1_Geotextil27"/>
      <sheetName val="S230_2_Mejora__de_la_Sub-Ra27"/>
      <sheetName val="S320_1_Sub_base27"/>
      <sheetName val="S330_1_BASE_GRANULAR27"/>
      <sheetName val="CONFM__DE_CALZADA_EXISTENTE27"/>
      <sheetName val="S310_1_Confor__calzada_existe27"/>
      <sheetName val="_S450_1_MEZCLA_MDC-127"/>
      <sheetName val="_S450_2MEZCLA_MDC-227"/>
      <sheetName val="S420_1_RIEGO_DE_IMPRIMACION_27"/>
      <sheetName val="S421_1_RIEGO_LIGA_CRR-127"/>
      <sheetName val="S460_1_FRESADO_27"/>
      <sheetName val="Excav__REPARACION_PAVIMENTO_27"/>
      <sheetName val="S465_1_EXC__PAV__ASFALTICO27"/>
      <sheetName val="S500_1_PAVIMENTO_CONCRETO27"/>
      <sheetName val="S510_1_PAVIMENTO_ADOQUIN27"/>
      <sheetName val="S600_1_EXCAV__VARIAS_27"/>
      <sheetName val="Relleno_Estructuras27"/>
      <sheetName val="eXCAVACIONES_VARIAS_EN_ROCA_27"/>
      <sheetName val="S600_2_EXCAV__ROCA27"/>
      <sheetName val="S610_1_Relleno_Estructuras27"/>
      <sheetName val="S623_1_Anclajes_27"/>
      <sheetName val="S623P1_Pantalla_Concreto27"/>
      <sheetName val="S630_3_Concretos_C27"/>
      <sheetName val="S630_4a_Concretos_D27"/>
      <sheetName val="S630_4b_Concretos_D27"/>
      <sheetName val="S630_6_CONCRETO_F27"/>
      <sheetName val="CONCRETO_G27"/>
      <sheetName val="S630_7_CONCRETO_G27"/>
      <sheetName val="s640_1_Acero_refuerzo27"/>
      <sheetName val="S642_13_Juntas_dilatacion27"/>
      <sheetName val="S644_2_Tuberia_PVC_4&quot;27"/>
      <sheetName val="_TUBERIA_36&quot;27"/>
      <sheetName val="S632_1_Baranda27"/>
      <sheetName val="_S661_1_TUBERIA_36&quot;_27"/>
      <sheetName val="S673_1_MAT__FILTRANTE27"/>
      <sheetName val="S673_2_GEOTEXTIL27"/>
      <sheetName val="TRANS__EXPLANACION27"/>
      <sheetName val="_S673_3_GEODREN_PLANAR_6&quot;27"/>
      <sheetName val="S681_1_GAVIONES27"/>
      <sheetName val="S700_1_Demarcacion27"/>
      <sheetName val="S700_2_Marca_víal27"/>
      <sheetName val="S701_1_tachas_reflectivas27"/>
      <sheetName val="S710_1_1_SEÑ_VERT__27"/>
      <sheetName val="S710_2_SEÑ_VERT_V27"/>
      <sheetName val="S710_1_2_SEÑ_VERT_27"/>
      <sheetName val="S730_1Defensas_27"/>
      <sheetName val="S800_2_CERCAS27"/>
      <sheetName val="S810_1_PROTECCION_TALUDES27"/>
      <sheetName val="S900_2Trans_explan27"/>
      <sheetName val="Tratamiento_fisuras27"/>
      <sheetName val="MARCAS_VIALES27"/>
      <sheetName val="Geomalla_con_fibra_de_vidrio27"/>
      <sheetName val="Anclajes_pasivos_4#627"/>
      <sheetName val="SNP1-geomalla_fibra_Vidrio27"/>
      <sheetName val="SNP2-geomalla_Biaxial27"/>
      <sheetName val="SNP3_concreto_3500_27"/>
      <sheetName val="SNP4_CEM__ASFALTICO27"/>
      <sheetName val="SNP5_MTTO_RUTINARIO27"/>
      <sheetName val="SNP6_Drenes27"/>
      <sheetName val="SNP7_Anclajes_pasivos_4#627"/>
      <sheetName val="SNP8_Anclajes_activos_2_Tor27"/>
      <sheetName val="SNP9_Anclajes_activos_4_Tor27"/>
      <sheetName val="SNP10_MATERIAL_3&quot;_TRIT27"/>
      <sheetName val="SNP11_Material_Relleno27"/>
      <sheetName val="SNP12_CUNETAS_3_00027"/>
      <sheetName val="SNP13_PARCHEO27"/>
      <sheetName val="SNP14_SELLO_JUNTAS27"/>
      <sheetName val="SNP15_Pilotes27"/>
      <sheetName val="SNP16_EXCAV__PAVIMENTO27"/>
      <sheetName val="SNP17_TRANS_BASE27"/>
      <sheetName val="SNP18_AFIRMADO_3&quot;27"/>
      <sheetName val="alcantarilla_K69+10327"/>
      <sheetName val="alcantarilla_K68+43727"/>
      <sheetName val="alcantarilla_K67+45527"/>
      <sheetName val="BOX_110+520_PUENTE_EL_VERDE27"/>
      <sheetName val="Muro_K99+070327"/>
      <sheetName val="MURO_K104+45427"/>
      <sheetName val="Muro_K109+057027"/>
      <sheetName val="BOX_K27"/>
      <sheetName val="INFORME_SEMANAL24"/>
      <sheetName val="201_724"/>
      <sheetName val="211_124"/>
      <sheetName val="320_224"/>
      <sheetName val="330_124"/>
      <sheetName val="330_224"/>
      <sheetName val="411_224"/>
      <sheetName val="450_2P24"/>
      <sheetName val="450_9P24"/>
      <sheetName val="461_124"/>
      <sheetName val="465_124"/>
      <sheetName val="464_1P24"/>
      <sheetName val="600_224"/>
      <sheetName val="630_524"/>
      <sheetName val="630_624"/>
      <sheetName val="630_724"/>
      <sheetName val="681_124"/>
      <sheetName val="670_P24"/>
      <sheetName val="671_P24"/>
      <sheetName val="674_224"/>
      <sheetName val="450_3P24"/>
      <sheetName val="621_1P24"/>
      <sheetName val="610_2P24"/>
      <sheetName val="230_224"/>
      <sheetName val="230_2P24"/>
      <sheetName val="621_1-1P24"/>
      <sheetName val="621_1_2P24"/>
      <sheetName val="PESO_VARILLAS24"/>
      <sheetName val="210_1_123"/>
      <sheetName val="210_1_223"/>
      <sheetName val="210_2_123"/>
      <sheetName val="220_123"/>
      <sheetName val="420_123"/>
      <sheetName val="421_123"/>
      <sheetName val="630_4_123"/>
      <sheetName val="640_1_123"/>
      <sheetName val="4P_1_123"/>
      <sheetName val="671_123"/>
      <sheetName val="673P_123"/>
      <sheetName val="674p_223"/>
      <sheetName val="640_1_223"/>
      <sheetName val="640_1_423"/>
      <sheetName val="630_3_123"/>
      <sheetName val="700_123"/>
      <sheetName val="701_223"/>
      <sheetName val="710_123"/>
      <sheetName val="730_123"/>
      <sheetName val="TORTA_EST23"/>
      <sheetName val="Indicadores_Y_Listas23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RUTA 10"/>
      <sheetName val="AFECTACION 10"/>
      <sheetName val="EJECUCION C. 10"/>
      <sheetName val="INF FINANCIERA 10"/>
      <sheetName val="RUTA 11"/>
      <sheetName val="AFECTACION 11"/>
      <sheetName val="EJECUCION C. 11"/>
      <sheetName val="INF FINANCIERA 11"/>
      <sheetName val="MINFRA-MN-IN-15-FR-13"/>
      <sheetName val="RELACION DE PRECIOS"/>
      <sheetName val="ACTA 5"/>
      <sheetName val="MODIF. 2"/>
      <sheetName val="MODIF. 3"/>
      <sheetName val="cant"/>
      <sheetName val="par mar19"/>
      <sheetName val="par"/>
      <sheetName val="resum96"/>
      <sheetName val="Equipo_Menor"/>
      <sheetName val="ALQUILADO_F-7857-308_"/>
      <sheetName val="Real_Para_tarifas"/>
      <sheetName val="Causa_Posible"/>
      <sheetName val="Base_de_Datos"/>
      <sheetName val="Elementos_Involucrados"/>
      <sheetName val="CRA_MODI"/>
      <sheetName val="INSUMOS"/>
      <sheetName val="EQUIPOS"/>
      <sheetName val="TRANS"/>
      <sheetName val="CUADRI"/>
      <sheetName val="EQUI"/>
      <sheetName val="CANT OBRA"/>
      <sheetName val="Resistividad 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Programacion"/>
      <sheetName val="ó&gt;_x0000__x0001__x0000__x0000__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HER"/>
      <sheetName val="MAT"/>
      <sheetName val="PER"/>
      <sheetName val="Mensilizzato"/>
      <sheetName val="Relación De Equipos"/>
      <sheetName val="BCE-ENERO-2004"/>
      <sheetName val="API93"/>
      <sheetName val="Listas de apoyo Social"/>
      <sheetName val="Listas de apoyo"/>
      <sheetName val="PRESUPUESTO V5"/>
      <sheetName val="1. Preliminares"/>
      <sheetName val="2. Demoliciones"/>
      <sheetName val="3. Elementos y Estructuras"/>
      <sheetName val="4. HVAC"/>
      <sheetName val="8. Recubrimientos y Acabados"/>
      <sheetName val="9. Otros"/>
      <sheetName val="10. Tramites y Licencias"/>
      <sheetName val="BASE"/>
      <sheetName val="Base de Diseño"/>
      <sheetName val="civ_roma"/>
      <sheetName val="octubre"/>
      <sheetName val="EXC. TERRENO NATURAL 3&quot;"/>
      <sheetName val="EXC. PAVIMENTO 3&quot;"/>
      <sheetName val="ANDEN"/>
      <sheetName val="ACTA DE OBRA ACUEDUCTO"/>
      <sheetName val="ACTA DE OBRA ANDEN"/>
      <sheetName val="EXC. TERRENO NATURAL 6&quot;"/>
      <sheetName val="EXC. PAVIMENTO 6&quot;"/>
      <sheetName val="EXC. ANDEN TUBERIA 6&quot;"/>
      <sheetName val="EXC. ZAPATAS"/>
      <sheetName val="CORTES"/>
      <sheetName val="MICROMEDICION"/>
      <sheetName val="EMPALMES Y ACCESORIOS"/>
      <sheetName val="TANQUE"/>
      <sheetName val="SEMANA 8"/>
      <sheetName val="LOS CAÑITOS"/>
      <sheetName val="APU CAÑITOS"/>
      <sheetName val="PRESUPUESTO CASETA"/>
      <sheetName val="APU-CASETA"/>
      <sheetName val="APU BASES"/>
      <sheetName val="EL PARAISO"/>
      <sheetName val="APU EL PARAISO"/>
      <sheetName val="LOS BLANCO"/>
      <sheetName val="APU LOS BLANCO"/>
      <sheetName val="BOCAS DE SOLIS"/>
      <sheetName val="APU BOCAS DE SOLIS"/>
      <sheetName val="CUADRILLAS"/>
      <sheetName val="FACTOR PRESTACIONAL"/>
      <sheetName val="Valores_consolidados4"/>
      <sheetName val="Tipo_A14"/>
      <sheetName val="Tipo_A24"/>
      <sheetName val="Tipo_A34"/>
      <sheetName val="Tipo_B14"/>
      <sheetName val="Tipo_B24"/>
      <sheetName val="Tipo_B34"/>
      <sheetName val="Tipo_C14"/>
      <sheetName val="Tipo_C24"/>
      <sheetName val="Tipo_C34"/>
      <sheetName val="Tipo_D14"/>
      <sheetName val="Tipo_D24"/>
      <sheetName val="Tipo_D34"/>
      <sheetName val="Base_de_Datos4"/>
      <sheetName val="Causa_Posible4"/>
      <sheetName val="Elementos_Involucrados4"/>
      <sheetName val="CRA_MODI4"/>
      <sheetName val="Avan_Var4"/>
      <sheetName val="Avan_UF14"/>
      <sheetName val="Avan_UF24"/>
      <sheetName val="Avan_UF34"/>
      <sheetName val="Avan_UF4_4"/>
      <sheetName val="Plan_de_Obras4"/>
      <sheetName val="Hoja_24"/>
      <sheetName val="Valores_consolidados1"/>
      <sheetName val="Tipo_A11"/>
      <sheetName val="Tipo_A21"/>
      <sheetName val="Tipo_A31"/>
      <sheetName val="Tipo_B11"/>
      <sheetName val="Tipo_B21"/>
      <sheetName val="Tipo_B31"/>
      <sheetName val="Tipo_C11"/>
      <sheetName val="Tipo_C21"/>
      <sheetName val="Tipo_C31"/>
      <sheetName val="Tipo_D11"/>
      <sheetName val="Tipo_D21"/>
      <sheetName val="Tipo_D31"/>
      <sheetName val="Base_de_Datos1"/>
      <sheetName val="Causa_Posible1"/>
      <sheetName val="Elementos_Involucrados1"/>
      <sheetName val="CRA_MODI1"/>
      <sheetName val="Valores_consolidados"/>
      <sheetName val="Tipo_A1"/>
      <sheetName val="Tipo_A2"/>
      <sheetName val="Tipo_A3"/>
      <sheetName val="Tipo_B1"/>
      <sheetName val="Tipo_B2"/>
      <sheetName val="Tipo_B3"/>
      <sheetName val="Tipo_C1"/>
      <sheetName val="Tipo_C2"/>
      <sheetName val="Tipo_C3"/>
      <sheetName val="Tipo_D1"/>
      <sheetName val="Tipo_D2"/>
      <sheetName val="Tipo_D3"/>
      <sheetName val="Avan_Var"/>
      <sheetName val="Avan_UF1"/>
      <sheetName val="Avan_UF2"/>
      <sheetName val="Avan_UF3"/>
      <sheetName val="Avan_UF4_"/>
      <sheetName val="Plan_de_Obras"/>
      <sheetName val="Hoja_2"/>
      <sheetName val="Avan_Var1"/>
      <sheetName val="Avan_UF11"/>
      <sheetName val="Avan_UF21"/>
      <sheetName val="Avan_UF31"/>
      <sheetName val="Avan_UF4_1"/>
      <sheetName val="Plan_de_Obras1"/>
      <sheetName val="Hoja_21"/>
      <sheetName val="Equipo_Menor1"/>
      <sheetName val="ALQUILADO_F-7857-308_1"/>
      <sheetName val="Real_Para_tarifas1"/>
      <sheetName val="Valores_consolidados2"/>
      <sheetName val="Tipo_A12"/>
      <sheetName val="Tipo_A22"/>
      <sheetName val="Tipo_A32"/>
      <sheetName val="Tipo_B12"/>
      <sheetName val="Tipo_B22"/>
      <sheetName val="Tipo_B32"/>
      <sheetName val="Tipo_C12"/>
      <sheetName val="Tipo_C22"/>
      <sheetName val="Tipo_C32"/>
      <sheetName val="Tipo_D12"/>
      <sheetName val="Tipo_D22"/>
      <sheetName val="Tipo_D32"/>
      <sheetName val="Base_de_Datos2"/>
      <sheetName val="Causa_Posible2"/>
      <sheetName val="Elementos_Involucrados2"/>
      <sheetName val="CRA_MODI2"/>
      <sheetName val="Avan_Var2"/>
      <sheetName val="Avan_UF12"/>
      <sheetName val="Avan_UF22"/>
      <sheetName val="Avan_UF32"/>
      <sheetName val="Avan_UF4_2"/>
      <sheetName val="Plan_de_Obras2"/>
      <sheetName val="Hoja_22"/>
      <sheetName val="Valores_consolidados3"/>
      <sheetName val="Tipo_A13"/>
      <sheetName val="Tipo_A23"/>
      <sheetName val="Tipo_A33"/>
      <sheetName val="Tipo_B13"/>
      <sheetName val="Tipo_B23"/>
      <sheetName val="Tipo_B33"/>
      <sheetName val="Tipo_C13"/>
      <sheetName val="Tipo_C23"/>
      <sheetName val="Tipo_C33"/>
      <sheetName val="Tipo_D13"/>
      <sheetName val="Tipo_D23"/>
      <sheetName val="Tipo_D33"/>
      <sheetName val="Base_de_Datos3"/>
      <sheetName val="Causa_Posible3"/>
      <sheetName val="Elementos_Involucrados3"/>
      <sheetName val="CRA_MODI3"/>
      <sheetName val="Avan_Var3"/>
      <sheetName val="Avan_UF13"/>
      <sheetName val="Avan_UF23"/>
      <sheetName val="Avan_UF33"/>
      <sheetName val="Avan_UF4_3"/>
      <sheetName val="Plan_de_Obras3"/>
      <sheetName val="Hoja_23"/>
      <sheetName val="Paral__1"/>
      <sheetName val="Paral__2"/>
      <sheetName val="Paral__3"/>
      <sheetName val="Paral_4"/>
      <sheetName val="for2-consor"/>
      <sheetName val="Item"/>
      <sheetName val="AIU"/>
      <sheetName val="Constantes Generales"/>
      <sheetName val="Prestaciones Sociales"/>
      <sheetName val="ZF"/>
      <sheetName val="HE-BA"/>
      <sheetName val="MC SF GAVIONES"/>
      <sheetName val="M.OBRA"/>
      <sheetName val="Dominios"/>
      <sheetName val="Base de datos cuadrillas"/>
      <sheetName val="Patrimonio_neto_personal"/>
      <sheetName val="Lista_ICCU"/>
      <sheetName val="PRESUPUESTOS-REV1_xls"/>
      <sheetName val="Patrimonio_neto_personal1"/>
      <sheetName val="Paral__11"/>
      <sheetName val="Paral__21"/>
      <sheetName val="Paral__31"/>
      <sheetName val="Paral_41"/>
      <sheetName val="Lista_ICCU1"/>
      <sheetName val="PRESUPUESTOS-REV1_xls1"/>
      <sheetName val="Equipo_Menor2"/>
      <sheetName val="ALQUILADO_F-7857-308_2"/>
      <sheetName val="Real_Para_tarifas2"/>
      <sheetName val="Patrimonio_neto_personal2"/>
      <sheetName val="Paral__12"/>
      <sheetName val="Paral__22"/>
      <sheetName val="Paral__32"/>
      <sheetName val="Paral_42"/>
      <sheetName val="Lista_ICCU2"/>
      <sheetName val="PRESUPUESTOS-REV1_xls2"/>
      <sheetName val="MDC-1_COLOCACION_6"/>
      <sheetName val="D-20_COLOCACION_6"/>
      <sheetName val="TRANSPORTE_MEZCLA_ASFALTICA6"/>
      <sheetName val="EXT_microagomerado6"/>
      <sheetName val="Tramo_26"/>
      <sheetName val="MYE_OBRA6"/>
      <sheetName val="Grafico_Avance6"/>
      <sheetName val="Equipo_Menor4"/>
      <sheetName val="ALQUILADO_F-7857-308_4"/>
      <sheetName val="Real_Para_tarifas4"/>
      <sheetName val="BASE_DE_DATOS_DE_PRECIOS6"/>
      <sheetName val="Patrimonio_neto_personal4"/>
      <sheetName val="Paral__14"/>
      <sheetName val="Paral__24"/>
      <sheetName val="Paral__34"/>
      <sheetName val="Paral_44"/>
      <sheetName val="Lista_ICCU4"/>
      <sheetName val="PRESUPUESTOS-REV1_xls4"/>
      <sheetName val="Equipo_Menor3"/>
      <sheetName val="ALQUILADO_F-7857-308_3"/>
      <sheetName val="Real_Para_tarifas3"/>
      <sheetName val="Patrimonio_neto_personal3"/>
      <sheetName val="Paral__13"/>
      <sheetName val="Paral__23"/>
      <sheetName val="Paral__33"/>
      <sheetName val="Paral_43"/>
      <sheetName val="Lista_ICCU3"/>
      <sheetName val="PRESUPUESTOS-REV1_xls3"/>
      <sheetName val="MDC-1_COLOCACION_7"/>
      <sheetName val="D-20_COLOCACION_7"/>
      <sheetName val="TRANSPORTE_MEZCLA_ASFALTICA7"/>
      <sheetName val="EXT_microagomerado7"/>
      <sheetName val="Causa_Posible5"/>
      <sheetName val="Elementos_Involucrados5"/>
      <sheetName val="Tramo_27"/>
      <sheetName val="Base_de_Datos5"/>
      <sheetName val="CRA_MODI5"/>
      <sheetName val="MYE_OBRA7"/>
      <sheetName val="Grafico_Avance7"/>
      <sheetName val="Equipo_Menor5"/>
      <sheetName val="ALQUILADO_F-7857-308_5"/>
      <sheetName val="Real_Para_tarifas5"/>
      <sheetName val="BASE_DE_DATOS_DE_PRECIOS7"/>
      <sheetName val="Valores_consolidados5"/>
      <sheetName val="Tipo_A15"/>
      <sheetName val="Tipo_A25"/>
      <sheetName val="Tipo_A35"/>
      <sheetName val="Tipo_B15"/>
      <sheetName val="Tipo_B25"/>
      <sheetName val="Tipo_B35"/>
      <sheetName val="Tipo_C15"/>
      <sheetName val="Tipo_C25"/>
      <sheetName val="Tipo_C35"/>
      <sheetName val="Tipo_D15"/>
      <sheetName val="Tipo_D25"/>
      <sheetName val="Tipo_D35"/>
      <sheetName val="Patrimonio_neto_personal5"/>
      <sheetName val="Paral__15"/>
      <sheetName val="Paral__25"/>
      <sheetName val="Paral__35"/>
      <sheetName val="Paral_45"/>
      <sheetName val="Lista_ICCU5"/>
      <sheetName val="PRESUPUESTOS-REV1_xls5"/>
      <sheetName val="Avan_Var5"/>
      <sheetName val="Avan_UF15"/>
      <sheetName val="Avan_UF25"/>
      <sheetName val="Avan_UF35"/>
      <sheetName val="Avan_UF4_5"/>
      <sheetName val="Plan_de_Obras5"/>
      <sheetName val="Hoja_25"/>
      <sheetName val="strsumm0"/>
      <sheetName val="PREACTA 28"/>
      <sheetName val="[PRESUPUESTOS-R_x0000_耽1._x0000__x0000_㙊辎簎䣼ꦱ_xdb30_疏揤S"/>
      <sheetName val="RESUMEN S.T.I.M.S.T "/>
      <sheetName val="C"/>
      <sheetName val="AVANCE SEMANAL"/>
      <sheetName val="CLIMA mes"/>
      <sheetName val="REG FOTO"/>
      <sheetName val="SISOMA"/>
      <sheetName val="LETRAS"/>
      <sheetName val="CONTROL ADM"/>
      <sheetName val="RECIBO PARCIAL"/>
      <sheetName val="Memoria de cantidades"/>
      <sheetName val="CARTILLA ACEROS"/>
      <sheetName val="PERSONAL"/>
      <sheetName val="BALANCE DE OBRA "/>
      <sheetName val="MAYORES Y MENORES"/>
      <sheetName val="ACTA LIQUIDACION"/>
      <sheetName val="PROY_ORIGINAL34"/>
      <sheetName val="PU_(2)33"/>
      <sheetName val="COSTOS_UNITARIOS28"/>
      <sheetName val="TRAYECTO_128"/>
      <sheetName val="200P_128"/>
      <sheetName val="210_2_228"/>
      <sheetName val="320_128"/>
      <sheetName val="640_128"/>
      <sheetName val="500P_128"/>
      <sheetName val="500P_228"/>
      <sheetName val="600_128"/>
      <sheetName val="610_128"/>
      <sheetName val="630_428"/>
      <sheetName val="640P_228"/>
      <sheetName val="640_1_(2)28"/>
      <sheetName val="672P_128"/>
      <sheetName val="2P_128"/>
      <sheetName val="900_228"/>
      <sheetName val="materiales_de_insumo28"/>
      <sheetName val="jornales_y_prestaciones28"/>
      <sheetName val="210_128"/>
      <sheetName val="310_128"/>
      <sheetName val="600_428"/>
      <sheetName val="661_128"/>
      <sheetName val="673_128"/>
      <sheetName val="673_228"/>
      <sheetName val="673_328"/>
      <sheetName val="672_128"/>
      <sheetName val="3P_128"/>
      <sheetName val="3P_228"/>
      <sheetName val="6_1P28"/>
      <sheetName val="6_2P28"/>
      <sheetName val="6_4P28"/>
      <sheetName val="INFORME_SEMANAL25"/>
      <sheetName val="201_725"/>
      <sheetName val="211_125"/>
      <sheetName val="320_225"/>
      <sheetName val="330_125"/>
      <sheetName val="330_225"/>
      <sheetName val="411_225"/>
      <sheetName val="450_2P25"/>
      <sheetName val="450_9P25"/>
      <sheetName val="461_125"/>
      <sheetName val="465_125"/>
      <sheetName val="464_1P25"/>
      <sheetName val="600_225"/>
      <sheetName val="630_525"/>
      <sheetName val="630_625"/>
      <sheetName val="630_725"/>
      <sheetName val="681_125"/>
      <sheetName val="670_P25"/>
      <sheetName val="671_P25"/>
      <sheetName val="674_225"/>
      <sheetName val="450_3P25"/>
      <sheetName val="621_1P25"/>
      <sheetName val="610_2P25"/>
      <sheetName val="230_225"/>
      <sheetName val="230_2P25"/>
      <sheetName val="621_1-1P25"/>
      <sheetName val="621_1_2P25"/>
      <sheetName val="PESO_VARILLAS25"/>
      <sheetName val="FORMATO_PREACTA28"/>
      <sheetName val="FORMATO_FECHA)28"/>
      <sheetName val="DESMONTE_LIMP_28"/>
      <sheetName val="REGISTRO_FOTOGRAFICO28"/>
      <sheetName val="S200_1_DESM__LIMP_B_28"/>
      <sheetName val="S200_2_DESM__LIMP__NB28"/>
      <sheetName val="S201_7_DEMO__ESTRUCTURAS28"/>
      <sheetName val="Remocion_alcantarillas_28"/>
      <sheetName val="Excav__Mat__Comun_28"/>
      <sheetName val="s201_15-remoción_de_alcantari28"/>
      <sheetName val="s210_2_2-Exc_de_expl28"/>
      <sheetName val="s210_2_1-Exc_en_roca28"/>
      <sheetName val="s211_1_REMOCION_DERR_28"/>
      <sheetName val="s220_1_Terraplenes28"/>
      <sheetName val="s221_1_Pedraplen28"/>
      <sheetName val="S900_3_TRANS__DERRUMBE28"/>
      <sheetName val="s231_1_Geotextil28"/>
      <sheetName val="S230_2_Mejora__de_la_Sub-Ra28"/>
      <sheetName val="S320_1_Sub_base28"/>
      <sheetName val="S330_1_BASE_GRANULAR28"/>
      <sheetName val="CONFM__DE_CALZADA_EXISTENTE28"/>
      <sheetName val="S310_1_Confor__calzada_existe28"/>
      <sheetName val="_S450_1_MEZCLA_MDC-128"/>
      <sheetName val="_S450_2MEZCLA_MDC-228"/>
      <sheetName val="S420_1_RIEGO_DE_IMPRIMACION_28"/>
      <sheetName val="S421_1_RIEGO_LIGA_CRR-128"/>
      <sheetName val="S460_1_FRESADO_28"/>
      <sheetName val="Excav__REPARACION_PAVIMENTO_28"/>
      <sheetName val="S465_1_EXC__PAV__ASFALTICO28"/>
      <sheetName val="S500_1_PAVIMENTO_CONCRETO28"/>
      <sheetName val="S510_1_PAVIMENTO_ADOQUIN28"/>
      <sheetName val="S600_1_EXCAV__VARIAS_28"/>
      <sheetName val="Relleno_Estructuras28"/>
      <sheetName val="eXCAVACIONES_VARIAS_EN_ROCA_28"/>
      <sheetName val="S600_2_EXCAV__ROCA28"/>
      <sheetName val="S610_1_Relleno_Estructuras28"/>
      <sheetName val="S623_1_Anclajes_28"/>
      <sheetName val="S623P1_Pantalla_Concreto28"/>
      <sheetName val="S630_3_Concretos_C28"/>
      <sheetName val="S630_4a_Concretos_D28"/>
      <sheetName val="S630_4b_Concretos_D28"/>
      <sheetName val="S630_6_CONCRETO_F28"/>
      <sheetName val="CONCRETO_G28"/>
      <sheetName val="S630_7_CONCRETO_G28"/>
      <sheetName val="s640_1_Acero_refuerzo28"/>
      <sheetName val="S642_13_Juntas_dilatacion28"/>
      <sheetName val="S644_2_Tuberia_PVC_4&quot;28"/>
      <sheetName val="_TUBERIA_36&quot;28"/>
      <sheetName val="S632_1_Baranda28"/>
      <sheetName val="_S661_1_TUBERIA_36&quot;_28"/>
      <sheetName val="S673_1_MAT__FILTRANTE28"/>
      <sheetName val="S673_2_GEOTEXTIL28"/>
      <sheetName val="TRANS__EXPLANACION28"/>
      <sheetName val="_S673_3_GEODREN_PLANAR_6&quot;28"/>
      <sheetName val="S681_1_GAVIONES28"/>
      <sheetName val="S700_1_Demarcacion28"/>
      <sheetName val="S700_2_Marca_víal28"/>
      <sheetName val="S701_1_tachas_reflectivas28"/>
      <sheetName val="S710_1_1_SEÑ_VERT__28"/>
      <sheetName val="S710_2_SEÑ_VERT_V28"/>
      <sheetName val="S710_1_2_SEÑ_VERT_28"/>
      <sheetName val="S730_1Defensas_28"/>
      <sheetName val="S800_2_CERCAS28"/>
      <sheetName val="S810_1_PROTECCION_TALUDES28"/>
      <sheetName val="S900_2Trans_explan28"/>
      <sheetName val="Tratamiento_fisuras28"/>
      <sheetName val="MARCAS_VIALES28"/>
      <sheetName val="Geomalla_con_fibra_de_vidrio28"/>
      <sheetName val="Anclajes_pasivos_4#628"/>
      <sheetName val="SNP1-geomalla_fibra_Vidrio28"/>
      <sheetName val="SNP2-geomalla_Biaxial28"/>
      <sheetName val="SNP3_concreto_3500_28"/>
      <sheetName val="SNP4_CEM__ASFALTICO28"/>
      <sheetName val="SNP5_MTTO_RUTINARIO28"/>
      <sheetName val="SNP6_Drenes28"/>
      <sheetName val="SNP7_Anclajes_pasivos_4#628"/>
      <sheetName val="SNP8_Anclajes_activos_2_Tor28"/>
      <sheetName val="SNP9_Anclajes_activos_4_Tor28"/>
      <sheetName val="SNP10_MATERIAL_3&quot;_TRIT28"/>
      <sheetName val="SNP11_Material_Relleno28"/>
      <sheetName val="SNP12_CUNETAS_3_00028"/>
      <sheetName val="SNP13_PARCHEO28"/>
      <sheetName val="SNP14_SELLO_JUNTAS28"/>
      <sheetName val="SNP15_Pilotes28"/>
      <sheetName val="SNP16_EXCAV__PAVIMENTO28"/>
      <sheetName val="SNP17_TRANS_BASE28"/>
      <sheetName val="SNP18_AFIRMADO_3&quot;28"/>
      <sheetName val="alcantarilla_K69+10328"/>
      <sheetName val="alcantarilla_K68+43728"/>
      <sheetName val="alcantarilla_K67+45528"/>
      <sheetName val="BOX_110+520_PUENTE_EL_VERDE28"/>
      <sheetName val="Muro_K99+070328"/>
      <sheetName val="MURO_K104+45428"/>
      <sheetName val="Muro_K109+057028"/>
      <sheetName val="BOX_K28"/>
      <sheetName val="VALOR_ENSAYOS28"/>
      <sheetName val="resumen_preacta28"/>
      <sheetName val="Resalto_en_asfalto28"/>
      <sheetName val="Mat_fresado_para_ampliacion28"/>
      <sheetName val="Tuberia_filtro_D=6&quot;28"/>
      <sheetName val="Realce_de_bordillo28"/>
      <sheetName val="Remocion_tuberia_d=24&quot;28"/>
      <sheetName val="GRAVA_ATRAQUES_DE_ALCANTARILL28"/>
      <sheetName val="210_1_124"/>
      <sheetName val="210_1_224"/>
      <sheetName val="210_2_124"/>
      <sheetName val="220_124"/>
      <sheetName val="420_124"/>
      <sheetName val="421_124"/>
      <sheetName val="630_4_124"/>
      <sheetName val="640_1_124"/>
      <sheetName val="4P_1_124"/>
      <sheetName val="671_124"/>
      <sheetName val="673P_124"/>
      <sheetName val="674p_224"/>
      <sheetName val="640_1_224"/>
      <sheetName val="640_1_424"/>
      <sheetName val="630_3_124"/>
      <sheetName val="700_124"/>
      <sheetName val="701_224"/>
      <sheetName val="710_124"/>
      <sheetName val="730_124"/>
      <sheetName val="TORTA_EST24"/>
      <sheetName val="MATERIALES_Y_RECURSOS"/>
      <sheetName val="TARIFAS_MATERIALES6"/>
      <sheetName val="TARIFAS_EQUIPOS_6"/>
      <sheetName val="TARIFA_SALARIOS6"/>
      <sheetName val="Indicadores_Y_Listas24"/>
      <sheetName val="CORTE_DE_OBRA_N°_1"/>
      <sheetName val="memoria_1"/>
      <sheetName val="Skid_Lifting_Lug"/>
      <sheetName val="CABLE_CONTROL"/>
      <sheetName val="PSM_Monthly"/>
      <sheetName val="ACTA_No_5"/>
      <sheetName val="ACTA_PROVEEDORES"/>
      <sheetName val="ACTA_INICIO"/>
      <sheetName val="ACTA_PARCIAL"/>
      <sheetName val="ACTA_TERMINACION"/>
      <sheetName val="IV__MANO_DE_OBRA_AIU"/>
      <sheetName val="Resistividad_"/>
      <sheetName val="RELACION_DE_PRECIOS"/>
      <sheetName val="ACTA_5"/>
      <sheetName val="MODIF__2"/>
      <sheetName val="MODIF__3"/>
      <sheetName val="par_mar19"/>
      <sheetName val="GPI_526"/>
      <sheetName val="VEA_374"/>
      <sheetName val="Equipo"/>
      <sheetName val="otros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A5" t="str">
            <v>S4</v>
          </cell>
          <cell r="B5" t="str">
            <v>T1</v>
          </cell>
          <cell r="C5" t="str">
            <v>T2</v>
          </cell>
          <cell r="D5" t="str">
            <v>T3</v>
          </cell>
          <cell r="F5">
            <v>20</v>
          </cell>
          <cell r="G5" t="str">
            <v>T1</v>
          </cell>
          <cell r="H5" t="str">
            <v>T2</v>
          </cell>
          <cell r="I5" t="str">
            <v>T3</v>
          </cell>
          <cell r="K5">
            <v>0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F12">
            <v>0</v>
          </cell>
          <cell r="G12" t="str">
            <v>T1</v>
          </cell>
          <cell r="H12" t="str">
            <v>T2</v>
          </cell>
          <cell r="I12" t="str">
            <v>T3</v>
          </cell>
          <cell r="K12">
            <v>0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F19">
            <v>0</v>
          </cell>
          <cell r="G19" t="str">
            <v>T1</v>
          </cell>
          <cell r="H19" t="str">
            <v>T2</v>
          </cell>
          <cell r="I19" t="str">
            <v>T3</v>
          </cell>
          <cell r="K19">
            <v>0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F25">
            <v>0</v>
          </cell>
          <cell r="G25" t="str">
            <v>T1</v>
          </cell>
          <cell r="H25" t="str">
            <v>T2</v>
          </cell>
          <cell r="I25" t="str">
            <v>T3</v>
          </cell>
          <cell r="K25">
            <v>0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2">
          <cell r="A2">
            <v>0</v>
          </cell>
        </row>
      </sheetData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>
        <row r="2">
          <cell r="A2">
            <v>0</v>
          </cell>
        </row>
      </sheetData>
      <sheetData sheetId="65">
        <row r="2">
          <cell r="A2">
            <v>0</v>
          </cell>
        </row>
      </sheetData>
      <sheetData sheetId="66">
        <row r="2">
          <cell r="A2">
            <v>0</v>
          </cell>
        </row>
      </sheetData>
      <sheetData sheetId="67">
        <row r="2">
          <cell r="A2">
            <v>0</v>
          </cell>
        </row>
      </sheetData>
      <sheetData sheetId="68">
        <row r="2">
          <cell r="A2">
            <v>0</v>
          </cell>
        </row>
      </sheetData>
      <sheetData sheetId="69">
        <row r="2">
          <cell r="A2">
            <v>0</v>
          </cell>
        </row>
      </sheetData>
      <sheetData sheetId="70">
        <row r="2">
          <cell r="A2">
            <v>0</v>
          </cell>
        </row>
      </sheetData>
      <sheetData sheetId="71">
        <row r="2">
          <cell r="A2">
            <v>0</v>
          </cell>
        </row>
      </sheetData>
      <sheetData sheetId="72">
        <row r="2">
          <cell r="A2">
            <v>0</v>
          </cell>
        </row>
      </sheetData>
      <sheetData sheetId="73">
        <row r="2">
          <cell r="A2">
            <v>0</v>
          </cell>
        </row>
      </sheetData>
      <sheetData sheetId="74">
        <row r="2">
          <cell r="A2">
            <v>0</v>
          </cell>
        </row>
      </sheetData>
      <sheetData sheetId="75">
        <row r="2">
          <cell r="A2">
            <v>0</v>
          </cell>
        </row>
      </sheetData>
      <sheetData sheetId="76">
        <row r="2">
          <cell r="A2">
            <v>0</v>
          </cell>
        </row>
      </sheetData>
      <sheetData sheetId="77">
        <row r="2">
          <cell r="A2">
            <v>0</v>
          </cell>
        </row>
      </sheetData>
      <sheetData sheetId="78">
        <row r="2">
          <cell r="A2">
            <v>0</v>
          </cell>
        </row>
      </sheetData>
      <sheetData sheetId="79">
        <row r="2">
          <cell r="A2">
            <v>0</v>
          </cell>
        </row>
      </sheetData>
      <sheetData sheetId="80">
        <row r="2">
          <cell r="A2">
            <v>0</v>
          </cell>
        </row>
      </sheetData>
      <sheetData sheetId="81">
        <row r="2">
          <cell r="A2">
            <v>0</v>
          </cell>
        </row>
      </sheetData>
      <sheetData sheetId="82">
        <row r="2">
          <cell r="A2">
            <v>0</v>
          </cell>
        </row>
      </sheetData>
      <sheetData sheetId="83">
        <row r="2">
          <cell r="A2">
            <v>0</v>
          </cell>
        </row>
      </sheetData>
      <sheetData sheetId="84">
        <row r="2">
          <cell r="A2">
            <v>0</v>
          </cell>
        </row>
      </sheetData>
      <sheetData sheetId="85">
        <row r="2">
          <cell r="A2">
            <v>0</v>
          </cell>
        </row>
      </sheetData>
      <sheetData sheetId="86">
        <row r="2">
          <cell r="A2">
            <v>0</v>
          </cell>
        </row>
      </sheetData>
      <sheetData sheetId="87">
        <row r="2">
          <cell r="A2">
            <v>0</v>
          </cell>
        </row>
      </sheetData>
      <sheetData sheetId="88">
        <row r="2">
          <cell r="A2">
            <v>0</v>
          </cell>
        </row>
      </sheetData>
      <sheetData sheetId="89">
        <row r="2">
          <cell r="A2">
            <v>0</v>
          </cell>
        </row>
      </sheetData>
      <sheetData sheetId="90">
        <row r="2">
          <cell r="A2">
            <v>0</v>
          </cell>
        </row>
      </sheetData>
      <sheetData sheetId="91">
        <row r="2">
          <cell r="A2">
            <v>0</v>
          </cell>
        </row>
      </sheetData>
      <sheetData sheetId="92">
        <row r="2">
          <cell r="A2">
            <v>0</v>
          </cell>
        </row>
      </sheetData>
      <sheetData sheetId="93">
        <row r="2">
          <cell r="A2">
            <v>0</v>
          </cell>
        </row>
      </sheetData>
      <sheetData sheetId="94">
        <row r="2">
          <cell r="A2">
            <v>0</v>
          </cell>
        </row>
      </sheetData>
      <sheetData sheetId="95">
        <row r="2">
          <cell r="A2">
            <v>0</v>
          </cell>
        </row>
      </sheetData>
      <sheetData sheetId="96">
        <row r="2">
          <cell r="A2">
            <v>0</v>
          </cell>
        </row>
      </sheetData>
      <sheetData sheetId="97">
        <row r="2">
          <cell r="A2">
            <v>0</v>
          </cell>
        </row>
      </sheetData>
      <sheetData sheetId="98">
        <row r="2">
          <cell r="A2">
            <v>0</v>
          </cell>
        </row>
      </sheetData>
      <sheetData sheetId="99">
        <row r="2">
          <cell r="A2">
            <v>0</v>
          </cell>
        </row>
      </sheetData>
      <sheetData sheetId="100">
        <row r="2">
          <cell r="A2">
            <v>0</v>
          </cell>
        </row>
      </sheetData>
      <sheetData sheetId="101">
        <row r="2">
          <cell r="A2">
            <v>0</v>
          </cell>
        </row>
      </sheetData>
      <sheetData sheetId="102">
        <row r="2">
          <cell r="A2">
            <v>0</v>
          </cell>
        </row>
      </sheetData>
      <sheetData sheetId="103">
        <row r="2">
          <cell r="A2">
            <v>0</v>
          </cell>
        </row>
      </sheetData>
      <sheetData sheetId="104">
        <row r="2">
          <cell r="A2">
            <v>0</v>
          </cell>
        </row>
      </sheetData>
      <sheetData sheetId="105">
        <row r="2">
          <cell r="A2">
            <v>0</v>
          </cell>
        </row>
      </sheetData>
      <sheetData sheetId="106">
        <row r="2">
          <cell r="A2">
            <v>0</v>
          </cell>
        </row>
      </sheetData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>
        <row r="2">
          <cell r="A2">
            <v>0</v>
          </cell>
        </row>
      </sheetData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 refreshError="1"/>
      <sheetData sheetId="217" refreshError="1"/>
      <sheetData sheetId="218">
        <row r="2">
          <cell r="A2">
            <v>0</v>
          </cell>
        </row>
      </sheetData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>
        <row r="2">
          <cell r="A2">
            <v>0</v>
          </cell>
        </row>
      </sheetData>
      <sheetData sheetId="232" refreshError="1"/>
      <sheetData sheetId="233" refreshError="1"/>
      <sheetData sheetId="234" refreshError="1"/>
      <sheetData sheetId="235" refreshError="1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 refreshError="1"/>
      <sheetData sheetId="279" refreshError="1"/>
      <sheetData sheetId="280">
        <row r="2">
          <cell r="A2">
            <v>0</v>
          </cell>
        </row>
      </sheetData>
      <sheetData sheetId="281">
        <row r="2">
          <cell r="A2">
            <v>0</v>
          </cell>
        </row>
      </sheetData>
      <sheetData sheetId="282">
        <row r="2">
          <cell r="A2">
            <v>0</v>
          </cell>
        </row>
      </sheetData>
      <sheetData sheetId="283">
        <row r="2">
          <cell r="A2">
            <v>0</v>
          </cell>
        </row>
      </sheetData>
      <sheetData sheetId="284">
        <row r="2">
          <cell r="A2">
            <v>0</v>
          </cell>
        </row>
      </sheetData>
      <sheetData sheetId="285">
        <row r="2">
          <cell r="A2">
            <v>0</v>
          </cell>
        </row>
      </sheetData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>
        <row r="2">
          <cell r="A2">
            <v>0</v>
          </cell>
        </row>
      </sheetData>
      <sheetData sheetId="289">
        <row r="2">
          <cell r="A2">
            <v>0</v>
          </cell>
        </row>
      </sheetData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>
        <row r="2">
          <cell r="A2">
            <v>0</v>
          </cell>
        </row>
      </sheetData>
      <sheetData sheetId="312">
        <row r="2">
          <cell r="A2">
            <v>0</v>
          </cell>
        </row>
      </sheetData>
      <sheetData sheetId="313">
        <row r="2">
          <cell r="A2">
            <v>0</v>
          </cell>
        </row>
      </sheetData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>
        <row r="2">
          <cell r="A2">
            <v>0</v>
          </cell>
        </row>
      </sheetData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 refreshError="1"/>
      <sheetData sheetId="435" refreshError="1"/>
      <sheetData sheetId="436" refreshError="1"/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>
        <row r="2">
          <cell r="A2">
            <v>0</v>
          </cell>
        </row>
      </sheetData>
      <sheetData sheetId="479">
        <row r="2">
          <cell r="A2">
            <v>0</v>
          </cell>
        </row>
      </sheetData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>
        <row r="2">
          <cell r="A2">
            <v>0</v>
          </cell>
        </row>
      </sheetData>
      <sheetData sheetId="511" refreshError="1"/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>
        <row r="2">
          <cell r="A2">
            <v>0</v>
          </cell>
        </row>
      </sheetData>
      <sheetData sheetId="538">
        <row r="2">
          <cell r="A2">
            <v>0</v>
          </cell>
        </row>
      </sheetData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>
        <row r="2">
          <cell r="A2">
            <v>0</v>
          </cell>
        </row>
      </sheetData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>
        <row r="2">
          <cell r="A2">
            <v>0</v>
          </cell>
        </row>
      </sheetData>
      <sheetData sheetId="555">
        <row r="2">
          <cell r="A2">
            <v>0</v>
          </cell>
        </row>
      </sheetData>
      <sheetData sheetId="556">
        <row r="2">
          <cell r="A2">
            <v>0</v>
          </cell>
        </row>
      </sheetData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>
        <row r="2">
          <cell r="A2">
            <v>0</v>
          </cell>
        </row>
      </sheetData>
      <sheetData sheetId="562">
        <row r="2">
          <cell r="A2">
            <v>0</v>
          </cell>
        </row>
      </sheetData>
      <sheetData sheetId="563">
        <row r="2">
          <cell r="A2">
            <v>0</v>
          </cell>
        </row>
      </sheetData>
      <sheetData sheetId="564">
        <row r="2">
          <cell r="A2">
            <v>0</v>
          </cell>
        </row>
      </sheetData>
      <sheetData sheetId="565">
        <row r="2">
          <cell r="A2">
            <v>0</v>
          </cell>
        </row>
      </sheetData>
      <sheetData sheetId="566">
        <row r="2">
          <cell r="A2">
            <v>0</v>
          </cell>
        </row>
      </sheetData>
      <sheetData sheetId="567">
        <row r="2">
          <cell r="A2">
            <v>0</v>
          </cell>
        </row>
      </sheetData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>
        <row r="2">
          <cell r="A2">
            <v>0</v>
          </cell>
        </row>
      </sheetData>
      <sheetData sheetId="571">
        <row r="2">
          <cell r="A2">
            <v>0</v>
          </cell>
        </row>
      </sheetData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>
        <row r="2">
          <cell r="A2">
            <v>0</v>
          </cell>
        </row>
      </sheetData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>
        <row r="2">
          <cell r="A2">
            <v>0</v>
          </cell>
        </row>
      </sheetData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>
        <row r="2">
          <cell r="A2">
            <v>0</v>
          </cell>
        </row>
      </sheetData>
      <sheetData sheetId="582">
        <row r="2">
          <cell r="A2">
            <v>0</v>
          </cell>
        </row>
      </sheetData>
      <sheetData sheetId="583">
        <row r="2">
          <cell r="A2">
            <v>0</v>
          </cell>
        </row>
      </sheetData>
      <sheetData sheetId="584">
        <row r="2">
          <cell r="A2">
            <v>0</v>
          </cell>
        </row>
      </sheetData>
      <sheetData sheetId="585">
        <row r="2">
          <cell r="A2">
            <v>0</v>
          </cell>
        </row>
      </sheetData>
      <sheetData sheetId="586">
        <row r="2">
          <cell r="A2">
            <v>0</v>
          </cell>
        </row>
      </sheetData>
      <sheetData sheetId="587">
        <row r="2">
          <cell r="A2">
            <v>0</v>
          </cell>
        </row>
      </sheetData>
      <sheetData sheetId="588">
        <row r="2">
          <cell r="A2">
            <v>0</v>
          </cell>
        </row>
      </sheetData>
      <sheetData sheetId="589">
        <row r="2">
          <cell r="A2">
            <v>0</v>
          </cell>
        </row>
      </sheetData>
      <sheetData sheetId="590">
        <row r="2">
          <cell r="A2">
            <v>0</v>
          </cell>
        </row>
      </sheetData>
      <sheetData sheetId="591">
        <row r="2">
          <cell r="A2">
            <v>0</v>
          </cell>
        </row>
      </sheetData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>
        <row r="2">
          <cell r="A2">
            <v>0</v>
          </cell>
        </row>
      </sheetData>
      <sheetData sheetId="600">
        <row r="2">
          <cell r="A2">
            <v>0</v>
          </cell>
        </row>
      </sheetData>
      <sheetData sheetId="601">
        <row r="2">
          <cell r="A2">
            <v>0</v>
          </cell>
        </row>
      </sheetData>
      <sheetData sheetId="602">
        <row r="2">
          <cell r="A2">
            <v>0</v>
          </cell>
        </row>
      </sheetData>
      <sheetData sheetId="603">
        <row r="2">
          <cell r="A2">
            <v>0</v>
          </cell>
        </row>
      </sheetData>
      <sheetData sheetId="604">
        <row r="2">
          <cell r="A2">
            <v>0</v>
          </cell>
        </row>
      </sheetData>
      <sheetData sheetId="605">
        <row r="2">
          <cell r="A2">
            <v>0</v>
          </cell>
        </row>
      </sheetData>
      <sheetData sheetId="606">
        <row r="2">
          <cell r="A2">
            <v>0</v>
          </cell>
        </row>
      </sheetData>
      <sheetData sheetId="607">
        <row r="2">
          <cell r="A2">
            <v>0</v>
          </cell>
        </row>
      </sheetData>
      <sheetData sheetId="608">
        <row r="2">
          <cell r="A2">
            <v>0</v>
          </cell>
        </row>
      </sheetData>
      <sheetData sheetId="609">
        <row r="2">
          <cell r="A2">
            <v>0</v>
          </cell>
        </row>
      </sheetData>
      <sheetData sheetId="610">
        <row r="2">
          <cell r="A2">
            <v>0</v>
          </cell>
        </row>
      </sheetData>
      <sheetData sheetId="611">
        <row r="2">
          <cell r="A2">
            <v>0</v>
          </cell>
        </row>
      </sheetData>
      <sheetData sheetId="612">
        <row r="2">
          <cell r="A2">
            <v>0</v>
          </cell>
        </row>
      </sheetData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>
        <row r="2">
          <cell r="A2">
            <v>0</v>
          </cell>
        </row>
      </sheetData>
      <sheetData sheetId="751" refreshError="1"/>
      <sheetData sheetId="752" refreshError="1"/>
      <sheetData sheetId="753" refreshError="1"/>
      <sheetData sheetId="754" refreshError="1"/>
      <sheetData sheetId="755">
        <row r="2">
          <cell r="A2">
            <v>0</v>
          </cell>
        </row>
      </sheetData>
      <sheetData sheetId="756">
        <row r="2">
          <cell r="A2">
            <v>0</v>
          </cell>
        </row>
      </sheetData>
      <sheetData sheetId="757">
        <row r="2">
          <cell r="A2">
            <v>0</v>
          </cell>
        </row>
      </sheetData>
      <sheetData sheetId="758">
        <row r="2">
          <cell r="A2">
            <v>0</v>
          </cell>
        </row>
      </sheetData>
      <sheetData sheetId="759">
        <row r="2">
          <cell r="A2">
            <v>0</v>
          </cell>
        </row>
      </sheetData>
      <sheetData sheetId="760">
        <row r="2">
          <cell r="A2">
            <v>0</v>
          </cell>
        </row>
      </sheetData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>
        <row r="2">
          <cell r="A2">
            <v>0</v>
          </cell>
        </row>
      </sheetData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>
        <row r="2">
          <cell r="A2">
            <v>0</v>
          </cell>
        </row>
      </sheetData>
      <sheetData sheetId="787">
        <row r="2">
          <cell r="A2">
            <v>0</v>
          </cell>
        </row>
      </sheetData>
      <sheetData sheetId="788">
        <row r="2">
          <cell r="A2">
            <v>0</v>
          </cell>
        </row>
      </sheetData>
      <sheetData sheetId="789">
        <row r="2">
          <cell r="A2">
            <v>0</v>
          </cell>
        </row>
      </sheetData>
      <sheetData sheetId="790">
        <row r="2">
          <cell r="A2">
            <v>0</v>
          </cell>
        </row>
      </sheetData>
      <sheetData sheetId="791">
        <row r="2">
          <cell r="A2">
            <v>0</v>
          </cell>
        </row>
      </sheetData>
      <sheetData sheetId="792">
        <row r="2">
          <cell r="A2">
            <v>0</v>
          </cell>
        </row>
      </sheetData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>
        <row r="2">
          <cell r="A2">
            <v>0</v>
          </cell>
        </row>
      </sheetData>
      <sheetData sheetId="812">
        <row r="2">
          <cell r="A2">
            <v>0</v>
          </cell>
        </row>
      </sheetData>
      <sheetData sheetId="813">
        <row r="2">
          <cell r="A2">
            <v>0</v>
          </cell>
        </row>
      </sheetData>
      <sheetData sheetId="814">
        <row r="2">
          <cell r="A2">
            <v>0</v>
          </cell>
        </row>
      </sheetData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>
        <row r="2">
          <cell r="A2">
            <v>0</v>
          </cell>
        </row>
      </sheetData>
      <sheetData sheetId="878">
        <row r="2">
          <cell r="A2">
            <v>0</v>
          </cell>
        </row>
      </sheetData>
      <sheetData sheetId="879">
        <row r="2">
          <cell r="A2">
            <v>0</v>
          </cell>
        </row>
      </sheetData>
      <sheetData sheetId="880">
        <row r="2">
          <cell r="A2">
            <v>0</v>
          </cell>
        </row>
      </sheetData>
      <sheetData sheetId="881">
        <row r="2">
          <cell r="A2">
            <v>0</v>
          </cell>
        </row>
      </sheetData>
      <sheetData sheetId="882">
        <row r="2">
          <cell r="A2">
            <v>0</v>
          </cell>
        </row>
      </sheetData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>
        <row r="2">
          <cell r="A2">
            <v>0</v>
          </cell>
        </row>
      </sheetData>
      <sheetData sheetId="887">
        <row r="2">
          <cell r="A2">
            <v>0</v>
          </cell>
        </row>
      </sheetData>
      <sheetData sheetId="888">
        <row r="2">
          <cell r="A2">
            <v>0</v>
          </cell>
        </row>
      </sheetData>
      <sheetData sheetId="889">
        <row r="2">
          <cell r="A2">
            <v>0</v>
          </cell>
        </row>
      </sheetData>
      <sheetData sheetId="890">
        <row r="2">
          <cell r="A2">
            <v>0</v>
          </cell>
        </row>
      </sheetData>
      <sheetData sheetId="891">
        <row r="2">
          <cell r="A2">
            <v>0</v>
          </cell>
        </row>
      </sheetData>
      <sheetData sheetId="892">
        <row r="2">
          <cell r="A2">
            <v>0</v>
          </cell>
        </row>
      </sheetData>
      <sheetData sheetId="893">
        <row r="2">
          <cell r="A2">
            <v>0</v>
          </cell>
        </row>
      </sheetData>
      <sheetData sheetId="894">
        <row r="2">
          <cell r="A2">
            <v>0</v>
          </cell>
        </row>
      </sheetData>
      <sheetData sheetId="895">
        <row r="2">
          <cell r="A2">
            <v>0</v>
          </cell>
        </row>
      </sheetData>
      <sheetData sheetId="896">
        <row r="2">
          <cell r="A2">
            <v>0</v>
          </cell>
        </row>
      </sheetData>
      <sheetData sheetId="897">
        <row r="2">
          <cell r="A2">
            <v>0</v>
          </cell>
        </row>
      </sheetData>
      <sheetData sheetId="898">
        <row r="2">
          <cell r="A2">
            <v>0</v>
          </cell>
        </row>
      </sheetData>
      <sheetData sheetId="899">
        <row r="2">
          <cell r="A2">
            <v>0</v>
          </cell>
        </row>
      </sheetData>
      <sheetData sheetId="900">
        <row r="2">
          <cell r="A2">
            <v>0</v>
          </cell>
        </row>
      </sheetData>
      <sheetData sheetId="901">
        <row r="2">
          <cell r="A2">
            <v>0</v>
          </cell>
        </row>
      </sheetData>
      <sheetData sheetId="902">
        <row r="2">
          <cell r="A2">
            <v>0</v>
          </cell>
        </row>
      </sheetData>
      <sheetData sheetId="903">
        <row r="2">
          <cell r="A2">
            <v>0</v>
          </cell>
        </row>
      </sheetData>
      <sheetData sheetId="904">
        <row r="2">
          <cell r="A2">
            <v>0</v>
          </cell>
        </row>
      </sheetData>
      <sheetData sheetId="905">
        <row r="2">
          <cell r="A2">
            <v>0</v>
          </cell>
        </row>
      </sheetData>
      <sheetData sheetId="906">
        <row r="2">
          <cell r="A2">
            <v>0</v>
          </cell>
        </row>
      </sheetData>
      <sheetData sheetId="907">
        <row r="2">
          <cell r="A2">
            <v>0</v>
          </cell>
        </row>
      </sheetData>
      <sheetData sheetId="908">
        <row r="2">
          <cell r="A2">
            <v>0</v>
          </cell>
        </row>
      </sheetData>
      <sheetData sheetId="909">
        <row r="2">
          <cell r="A2">
            <v>0</v>
          </cell>
        </row>
      </sheetData>
      <sheetData sheetId="910">
        <row r="2">
          <cell r="A2">
            <v>0</v>
          </cell>
        </row>
      </sheetData>
      <sheetData sheetId="911">
        <row r="2">
          <cell r="A2">
            <v>0</v>
          </cell>
        </row>
      </sheetData>
      <sheetData sheetId="912">
        <row r="2">
          <cell r="A2">
            <v>0</v>
          </cell>
        </row>
      </sheetData>
      <sheetData sheetId="913">
        <row r="2">
          <cell r="A2">
            <v>0</v>
          </cell>
        </row>
      </sheetData>
      <sheetData sheetId="914">
        <row r="2">
          <cell r="A2">
            <v>0</v>
          </cell>
        </row>
      </sheetData>
      <sheetData sheetId="915">
        <row r="2">
          <cell r="A2">
            <v>0</v>
          </cell>
        </row>
      </sheetData>
      <sheetData sheetId="916">
        <row r="2">
          <cell r="A2">
            <v>0</v>
          </cell>
        </row>
      </sheetData>
      <sheetData sheetId="917">
        <row r="2">
          <cell r="A2">
            <v>0</v>
          </cell>
        </row>
      </sheetData>
      <sheetData sheetId="918">
        <row r="2">
          <cell r="A2">
            <v>0</v>
          </cell>
        </row>
      </sheetData>
      <sheetData sheetId="919">
        <row r="2">
          <cell r="A2">
            <v>0</v>
          </cell>
        </row>
      </sheetData>
      <sheetData sheetId="920">
        <row r="2">
          <cell r="A2">
            <v>0</v>
          </cell>
        </row>
      </sheetData>
      <sheetData sheetId="921">
        <row r="2">
          <cell r="A2">
            <v>0</v>
          </cell>
        </row>
      </sheetData>
      <sheetData sheetId="922">
        <row r="2">
          <cell r="A2">
            <v>0</v>
          </cell>
        </row>
      </sheetData>
      <sheetData sheetId="923">
        <row r="2">
          <cell r="A2">
            <v>0</v>
          </cell>
        </row>
      </sheetData>
      <sheetData sheetId="924">
        <row r="2">
          <cell r="A2">
            <v>0</v>
          </cell>
        </row>
      </sheetData>
      <sheetData sheetId="925">
        <row r="2">
          <cell r="A2">
            <v>0</v>
          </cell>
        </row>
      </sheetData>
      <sheetData sheetId="926">
        <row r="2">
          <cell r="A2">
            <v>0</v>
          </cell>
        </row>
      </sheetData>
      <sheetData sheetId="927">
        <row r="2">
          <cell r="A2">
            <v>0</v>
          </cell>
        </row>
      </sheetData>
      <sheetData sheetId="928">
        <row r="2">
          <cell r="A2">
            <v>0</v>
          </cell>
        </row>
      </sheetData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>
        <row r="2">
          <cell r="A2">
            <v>0</v>
          </cell>
        </row>
      </sheetData>
      <sheetData sheetId="932">
        <row r="2">
          <cell r="A2">
            <v>0</v>
          </cell>
        </row>
      </sheetData>
      <sheetData sheetId="933">
        <row r="2">
          <cell r="A2">
            <v>0</v>
          </cell>
        </row>
      </sheetData>
      <sheetData sheetId="934">
        <row r="2">
          <cell r="A2">
            <v>0</v>
          </cell>
        </row>
      </sheetData>
      <sheetData sheetId="935">
        <row r="2">
          <cell r="A2">
            <v>0</v>
          </cell>
        </row>
      </sheetData>
      <sheetData sheetId="936">
        <row r="2">
          <cell r="A2">
            <v>0</v>
          </cell>
        </row>
      </sheetData>
      <sheetData sheetId="937">
        <row r="2">
          <cell r="A2">
            <v>0</v>
          </cell>
        </row>
      </sheetData>
      <sheetData sheetId="938">
        <row r="2">
          <cell r="A2">
            <v>0</v>
          </cell>
        </row>
      </sheetData>
      <sheetData sheetId="939">
        <row r="2">
          <cell r="A2">
            <v>0</v>
          </cell>
        </row>
      </sheetData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>
        <row r="2">
          <cell r="A2">
            <v>0</v>
          </cell>
        </row>
      </sheetData>
      <sheetData sheetId="943">
        <row r="2">
          <cell r="A2">
            <v>0</v>
          </cell>
        </row>
      </sheetData>
      <sheetData sheetId="944">
        <row r="2">
          <cell r="A2">
            <v>0</v>
          </cell>
        </row>
      </sheetData>
      <sheetData sheetId="945">
        <row r="2">
          <cell r="A2">
            <v>0</v>
          </cell>
        </row>
      </sheetData>
      <sheetData sheetId="946">
        <row r="2">
          <cell r="A2">
            <v>0</v>
          </cell>
        </row>
      </sheetData>
      <sheetData sheetId="947">
        <row r="2">
          <cell r="A2">
            <v>0</v>
          </cell>
        </row>
      </sheetData>
      <sheetData sheetId="948">
        <row r="2">
          <cell r="A2">
            <v>0</v>
          </cell>
        </row>
      </sheetData>
      <sheetData sheetId="949">
        <row r="2">
          <cell r="A2">
            <v>0</v>
          </cell>
        </row>
      </sheetData>
      <sheetData sheetId="950">
        <row r="2">
          <cell r="A2">
            <v>0</v>
          </cell>
        </row>
      </sheetData>
      <sheetData sheetId="951">
        <row r="2">
          <cell r="A2">
            <v>0</v>
          </cell>
        </row>
      </sheetData>
      <sheetData sheetId="952">
        <row r="2">
          <cell r="A2">
            <v>0</v>
          </cell>
        </row>
      </sheetData>
      <sheetData sheetId="953">
        <row r="2">
          <cell r="A2">
            <v>0</v>
          </cell>
        </row>
      </sheetData>
      <sheetData sheetId="954">
        <row r="2">
          <cell r="A2">
            <v>0</v>
          </cell>
        </row>
      </sheetData>
      <sheetData sheetId="955">
        <row r="2">
          <cell r="A2">
            <v>0</v>
          </cell>
        </row>
      </sheetData>
      <sheetData sheetId="956">
        <row r="2">
          <cell r="A2">
            <v>0</v>
          </cell>
        </row>
      </sheetData>
      <sheetData sheetId="957">
        <row r="2">
          <cell r="A2">
            <v>0</v>
          </cell>
        </row>
      </sheetData>
      <sheetData sheetId="958">
        <row r="2">
          <cell r="A2">
            <v>0</v>
          </cell>
        </row>
      </sheetData>
      <sheetData sheetId="959">
        <row r="2">
          <cell r="A2">
            <v>0</v>
          </cell>
        </row>
      </sheetData>
      <sheetData sheetId="960">
        <row r="2">
          <cell r="A2">
            <v>0</v>
          </cell>
        </row>
      </sheetData>
      <sheetData sheetId="961">
        <row r="2">
          <cell r="A2">
            <v>0</v>
          </cell>
        </row>
      </sheetData>
      <sheetData sheetId="962">
        <row r="2">
          <cell r="A2">
            <v>0</v>
          </cell>
        </row>
      </sheetData>
      <sheetData sheetId="963">
        <row r="2">
          <cell r="A2">
            <v>0</v>
          </cell>
        </row>
      </sheetData>
      <sheetData sheetId="964">
        <row r="2">
          <cell r="A2">
            <v>0</v>
          </cell>
        </row>
      </sheetData>
      <sheetData sheetId="965">
        <row r="2">
          <cell r="A2">
            <v>0</v>
          </cell>
        </row>
      </sheetData>
      <sheetData sheetId="966">
        <row r="2">
          <cell r="A2">
            <v>0</v>
          </cell>
        </row>
      </sheetData>
      <sheetData sheetId="967">
        <row r="2">
          <cell r="A2">
            <v>0</v>
          </cell>
        </row>
      </sheetData>
      <sheetData sheetId="968">
        <row r="2">
          <cell r="A2">
            <v>0</v>
          </cell>
        </row>
      </sheetData>
      <sheetData sheetId="969">
        <row r="2">
          <cell r="A2">
            <v>0</v>
          </cell>
        </row>
      </sheetData>
      <sheetData sheetId="970">
        <row r="2">
          <cell r="A2">
            <v>0</v>
          </cell>
        </row>
      </sheetData>
      <sheetData sheetId="971">
        <row r="2">
          <cell r="A2">
            <v>0</v>
          </cell>
        </row>
      </sheetData>
      <sheetData sheetId="972">
        <row r="2">
          <cell r="A2">
            <v>0</v>
          </cell>
        </row>
      </sheetData>
      <sheetData sheetId="973">
        <row r="2">
          <cell r="A2">
            <v>0</v>
          </cell>
        </row>
      </sheetData>
      <sheetData sheetId="974">
        <row r="2">
          <cell r="A2">
            <v>0</v>
          </cell>
        </row>
      </sheetData>
      <sheetData sheetId="975">
        <row r="2">
          <cell r="A2">
            <v>0</v>
          </cell>
        </row>
      </sheetData>
      <sheetData sheetId="976">
        <row r="2">
          <cell r="A2">
            <v>0</v>
          </cell>
        </row>
      </sheetData>
      <sheetData sheetId="977">
        <row r="2">
          <cell r="A2">
            <v>0</v>
          </cell>
        </row>
      </sheetData>
      <sheetData sheetId="978">
        <row r="2">
          <cell r="A2">
            <v>0</v>
          </cell>
        </row>
      </sheetData>
      <sheetData sheetId="979">
        <row r="2">
          <cell r="A2">
            <v>0</v>
          </cell>
        </row>
      </sheetData>
      <sheetData sheetId="980">
        <row r="2">
          <cell r="A2">
            <v>0</v>
          </cell>
        </row>
      </sheetData>
      <sheetData sheetId="981">
        <row r="2">
          <cell r="A2">
            <v>0</v>
          </cell>
        </row>
      </sheetData>
      <sheetData sheetId="982">
        <row r="2">
          <cell r="A2">
            <v>0</v>
          </cell>
        </row>
      </sheetData>
      <sheetData sheetId="983">
        <row r="2">
          <cell r="A2">
            <v>0</v>
          </cell>
        </row>
      </sheetData>
      <sheetData sheetId="984">
        <row r="2">
          <cell r="A2">
            <v>0</v>
          </cell>
        </row>
      </sheetData>
      <sheetData sheetId="985">
        <row r="2">
          <cell r="A2">
            <v>0</v>
          </cell>
        </row>
      </sheetData>
      <sheetData sheetId="986">
        <row r="2">
          <cell r="A2">
            <v>0</v>
          </cell>
        </row>
      </sheetData>
      <sheetData sheetId="987">
        <row r="2">
          <cell r="A2">
            <v>0</v>
          </cell>
        </row>
      </sheetData>
      <sheetData sheetId="988">
        <row r="2">
          <cell r="A2">
            <v>0</v>
          </cell>
        </row>
      </sheetData>
      <sheetData sheetId="989">
        <row r="2">
          <cell r="A2">
            <v>0</v>
          </cell>
        </row>
      </sheetData>
      <sheetData sheetId="990">
        <row r="2">
          <cell r="A2">
            <v>0</v>
          </cell>
        </row>
      </sheetData>
      <sheetData sheetId="991">
        <row r="2">
          <cell r="A2">
            <v>0</v>
          </cell>
        </row>
      </sheetData>
      <sheetData sheetId="992">
        <row r="2">
          <cell r="A2">
            <v>0</v>
          </cell>
        </row>
      </sheetData>
      <sheetData sheetId="993">
        <row r="2">
          <cell r="A2">
            <v>0</v>
          </cell>
        </row>
      </sheetData>
      <sheetData sheetId="994">
        <row r="2">
          <cell r="A2">
            <v>0</v>
          </cell>
        </row>
      </sheetData>
      <sheetData sheetId="995">
        <row r="2">
          <cell r="A2">
            <v>0</v>
          </cell>
        </row>
      </sheetData>
      <sheetData sheetId="996">
        <row r="2">
          <cell r="A2">
            <v>0</v>
          </cell>
        </row>
      </sheetData>
      <sheetData sheetId="997">
        <row r="2">
          <cell r="A2">
            <v>0</v>
          </cell>
        </row>
      </sheetData>
      <sheetData sheetId="998">
        <row r="2">
          <cell r="A2">
            <v>0</v>
          </cell>
        </row>
      </sheetData>
      <sheetData sheetId="999">
        <row r="2">
          <cell r="A2">
            <v>0</v>
          </cell>
        </row>
      </sheetData>
      <sheetData sheetId="1000">
        <row r="2">
          <cell r="A2">
            <v>0</v>
          </cell>
        </row>
      </sheetData>
      <sheetData sheetId="1001">
        <row r="2">
          <cell r="A2">
            <v>0</v>
          </cell>
        </row>
      </sheetData>
      <sheetData sheetId="1002">
        <row r="2">
          <cell r="A2">
            <v>0</v>
          </cell>
        </row>
      </sheetData>
      <sheetData sheetId="1003">
        <row r="2">
          <cell r="A2">
            <v>0</v>
          </cell>
        </row>
      </sheetData>
      <sheetData sheetId="1004">
        <row r="2">
          <cell r="A2">
            <v>0</v>
          </cell>
        </row>
      </sheetData>
      <sheetData sheetId="1005">
        <row r="2">
          <cell r="A2">
            <v>0</v>
          </cell>
        </row>
      </sheetData>
      <sheetData sheetId="1006">
        <row r="2">
          <cell r="A2">
            <v>0</v>
          </cell>
        </row>
      </sheetData>
      <sheetData sheetId="1007">
        <row r="2">
          <cell r="A2">
            <v>0</v>
          </cell>
        </row>
      </sheetData>
      <sheetData sheetId="1008">
        <row r="2">
          <cell r="A2">
            <v>0</v>
          </cell>
        </row>
      </sheetData>
      <sheetData sheetId="1009">
        <row r="2">
          <cell r="A2">
            <v>0</v>
          </cell>
        </row>
      </sheetData>
      <sheetData sheetId="1010">
        <row r="2">
          <cell r="A2">
            <v>0</v>
          </cell>
        </row>
      </sheetData>
      <sheetData sheetId="1011">
        <row r="2">
          <cell r="A2">
            <v>0</v>
          </cell>
        </row>
      </sheetData>
      <sheetData sheetId="1012">
        <row r="2">
          <cell r="A2">
            <v>0</v>
          </cell>
        </row>
      </sheetData>
      <sheetData sheetId="1013">
        <row r="2">
          <cell r="A2">
            <v>0</v>
          </cell>
        </row>
      </sheetData>
      <sheetData sheetId="1014">
        <row r="2">
          <cell r="A2">
            <v>0</v>
          </cell>
        </row>
      </sheetData>
      <sheetData sheetId="1015">
        <row r="2">
          <cell r="A2">
            <v>0</v>
          </cell>
        </row>
      </sheetData>
      <sheetData sheetId="1016">
        <row r="2">
          <cell r="A2">
            <v>0</v>
          </cell>
        </row>
      </sheetData>
      <sheetData sheetId="1017">
        <row r="2">
          <cell r="A2">
            <v>0</v>
          </cell>
        </row>
      </sheetData>
      <sheetData sheetId="1018">
        <row r="2">
          <cell r="A2">
            <v>0</v>
          </cell>
        </row>
      </sheetData>
      <sheetData sheetId="1019">
        <row r="2">
          <cell r="A2">
            <v>0</v>
          </cell>
        </row>
      </sheetData>
      <sheetData sheetId="1020">
        <row r="2">
          <cell r="A2">
            <v>0</v>
          </cell>
        </row>
      </sheetData>
      <sheetData sheetId="1021">
        <row r="2">
          <cell r="A2">
            <v>0</v>
          </cell>
        </row>
      </sheetData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>
        <row r="2">
          <cell r="A2">
            <v>0</v>
          </cell>
        </row>
      </sheetData>
      <sheetData sheetId="1038">
        <row r="2">
          <cell r="A2">
            <v>0</v>
          </cell>
        </row>
      </sheetData>
      <sheetData sheetId="1039">
        <row r="2">
          <cell r="A2">
            <v>0</v>
          </cell>
        </row>
      </sheetData>
      <sheetData sheetId="1040">
        <row r="2">
          <cell r="A2">
            <v>0</v>
          </cell>
        </row>
      </sheetData>
      <sheetData sheetId="1041" refreshError="1"/>
      <sheetData sheetId="1042">
        <row r="2">
          <cell r="A2">
            <v>0</v>
          </cell>
        </row>
      </sheetData>
      <sheetData sheetId="1043">
        <row r="2">
          <cell r="A2">
            <v>0</v>
          </cell>
        </row>
      </sheetData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>
        <row r="2">
          <cell r="A2">
            <v>0</v>
          </cell>
        </row>
      </sheetData>
      <sheetData sheetId="1062">
        <row r="2">
          <cell r="A2">
            <v>0</v>
          </cell>
        </row>
      </sheetData>
      <sheetData sheetId="1063">
        <row r="2">
          <cell r="A2">
            <v>0</v>
          </cell>
        </row>
      </sheetData>
      <sheetData sheetId="1064">
        <row r="2">
          <cell r="A2">
            <v>0</v>
          </cell>
        </row>
      </sheetData>
      <sheetData sheetId="1065">
        <row r="2">
          <cell r="A2">
            <v>0</v>
          </cell>
        </row>
      </sheetData>
      <sheetData sheetId="1066">
        <row r="2">
          <cell r="A2">
            <v>0</v>
          </cell>
        </row>
      </sheetData>
      <sheetData sheetId="1067">
        <row r="2">
          <cell r="A2">
            <v>0</v>
          </cell>
        </row>
      </sheetData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>
        <row r="2">
          <cell r="A2">
            <v>0</v>
          </cell>
        </row>
      </sheetData>
      <sheetData sheetId="1078">
        <row r="2">
          <cell r="A2">
            <v>0</v>
          </cell>
        </row>
      </sheetData>
      <sheetData sheetId="1079">
        <row r="2">
          <cell r="A2">
            <v>0</v>
          </cell>
        </row>
      </sheetData>
      <sheetData sheetId="1080">
        <row r="2">
          <cell r="A2">
            <v>0</v>
          </cell>
        </row>
      </sheetData>
      <sheetData sheetId="1081">
        <row r="2">
          <cell r="A2">
            <v>0</v>
          </cell>
        </row>
      </sheetData>
      <sheetData sheetId="1082">
        <row r="2">
          <cell r="A2">
            <v>0</v>
          </cell>
        </row>
      </sheetData>
      <sheetData sheetId="1083">
        <row r="2">
          <cell r="A2">
            <v>0</v>
          </cell>
        </row>
      </sheetData>
      <sheetData sheetId="1084">
        <row r="2">
          <cell r="A2">
            <v>0</v>
          </cell>
        </row>
      </sheetData>
      <sheetData sheetId="1085">
        <row r="2">
          <cell r="A2">
            <v>0</v>
          </cell>
        </row>
      </sheetData>
      <sheetData sheetId="1086">
        <row r="2">
          <cell r="A2">
            <v>0</v>
          </cell>
        </row>
      </sheetData>
      <sheetData sheetId="1087">
        <row r="2">
          <cell r="A2">
            <v>0</v>
          </cell>
        </row>
      </sheetData>
      <sheetData sheetId="1088">
        <row r="2">
          <cell r="A2">
            <v>0</v>
          </cell>
        </row>
      </sheetData>
      <sheetData sheetId="1089">
        <row r="2">
          <cell r="A2">
            <v>0</v>
          </cell>
        </row>
      </sheetData>
      <sheetData sheetId="1090">
        <row r="2">
          <cell r="A2">
            <v>0</v>
          </cell>
        </row>
      </sheetData>
      <sheetData sheetId="1091">
        <row r="2">
          <cell r="A2">
            <v>0</v>
          </cell>
        </row>
      </sheetData>
      <sheetData sheetId="1092">
        <row r="2">
          <cell r="A2">
            <v>0</v>
          </cell>
        </row>
      </sheetData>
      <sheetData sheetId="1093">
        <row r="2">
          <cell r="A2">
            <v>0</v>
          </cell>
        </row>
      </sheetData>
      <sheetData sheetId="1094">
        <row r="2">
          <cell r="A2">
            <v>0</v>
          </cell>
        </row>
      </sheetData>
      <sheetData sheetId="1095">
        <row r="2">
          <cell r="A2" t="str">
            <v>FORMULARIO N° 4</v>
          </cell>
        </row>
      </sheetData>
      <sheetData sheetId="1096">
        <row r="2">
          <cell r="A2">
            <v>0</v>
          </cell>
        </row>
      </sheetData>
      <sheetData sheetId="1097">
        <row r="2">
          <cell r="A2">
            <v>0</v>
          </cell>
        </row>
      </sheetData>
      <sheetData sheetId="1098">
        <row r="2">
          <cell r="A2">
            <v>0</v>
          </cell>
        </row>
      </sheetData>
      <sheetData sheetId="1099">
        <row r="2">
          <cell r="A2">
            <v>0</v>
          </cell>
        </row>
      </sheetData>
      <sheetData sheetId="1100">
        <row r="2">
          <cell r="A2">
            <v>0</v>
          </cell>
        </row>
      </sheetData>
      <sheetData sheetId="1101">
        <row r="2">
          <cell r="A2">
            <v>0</v>
          </cell>
        </row>
      </sheetData>
      <sheetData sheetId="1102">
        <row r="2">
          <cell r="A2">
            <v>0</v>
          </cell>
        </row>
      </sheetData>
      <sheetData sheetId="1103">
        <row r="2">
          <cell r="A2">
            <v>0</v>
          </cell>
        </row>
      </sheetData>
      <sheetData sheetId="1104">
        <row r="2">
          <cell r="A2">
            <v>0</v>
          </cell>
        </row>
      </sheetData>
      <sheetData sheetId="1105">
        <row r="2">
          <cell r="A2">
            <v>0</v>
          </cell>
        </row>
      </sheetData>
      <sheetData sheetId="1106">
        <row r="2">
          <cell r="A2">
            <v>0</v>
          </cell>
        </row>
      </sheetData>
      <sheetData sheetId="1107">
        <row r="2">
          <cell r="A2">
            <v>0</v>
          </cell>
        </row>
      </sheetData>
      <sheetData sheetId="1108">
        <row r="2">
          <cell r="A2">
            <v>0</v>
          </cell>
        </row>
      </sheetData>
      <sheetData sheetId="1109">
        <row r="2">
          <cell r="A2">
            <v>0</v>
          </cell>
        </row>
      </sheetData>
      <sheetData sheetId="1110">
        <row r="2">
          <cell r="A2">
            <v>0</v>
          </cell>
        </row>
      </sheetData>
      <sheetData sheetId="1111">
        <row r="2">
          <cell r="A2">
            <v>0</v>
          </cell>
        </row>
      </sheetData>
      <sheetData sheetId="1112">
        <row r="2">
          <cell r="A2">
            <v>0</v>
          </cell>
        </row>
      </sheetData>
      <sheetData sheetId="1113">
        <row r="2">
          <cell r="A2">
            <v>0</v>
          </cell>
        </row>
      </sheetData>
      <sheetData sheetId="1114">
        <row r="2">
          <cell r="A2">
            <v>0</v>
          </cell>
        </row>
      </sheetData>
      <sheetData sheetId="1115">
        <row r="2">
          <cell r="A2">
            <v>0</v>
          </cell>
        </row>
      </sheetData>
      <sheetData sheetId="1116">
        <row r="2">
          <cell r="A2">
            <v>0</v>
          </cell>
        </row>
      </sheetData>
      <sheetData sheetId="1117">
        <row r="2">
          <cell r="A2">
            <v>0</v>
          </cell>
        </row>
      </sheetData>
      <sheetData sheetId="1118">
        <row r="2">
          <cell r="A2">
            <v>0</v>
          </cell>
        </row>
      </sheetData>
      <sheetData sheetId="1119">
        <row r="2">
          <cell r="A2">
            <v>0</v>
          </cell>
        </row>
      </sheetData>
      <sheetData sheetId="1120">
        <row r="2">
          <cell r="A2">
            <v>0</v>
          </cell>
        </row>
      </sheetData>
      <sheetData sheetId="1121">
        <row r="2">
          <cell r="A2">
            <v>0</v>
          </cell>
        </row>
      </sheetData>
      <sheetData sheetId="1122">
        <row r="2">
          <cell r="A2">
            <v>0</v>
          </cell>
        </row>
      </sheetData>
      <sheetData sheetId="1123">
        <row r="2">
          <cell r="A2">
            <v>0</v>
          </cell>
        </row>
      </sheetData>
      <sheetData sheetId="1124">
        <row r="2">
          <cell r="A2">
            <v>0</v>
          </cell>
        </row>
      </sheetData>
      <sheetData sheetId="1125">
        <row r="2">
          <cell r="A2">
            <v>0</v>
          </cell>
        </row>
      </sheetData>
      <sheetData sheetId="1126">
        <row r="2">
          <cell r="A2">
            <v>0</v>
          </cell>
        </row>
      </sheetData>
      <sheetData sheetId="1127">
        <row r="2">
          <cell r="A2">
            <v>0</v>
          </cell>
        </row>
      </sheetData>
      <sheetData sheetId="1128">
        <row r="2">
          <cell r="A2">
            <v>0</v>
          </cell>
        </row>
      </sheetData>
      <sheetData sheetId="1129">
        <row r="2">
          <cell r="A2">
            <v>0</v>
          </cell>
        </row>
      </sheetData>
      <sheetData sheetId="1130">
        <row r="2">
          <cell r="A2">
            <v>0</v>
          </cell>
        </row>
      </sheetData>
      <sheetData sheetId="1131">
        <row r="2">
          <cell r="A2">
            <v>0</v>
          </cell>
        </row>
      </sheetData>
      <sheetData sheetId="1132">
        <row r="2">
          <cell r="A2">
            <v>0</v>
          </cell>
        </row>
      </sheetData>
      <sheetData sheetId="1133">
        <row r="2">
          <cell r="A2">
            <v>0</v>
          </cell>
        </row>
      </sheetData>
      <sheetData sheetId="1134">
        <row r="2">
          <cell r="A2">
            <v>0</v>
          </cell>
        </row>
      </sheetData>
      <sheetData sheetId="1135">
        <row r="2">
          <cell r="A2">
            <v>0</v>
          </cell>
        </row>
      </sheetData>
      <sheetData sheetId="1136">
        <row r="2">
          <cell r="A2">
            <v>0</v>
          </cell>
        </row>
      </sheetData>
      <sheetData sheetId="1137">
        <row r="2">
          <cell r="A2">
            <v>0</v>
          </cell>
        </row>
      </sheetData>
      <sheetData sheetId="1138">
        <row r="2">
          <cell r="A2">
            <v>0</v>
          </cell>
        </row>
      </sheetData>
      <sheetData sheetId="1139">
        <row r="2">
          <cell r="A2">
            <v>0</v>
          </cell>
        </row>
      </sheetData>
      <sheetData sheetId="1140">
        <row r="2">
          <cell r="A2">
            <v>0</v>
          </cell>
        </row>
      </sheetData>
      <sheetData sheetId="1141">
        <row r="2">
          <cell r="A2">
            <v>0</v>
          </cell>
        </row>
      </sheetData>
      <sheetData sheetId="1142">
        <row r="2">
          <cell r="A2">
            <v>0</v>
          </cell>
        </row>
      </sheetData>
      <sheetData sheetId="1143">
        <row r="2">
          <cell r="A2">
            <v>0</v>
          </cell>
        </row>
      </sheetData>
      <sheetData sheetId="1144">
        <row r="2">
          <cell r="A2">
            <v>0</v>
          </cell>
        </row>
      </sheetData>
      <sheetData sheetId="1145">
        <row r="2">
          <cell r="A2">
            <v>0</v>
          </cell>
        </row>
      </sheetData>
      <sheetData sheetId="1146">
        <row r="2">
          <cell r="A2">
            <v>0</v>
          </cell>
        </row>
      </sheetData>
      <sheetData sheetId="1147">
        <row r="2">
          <cell r="A2">
            <v>0</v>
          </cell>
        </row>
      </sheetData>
      <sheetData sheetId="1148">
        <row r="2">
          <cell r="A2">
            <v>0</v>
          </cell>
        </row>
      </sheetData>
      <sheetData sheetId="1149">
        <row r="2">
          <cell r="A2">
            <v>0</v>
          </cell>
        </row>
      </sheetData>
      <sheetData sheetId="1150">
        <row r="2">
          <cell r="A2">
            <v>0</v>
          </cell>
        </row>
      </sheetData>
      <sheetData sheetId="1151">
        <row r="2">
          <cell r="A2">
            <v>0</v>
          </cell>
        </row>
      </sheetData>
      <sheetData sheetId="1152">
        <row r="2">
          <cell r="A2">
            <v>0</v>
          </cell>
        </row>
      </sheetData>
      <sheetData sheetId="1153">
        <row r="2">
          <cell r="A2">
            <v>0</v>
          </cell>
        </row>
      </sheetData>
      <sheetData sheetId="1154">
        <row r="2">
          <cell r="A2">
            <v>0</v>
          </cell>
        </row>
      </sheetData>
      <sheetData sheetId="1155">
        <row r="2">
          <cell r="A2">
            <v>0</v>
          </cell>
        </row>
      </sheetData>
      <sheetData sheetId="1156">
        <row r="2">
          <cell r="A2">
            <v>0</v>
          </cell>
        </row>
      </sheetData>
      <sheetData sheetId="1157">
        <row r="2">
          <cell r="A2">
            <v>0</v>
          </cell>
        </row>
      </sheetData>
      <sheetData sheetId="1158">
        <row r="2">
          <cell r="A2">
            <v>0</v>
          </cell>
        </row>
      </sheetData>
      <sheetData sheetId="1159">
        <row r="2">
          <cell r="A2">
            <v>0</v>
          </cell>
        </row>
      </sheetData>
      <sheetData sheetId="1160">
        <row r="2">
          <cell r="A2">
            <v>0</v>
          </cell>
        </row>
      </sheetData>
      <sheetData sheetId="1161">
        <row r="2">
          <cell r="A2">
            <v>0</v>
          </cell>
        </row>
      </sheetData>
      <sheetData sheetId="1162">
        <row r="2">
          <cell r="A2">
            <v>0</v>
          </cell>
        </row>
      </sheetData>
      <sheetData sheetId="1163">
        <row r="2">
          <cell r="A2">
            <v>0</v>
          </cell>
        </row>
      </sheetData>
      <sheetData sheetId="1164">
        <row r="2">
          <cell r="A2">
            <v>0</v>
          </cell>
        </row>
      </sheetData>
      <sheetData sheetId="1165">
        <row r="2">
          <cell r="A2">
            <v>0</v>
          </cell>
        </row>
      </sheetData>
      <sheetData sheetId="1166">
        <row r="2">
          <cell r="A2">
            <v>0</v>
          </cell>
        </row>
      </sheetData>
      <sheetData sheetId="1167">
        <row r="2">
          <cell r="A2">
            <v>0</v>
          </cell>
        </row>
      </sheetData>
      <sheetData sheetId="1168">
        <row r="2">
          <cell r="A2">
            <v>0</v>
          </cell>
        </row>
      </sheetData>
      <sheetData sheetId="1169">
        <row r="2">
          <cell r="A2">
            <v>0</v>
          </cell>
        </row>
      </sheetData>
      <sheetData sheetId="1170">
        <row r="2">
          <cell r="A2">
            <v>0</v>
          </cell>
        </row>
      </sheetData>
      <sheetData sheetId="1171">
        <row r="2">
          <cell r="A2">
            <v>0</v>
          </cell>
        </row>
      </sheetData>
      <sheetData sheetId="1172">
        <row r="2">
          <cell r="A2">
            <v>0</v>
          </cell>
        </row>
      </sheetData>
      <sheetData sheetId="1173">
        <row r="2">
          <cell r="A2">
            <v>0</v>
          </cell>
        </row>
      </sheetData>
      <sheetData sheetId="1174">
        <row r="2">
          <cell r="A2">
            <v>0</v>
          </cell>
        </row>
      </sheetData>
      <sheetData sheetId="1175">
        <row r="2">
          <cell r="A2">
            <v>0</v>
          </cell>
        </row>
      </sheetData>
      <sheetData sheetId="1176">
        <row r="2">
          <cell r="A2">
            <v>0</v>
          </cell>
        </row>
      </sheetData>
      <sheetData sheetId="1177">
        <row r="2">
          <cell r="A2">
            <v>0</v>
          </cell>
        </row>
      </sheetData>
      <sheetData sheetId="1178">
        <row r="2">
          <cell r="A2">
            <v>0</v>
          </cell>
        </row>
      </sheetData>
      <sheetData sheetId="1179">
        <row r="2">
          <cell r="A2">
            <v>0</v>
          </cell>
        </row>
      </sheetData>
      <sheetData sheetId="1180">
        <row r="2">
          <cell r="A2">
            <v>0</v>
          </cell>
        </row>
      </sheetData>
      <sheetData sheetId="1181">
        <row r="2">
          <cell r="A2">
            <v>0</v>
          </cell>
        </row>
      </sheetData>
      <sheetData sheetId="1182">
        <row r="2">
          <cell r="A2">
            <v>0</v>
          </cell>
        </row>
      </sheetData>
      <sheetData sheetId="1183">
        <row r="2">
          <cell r="A2">
            <v>0</v>
          </cell>
        </row>
      </sheetData>
      <sheetData sheetId="1184">
        <row r="2">
          <cell r="A2">
            <v>0</v>
          </cell>
        </row>
      </sheetData>
      <sheetData sheetId="1185">
        <row r="2">
          <cell r="A2">
            <v>0</v>
          </cell>
        </row>
      </sheetData>
      <sheetData sheetId="1186">
        <row r="2">
          <cell r="A2">
            <v>0</v>
          </cell>
        </row>
      </sheetData>
      <sheetData sheetId="1187">
        <row r="2">
          <cell r="A2">
            <v>0</v>
          </cell>
        </row>
      </sheetData>
      <sheetData sheetId="1188">
        <row r="2">
          <cell r="A2">
            <v>0</v>
          </cell>
        </row>
      </sheetData>
      <sheetData sheetId="1189">
        <row r="2">
          <cell r="A2">
            <v>0</v>
          </cell>
        </row>
      </sheetData>
      <sheetData sheetId="1190">
        <row r="2">
          <cell r="A2">
            <v>0</v>
          </cell>
        </row>
      </sheetData>
      <sheetData sheetId="1191">
        <row r="2">
          <cell r="A2">
            <v>0</v>
          </cell>
        </row>
      </sheetData>
      <sheetData sheetId="1192">
        <row r="2">
          <cell r="A2">
            <v>0</v>
          </cell>
        </row>
      </sheetData>
      <sheetData sheetId="1193">
        <row r="2">
          <cell r="A2">
            <v>0</v>
          </cell>
        </row>
      </sheetData>
      <sheetData sheetId="1194">
        <row r="2">
          <cell r="A2">
            <v>0</v>
          </cell>
        </row>
      </sheetData>
      <sheetData sheetId="1195">
        <row r="2">
          <cell r="A2">
            <v>0</v>
          </cell>
        </row>
      </sheetData>
      <sheetData sheetId="1196">
        <row r="2">
          <cell r="A2">
            <v>0</v>
          </cell>
        </row>
      </sheetData>
      <sheetData sheetId="1197">
        <row r="2">
          <cell r="A2">
            <v>0</v>
          </cell>
        </row>
      </sheetData>
      <sheetData sheetId="1198">
        <row r="2">
          <cell r="A2">
            <v>0</v>
          </cell>
        </row>
      </sheetData>
      <sheetData sheetId="1199">
        <row r="2">
          <cell r="A2">
            <v>0</v>
          </cell>
        </row>
      </sheetData>
      <sheetData sheetId="1200">
        <row r="2">
          <cell r="A2">
            <v>0</v>
          </cell>
        </row>
      </sheetData>
      <sheetData sheetId="1201">
        <row r="2">
          <cell r="A2">
            <v>0</v>
          </cell>
        </row>
      </sheetData>
      <sheetData sheetId="1202">
        <row r="2">
          <cell r="A2">
            <v>0</v>
          </cell>
        </row>
      </sheetData>
      <sheetData sheetId="1203">
        <row r="2">
          <cell r="A2">
            <v>0</v>
          </cell>
        </row>
      </sheetData>
      <sheetData sheetId="1204">
        <row r="2">
          <cell r="A2">
            <v>0</v>
          </cell>
        </row>
      </sheetData>
      <sheetData sheetId="1205">
        <row r="2">
          <cell r="A2">
            <v>0</v>
          </cell>
        </row>
      </sheetData>
      <sheetData sheetId="1206">
        <row r="2">
          <cell r="A2">
            <v>0</v>
          </cell>
        </row>
      </sheetData>
      <sheetData sheetId="1207">
        <row r="2">
          <cell r="A2">
            <v>0</v>
          </cell>
        </row>
      </sheetData>
      <sheetData sheetId="1208">
        <row r="2">
          <cell r="A2">
            <v>0</v>
          </cell>
        </row>
      </sheetData>
      <sheetData sheetId="1209">
        <row r="2">
          <cell r="A2">
            <v>0</v>
          </cell>
        </row>
      </sheetData>
      <sheetData sheetId="1210">
        <row r="2">
          <cell r="A2">
            <v>0</v>
          </cell>
        </row>
      </sheetData>
      <sheetData sheetId="1211">
        <row r="2">
          <cell r="A2">
            <v>0</v>
          </cell>
        </row>
      </sheetData>
      <sheetData sheetId="1212">
        <row r="2">
          <cell r="A2">
            <v>0</v>
          </cell>
        </row>
      </sheetData>
      <sheetData sheetId="1213">
        <row r="2">
          <cell r="A2">
            <v>0</v>
          </cell>
        </row>
      </sheetData>
      <sheetData sheetId="1214">
        <row r="2">
          <cell r="A2">
            <v>0</v>
          </cell>
        </row>
      </sheetData>
      <sheetData sheetId="1215">
        <row r="2">
          <cell r="A2">
            <v>0</v>
          </cell>
        </row>
      </sheetData>
      <sheetData sheetId="1216">
        <row r="2">
          <cell r="A2">
            <v>0</v>
          </cell>
        </row>
      </sheetData>
      <sheetData sheetId="1217">
        <row r="2">
          <cell r="A2">
            <v>0</v>
          </cell>
        </row>
      </sheetData>
      <sheetData sheetId="1218">
        <row r="2">
          <cell r="A2">
            <v>0</v>
          </cell>
        </row>
      </sheetData>
      <sheetData sheetId="1219">
        <row r="2">
          <cell r="A2">
            <v>0</v>
          </cell>
        </row>
      </sheetData>
      <sheetData sheetId="1220">
        <row r="2">
          <cell r="A2">
            <v>0</v>
          </cell>
        </row>
      </sheetData>
      <sheetData sheetId="1221">
        <row r="2">
          <cell r="A2">
            <v>0</v>
          </cell>
        </row>
      </sheetData>
      <sheetData sheetId="1222">
        <row r="2">
          <cell r="A2">
            <v>0</v>
          </cell>
        </row>
      </sheetData>
      <sheetData sheetId="1223">
        <row r="2">
          <cell r="A2">
            <v>0</v>
          </cell>
        </row>
      </sheetData>
      <sheetData sheetId="1224">
        <row r="2">
          <cell r="A2">
            <v>0</v>
          </cell>
        </row>
      </sheetData>
      <sheetData sheetId="1225">
        <row r="2">
          <cell r="A2">
            <v>0</v>
          </cell>
        </row>
      </sheetData>
      <sheetData sheetId="1226">
        <row r="2">
          <cell r="A2">
            <v>0</v>
          </cell>
        </row>
      </sheetData>
      <sheetData sheetId="1227">
        <row r="2">
          <cell r="A2">
            <v>0</v>
          </cell>
        </row>
      </sheetData>
      <sheetData sheetId="1228">
        <row r="2">
          <cell r="A2">
            <v>0</v>
          </cell>
        </row>
      </sheetData>
      <sheetData sheetId="1229">
        <row r="2">
          <cell r="A2">
            <v>0</v>
          </cell>
        </row>
      </sheetData>
      <sheetData sheetId="1230">
        <row r="2">
          <cell r="A2">
            <v>0</v>
          </cell>
        </row>
      </sheetData>
      <sheetData sheetId="1231">
        <row r="2">
          <cell r="A2">
            <v>0</v>
          </cell>
        </row>
      </sheetData>
      <sheetData sheetId="1232">
        <row r="2">
          <cell r="A2">
            <v>0</v>
          </cell>
        </row>
      </sheetData>
      <sheetData sheetId="1233">
        <row r="2">
          <cell r="A2">
            <v>0</v>
          </cell>
        </row>
      </sheetData>
      <sheetData sheetId="1234">
        <row r="2">
          <cell r="A2">
            <v>0</v>
          </cell>
        </row>
      </sheetData>
      <sheetData sheetId="1235">
        <row r="2">
          <cell r="A2">
            <v>0</v>
          </cell>
        </row>
      </sheetData>
      <sheetData sheetId="1236">
        <row r="2">
          <cell r="A2">
            <v>0</v>
          </cell>
        </row>
      </sheetData>
      <sheetData sheetId="1237">
        <row r="2">
          <cell r="A2">
            <v>0</v>
          </cell>
        </row>
      </sheetData>
      <sheetData sheetId="1238">
        <row r="2">
          <cell r="A2">
            <v>0</v>
          </cell>
        </row>
      </sheetData>
      <sheetData sheetId="1239">
        <row r="2">
          <cell r="A2">
            <v>0</v>
          </cell>
        </row>
      </sheetData>
      <sheetData sheetId="1240">
        <row r="2">
          <cell r="A2">
            <v>0</v>
          </cell>
        </row>
      </sheetData>
      <sheetData sheetId="1241">
        <row r="2">
          <cell r="A2">
            <v>0</v>
          </cell>
        </row>
      </sheetData>
      <sheetData sheetId="1242">
        <row r="2">
          <cell r="A2">
            <v>0</v>
          </cell>
        </row>
      </sheetData>
      <sheetData sheetId="1243">
        <row r="2">
          <cell r="A2">
            <v>0</v>
          </cell>
        </row>
      </sheetData>
      <sheetData sheetId="1244">
        <row r="2">
          <cell r="A2">
            <v>0</v>
          </cell>
        </row>
      </sheetData>
      <sheetData sheetId="1245">
        <row r="2">
          <cell r="A2">
            <v>0</v>
          </cell>
        </row>
      </sheetData>
      <sheetData sheetId="1246">
        <row r="2">
          <cell r="A2">
            <v>0</v>
          </cell>
        </row>
      </sheetData>
      <sheetData sheetId="1247">
        <row r="2">
          <cell r="A2">
            <v>0</v>
          </cell>
        </row>
      </sheetData>
      <sheetData sheetId="1248">
        <row r="2">
          <cell r="A2">
            <v>0</v>
          </cell>
        </row>
      </sheetData>
      <sheetData sheetId="1249">
        <row r="2">
          <cell r="A2">
            <v>0</v>
          </cell>
        </row>
      </sheetData>
      <sheetData sheetId="1250">
        <row r="2">
          <cell r="A2">
            <v>0</v>
          </cell>
        </row>
      </sheetData>
      <sheetData sheetId="1251">
        <row r="2">
          <cell r="A2">
            <v>0</v>
          </cell>
        </row>
      </sheetData>
      <sheetData sheetId="1252">
        <row r="2">
          <cell r="A2">
            <v>0</v>
          </cell>
        </row>
      </sheetData>
      <sheetData sheetId="1253">
        <row r="2">
          <cell r="A2">
            <v>0</v>
          </cell>
        </row>
      </sheetData>
      <sheetData sheetId="1254">
        <row r="2">
          <cell r="A2">
            <v>0</v>
          </cell>
        </row>
      </sheetData>
      <sheetData sheetId="1255">
        <row r="2">
          <cell r="A2">
            <v>0</v>
          </cell>
        </row>
      </sheetData>
      <sheetData sheetId="1256">
        <row r="2">
          <cell r="A2">
            <v>0</v>
          </cell>
        </row>
      </sheetData>
      <sheetData sheetId="1257">
        <row r="2">
          <cell r="A2">
            <v>0</v>
          </cell>
        </row>
      </sheetData>
      <sheetData sheetId="1258">
        <row r="2">
          <cell r="A2">
            <v>0</v>
          </cell>
        </row>
      </sheetData>
      <sheetData sheetId="1259">
        <row r="2">
          <cell r="A2">
            <v>0</v>
          </cell>
        </row>
      </sheetData>
      <sheetData sheetId="1260">
        <row r="2">
          <cell r="A2">
            <v>0</v>
          </cell>
        </row>
      </sheetData>
      <sheetData sheetId="1261">
        <row r="2">
          <cell r="A2">
            <v>0</v>
          </cell>
        </row>
      </sheetData>
      <sheetData sheetId="1262">
        <row r="2">
          <cell r="A2">
            <v>0</v>
          </cell>
        </row>
      </sheetData>
      <sheetData sheetId="1263">
        <row r="2">
          <cell r="A2">
            <v>0</v>
          </cell>
        </row>
      </sheetData>
      <sheetData sheetId="1264">
        <row r="2">
          <cell r="A2">
            <v>0</v>
          </cell>
        </row>
      </sheetData>
      <sheetData sheetId="1265">
        <row r="2">
          <cell r="A2">
            <v>0</v>
          </cell>
        </row>
      </sheetData>
      <sheetData sheetId="1266">
        <row r="2">
          <cell r="A2">
            <v>0</v>
          </cell>
        </row>
      </sheetData>
      <sheetData sheetId="1267">
        <row r="2">
          <cell r="A2">
            <v>0</v>
          </cell>
        </row>
      </sheetData>
      <sheetData sheetId="1268">
        <row r="2">
          <cell r="A2">
            <v>0</v>
          </cell>
        </row>
      </sheetData>
      <sheetData sheetId="1269">
        <row r="2">
          <cell r="A2">
            <v>0</v>
          </cell>
        </row>
      </sheetData>
      <sheetData sheetId="1270">
        <row r="2">
          <cell r="A2">
            <v>0</v>
          </cell>
        </row>
      </sheetData>
      <sheetData sheetId="1271">
        <row r="2">
          <cell r="A2">
            <v>0</v>
          </cell>
        </row>
      </sheetData>
      <sheetData sheetId="1272">
        <row r="2">
          <cell r="A2">
            <v>0</v>
          </cell>
        </row>
      </sheetData>
      <sheetData sheetId="1273">
        <row r="2">
          <cell r="A2">
            <v>0</v>
          </cell>
        </row>
      </sheetData>
      <sheetData sheetId="1274">
        <row r="2">
          <cell r="A2">
            <v>0</v>
          </cell>
        </row>
      </sheetData>
      <sheetData sheetId="1275">
        <row r="2">
          <cell r="A2">
            <v>0</v>
          </cell>
        </row>
      </sheetData>
      <sheetData sheetId="1276">
        <row r="2">
          <cell r="A2">
            <v>0</v>
          </cell>
        </row>
      </sheetData>
      <sheetData sheetId="1277">
        <row r="2">
          <cell r="A2">
            <v>0</v>
          </cell>
        </row>
      </sheetData>
      <sheetData sheetId="1278">
        <row r="2">
          <cell r="A2">
            <v>0</v>
          </cell>
        </row>
      </sheetData>
      <sheetData sheetId="1279">
        <row r="2">
          <cell r="A2">
            <v>0</v>
          </cell>
        </row>
      </sheetData>
      <sheetData sheetId="1280">
        <row r="2">
          <cell r="A2">
            <v>0</v>
          </cell>
        </row>
      </sheetData>
      <sheetData sheetId="1281">
        <row r="2">
          <cell r="A2">
            <v>0</v>
          </cell>
        </row>
      </sheetData>
      <sheetData sheetId="1282">
        <row r="2">
          <cell r="A2">
            <v>0</v>
          </cell>
        </row>
      </sheetData>
      <sheetData sheetId="1283">
        <row r="2">
          <cell r="A2">
            <v>0</v>
          </cell>
        </row>
      </sheetData>
      <sheetData sheetId="1284">
        <row r="2">
          <cell r="A2">
            <v>0</v>
          </cell>
        </row>
      </sheetData>
      <sheetData sheetId="1285">
        <row r="2">
          <cell r="A2">
            <v>0</v>
          </cell>
        </row>
      </sheetData>
      <sheetData sheetId="1286">
        <row r="2">
          <cell r="A2">
            <v>0</v>
          </cell>
        </row>
      </sheetData>
      <sheetData sheetId="1287">
        <row r="2">
          <cell r="A2">
            <v>0</v>
          </cell>
        </row>
      </sheetData>
      <sheetData sheetId="1288">
        <row r="2">
          <cell r="A2">
            <v>0</v>
          </cell>
        </row>
      </sheetData>
      <sheetData sheetId="1289">
        <row r="2">
          <cell r="A2">
            <v>0</v>
          </cell>
        </row>
      </sheetData>
      <sheetData sheetId="1290">
        <row r="2">
          <cell r="A2">
            <v>0</v>
          </cell>
        </row>
      </sheetData>
      <sheetData sheetId="1291">
        <row r="2">
          <cell r="A2">
            <v>0</v>
          </cell>
        </row>
      </sheetData>
      <sheetData sheetId="1292">
        <row r="2">
          <cell r="A2">
            <v>0</v>
          </cell>
        </row>
      </sheetData>
      <sheetData sheetId="1293">
        <row r="2">
          <cell r="A2">
            <v>0</v>
          </cell>
        </row>
      </sheetData>
      <sheetData sheetId="1294">
        <row r="2">
          <cell r="A2">
            <v>0</v>
          </cell>
        </row>
      </sheetData>
      <sheetData sheetId="1295">
        <row r="2">
          <cell r="A2">
            <v>0</v>
          </cell>
        </row>
      </sheetData>
      <sheetData sheetId="1296">
        <row r="2">
          <cell r="A2">
            <v>0</v>
          </cell>
        </row>
      </sheetData>
      <sheetData sheetId="1297">
        <row r="2">
          <cell r="A2">
            <v>0</v>
          </cell>
        </row>
      </sheetData>
      <sheetData sheetId="1298">
        <row r="2">
          <cell r="A2">
            <v>0</v>
          </cell>
        </row>
      </sheetData>
      <sheetData sheetId="1299">
        <row r="2">
          <cell r="A2">
            <v>0</v>
          </cell>
        </row>
      </sheetData>
      <sheetData sheetId="1300">
        <row r="2">
          <cell r="A2">
            <v>0</v>
          </cell>
        </row>
      </sheetData>
      <sheetData sheetId="1301">
        <row r="2">
          <cell r="A2">
            <v>0</v>
          </cell>
        </row>
      </sheetData>
      <sheetData sheetId="1302">
        <row r="2">
          <cell r="A2">
            <v>0</v>
          </cell>
        </row>
      </sheetData>
      <sheetData sheetId="1303">
        <row r="2">
          <cell r="A2">
            <v>0</v>
          </cell>
        </row>
      </sheetData>
      <sheetData sheetId="1304">
        <row r="2">
          <cell r="A2">
            <v>0</v>
          </cell>
        </row>
      </sheetData>
      <sheetData sheetId="1305">
        <row r="2">
          <cell r="A2">
            <v>0</v>
          </cell>
        </row>
      </sheetData>
      <sheetData sheetId="1306">
        <row r="2">
          <cell r="A2">
            <v>0</v>
          </cell>
        </row>
      </sheetData>
      <sheetData sheetId="1307">
        <row r="2">
          <cell r="A2">
            <v>0</v>
          </cell>
        </row>
      </sheetData>
      <sheetData sheetId="1308">
        <row r="2">
          <cell r="A2">
            <v>0</v>
          </cell>
        </row>
      </sheetData>
      <sheetData sheetId="1309">
        <row r="2">
          <cell r="A2">
            <v>0</v>
          </cell>
        </row>
      </sheetData>
      <sheetData sheetId="1310">
        <row r="2">
          <cell r="A2">
            <v>0</v>
          </cell>
        </row>
      </sheetData>
      <sheetData sheetId="1311">
        <row r="2">
          <cell r="A2">
            <v>0</v>
          </cell>
        </row>
      </sheetData>
      <sheetData sheetId="1312">
        <row r="2">
          <cell r="A2">
            <v>0</v>
          </cell>
        </row>
      </sheetData>
      <sheetData sheetId="1313">
        <row r="2">
          <cell r="A2">
            <v>0</v>
          </cell>
        </row>
      </sheetData>
      <sheetData sheetId="1314">
        <row r="2">
          <cell r="A2">
            <v>0</v>
          </cell>
        </row>
      </sheetData>
      <sheetData sheetId="1315">
        <row r="2">
          <cell r="A2">
            <v>0</v>
          </cell>
        </row>
      </sheetData>
      <sheetData sheetId="1316">
        <row r="2">
          <cell r="A2">
            <v>0</v>
          </cell>
        </row>
      </sheetData>
      <sheetData sheetId="1317">
        <row r="2">
          <cell r="A2">
            <v>0</v>
          </cell>
        </row>
      </sheetData>
      <sheetData sheetId="1318">
        <row r="2">
          <cell r="A2">
            <v>0</v>
          </cell>
        </row>
      </sheetData>
      <sheetData sheetId="1319">
        <row r="2">
          <cell r="A2">
            <v>0</v>
          </cell>
        </row>
      </sheetData>
      <sheetData sheetId="1320">
        <row r="2">
          <cell r="A2">
            <v>0</v>
          </cell>
        </row>
      </sheetData>
      <sheetData sheetId="1321">
        <row r="2">
          <cell r="A2">
            <v>0</v>
          </cell>
        </row>
      </sheetData>
      <sheetData sheetId="1322">
        <row r="2">
          <cell r="A2">
            <v>0</v>
          </cell>
        </row>
      </sheetData>
      <sheetData sheetId="1323">
        <row r="2">
          <cell r="A2">
            <v>0</v>
          </cell>
        </row>
      </sheetData>
      <sheetData sheetId="1324">
        <row r="2">
          <cell r="A2">
            <v>0</v>
          </cell>
        </row>
      </sheetData>
      <sheetData sheetId="1325">
        <row r="2">
          <cell r="A2">
            <v>0</v>
          </cell>
        </row>
      </sheetData>
      <sheetData sheetId="1326">
        <row r="2">
          <cell r="A2">
            <v>0</v>
          </cell>
        </row>
      </sheetData>
      <sheetData sheetId="1327">
        <row r="2">
          <cell r="A2">
            <v>0</v>
          </cell>
        </row>
      </sheetData>
      <sheetData sheetId="1328">
        <row r="2">
          <cell r="A2">
            <v>0</v>
          </cell>
        </row>
      </sheetData>
      <sheetData sheetId="1329">
        <row r="2">
          <cell r="A2">
            <v>0</v>
          </cell>
        </row>
      </sheetData>
      <sheetData sheetId="1330">
        <row r="2">
          <cell r="A2">
            <v>0</v>
          </cell>
        </row>
      </sheetData>
      <sheetData sheetId="1331">
        <row r="2">
          <cell r="A2">
            <v>0</v>
          </cell>
        </row>
      </sheetData>
      <sheetData sheetId="1332">
        <row r="2">
          <cell r="A2">
            <v>0</v>
          </cell>
        </row>
      </sheetData>
      <sheetData sheetId="1333">
        <row r="2">
          <cell r="A2">
            <v>0</v>
          </cell>
        </row>
      </sheetData>
      <sheetData sheetId="1334">
        <row r="2">
          <cell r="A2">
            <v>0</v>
          </cell>
        </row>
      </sheetData>
      <sheetData sheetId="1335">
        <row r="2">
          <cell r="A2">
            <v>0</v>
          </cell>
        </row>
      </sheetData>
      <sheetData sheetId="1336">
        <row r="2">
          <cell r="A2">
            <v>0</v>
          </cell>
        </row>
      </sheetData>
      <sheetData sheetId="1337">
        <row r="2">
          <cell r="A2">
            <v>0</v>
          </cell>
        </row>
      </sheetData>
      <sheetData sheetId="1338">
        <row r="2">
          <cell r="A2">
            <v>0</v>
          </cell>
        </row>
      </sheetData>
      <sheetData sheetId="1339">
        <row r="2">
          <cell r="A2">
            <v>0</v>
          </cell>
        </row>
      </sheetData>
      <sheetData sheetId="1340">
        <row r="2">
          <cell r="A2">
            <v>0</v>
          </cell>
        </row>
      </sheetData>
      <sheetData sheetId="1341">
        <row r="2">
          <cell r="A2">
            <v>0</v>
          </cell>
        </row>
      </sheetData>
      <sheetData sheetId="1342">
        <row r="2">
          <cell r="A2">
            <v>0</v>
          </cell>
        </row>
      </sheetData>
      <sheetData sheetId="1343">
        <row r="2">
          <cell r="A2">
            <v>0</v>
          </cell>
        </row>
      </sheetData>
      <sheetData sheetId="1344">
        <row r="2">
          <cell r="A2">
            <v>0</v>
          </cell>
        </row>
      </sheetData>
      <sheetData sheetId="1345">
        <row r="2">
          <cell r="A2">
            <v>0</v>
          </cell>
        </row>
      </sheetData>
      <sheetData sheetId="1346">
        <row r="2">
          <cell r="A2">
            <v>0</v>
          </cell>
        </row>
      </sheetData>
      <sheetData sheetId="1347">
        <row r="2">
          <cell r="A2">
            <v>0</v>
          </cell>
        </row>
      </sheetData>
      <sheetData sheetId="1348">
        <row r="2">
          <cell r="A2">
            <v>0</v>
          </cell>
        </row>
      </sheetData>
      <sheetData sheetId="1349">
        <row r="2">
          <cell r="A2">
            <v>0</v>
          </cell>
        </row>
      </sheetData>
      <sheetData sheetId="1350">
        <row r="2">
          <cell r="A2">
            <v>0</v>
          </cell>
        </row>
      </sheetData>
      <sheetData sheetId="1351">
        <row r="2">
          <cell r="A2">
            <v>0</v>
          </cell>
        </row>
      </sheetData>
      <sheetData sheetId="1352">
        <row r="2">
          <cell r="A2">
            <v>0</v>
          </cell>
        </row>
      </sheetData>
      <sheetData sheetId="1353">
        <row r="2">
          <cell r="A2">
            <v>0</v>
          </cell>
        </row>
      </sheetData>
      <sheetData sheetId="1354">
        <row r="2">
          <cell r="A2">
            <v>0</v>
          </cell>
        </row>
      </sheetData>
      <sheetData sheetId="1355">
        <row r="2">
          <cell r="A2">
            <v>0</v>
          </cell>
        </row>
      </sheetData>
      <sheetData sheetId="1356">
        <row r="2">
          <cell r="A2">
            <v>0</v>
          </cell>
        </row>
      </sheetData>
      <sheetData sheetId="1357">
        <row r="2">
          <cell r="A2">
            <v>0</v>
          </cell>
        </row>
      </sheetData>
      <sheetData sheetId="1358">
        <row r="2">
          <cell r="A2">
            <v>0</v>
          </cell>
        </row>
      </sheetData>
      <sheetData sheetId="1359">
        <row r="2">
          <cell r="A2">
            <v>0</v>
          </cell>
        </row>
      </sheetData>
      <sheetData sheetId="1360">
        <row r="2">
          <cell r="A2">
            <v>0</v>
          </cell>
        </row>
      </sheetData>
      <sheetData sheetId="1361">
        <row r="2">
          <cell r="A2">
            <v>0</v>
          </cell>
        </row>
      </sheetData>
      <sheetData sheetId="1362">
        <row r="2">
          <cell r="A2">
            <v>0</v>
          </cell>
        </row>
      </sheetData>
      <sheetData sheetId="1363">
        <row r="2">
          <cell r="A2">
            <v>0</v>
          </cell>
        </row>
      </sheetData>
      <sheetData sheetId="1364">
        <row r="2">
          <cell r="A2">
            <v>0</v>
          </cell>
        </row>
      </sheetData>
      <sheetData sheetId="1365">
        <row r="2">
          <cell r="A2">
            <v>0</v>
          </cell>
        </row>
      </sheetData>
      <sheetData sheetId="1366">
        <row r="2">
          <cell r="A2">
            <v>0</v>
          </cell>
        </row>
      </sheetData>
      <sheetData sheetId="1367">
        <row r="2">
          <cell r="A2">
            <v>0</v>
          </cell>
        </row>
      </sheetData>
      <sheetData sheetId="1368">
        <row r="2">
          <cell r="A2">
            <v>0</v>
          </cell>
        </row>
      </sheetData>
      <sheetData sheetId="1369">
        <row r="2">
          <cell r="A2">
            <v>0</v>
          </cell>
        </row>
      </sheetData>
      <sheetData sheetId="1370">
        <row r="2">
          <cell r="A2">
            <v>0</v>
          </cell>
        </row>
      </sheetData>
      <sheetData sheetId="1371">
        <row r="2">
          <cell r="A2">
            <v>0</v>
          </cell>
        </row>
      </sheetData>
      <sheetData sheetId="1372">
        <row r="2">
          <cell r="A2">
            <v>0</v>
          </cell>
        </row>
      </sheetData>
      <sheetData sheetId="1373">
        <row r="2">
          <cell r="A2">
            <v>0</v>
          </cell>
        </row>
      </sheetData>
      <sheetData sheetId="1374">
        <row r="2">
          <cell r="A2">
            <v>0</v>
          </cell>
        </row>
      </sheetData>
      <sheetData sheetId="1375">
        <row r="2">
          <cell r="A2">
            <v>0</v>
          </cell>
        </row>
      </sheetData>
      <sheetData sheetId="1376">
        <row r="2">
          <cell r="A2">
            <v>0</v>
          </cell>
        </row>
      </sheetData>
      <sheetData sheetId="1377">
        <row r="2">
          <cell r="A2">
            <v>0</v>
          </cell>
        </row>
      </sheetData>
      <sheetData sheetId="1378">
        <row r="2">
          <cell r="A2">
            <v>0</v>
          </cell>
        </row>
      </sheetData>
      <sheetData sheetId="1379">
        <row r="2">
          <cell r="A2">
            <v>0</v>
          </cell>
        </row>
      </sheetData>
      <sheetData sheetId="1380">
        <row r="2">
          <cell r="A2">
            <v>0</v>
          </cell>
        </row>
      </sheetData>
      <sheetData sheetId="1381">
        <row r="2">
          <cell r="A2">
            <v>0</v>
          </cell>
        </row>
      </sheetData>
      <sheetData sheetId="1382">
        <row r="2">
          <cell r="A2">
            <v>0</v>
          </cell>
        </row>
      </sheetData>
      <sheetData sheetId="1383">
        <row r="2">
          <cell r="A2">
            <v>0</v>
          </cell>
        </row>
      </sheetData>
      <sheetData sheetId="1384">
        <row r="2">
          <cell r="A2">
            <v>0</v>
          </cell>
        </row>
      </sheetData>
      <sheetData sheetId="1385">
        <row r="2">
          <cell r="A2">
            <v>0</v>
          </cell>
        </row>
      </sheetData>
      <sheetData sheetId="1386">
        <row r="2">
          <cell r="A2">
            <v>0</v>
          </cell>
        </row>
      </sheetData>
      <sheetData sheetId="1387">
        <row r="2">
          <cell r="A2">
            <v>0</v>
          </cell>
        </row>
      </sheetData>
      <sheetData sheetId="1388">
        <row r="2">
          <cell r="A2">
            <v>0</v>
          </cell>
        </row>
      </sheetData>
      <sheetData sheetId="1389">
        <row r="2">
          <cell r="A2">
            <v>0</v>
          </cell>
        </row>
      </sheetData>
      <sheetData sheetId="1390">
        <row r="2">
          <cell r="A2">
            <v>0</v>
          </cell>
        </row>
      </sheetData>
      <sheetData sheetId="1391">
        <row r="2">
          <cell r="A2">
            <v>0</v>
          </cell>
        </row>
      </sheetData>
      <sheetData sheetId="1392">
        <row r="2">
          <cell r="A2">
            <v>0</v>
          </cell>
        </row>
      </sheetData>
      <sheetData sheetId="1393">
        <row r="2">
          <cell r="A2">
            <v>0</v>
          </cell>
        </row>
      </sheetData>
      <sheetData sheetId="1394">
        <row r="2">
          <cell r="A2">
            <v>0</v>
          </cell>
        </row>
      </sheetData>
      <sheetData sheetId="1395">
        <row r="2">
          <cell r="A2">
            <v>0</v>
          </cell>
        </row>
      </sheetData>
      <sheetData sheetId="1396">
        <row r="2">
          <cell r="A2">
            <v>0</v>
          </cell>
        </row>
      </sheetData>
      <sheetData sheetId="1397">
        <row r="2">
          <cell r="A2">
            <v>0</v>
          </cell>
        </row>
      </sheetData>
      <sheetData sheetId="1398">
        <row r="2">
          <cell r="A2">
            <v>0</v>
          </cell>
        </row>
      </sheetData>
      <sheetData sheetId="1399">
        <row r="2">
          <cell r="A2">
            <v>0</v>
          </cell>
        </row>
      </sheetData>
      <sheetData sheetId="1400">
        <row r="2">
          <cell r="A2">
            <v>0</v>
          </cell>
        </row>
      </sheetData>
      <sheetData sheetId="1401">
        <row r="2">
          <cell r="A2">
            <v>0</v>
          </cell>
        </row>
      </sheetData>
      <sheetData sheetId="1402">
        <row r="2">
          <cell r="A2">
            <v>0</v>
          </cell>
        </row>
      </sheetData>
      <sheetData sheetId="1403">
        <row r="2">
          <cell r="A2">
            <v>0</v>
          </cell>
        </row>
      </sheetData>
      <sheetData sheetId="1404">
        <row r="2">
          <cell r="A2">
            <v>0</v>
          </cell>
        </row>
      </sheetData>
      <sheetData sheetId="1405">
        <row r="2">
          <cell r="A2">
            <v>0</v>
          </cell>
        </row>
      </sheetData>
      <sheetData sheetId="1406">
        <row r="2">
          <cell r="A2">
            <v>0</v>
          </cell>
        </row>
      </sheetData>
      <sheetData sheetId="1407">
        <row r="2">
          <cell r="A2">
            <v>0</v>
          </cell>
        </row>
      </sheetData>
      <sheetData sheetId="1408">
        <row r="2">
          <cell r="A2">
            <v>0</v>
          </cell>
        </row>
      </sheetData>
      <sheetData sheetId="1409">
        <row r="2">
          <cell r="A2">
            <v>0</v>
          </cell>
        </row>
      </sheetData>
      <sheetData sheetId="1410">
        <row r="2">
          <cell r="A2">
            <v>0</v>
          </cell>
        </row>
      </sheetData>
      <sheetData sheetId="1411">
        <row r="2">
          <cell r="A2">
            <v>0</v>
          </cell>
        </row>
      </sheetData>
      <sheetData sheetId="1412">
        <row r="2">
          <cell r="A2">
            <v>0</v>
          </cell>
        </row>
      </sheetData>
      <sheetData sheetId="1413">
        <row r="2">
          <cell r="A2">
            <v>0</v>
          </cell>
        </row>
      </sheetData>
      <sheetData sheetId="1414">
        <row r="2">
          <cell r="A2">
            <v>0</v>
          </cell>
        </row>
      </sheetData>
      <sheetData sheetId="1415">
        <row r="2">
          <cell r="A2">
            <v>0</v>
          </cell>
        </row>
      </sheetData>
      <sheetData sheetId="1416">
        <row r="2">
          <cell r="A2">
            <v>0</v>
          </cell>
        </row>
      </sheetData>
      <sheetData sheetId="1417">
        <row r="2">
          <cell r="A2">
            <v>0</v>
          </cell>
        </row>
      </sheetData>
      <sheetData sheetId="1418">
        <row r="2">
          <cell r="A2">
            <v>0</v>
          </cell>
        </row>
      </sheetData>
      <sheetData sheetId="1419">
        <row r="2">
          <cell r="A2">
            <v>0</v>
          </cell>
        </row>
      </sheetData>
      <sheetData sheetId="1420">
        <row r="2">
          <cell r="A2">
            <v>0</v>
          </cell>
        </row>
      </sheetData>
      <sheetData sheetId="1421">
        <row r="2">
          <cell r="A2">
            <v>0</v>
          </cell>
        </row>
      </sheetData>
      <sheetData sheetId="1422">
        <row r="2">
          <cell r="A2">
            <v>0</v>
          </cell>
        </row>
      </sheetData>
      <sheetData sheetId="1423">
        <row r="2">
          <cell r="A2">
            <v>0</v>
          </cell>
        </row>
      </sheetData>
      <sheetData sheetId="1424">
        <row r="2">
          <cell r="A2">
            <v>0</v>
          </cell>
        </row>
      </sheetData>
      <sheetData sheetId="1425">
        <row r="2">
          <cell r="A2">
            <v>0</v>
          </cell>
        </row>
      </sheetData>
      <sheetData sheetId="1426">
        <row r="2">
          <cell r="A2">
            <v>0</v>
          </cell>
        </row>
      </sheetData>
      <sheetData sheetId="1427">
        <row r="2">
          <cell r="A2">
            <v>0</v>
          </cell>
        </row>
      </sheetData>
      <sheetData sheetId="1428">
        <row r="2">
          <cell r="A2">
            <v>0</v>
          </cell>
        </row>
      </sheetData>
      <sheetData sheetId="1429">
        <row r="2">
          <cell r="A2">
            <v>0</v>
          </cell>
        </row>
      </sheetData>
      <sheetData sheetId="1430">
        <row r="2">
          <cell r="A2">
            <v>0</v>
          </cell>
        </row>
      </sheetData>
      <sheetData sheetId="1431">
        <row r="2">
          <cell r="A2">
            <v>0</v>
          </cell>
        </row>
      </sheetData>
      <sheetData sheetId="1432">
        <row r="2">
          <cell r="A2">
            <v>0</v>
          </cell>
        </row>
      </sheetData>
      <sheetData sheetId="1433">
        <row r="2">
          <cell r="A2">
            <v>0</v>
          </cell>
        </row>
      </sheetData>
      <sheetData sheetId="1434">
        <row r="2">
          <cell r="A2">
            <v>0</v>
          </cell>
        </row>
      </sheetData>
      <sheetData sheetId="1435">
        <row r="2">
          <cell r="A2">
            <v>0</v>
          </cell>
        </row>
      </sheetData>
      <sheetData sheetId="1436">
        <row r="2">
          <cell r="A2">
            <v>0</v>
          </cell>
        </row>
      </sheetData>
      <sheetData sheetId="1437">
        <row r="2">
          <cell r="A2">
            <v>0</v>
          </cell>
        </row>
      </sheetData>
      <sheetData sheetId="1438">
        <row r="2">
          <cell r="A2">
            <v>0</v>
          </cell>
        </row>
      </sheetData>
      <sheetData sheetId="1439">
        <row r="2">
          <cell r="A2">
            <v>0</v>
          </cell>
        </row>
      </sheetData>
      <sheetData sheetId="1440">
        <row r="2">
          <cell r="A2">
            <v>0</v>
          </cell>
        </row>
      </sheetData>
      <sheetData sheetId="1441">
        <row r="2">
          <cell r="A2">
            <v>0</v>
          </cell>
        </row>
      </sheetData>
      <sheetData sheetId="1442">
        <row r="2">
          <cell r="A2">
            <v>0</v>
          </cell>
        </row>
      </sheetData>
      <sheetData sheetId="1443">
        <row r="2">
          <cell r="A2">
            <v>0</v>
          </cell>
        </row>
      </sheetData>
      <sheetData sheetId="1444">
        <row r="2">
          <cell r="A2">
            <v>0</v>
          </cell>
        </row>
      </sheetData>
      <sheetData sheetId="1445">
        <row r="2">
          <cell r="A2">
            <v>0</v>
          </cell>
        </row>
      </sheetData>
      <sheetData sheetId="1446">
        <row r="2">
          <cell r="A2">
            <v>0</v>
          </cell>
        </row>
      </sheetData>
      <sheetData sheetId="1447">
        <row r="2">
          <cell r="A2">
            <v>0</v>
          </cell>
        </row>
      </sheetData>
      <sheetData sheetId="1448">
        <row r="2">
          <cell r="A2">
            <v>0</v>
          </cell>
        </row>
      </sheetData>
      <sheetData sheetId="1449">
        <row r="2">
          <cell r="A2">
            <v>0</v>
          </cell>
        </row>
      </sheetData>
      <sheetData sheetId="1450">
        <row r="2">
          <cell r="A2">
            <v>0</v>
          </cell>
        </row>
      </sheetData>
      <sheetData sheetId="1451">
        <row r="2">
          <cell r="A2">
            <v>0</v>
          </cell>
        </row>
      </sheetData>
      <sheetData sheetId="1452">
        <row r="2">
          <cell r="A2">
            <v>0</v>
          </cell>
        </row>
      </sheetData>
      <sheetData sheetId="1453">
        <row r="2">
          <cell r="A2">
            <v>0</v>
          </cell>
        </row>
      </sheetData>
      <sheetData sheetId="1454">
        <row r="2">
          <cell r="A2">
            <v>0</v>
          </cell>
        </row>
      </sheetData>
      <sheetData sheetId="1455">
        <row r="2">
          <cell r="A2">
            <v>0</v>
          </cell>
        </row>
      </sheetData>
      <sheetData sheetId="1456">
        <row r="2">
          <cell r="A2">
            <v>0</v>
          </cell>
        </row>
      </sheetData>
      <sheetData sheetId="1457">
        <row r="2">
          <cell r="A2">
            <v>0</v>
          </cell>
        </row>
      </sheetData>
      <sheetData sheetId="1458">
        <row r="2">
          <cell r="A2">
            <v>0</v>
          </cell>
        </row>
      </sheetData>
      <sheetData sheetId="1459">
        <row r="2">
          <cell r="A2">
            <v>0</v>
          </cell>
        </row>
      </sheetData>
      <sheetData sheetId="1460">
        <row r="2">
          <cell r="A2">
            <v>0</v>
          </cell>
        </row>
      </sheetData>
      <sheetData sheetId="1461">
        <row r="2">
          <cell r="A2">
            <v>0</v>
          </cell>
        </row>
      </sheetData>
      <sheetData sheetId="1462">
        <row r="2">
          <cell r="A2">
            <v>0</v>
          </cell>
        </row>
      </sheetData>
      <sheetData sheetId="1463">
        <row r="2">
          <cell r="A2">
            <v>0</v>
          </cell>
        </row>
      </sheetData>
      <sheetData sheetId="1464">
        <row r="2">
          <cell r="A2">
            <v>0</v>
          </cell>
        </row>
      </sheetData>
      <sheetData sheetId="1465">
        <row r="2">
          <cell r="A2">
            <v>0</v>
          </cell>
        </row>
      </sheetData>
      <sheetData sheetId="1466">
        <row r="2">
          <cell r="A2">
            <v>0</v>
          </cell>
        </row>
      </sheetData>
      <sheetData sheetId="1467">
        <row r="2">
          <cell r="A2">
            <v>0</v>
          </cell>
        </row>
      </sheetData>
      <sheetData sheetId="1468">
        <row r="2">
          <cell r="A2">
            <v>0</v>
          </cell>
        </row>
      </sheetData>
      <sheetData sheetId="1469">
        <row r="2">
          <cell r="A2">
            <v>0</v>
          </cell>
        </row>
      </sheetData>
      <sheetData sheetId="1470">
        <row r="2">
          <cell r="A2">
            <v>0</v>
          </cell>
        </row>
      </sheetData>
      <sheetData sheetId="1471">
        <row r="2">
          <cell r="A2">
            <v>0</v>
          </cell>
        </row>
      </sheetData>
      <sheetData sheetId="1472">
        <row r="2">
          <cell r="A2">
            <v>0</v>
          </cell>
        </row>
      </sheetData>
      <sheetData sheetId="1473">
        <row r="2">
          <cell r="A2">
            <v>0</v>
          </cell>
        </row>
      </sheetData>
      <sheetData sheetId="1474">
        <row r="2">
          <cell r="A2">
            <v>0</v>
          </cell>
        </row>
      </sheetData>
      <sheetData sheetId="1475">
        <row r="2">
          <cell r="A2">
            <v>0</v>
          </cell>
        </row>
      </sheetData>
      <sheetData sheetId="1476">
        <row r="2">
          <cell r="A2">
            <v>0</v>
          </cell>
        </row>
      </sheetData>
      <sheetData sheetId="1477">
        <row r="2">
          <cell r="A2">
            <v>0</v>
          </cell>
        </row>
      </sheetData>
      <sheetData sheetId="1478">
        <row r="2">
          <cell r="A2">
            <v>0</v>
          </cell>
        </row>
      </sheetData>
      <sheetData sheetId="1479">
        <row r="2">
          <cell r="A2">
            <v>0</v>
          </cell>
        </row>
      </sheetData>
      <sheetData sheetId="1480">
        <row r="2">
          <cell r="A2">
            <v>0</v>
          </cell>
        </row>
      </sheetData>
      <sheetData sheetId="1481">
        <row r="2">
          <cell r="A2">
            <v>0</v>
          </cell>
        </row>
      </sheetData>
      <sheetData sheetId="1482">
        <row r="2">
          <cell r="A2">
            <v>0</v>
          </cell>
        </row>
      </sheetData>
      <sheetData sheetId="1483">
        <row r="2">
          <cell r="A2">
            <v>0</v>
          </cell>
        </row>
      </sheetData>
      <sheetData sheetId="1484">
        <row r="2">
          <cell r="A2">
            <v>0</v>
          </cell>
        </row>
      </sheetData>
      <sheetData sheetId="1485">
        <row r="2">
          <cell r="A2">
            <v>0</v>
          </cell>
        </row>
      </sheetData>
      <sheetData sheetId="1486">
        <row r="2">
          <cell r="A2">
            <v>0</v>
          </cell>
        </row>
      </sheetData>
      <sheetData sheetId="1487">
        <row r="2">
          <cell r="A2">
            <v>0</v>
          </cell>
        </row>
      </sheetData>
      <sheetData sheetId="1488">
        <row r="2">
          <cell r="A2">
            <v>0</v>
          </cell>
        </row>
      </sheetData>
      <sheetData sheetId="1489">
        <row r="2">
          <cell r="A2">
            <v>0</v>
          </cell>
        </row>
      </sheetData>
      <sheetData sheetId="1490">
        <row r="2">
          <cell r="A2">
            <v>0</v>
          </cell>
        </row>
      </sheetData>
      <sheetData sheetId="1491">
        <row r="2">
          <cell r="A2">
            <v>0</v>
          </cell>
        </row>
      </sheetData>
      <sheetData sheetId="1492">
        <row r="2">
          <cell r="A2">
            <v>0</v>
          </cell>
        </row>
      </sheetData>
      <sheetData sheetId="1493">
        <row r="2">
          <cell r="A2">
            <v>0</v>
          </cell>
        </row>
      </sheetData>
      <sheetData sheetId="1494">
        <row r="2">
          <cell r="A2">
            <v>0</v>
          </cell>
        </row>
      </sheetData>
      <sheetData sheetId="1495">
        <row r="2">
          <cell r="A2">
            <v>0</v>
          </cell>
        </row>
      </sheetData>
      <sheetData sheetId="1496">
        <row r="2">
          <cell r="A2">
            <v>0</v>
          </cell>
        </row>
      </sheetData>
      <sheetData sheetId="1497">
        <row r="2">
          <cell r="A2">
            <v>0</v>
          </cell>
        </row>
      </sheetData>
      <sheetData sheetId="1498">
        <row r="2">
          <cell r="A2">
            <v>0</v>
          </cell>
        </row>
      </sheetData>
      <sheetData sheetId="1499">
        <row r="2">
          <cell r="A2">
            <v>0</v>
          </cell>
        </row>
      </sheetData>
      <sheetData sheetId="1500">
        <row r="2">
          <cell r="A2">
            <v>0</v>
          </cell>
        </row>
      </sheetData>
      <sheetData sheetId="1501">
        <row r="2">
          <cell r="A2">
            <v>0</v>
          </cell>
        </row>
      </sheetData>
      <sheetData sheetId="1502">
        <row r="2">
          <cell r="A2">
            <v>0</v>
          </cell>
        </row>
      </sheetData>
      <sheetData sheetId="1503">
        <row r="2">
          <cell r="A2">
            <v>0</v>
          </cell>
        </row>
      </sheetData>
      <sheetData sheetId="1504">
        <row r="2">
          <cell r="A2">
            <v>0</v>
          </cell>
        </row>
      </sheetData>
      <sheetData sheetId="1505">
        <row r="2">
          <cell r="A2">
            <v>0</v>
          </cell>
        </row>
      </sheetData>
      <sheetData sheetId="1506">
        <row r="2">
          <cell r="A2">
            <v>0</v>
          </cell>
        </row>
      </sheetData>
      <sheetData sheetId="1507">
        <row r="2">
          <cell r="A2">
            <v>0</v>
          </cell>
        </row>
      </sheetData>
      <sheetData sheetId="1508">
        <row r="2">
          <cell r="A2">
            <v>0</v>
          </cell>
        </row>
      </sheetData>
      <sheetData sheetId="1509">
        <row r="2">
          <cell r="A2">
            <v>0</v>
          </cell>
        </row>
      </sheetData>
      <sheetData sheetId="1510">
        <row r="2">
          <cell r="A2">
            <v>0</v>
          </cell>
        </row>
      </sheetData>
      <sheetData sheetId="1511">
        <row r="2">
          <cell r="A2">
            <v>0</v>
          </cell>
        </row>
      </sheetData>
      <sheetData sheetId="1512">
        <row r="2">
          <cell r="A2">
            <v>0</v>
          </cell>
        </row>
      </sheetData>
      <sheetData sheetId="1513">
        <row r="2">
          <cell r="A2">
            <v>0</v>
          </cell>
        </row>
      </sheetData>
      <sheetData sheetId="1514">
        <row r="2">
          <cell r="A2">
            <v>0</v>
          </cell>
        </row>
      </sheetData>
      <sheetData sheetId="1515">
        <row r="2">
          <cell r="A2">
            <v>0</v>
          </cell>
        </row>
      </sheetData>
      <sheetData sheetId="1516">
        <row r="2">
          <cell r="A2">
            <v>0</v>
          </cell>
        </row>
      </sheetData>
      <sheetData sheetId="1517">
        <row r="2">
          <cell r="A2">
            <v>0</v>
          </cell>
        </row>
      </sheetData>
      <sheetData sheetId="1518">
        <row r="2">
          <cell r="A2">
            <v>0</v>
          </cell>
        </row>
      </sheetData>
      <sheetData sheetId="1519">
        <row r="2">
          <cell r="A2">
            <v>0</v>
          </cell>
        </row>
      </sheetData>
      <sheetData sheetId="1520">
        <row r="2">
          <cell r="A2">
            <v>0</v>
          </cell>
        </row>
      </sheetData>
      <sheetData sheetId="1521">
        <row r="2">
          <cell r="A2">
            <v>0</v>
          </cell>
        </row>
      </sheetData>
      <sheetData sheetId="1522">
        <row r="2">
          <cell r="A2">
            <v>0</v>
          </cell>
        </row>
      </sheetData>
      <sheetData sheetId="1523">
        <row r="2">
          <cell r="A2">
            <v>0</v>
          </cell>
        </row>
      </sheetData>
      <sheetData sheetId="1524">
        <row r="2">
          <cell r="A2">
            <v>0</v>
          </cell>
        </row>
      </sheetData>
      <sheetData sheetId="1525">
        <row r="2">
          <cell r="A2">
            <v>0</v>
          </cell>
        </row>
      </sheetData>
      <sheetData sheetId="1526">
        <row r="2">
          <cell r="A2">
            <v>0</v>
          </cell>
        </row>
      </sheetData>
      <sheetData sheetId="1527">
        <row r="2">
          <cell r="A2">
            <v>0</v>
          </cell>
        </row>
      </sheetData>
      <sheetData sheetId="1528">
        <row r="2">
          <cell r="A2">
            <v>0</v>
          </cell>
        </row>
      </sheetData>
      <sheetData sheetId="1529">
        <row r="2">
          <cell r="A2">
            <v>0</v>
          </cell>
        </row>
      </sheetData>
      <sheetData sheetId="1530">
        <row r="2">
          <cell r="A2">
            <v>0</v>
          </cell>
        </row>
      </sheetData>
      <sheetData sheetId="1531">
        <row r="2">
          <cell r="A2">
            <v>0</v>
          </cell>
        </row>
      </sheetData>
      <sheetData sheetId="1532">
        <row r="2">
          <cell r="A2">
            <v>0</v>
          </cell>
        </row>
      </sheetData>
      <sheetData sheetId="1533">
        <row r="2">
          <cell r="A2">
            <v>0</v>
          </cell>
        </row>
      </sheetData>
      <sheetData sheetId="1534">
        <row r="2">
          <cell r="A2">
            <v>0</v>
          </cell>
        </row>
      </sheetData>
      <sheetData sheetId="1535">
        <row r="2">
          <cell r="A2">
            <v>0</v>
          </cell>
        </row>
      </sheetData>
      <sheetData sheetId="1536">
        <row r="2">
          <cell r="A2">
            <v>0</v>
          </cell>
        </row>
      </sheetData>
      <sheetData sheetId="1537">
        <row r="2">
          <cell r="A2">
            <v>0</v>
          </cell>
        </row>
      </sheetData>
      <sheetData sheetId="1538">
        <row r="2">
          <cell r="A2">
            <v>0</v>
          </cell>
        </row>
      </sheetData>
      <sheetData sheetId="1539">
        <row r="2">
          <cell r="A2">
            <v>0</v>
          </cell>
        </row>
      </sheetData>
      <sheetData sheetId="1540">
        <row r="2">
          <cell r="A2">
            <v>0</v>
          </cell>
        </row>
      </sheetData>
      <sheetData sheetId="1541">
        <row r="2">
          <cell r="A2">
            <v>0</v>
          </cell>
        </row>
      </sheetData>
      <sheetData sheetId="1542">
        <row r="2">
          <cell r="A2">
            <v>0</v>
          </cell>
        </row>
      </sheetData>
      <sheetData sheetId="1543">
        <row r="2">
          <cell r="A2">
            <v>0</v>
          </cell>
        </row>
      </sheetData>
      <sheetData sheetId="1544">
        <row r="2">
          <cell r="A2">
            <v>0</v>
          </cell>
        </row>
      </sheetData>
      <sheetData sheetId="1545">
        <row r="2">
          <cell r="A2">
            <v>0</v>
          </cell>
        </row>
      </sheetData>
      <sheetData sheetId="1546">
        <row r="2">
          <cell r="A2">
            <v>0</v>
          </cell>
        </row>
      </sheetData>
      <sheetData sheetId="1547">
        <row r="2">
          <cell r="A2">
            <v>0</v>
          </cell>
        </row>
      </sheetData>
      <sheetData sheetId="1548">
        <row r="2">
          <cell r="A2">
            <v>0</v>
          </cell>
        </row>
      </sheetData>
      <sheetData sheetId="1549">
        <row r="2">
          <cell r="A2">
            <v>0</v>
          </cell>
        </row>
      </sheetData>
      <sheetData sheetId="1550">
        <row r="2">
          <cell r="A2">
            <v>0</v>
          </cell>
        </row>
      </sheetData>
      <sheetData sheetId="1551">
        <row r="2">
          <cell r="A2">
            <v>0</v>
          </cell>
        </row>
      </sheetData>
      <sheetData sheetId="1552">
        <row r="2">
          <cell r="A2">
            <v>0</v>
          </cell>
        </row>
      </sheetData>
      <sheetData sheetId="1553">
        <row r="2">
          <cell r="A2">
            <v>0</v>
          </cell>
        </row>
      </sheetData>
      <sheetData sheetId="1554">
        <row r="2">
          <cell r="A2">
            <v>0</v>
          </cell>
        </row>
      </sheetData>
      <sheetData sheetId="1555">
        <row r="2">
          <cell r="A2">
            <v>0</v>
          </cell>
        </row>
      </sheetData>
      <sheetData sheetId="1556">
        <row r="2">
          <cell r="A2">
            <v>0</v>
          </cell>
        </row>
      </sheetData>
      <sheetData sheetId="1557">
        <row r="2">
          <cell r="A2">
            <v>0</v>
          </cell>
        </row>
      </sheetData>
      <sheetData sheetId="1558">
        <row r="2">
          <cell r="A2">
            <v>0</v>
          </cell>
        </row>
      </sheetData>
      <sheetData sheetId="1559">
        <row r="2">
          <cell r="A2">
            <v>0</v>
          </cell>
        </row>
      </sheetData>
      <sheetData sheetId="1560">
        <row r="2">
          <cell r="A2">
            <v>0</v>
          </cell>
        </row>
      </sheetData>
      <sheetData sheetId="1561">
        <row r="2">
          <cell r="A2">
            <v>0</v>
          </cell>
        </row>
      </sheetData>
      <sheetData sheetId="1562">
        <row r="2">
          <cell r="A2">
            <v>0</v>
          </cell>
        </row>
      </sheetData>
      <sheetData sheetId="1563">
        <row r="2">
          <cell r="A2">
            <v>0</v>
          </cell>
        </row>
      </sheetData>
      <sheetData sheetId="1564">
        <row r="2">
          <cell r="A2">
            <v>0</v>
          </cell>
        </row>
      </sheetData>
      <sheetData sheetId="1565">
        <row r="2">
          <cell r="A2">
            <v>0</v>
          </cell>
        </row>
      </sheetData>
      <sheetData sheetId="1566">
        <row r="2">
          <cell r="A2">
            <v>0</v>
          </cell>
        </row>
      </sheetData>
      <sheetData sheetId="1567">
        <row r="2">
          <cell r="A2">
            <v>0</v>
          </cell>
        </row>
      </sheetData>
      <sheetData sheetId="1568">
        <row r="2">
          <cell r="A2">
            <v>0</v>
          </cell>
        </row>
      </sheetData>
      <sheetData sheetId="1569">
        <row r="2">
          <cell r="A2">
            <v>0</v>
          </cell>
        </row>
      </sheetData>
      <sheetData sheetId="1570">
        <row r="2">
          <cell r="A2">
            <v>0</v>
          </cell>
        </row>
      </sheetData>
      <sheetData sheetId="1571">
        <row r="2">
          <cell r="A2">
            <v>0</v>
          </cell>
        </row>
      </sheetData>
      <sheetData sheetId="1572">
        <row r="2">
          <cell r="A2">
            <v>0</v>
          </cell>
        </row>
      </sheetData>
      <sheetData sheetId="1573">
        <row r="2">
          <cell r="A2">
            <v>0</v>
          </cell>
        </row>
      </sheetData>
      <sheetData sheetId="1574">
        <row r="2">
          <cell r="A2">
            <v>0</v>
          </cell>
        </row>
      </sheetData>
      <sheetData sheetId="1575">
        <row r="2">
          <cell r="A2">
            <v>0</v>
          </cell>
        </row>
      </sheetData>
      <sheetData sheetId="1576">
        <row r="2">
          <cell r="A2">
            <v>0</v>
          </cell>
        </row>
      </sheetData>
      <sheetData sheetId="1577">
        <row r="2">
          <cell r="A2">
            <v>0</v>
          </cell>
        </row>
      </sheetData>
      <sheetData sheetId="1578">
        <row r="2">
          <cell r="A2">
            <v>0</v>
          </cell>
        </row>
      </sheetData>
      <sheetData sheetId="1579">
        <row r="2">
          <cell r="A2">
            <v>0</v>
          </cell>
        </row>
      </sheetData>
      <sheetData sheetId="1580">
        <row r="2">
          <cell r="A2">
            <v>0</v>
          </cell>
        </row>
      </sheetData>
      <sheetData sheetId="1581">
        <row r="2">
          <cell r="A2">
            <v>0</v>
          </cell>
        </row>
      </sheetData>
      <sheetData sheetId="1582">
        <row r="2">
          <cell r="A2">
            <v>0</v>
          </cell>
        </row>
      </sheetData>
      <sheetData sheetId="1583">
        <row r="2">
          <cell r="A2">
            <v>0</v>
          </cell>
        </row>
      </sheetData>
      <sheetData sheetId="1584">
        <row r="2">
          <cell r="A2">
            <v>0</v>
          </cell>
        </row>
      </sheetData>
      <sheetData sheetId="1585">
        <row r="2">
          <cell r="A2">
            <v>0</v>
          </cell>
        </row>
      </sheetData>
      <sheetData sheetId="1586">
        <row r="2">
          <cell r="A2">
            <v>0</v>
          </cell>
        </row>
      </sheetData>
      <sheetData sheetId="1587">
        <row r="2">
          <cell r="A2">
            <v>0</v>
          </cell>
        </row>
      </sheetData>
      <sheetData sheetId="1588">
        <row r="2">
          <cell r="A2">
            <v>0</v>
          </cell>
        </row>
      </sheetData>
      <sheetData sheetId="1589">
        <row r="2">
          <cell r="A2">
            <v>0</v>
          </cell>
        </row>
      </sheetData>
      <sheetData sheetId="1590">
        <row r="2">
          <cell r="A2">
            <v>0</v>
          </cell>
        </row>
      </sheetData>
      <sheetData sheetId="1591">
        <row r="2">
          <cell r="A2">
            <v>0</v>
          </cell>
        </row>
      </sheetData>
      <sheetData sheetId="1592">
        <row r="2">
          <cell r="A2">
            <v>0</v>
          </cell>
        </row>
      </sheetData>
      <sheetData sheetId="1593">
        <row r="2">
          <cell r="A2">
            <v>0</v>
          </cell>
        </row>
      </sheetData>
      <sheetData sheetId="1594">
        <row r="2">
          <cell r="A2">
            <v>0</v>
          </cell>
        </row>
      </sheetData>
      <sheetData sheetId="1595">
        <row r="2">
          <cell r="A2">
            <v>0</v>
          </cell>
        </row>
      </sheetData>
      <sheetData sheetId="1596">
        <row r="2">
          <cell r="A2">
            <v>0</v>
          </cell>
        </row>
      </sheetData>
      <sheetData sheetId="1597">
        <row r="2">
          <cell r="A2">
            <v>0</v>
          </cell>
        </row>
      </sheetData>
      <sheetData sheetId="1598">
        <row r="2">
          <cell r="A2">
            <v>0</v>
          </cell>
        </row>
      </sheetData>
      <sheetData sheetId="1599">
        <row r="2">
          <cell r="A2">
            <v>0</v>
          </cell>
        </row>
      </sheetData>
      <sheetData sheetId="1600">
        <row r="2">
          <cell r="A2">
            <v>0</v>
          </cell>
        </row>
      </sheetData>
      <sheetData sheetId="1601">
        <row r="2">
          <cell r="A2">
            <v>0</v>
          </cell>
        </row>
      </sheetData>
      <sheetData sheetId="1602">
        <row r="2">
          <cell r="A2">
            <v>0</v>
          </cell>
        </row>
      </sheetData>
      <sheetData sheetId="1603">
        <row r="2">
          <cell r="A2">
            <v>0</v>
          </cell>
        </row>
      </sheetData>
      <sheetData sheetId="1604">
        <row r="2">
          <cell r="A2">
            <v>0</v>
          </cell>
        </row>
      </sheetData>
      <sheetData sheetId="1605">
        <row r="2">
          <cell r="A2">
            <v>0</v>
          </cell>
        </row>
      </sheetData>
      <sheetData sheetId="1606">
        <row r="2">
          <cell r="A2">
            <v>0</v>
          </cell>
        </row>
      </sheetData>
      <sheetData sheetId="1607">
        <row r="2">
          <cell r="A2">
            <v>0</v>
          </cell>
        </row>
      </sheetData>
      <sheetData sheetId="1608">
        <row r="2">
          <cell r="A2">
            <v>0</v>
          </cell>
        </row>
      </sheetData>
      <sheetData sheetId="1609">
        <row r="2">
          <cell r="A2">
            <v>0</v>
          </cell>
        </row>
      </sheetData>
      <sheetData sheetId="1610">
        <row r="2">
          <cell r="A2">
            <v>0</v>
          </cell>
        </row>
      </sheetData>
      <sheetData sheetId="1611">
        <row r="2">
          <cell r="A2">
            <v>0</v>
          </cell>
        </row>
      </sheetData>
      <sheetData sheetId="1612">
        <row r="2">
          <cell r="A2">
            <v>0</v>
          </cell>
        </row>
      </sheetData>
      <sheetData sheetId="1613">
        <row r="2">
          <cell r="A2">
            <v>0</v>
          </cell>
        </row>
      </sheetData>
      <sheetData sheetId="1614">
        <row r="2">
          <cell r="A2">
            <v>0</v>
          </cell>
        </row>
      </sheetData>
      <sheetData sheetId="1615">
        <row r="2">
          <cell r="A2">
            <v>0</v>
          </cell>
        </row>
      </sheetData>
      <sheetData sheetId="1616">
        <row r="2">
          <cell r="A2">
            <v>0</v>
          </cell>
        </row>
      </sheetData>
      <sheetData sheetId="1617">
        <row r="2">
          <cell r="A2">
            <v>0</v>
          </cell>
        </row>
      </sheetData>
      <sheetData sheetId="1618">
        <row r="2">
          <cell r="A2">
            <v>0</v>
          </cell>
        </row>
      </sheetData>
      <sheetData sheetId="1619">
        <row r="2">
          <cell r="A2">
            <v>0</v>
          </cell>
        </row>
      </sheetData>
      <sheetData sheetId="1620">
        <row r="2">
          <cell r="A2">
            <v>0</v>
          </cell>
        </row>
      </sheetData>
      <sheetData sheetId="1621">
        <row r="2">
          <cell r="A2">
            <v>0</v>
          </cell>
        </row>
      </sheetData>
      <sheetData sheetId="1622">
        <row r="2">
          <cell r="A2">
            <v>0</v>
          </cell>
        </row>
      </sheetData>
      <sheetData sheetId="1623">
        <row r="2">
          <cell r="A2">
            <v>0</v>
          </cell>
        </row>
      </sheetData>
      <sheetData sheetId="1624">
        <row r="2">
          <cell r="A2">
            <v>0</v>
          </cell>
        </row>
      </sheetData>
      <sheetData sheetId="1625">
        <row r="2">
          <cell r="A2">
            <v>0</v>
          </cell>
        </row>
      </sheetData>
      <sheetData sheetId="1626">
        <row r="2">
          <cell r="A2">
            <v>0</v>
          </cell>
        </row>
      </sheetData>
      <sheetData sheetId="1627">
        <row r="2">
          <cell r="A2">
            <v>0</v>
          </cell>
        </row>
      </sheetData>
      <sheetData sheetId="1628">
        <row r="2">
          <cell r="A2">
            <v>0</v>
          </cell>
        </row>
      </sheetData>
      <sheetData sheetId="1629">
        <row r="2">
          <cell r="A2">
            <v>0</v>
          </cell>
        </row>
      </sheetData>
      <sheetData sheetId="1630">
        <row r="2">
          <cell r="A2">
            <v>0</v>
          </cell>
        </row>
      </sheetData>
      <sheetData sheetId="1631">
        <row r="2">
          <cell r="A2">
            <v>0</v>
          </cell>
        </row>
      </sheetData>
      <sheetData sheetId="1632">
        <row r="2">
          <cell r="A2">
            <v>0</v>
          </cell>
        </row>
      </sheetData>
      <sheetData sheetId="1633">
        <row r="2">
          <cell r="A2">
            <v>0</v>
          </cell>
        </row>
      </sheetData>
      <sheetData sheetId="1634">
        <row r="2">
          <cell r="A2">
            <v>0</v>
          </cell>
        </row>
      </sheetData>
      <sheetData sheetId="1635">
        <row r="2">
          <cell r="A2">
            <v>0</v>
          </cell>
        </row>
      </sheetData>
      <sheetData sheetId="1636">
        <row r="2">
          <cell r="A2">
            <v>0</v>
          </cell>
        </row>
      </sheetData>
      <sheetData sheetId="1637">
        <row r="2">
          <cell r="A2">
            <v>0</v>
          </cell>
        </row>
      </sheetData>
      <sheetData sheetId="1638">
        <row r="2">
          <cell r="A2">
            <v>0</v>
          </cell>
        </row>
      </sheetData>
      <sheetData sheetId="1639">
        <row r="2">
          <cell r="A2">
            <v>0</v>
          </cell>
        </row>
      </sheetData>
      <sheetData sheetId="1640">
        <row r="2">
          <cell r="A2">
            <v>0</v>
          </cell>
        </row>
      </sheetData>
      <sheetData sheetId="1641">
        <row r="2">
          <cell r="A2">
            <v>0</v>
          </cell>
        </row>
      </sheetData>
      <sheetData sheetId="1642">
        <row r="2">
          <cell r="A2">
            <v>0</v>
          </cell>
        </row>
      </sheetData>
      <sheetData sheetId="1643">
        <row r="2">
          <cell r="A2">
            <v>0</v>
          </cell>
        </row>
      </sheetData>
      <sheetData sheetId="1644">
        <row r="2">
          <cell r="A2">
            <v>0</v>
          </cell>
        </row>
      </sheetData>
      <sheetData sheetId="1645">
        <row r="2">
          <cell r="A2">
            <v>0</v>
          </cell>
        </row>
      </sheetData>
      <sheetData sheetId="1646">
        <row r="2">
          <cell r="A2">
            <v>0</v>
          </cell>
        </row>
      </sheetData>
      <sheetData sheetId="1647">
        <row r="2">
          <cell r="A2">
            <v>0</v>
          </cell>
        </row>
      </sheetData>
      <sheetData sheetId="1648">
        <row r="2">
          <cell r="A2">
            <v>0</v>
          </cell>
        </row>
      </sheetData>
      <sheetData sheetId="1649">
        <row r="2">
          <cell r="A2">
            <v>0</v>
          </cell>
        </row>
      </sheetData>
      <sheetData sheetId="1650">
        <row r="2">
          <cell r="A2">
            <v>0</v>
          </cell>
        </row>
      </sheetData>
      <sheetData sheetId="1651">
        <row r="2">
          <cell r="A2">
            <v>0</v>
          </cell>
        </row>
      </sheetData>
      <sheetData sheetId="1652">
        <row r="2">
          <cell r="A2">
            <v>0</v>
          </cell>
        </row>
      </sheetData>
      <sheetData sheetId="1653">
        <row r="2">
          <cell r="A2">
            <v>0</v>
          </cell>
        </row>
      </sheetData>
      <sheetData sheetId="1654">
        <row r="2">
          <cell r="A2">
            <v>0</v>
          </cell>
        </row>
      </sheetData>
      <sheetData sheetId="1655">
        <row r="2">
          <cell r="A2">
            <v>0</v>
          </cell>
        </row>
      </sheetData>
      <sheetData sheetId="1656">
        <row r="2">
          <cell r="A2">
            <v>0</v>
          </cell>
        </row>
      </sheetData>
      <sheetData sheetId="1657">
        <row r="2">
          <cell r="A2">
            <v>0</v>
          </cell>
        </row>
      </sheetData>
      <sheetData sheetId="1658">
        <row r="2">
          <cell r="A2">
            <v>0</v>
          </cell>
        </row>
      </sheetData>
      <sheetData sheetId="1659">
        <row r="2">
          <cell r="A2">
            <v>0</v>
          </cell>
        </row>
      </sheetData>
      <sheetData sheetId="1660">
        <row r="2">
          <cell r="A2">
            <v>0</v>
          </cell>
        </row>
      </sheetData>
      <sheetData sheetId="1661">
        <row r="2">
          <cell r="A2">
            <v>0</v>
          </cell>
        </row>
      </sheetData>
      <sheetData sheetId="1662">
        <row r="2">
          <cell r="A2">
            <v>0</v>
          </cell>
        </row>
      </sheetData>
      <sheetData sheetId="1663">
        <row r="2">
          <cell r="A2">
            <v>0</v>
          </cell>
        </row>
      </sheetData>
      <sheetData sheetId="1664">
        <row r="2">
          <cell r="A2">
            <v>0</v>
          </cell>
        </row>
      </sheetData>
      <sheetData sheetId="1665">
        <row r="2">
          <cell r="A2">
            <v>0</v>
          </cell>
        </row>
      </sheetData>
      <sheetData sheetId="1666">
        <row r="2">
          <cell r="A2">
            <v>0</v>
          </cell>
        </row>
      </sheetData>
      <sheetData sheetId="1667">
        <row r="2">
          <cell r="A2">
            <v>0</v>
          </cell>
        </row>
      </sheetData>
      <sheetData sheetId="1668">
        <row r="2">
          <cell r="A2">
            <v>0</v>
          </cell>
        </row>
      </sheetData>
      <sheetData sheetId="1669">
        <row r="2">
          <cell r="A2">
            <v>0</v>
          </cell>
        </row>
      </sheetData>
      <sheetData sheetId="1670">
        <row r="2">
          <cell r="A2">
            <v>0</v>
          </cell>
        </row>
      </sheetData>
      <sheetData sheetId="1671">
        <row r="2">
          <cell r="A2">
            <v>0</v>
          </cell>
        </row>
      </sheetData>
      <sheetData sheetId="1672">
        <row r="2">
          <cell r="A2">
            <v>0</v>
          </cell>
        </row>
      </sheetData>
      <sheetData sheetId="1673">
        <row r="2">
          <cell r="A2">
            <v>0</v>
          </cell>
        </row>
      </sheetData>
      <sheetData sheetId="1674">
        <row r="2">
          <cell r="A2">
            <v>0</v>
          </cell>
        </row>
      </sheetData>
      <sheetData sheetId="1675">
        <row r="2">
          <cell r="A2">
            <v>0</v>
          </cell>
        </row>
      </sheetData>
      <sheetData sheetId="1676">
        <row r="2">
          <cell r="A2">
            <v>0</v>
          </cell>
        </row>
      </sheetData>
      <sheetData sheetId="1677">
        <row r="2">
          <cell r="A2">
            <v>0</v>
          </cell>
        </row>
      </sheetData>
      <sheetData sheetId="1678">
        <row r="2">
          <cell r="A2">
            <v>0</v>
          </cell>
        </row>
      </sheetData>
      <sheetData sheetId="1679">
        <row r="2">
          <cell r="A2">
            <v>0</v>
          </cell>
        </row>
      </sheetData>
      <sheetData sheetId="1680">
        <row r="2">
          <cell r="A2">
            <v>0</v>
          </cell>
        </row>
      </sheetData>
      <sheetData sheetId="1681">
        <row r="2">
          <cell r="A2">
            <v>0</v>
          </cell>
        </row>
      </sheetData>
      <sheetData sheetId="1682">
        <row r="2">
          <cell r="A2">
            <v>0</v>
          </cell>
        </row>
      </sheetData>
      <sheetData sheetId="1683">
        <row r="2">
          <cell r="A2">
            <v>0</v>
          </cell>
        </row>
      </sheetData>
      <sheetData sheetId="1684">
        <row r="2">
          <cell r="A2">
            <v>0</v>
          </cell>
        </row>
      </sheetData>
      <sheetData sheetId="1685">
        <row r="2">
          <cell r="A2">
            <v>0</v>
          </cell>
        </row>
      </sheetData>
      <sheetData sheetId="1686">
        <row r="2">
          <cell r="A2">
            <v>0</v>
          </cell>
        </row>
      </sheetData>
      <sheetData sheetId="1687">
        <row r="2">
          <cell r="A2">
            <v>0</v>
          </cell>
        </row>
      </sheetData>
      <sheetData sheetId="1688">
        <row r="2">
          <cell r="A2">
            <v>0</v>
          </cell>
        </row>
      </sheetData>
      <sheetData sheetId="1689">
        <row r="2">
          <cell r="A2">
            <v>0</v>
          </cell>
        </row>
      </sheetData>
      <sheetData sheetId="1690">
        <row r="2">
          <cell r="A2">
            <v>0</v>
          </cell>
        </row>
      </sheetData>
      <sheetData sheetId="1691">
        <row r="2">
          <cell r="A2">
            <v>0</v>
          </cell>
        </row>
      </sheetData>
      <sheetData sheetId="1692">
        <row r="2">
          <cell r="A2">
            <v>0</v>
          </cell>
        </row>
      </sheetData>
      <sheetData sheetId="1693" refreshError="1"/>
      <sheetData sheetId="1694">
        <row r="2">
          <cell r="A2">
            <v>0</v>
          </cell>
        </row>
      </sheetData>
      <sheetData sheetId="1695">
        <row r="2">
          <cell r="A2">
            <v>0</v>
          </cell>
        </row>
      </sheetData>
      <sheetData sheetId="1696">
        <row r="2">
          <cell r="A2">
            <v>0</v>
          </cell>
        </row>
      </sheetData>
      <sheetData sheetId="1697">
        <row r="2">
          <cell r="A2">
            <v>0</v>
          </cell>
        </row>
      </sheetData>
      <sheetData sheetId="1698">
        <row r="2">
          <cell r="A2">
            <v>0</v>
          </cell>
        </row>
      </sheetData>
      <sheetData sheetId="1699">
        <row r="2">
          <cell r="A2">
            <v>0</v>
          </cell>
        </row>
      </sheetData>
      <sheetData sheetId="1700">
        <row r="2">
          <cell r="A2">
            <v>0</v>
          </cell>
        </row>
      </sheetData>
      <sheetData sheetId="1701">
        <row r="2">
          <cell r="A2">
            <v>0</v>
          </cell>
        </row>
      </sheetData>
      <sheetData sheetId="1702">
        <row r="2">
          <cell r="A2">
            <v>0</v>
          </cell>
        </row>
      </sheetData>
      <sheetData sheetId="1703">
        <row r="2">
          <cell r="A2">
            <v>0</v>
          </cell>
        </row>
      </sheetData>
      <sheetData sheetId="1704">
        <row r="2">
          <cell r="A2">
            <v>0</v>
          </cell>
        </row>
      </sheetData>
      <sheetData sheetId="1705">
        <row r="2">
          <cell r="A2">
            <v>0</v>
          </cell>
        </row>
      </sheetData>
      <sheetData sheetId="1706">
        <row r="2">
          <cell r="A2">
            <v>0</v>
          </cell>
        </row>
      </sheetData>
      <sheetData sheetId="1707">
        <row r="2">
          <cell r="A2">
            <v>0</v>
          </cell>
        </row>
      </sheetData>
      <sheetData sheetId="1708">
        <row r="2">
          <cell r="A2">
            <v>0</v>
          </cell>
        </row>
      </sheetData>
      <sheetData sheetId="1709">
        <row r="2">
          <cell r="A2">
            <v>0</v>
          </cell>
        </row>
      </sheetData>
      <sheetData sheetId="1710" refreshError="1"/>
      <sheetData sheetId="1711" refreshError="1"/>
      <sheetData sheetId="1712">
        <row r="2">
          <cell r="A2">
            <v>0</v>
          </cell>
        </row>
      </sheetData>
      <sheetData sheetId="1713">
        <row r="2">
          <cell r="A2">
            <v>0</v>
          </cell>
        </row>
      </sheetData>
      <sheetData sheetId="1714">
        <row r="2">
          <cell r="A2">
            <v>0</v>
          </cell>
        </row>
      </sheetData>
      <sheetData sheetId="1715">
        <row r="2">
          <cell r="A2">
            <v>0</v>
          </cell>
        </row>
      </sheetData>
      <sheetData sheetId="1716" refreshError="1"/>
      <sheetData sheetId="1717" refreshError="1"/>
      <sheetData sheetId="1718" refreshError="1"/>
      <sheetData sheetId="1719">
        <row r="2">
          <cell r="A2">
            <v>0</v>
          </cell>
        </row>
      </sheetData>
      <sheetData sheetId="1720">
        <row r="2">
          <cell r="A2">
            <v>0</v>
          </cell>
        </row>
      </sheetData>
      <sheetData sheetId="1721">
        <row r="2">
          <cell r="A2">
            <v>0</v>
          </cell>
        </row>
      </sheetData>
      <sheetData sheetId="1722">
        <row r="2">
          <cell r="A2">
            <v>0</v>
          </cell>
        </row>
      </sheetData>
      <sheetData sheetId="1723">
        <row r="2">
          <cell r="A2">
            <v>0</v>
          </cell>
        </row>
      </sheetData>
      <sheetData sheetId="1724">
        <row r="2">
          <cell r="A2">
            <v>0</v>
          </cell>
        </row>
      </sheetData>
      <sheetData sheetId="1725">
        <row r="2">
          <cell r="A2">
            <v>0</v>
          </cell>
        </row>
      </sheetData>
      <sheetData sheetId="1726">
        <row r="2">
          <cell r="A2">
            <v>0</v>
          </cell>
        </row>
      </sheetData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>
        <row r="2">
          <cell r="A2">
            <v>0</v>
          </cell>
        </row>
      </sheetData>
      <sheetData sheetId="1736">
        <row r="2">
          <cell r="A2">
            <v>0</v>
          </cell>
        </row>
      </sheetData>
      <sheetData sheetId="1737">
        <row r="2">
          <cell r="A2">
            <v>0</v>
          </cell>
        </row>
      </sheetData>
      <sheetData sheetId="1738">
        <row r="2">
          <cell r="A2">
            <v>0</v>
          </cell>
        </row>
      </sheetData>
      <sheetData sheetId="1739">
        <row r="2">
          <cell r="A2">
            <v>0</v>
          </cell>
        </row>
      </sheetData>
      <sheetData sheetId="1740">
        <row r="2">
          <cell r="A2">
            <v>0</v>
          </cell>
        </row>
      </sheetData>
      <sheetData sheetId="1741">
        <row r="2">
          <cell r="A2">
            <v>0</v>
          </cell>
        </row>
      </sheetData>
      <sheetData sheetId="1742">
        <row r="2">
          <cell r="A2">
            <v>0</v>
          </cell>
        </row>
      </sheetData>
      <sheetData sheetId="1743">
        <row r="2">
          <cell r="A2">
            <v>0</v>
          </cell>
        </row>
      </sheetData>
      <sheetData sheetId="1744">
        <row r="2">
          <cell r="A2">
            <v>0</v>
          </cell>
        </row>
      </sheetData>
      <sheetData sheetId="1745">
        <row r="2">
          <cell r="A2">
            <v>0</v>
          </cell>
        </row>
      </sheetData>
      <sheetData sheetId="1746">
        <row r="2">
          <cell r="A2">
            <v>0</v>
          </cell>
        </row>
      </sheetData>
      <sheetData sheetId="1747">
        <row r="2">
          <cell r="A2">
            <v>0</v>
          </cell>
        </row>
      </sheetData>
      <sheetData sheetId="1748">
        <row r="2">
          <cell r="A2">
            <v>0</v>
          </cell>
        </row>
      </sheetData>
      <sheetData sheetId="1749">
        <row r="2">
          <cell r="A2">
            <v>0</v>
          </cell>
        </row>
      </sheetData>
      <sheetData sheetId="1750">
        <row r="2">
          <cell r="A2">
            <v>0</v>
          </cell>
        </row>
      </sheetData>
      <sheetData sheetId="1751">
        <row r="2">
          <cell r="A2">
            <v>0</v>
          </cell>
        </row>
      </sheetData>
      <sheetData sheetId="1752">
        <row r="2">
          <cell r="A2">
            <v>0</v>
          </cell>
        </row>
      </sheetData>
      <sheetData sheetId="1753">
        <row r="2">
          <cell r="A2">
            <v>0</v>
          </cell>
        </row>
      </sheetData>
      <sheetData sheetId="1754">
        <row r="2">
          <cell r="A2">
            <v>0</v>
          </cell>
        </row>
      </sheetData>
      <sheetData sheetId="1755">
        <row r="2">
          <cell r="A2">
            <v>0</v>
          </cell>
        </row>
      </sheetData>
      <sheetData sheetId="1756">
        <row r="2">
          <cell r="A2">
            <v>0</v>
          </cell>
        </row>
      </sheetData>
      <sheetData sheetId="1757">
        <row r="2">
          <cell r="A2">
            <v>0</v>
          </cell>
        </row>
      </sheetData>
      <sheetData sheetId="1758">
        <row r="2">
          <cell r="A2">
            <v>0</v>
          </cell>
        </row>
      </sheetData>
      <sheetData sheetId="1759">
        <row r="2">
          <cell r="A2">
            <v>0</v>
          </cell>
        </row>
      </sheetData>
      <sheetData sheetId="1760">
        <row r="2">
          <cell r="A2">
            <v>0</v>
          </cell>
        </row>
      </sheetData>
      <sheetData sheetId="1761">
        <row r="2">
          <cell r="A2">
            <v>0</v>
          </cell>
        </row>
      </sheetData>
      <sheetData sheetId="1762">
        <row r="2">
          <cell r="A2">
            <v>0</v>
          </cell>
        </row>
      </sheetData>
      <sheetData sheetId="1763">
        <row r="2">
          <cell r="A2">
            <v>0</v>
          </cell>
        </row>
      </sheetData>
      <sheetData sheetId="1764">
        <row r="2">
          <cell r="A2">
            <v>0</v>
          </cell>
        </row>
      </sheetData>
      <sheetData sheetId="1765">
        <row r="2">
          <cell r="A2">
            <v>0</v>
          </cell>
        </row>
      </sheetData>
      <sheetData sheetId="1766">
        <row r="2">
          <cell r="A2">
            <v>0</v>
          </cell>
        </row>
      </sheetData>
      <sheetData sheetId="1767">
        <row r="2">
          <cell r="A2">
            <v>0</v>
          </cell>
        </row>
      </sheetData>
      <sheetData sheetId="1768">
        <row r="2">
          <cell r="A2">
            <v>0</v>
          </cell>
        </row>
      </sheetData>
      <sheetData sheetId="1769">
        <row r="2">
          <cell r="A2">
            <v>0</v>
          </cell>
        </row>
      </sheetData>
      <sheetData sheetId="1770">
        <row r="2">
          <cell r="A2">
            <v>0</v>
          </cell>
        </row>
      </sheetData>
      <sheetData sheetId="1771">
        <row r="2">
          <cell r="A2">
            <v>0</v>
          </cell>
        </row>
      </sheetData>
      <sheetData sheetId="1772">
        <row r="2">
          <cell r="A2">
            <v>0</v>
          </cell>
        </row>
      </sheetData>
      <sheetData sheetId="1773">
        <row r="2">
          <cell r="A2">
            <v>0</v>
          </cell>
        </row>
      </sheetData>
      <sheetData sheetId="1774">
        <row r="2">
          <cell r="A2">
            <v>0</v>
          </cell>
        </row>
      </sheetData>
      <sheetData sheetId="1775">
        <row r="2">
          <cell r="A2">
            <v>0</v>
          </cell>
        </row>
      </sheetData>
      <sheetData sheetId="1776">
        <row r="2">
          <cell r="A2">
            <v>0</v>
          </cell>
        </row>
      </sheetData>
      <sheetData sheetId="1777">
        <row r="2">
          <cell r="A2">
            <v>0</v>
          </cell>
        </row>
      </sheetData>
      <sheetData sheetId="1778">
        <row r="2">
          <cell r="A2">
            <v>0</v>
          </cell>
        </row>
      </sheetData>
      <sheetData sheetId="1779">
        <row r="2">
          <cell r="A2">
            <v>0</v>
          </cell>
        </row>
      </sheetData>
      <sheetData sheetId="1780">
        <row r="2">
          <cell r="A2">
            <v>0</v>
          </cell>
        </row>
      </sheetData>
      <sheetData sheetId="1781">
        <row r="2">
          <cell r="A2">
            <v>0</v>
          </cell>
        </row>
      </sheetData>
      <sheetData sheetId="1782">
        <row r="2">
          <cell r="A2">
            <v>0</v>
          </cell>
        </row>
      </sheetData>
      <sheetData sheetId="1783">
        <row r="2">
          <cell r="A2">
            <v>0</v>
          </cell>
        </row>
      </sheetData>
      <sheetData sheetId="1784">
        <row r="2">
          <cell r="A2">
            <v>0</v>
          </cell>
        </row>
      </sheetData>
      <sheetData sheetId="1785">
        <row r="2">
          <cell r="A2">
            <v>0</v>
          </cell>
        </row>
      </sheetData>
      <sheetData sheetId="1786">
        <row r="2">
          <cell r="A2">
            <v>0</v>
          </cell>
        </row>
      </sheetData>
      <sheetData sheetId="1787">
        <row r="2">
          <cell r="A2">
            <v>0</v>
          </cell>
        </row>
      </sheetData>
      <sheetData sheetId="1788">
        <row r="2">
          <cell r="A2">
            <v>0</v>
          </cell>
        </row>
      </sheetData>
      <sheetData sheetId="1789">
        <row r="2">
          <cell r="A2">
            <v>0</v>
          </cell>
        </row>
      </sheetData>
      <sheetData sheetId="1790">
        <row r="2">
          <cell r="A2">
            <v>0</v>
          </cell>
        </row>
      </sheetData>
      <sheetData sheetId="1791">
        <row r="2">
          <cell r="A2">
            <v>0</v>
          </cell>
        </row>
      </sheetData>
      <sheetData sheetId="1792">
        <row r="2">
          <cell r="A2">
            <v>0</v>
          </cell>
        </row>
      </sheetData>
      <sheetData sheetId="1793">
        <row r="2">
          <cell r="A2">
            <v>0</v>
          </cell>
        </row>
      </sheetData>
      <sheetData sheetId="1794">
        <row r="2">
          <cell r="A2">
            <v>0</v>
          </cell>
        </row>
      </sheetData>
      <sheetData sheetId="1795">
        <row r="2">
          <cell r="A2">
            <v>0</v>
          </cell>
        </row>
      </sheetData>
      <sheetData sheetId="1796">
        <row r="2">
          <cell r="A2">
            <v>0</v>
          </cell>
        </row>
      </sheetData>
      <sheetData sheetId="1797">
        <row r="2">
          <cell r="A2">
            <v>0</v>
          </cell>
        </row>
      </sheetData>
      <sheetData sheetId="1798">
        <row r="2">
          <cell r="A2">
            <v>0</v>
          </cell>
        </row>
      </sheetData>
      <sheetData sheetId="1799">
        <row r="2">
          <cell r="A2">
            <v>0</v>
          </cell>
        </row>
      </sheetData>
      <sheetData sheetId="1800">
        <row r="2">
          <cell r="A2">
            <v>0</v>
          </cell>
        </row>
      </sheetData>
      <sheetData sheetId="1801">
        <row r="2">
          <cell r="A2">
            <v>0</v>
          </cell>
        </row>
      </sheetData>
      <sheetData sheetId="1802">
        <row r="2">
          <cell r="A2">
            <v>0</v>
          </cell>
        </row>
      </sheetData>
      <sheetData sheetId="1803">
        <row r="2">
          <cell r="A2">
            <v>0</v>
          </cell>
        </row>
      </sheetData>
      <sheetData sheetId="1804">
        <row r="2">
          <cell r="A2">
            <v>0</v>
          </cell>
        </row>
      </sheetData>
      <sheetData sheetId="1805">
        <row r="2">
          <cell r="A2">
            <v>0</v>
          </cell>
        </row>
      </sheetData>
      <sheetData sheetId="1806">
        <row r="2">
          <cell r="A2">
            <v>0</v>
          </cell>
        </row>
      </sheetData>
      <sheetData sheetId="1807">
        <row r="2">
          <cell r="A2">
            <v>0</v>
          </cell>
        </row>
      </sheetData>
      <sheetData sheetId="1808">
        <row r="2">
          <cell r="A2">
            <v>0</v>
          </cell>
        </row>
      </sheetData>
      <sheetData sheetId="1809">
        <row r="2">
          <cell r="A2">
            <v>0</v>
          </cell>
        </row>
      </sheetData>
      <sheetData sheetId="1810">
        <row r="2">
          <cell r="A2">
            <v>0</v>
          </cell>
        </row>
      </sheetData>
      <sheetData sheetId="1811">
        <row r="2">
          <cell r="A2">
            <v>0</v>
          </cell>
        </row>
      </sheetData>
      <sheetData sheetId="1812">
        <row r="2">
          <cell r="A2">
            <v>0</v>
          </cell>
        </row>
      </sheetData>
      <sheetData sheetId="1813">
        <row r="2">
          <cell r="A2">
            <v>0</v>
          </cell>
        </row>
      </sheetData>
      <sheetData sheetId="1814">
        <row r="2">
          <cell r="A2">
            <v>0</v>
          </cell>
        </row>
      </sheetData>
      <sheetData sheetId="1815">
        <row r="2">
          <cell r="A2">
            <v>0</v>
          </cell>
        </row>
      </sheetData>
      <sheetData sheetId="1816">
        <row r="2">
          <cell r="A2">
            <v>0</v>
          </cell>
        </row>
      </sheetData>
      <sheetData sheetId="1817">
        <row r="2">
          <cell r="A2">
            <v>0</v>
          </cell>
        </row>
      </sheetData>
      <sheetData sheetId="1818">
        <row r="2">
          <cell r="A2">
            <v>0</v>
          </cell>
        </row>
      </sheetData>
      <sheetData sheetId="1819">
        <row r="2">
          <cell r="A2">
            <v>0</v>
          </cell>
        </row>
      </sheetData>
      <sheetData sheetId="1820">
        <row r="2">
          <cell r="A2">
            <v>0</v>
          </cell>
        </row>
      </sheetData>
      <sheetData sheetId="1821">
        <row r="2">
          <cell r="A2">
            <v>0</v>
          </cell>
        </row>
      </sheetData>
      <sheetData sheetId="1822">
        <row r="2">
          <cell r="A2">
            <v>0</v>
          </cell>
        </row>
      </sheetData>
      <sheetData sheetId="1823">
        <row r="2">
          <cell r="A2">
            <v>0</v>
          </cell>
        </row>
      </sheetData>
      <sheetData sheetId="1824">
        <row r="2">
          <cell r="A2">
            <v>0</v>
          </cell>
        </row>
      </sheetData>
      <sheetData sheetId="1825">
        <row r="2">
          <cell r="A2">
            <v>0</v>
          </cell>
        </row>
      </sheetData>
      <sheetData sheetId="1826">
        <row r="2">
          <cell r="A2">
            <v>0</v>
          </cell>
        </row>
      </sheetData>
      <sheetData sheetId="1827">
        <row r="2">
          <cell r="A2">
            <v>0</v>
          </cell>
        </row>
      </sheetData>
      <sheetData sheetId="1828">
        <row r="2">
          <cell r="A2">
            <v>0</v>
          </cell>
        </row>
      </sheetData>
      <sheetData sheetId="1829">
        <row r="2">
          <cell r="A2">
            <v>0</v>
          </cell>
        </row>
      </sheetData>
      <sheetData sheetId="1830">
        <row r="2">
          <cell r="A2">
            <v>0</v>
          </cell>
        </row>
      </sheetData>
      <sheetData sheetId="1831">
        <row r="2">
          <cell r="A2">
            <v>0</v>
          </cell>
        </row>
      </sheetData>
      <sheetData sheetId="1832">
        <row r="2">
          <cell r="A2">
            <v>0</v>
          </cell>
        </row>
      </sheetData>
      <sheetData sheetId="1833">
        <row r="2">
          <cell r="A2">
            <v>0</v>
          </cell>
        </row>
      </sheetData>
      <sheetData sheetId="1834">
        <row r="2">
          <cell r="A2">
            <v>0</v>
          </cell>
        </row>
      </sheetData>
      <sheetData sheetId="1835">
        <row r="2">
          <cell r="A2">
            <v>0</v>
          </cell>
        </row>
      </sheetData>
      <sheetData sheetId="1836">
        <row r="2">
          <cell r="A2">
            <v>0</v>
          </cell>
        </row>
      </sheetData>
      <sheetData sheetId="1837">
        <row r="2">
          <cell r="A2">
            <v>0</v>
          </cell>
        </row>
      </sheetData>
      <sheetData sheetId="1838">
        <row r="2">
          <cell r="A2">
            <v>0</v>
          </cell>
        </row>
      </sheetData>
      <sheetData sheetId="1839">
        <row r="2">
          <cell r="A2">
            <v>0</v>
          </cell>
        </row>
      </sheetData>
      <sheetData sheetId="1840">
        <row r="2">
          <cell r="A2">
            <v>0</v>
          </cell>
        </row>
      </sheetData>
      <sheetData sheetId="1841">
        <row r="2">
          <cell r="A2">
            <v>0</v>
          </cell>
        </row>
      </sheetData>
      <sheetData sheetId="1842">
        <row r="2">
          <cell r="A2">
            <v>0</v>
          </cell>
        </row>
      </sheetData>
      <sheetData sheetId="1843">
        <row r="2">
          <cell r="A2">
            <v>0</v>
          </cell>
        </row>
      </sheetData>
      <sheetData sheetId="1844">
        <row r="2">
          <cell r="A2">
            <v>0</v>
          </cell>
        </row>
      </sheetData>
      <sheetData sheetId="1845">
        <row r="2">
          <cell r="A2">
            <v>0</v>
          </cell>
        </row>
      </sheetData>
      <sheetData sheetId="1846">
        <row r="2">
          <cell r="A2">
            <v>0</v>
          </cell>
        </row>
      </sheetData>
      <sheetData sheetId="1847">
        <row r="2">
          <cell r="A2">
            <v>0</v>
          </cell>
        </row>
      </sheetData>
      <sheetData sheetId="1848">
        <row r="2">
          <cell r="A2">
            <v>0</v>
          </cell>
        </row>
      </sheetData>
      <sheetData sheetId="1849">
        <row r="2">
          <cell r="A2">
            <v>0</v>
          </cell>
        </row>
      </sheetData>
      <sheetData sheetId="1850">
        <row r="2">
          <cell r="A2">
            <v>0</v>
          </cell>
        </row>
      </sheetData>
      <sheetData sheetId="1851">
        <row r="2">
          <cell r="A2">
            <v>0</v>
          </cell>
        </row>
      </sheetData>
      <sheetData sheetId="1852">
        <row r="2">
          <cell r="A2">
            <v>0</v>
          </cell>
        </row>
      </sheetData>
      <sheetData sheetId="1853">
        <row r="2">
          <cell r="A2">
            <v>0</v>
          </cell>
        </row>
      </sheetData>
      <sheetData sheetId="1854">
        <row r="2">
          <cell r="A2">
            <v>0</v>
          </cell>
        </row>
      </sheetData>
      <sheetData sheetId="1855">
        <row r="2">
          <cell r="A2">
            <v>0</v>
          </cell>
        </row>
      </sheetData>
      <sheetData sheetId="1856">
        <row r="2">
          <cell r="A2">
            <v>0</v>
          </cell>
        </row>
      </sheetData>
      <sheetData sheetId="1857">
        <row r="2">
          <cell r="A2">
            <v>0</v>
          </cell>
        </row>
      </sheetData>
      <sheetData sheetId="1858">
        <row r="2">
          <cell r="A2">
            <v>0</v>
          </cell>
        </row>
      </sheetData>
      <sheetData sheetId="1859">
        <row r="2">
          <cell r="A2">
            <v>0</v>
          </cell>
        </row>
      </sheetData>
      <sheetData sheetId="1860">
        <row r="2">
          <cell r="A2">
            <v>0</v>
          </cell>
        </row>
      </sheetData>
      <sheetData sheetId="1861">
        <row r="2">
          <cell r="A2">
            <v>0</v>
          </cell>
        </row>
      </sheetData>
      <sheetData sheetId="1862">
        <row r="2">
          <cell r="A2">
            <v>0</v>
          </cell>
        </row>
      </sheetData>
      <sheetData sheetId="1863">
        <row r="2">
          <cell r="A2">
            <v>0</v>
          </cell>
        </row>
      </sheetData>
      <sheetData sheetId="1864">
        <row r="2">
          <cell r="A2">
            <v>0</v>
          </cell>
        </row>
      </sheetData>
      <sheetData sheetId="1865">
        <row r="2">
          <cell r="A2">
            <v>0</v>
          </cell>
        </row>
      </sheetData>
      <sheetData sheetId="1866">
        <row r="2">
          <cell r="A2">
            <v>0</v>
          </cell>
        </row>
      </sheetData>
      <sheetData sheetId="1867">
        <row r="2">
          <cell r="A2">
            <v>0</v>
          </cell>
        </row>
      </sheetData>
      <sheetData sheetId="1868">
        <row r="2">
          <cell r="A2">
            <v>0</v>
          </cell>
        </row>
      </sheetData>
      <sheetData sheetId="1869">
        <row r="2">
          <cell r="A2">
            <v>0</v>
          </cell>
        </row>
      </sheetData>
      <sheetData sheetId="1870">
        <row r="2">
          <cell r="A2">
            <v>0</v>
          </cell>
        </row>
      </sheetData>
      <sheetData sheetId="1871">
        <row r="2">
          <cell r="A2">
            <v>0</v>
          </cell>
        </row>
      </sheetData>
      <sheetData sheetId="1872">
        <row r="2">
          <cell r="A2">
            <v>0</v>
          </cell>
        </row>
      </sheetData>
      <sheetData sheetId="1873">
        <row r="2">
          <cell r="A2">
            <v>0</v>
          </cell>
        </row>
      </sheetData>
      <sheetData sheetId="1874">
        <row r="2">
          <cell r="A2">
            <v>0</v>
          </cell>
        </row>
      </sheetData>
      <sheetData sheetId="1875">
        <row r="2">
          <cell r="A2">
            <v>0</v>
          </cell>
        </row>
      </sheetData>
      <sheetData sheetId="1876">
        <row r="2">
          <cell r="A2">
            <v>0</v>
          </cell>
        </row>
      </sheetData>
      <sheetData sheetId="1877">
        <row r="2">
          <cell r="A2">
            <v>0</v>
          </cell>
        </row>
      </sheetData>
      <sheetData sheetId="1878">
        <row r="2">
          <cell r="A2">
            <v>0</v>
          </cell>
        </row>
      </sheetData>
      <sheetData sheetId="1879">
        <row r="2">
          <cell r="A2">
            <v>0</v>
          </cell>
        </row>
      </sheetData>
      <sheetData sheetId="1880">
        <row r="2">
          <cell r="A2">
            <v>0</v>
          </cell>
        </row>
      </sheetData>
      <sheetData sheetId="1881">
        <row r="2">
          <cell r="A2">
            <v>0</v>
          </cell>
        </row>
      </sheetData>
      <sheetData sheetId="1882">
        <row r="2">
          <cell r="A2">
            <v>0</v>
          </cell>
        </row>
      </sheetData>
      <sheetData sheetId="1883">
        <row r="2">
          <cell r="A2">
            <v>0</v>
          </cell>
        </row>
      </sheetData>
      <sheetData sheetId="1884">
        <row r="2">
          <cell r="A2">
            <v>0</v>
          </cell>
        </row>
      </sheetData>
      <sheetData sheetId="1885">
        <row r="2">
          <cell r="A2">
            <v>0</v>
          </cell>
        </row>
      </sheetData>
      <sheetData sheetId="1886">
        <row r="2">
          <cell r="A2">
            <v>0</v>
          </cell>
        </row>
      </sheetData>
      <sheetData sheetId="1887">
        <row r="2">
          <cell r="A2">
            <v>0</v>
          </cell>
        </row>
      </sheetData>
      <sheetData sheetId="1888">
        <row r="2">
          <cell r="A2">
            <v>0</v>
          </cell>
        </row>
      </sheetData>
      <sheetData sheetId="1889">
        <row r="2">
          <cell r="A2">
            <v>0</v>
          </cell>
        </row>
      </sheetData>
      <sheetData sheetId="1890">
        <row r="2">
          <cell r="A2">
            <v>0</v>
          </cell>
        </row>
      </sheetData>
      <sheetData sheetId="1891">
        <row r="2">
          <cell r="A2">
            <v>0</v>
          </cell>
        </row>
      </sheetData>
      <sheetData sheetId="1892">
        <row r="2">
          <cell r="A2">
            <v>0</v>
          </cell>
        </row>
      </sheetData>
      <sheetData sheetId="1893">
        <row r="2">
          <cell r="A2">
            <v>0</v>
          </cell>
        </row>
      </sheetData>
      <sheetData sheetId="1894">
        <row r="2">
          <cell r="A2">
            <v>0</v>
          </cell>
        </row>
      </sheetData>
      <sheetData sheetId="1895">
        <row r="2">
          <cell r="A2">
            <v>0</v>
          </cell>
        </row>
      </sheetData>
      <sheetData sheetId="1896">
        <row r="2">
          <cell r="A2">
            <v>0</v>
          </cell>
        </row>
      </sheetData>
      <sheetData sheetId="1897">
        <row r="2">
          <cell r="A2">
            <v>0</v>
          </cell>
        </row>
      </sheetData>
      <sheetData sheetId="1898">
        <row r="2">
          <cell r="A2">
            <v>0</v>
          </cell>
        </row>
      </sheetData>
      <sheetData sheetId="1899">
        <row r="2">
          <cell r="A2">
            <v>0</v>
          </cell>
        </row>
      </sheetData>
      <sheetData sheetId="1900">
        <row r="2">
          <cell r="A2">
            <v>0</v>
          </cell>
        </row>
      </sheetData>
      <sheetData sheetId="1901">
        <row r="2">
          <cell r="A2">
            <v>0</v>
          </cell>
        </row>
      </sheetData>
      <sheetData sheetId="1902">
        <row r="2">
          <cell r="A2">
            <v>0</v>
          </cell>
        </row>
      </sheetData>
      <sheetData sheetId="1903">
        <row r="2">
          <cell r="A2">
            <v>0</v>
          </cell>
        </row>
      </sheetData>
      <sheetData sheetId="1904">
        <row r="2">
          <cell r="A2">
            <v>0</v>
          </cell>
        </row>
      </sheetData>
      <sheetData sheetId="1905">
        <row r="2">
          <cell r="A2">
            <v>0</v>
          </cell>
        </row>
      </sheetData>
      <sheetData sheetId="1906">
        <row r="2">
          <cell r="A2">
            <v>0</v>
          </cell>
        </row>
      </sheetData>
      <sheetData sheetId="1907">
        <row r="2">
          <cell r="A2">
            <v>0</v>
          </cell>
        </row>
      </sheetData>
      <sheetData sheetId="1908">
        <row r="2">
          <cell r="A2">
            <v>0</v>
          </cell>
        </row>
      </sheetData>
      <sheetData sheetId="1909">
        <row r="2">
          <cell r="A2">
            <v>0</v>
          </cell>
        </row>
      </sheetData>
      <sheetData sheetId="1910">
        <row r="2">
          <cell r="A2">
            <v>0</v>
          </cell>
        </row>
      </sheetData>
      <sheetData sheetId="1911">
        <row r="2">
          <cell r="A2">
            <v>0</v>
          </cell>
        </row>
      </sheetData>
      <sheetData sheetId="1912">
        <row r="2">
          <cell r="A2">
            <v>0</v>
          </cell>
        </row>
      </sheetData>
      <sheetData sheetId="1913">
        <row r="2">
          <cell r="A2">
            <v>0</v>
          </cell>
        </row>
      </sheetData>
      <sheetData sheetId="1914">
        <row r="2">
          <cell r="A2">
            <v>0</v>
          </cell>
        </row>
      </sheetData>
      <sheetData sheetId="1915">
        <row r="2">
          <cell r="A2">
            <v>0</v>
          </cell>
        </row>
      </sheetData>
      <sheetData sheetId="1916">
        <row r="2">
          <cell r="A2">
            <v>0</v>
          </cell>
        </row>
      </sheetData>
      <sheetData sheetId="1917">
        <row r="2">
          <cell r="A2">
            <v>0</v>
          </cell>
        </row>
      </sheetData>
      <sheetData sheetId="1918">
        <row r="2">
          <cell r="A2">
            <v>0</v>
          </cell>
        </row>
      </sheetData>
      <sheetData sheetId="1919">
        <row r="2">
          <cell r="A2">
            <v>0</v>
          </cell>
        </row>
      </sheetData>
      <sheetData sheetId="1920">
        <row r="2">
          <cell r="A2">
            <v>0</v>
          </cell>
        </row>
      </sheetData>
      <sheetData sheetId="1921">
        <row r="2">
          <cell r="A2">
            <v>0</v>
          </cell>
        </row>
      </sheetData>
      <sheetData sheetId="1922">
        <row r="2">
          <cell r="A2">
            <v>0</v>
          </cell>
        </row>
      </sheetData>
      <sheetData sheetId="1923">
        <row r="2">
          <cell r="A2">
            <v>0</v>
          </cell>
        </row>
      </sheetData>
      <sheetData sheetId="1924">
        <row r="2">
          <cell r="A2">
            <v>0</v>
          </cell>
        </row>
      </sheetData>
      <sheetData sheetId="1925">
        <row r="2">
          <cell r="A2">
            <v>0</v>
          </cell>
        </row>
      </sheetData>
      <sheetData sheetId="1926">
        <row r="2">
          <cell r="A2">
            <v>0</v>
          </cell>
        </row>
      </sheetData>
      <sheetData sheetId="1927">
        <row r="2">
          <cell r="A2">
            <v>0</v>
          </cell>
        </row>
      </sheetData>
      <sheetData sheetId="1928">
        <row r="2">
          <cell r="A2">
            <v>0</v>
          </cell>
        </row>
      </sheetData>
      <sheetData sheetId="1929">
        <row r="2">
          <cell r="A2">
            <v>0</v>
          </cell>
        </row>
      </sheetData>
      <sheetData sheetId="1930">
        <row r="2">
          <cell r="A2">
            <v>0</v>
          </cell>
        </row>
      </sheetData>
      <sheetData sheetId="1931">
        <row r="2">
          <cell r="A2">
            <v>0</v>
          </cell>
        </row>
      </sheetData>
      <sheetData sheetId="1932">
        <row r="2">
          <cell r="A2">
            <v>0</v>
          </cell>
        </row>
      </sheetData>
      <sheetData sheetId="1933">
        <row r="2">
          <cell r="A2">
            <v>0</v>
          </cell>
        </row>
      </sheetData>
      <sheetData sheetId="1934">
        <row r="2">
          <cell r="A2">
            <v>0</v>
          </cell>
        </row>
      </sheetData>
      <sheetData sheetId="1935">
        <row r="2">
          <cell r="A2">
            <v>0</v>
          </cell>
        </row>
      </sheetData>
      <sheetData sheetId="1936">
        <row r="2">
          <cell r="A2">
            <v>0</v>
          </cell>
        </row>
      </sheetData>
      <sheetData sheetId="1937">
        <row r="2">
          <cell r="A2">
            <v>0</v>
          </cell>
        </row>
      </sheetData>
      <sheetData sheetId="1938">
        <row r="2">
          <cell r="A2">
            <v>0</v>
          </cell>
        </row>
      </sheetData>
      <sheetData sheetId="1939">
        <row r="2">
          <cell r="A2">
            <v>0</v>
          </cell>
        </row>
      </sheetData>
      <sheetData sheetId="1940">
        <row r="2">
          <cell r="A2">
            <v>0</v>
          </cell>
        </row>
      </sheetData>
      <sheetData sheetId="1941">
        <row r="2">
          <cell r="A2">
            <v>0</v>
          </cell>
        </row>
      </sheetData>
      <sheetData sheetId="1942">
        <row r="2">
          <cell r="A2">
            <v>0</v>
          </cell>
        </row>
      </sheetData>
      <sheetData sheetId="1943">
        <row r="2">
          <cell r="A2">
            <v>0</v>
          </cell>
        </row>
      </sheetData>
      <sheetData sheetId="1944">
        <row r="2">
          <cell r="A2">
            <v>0</v>
          </cell>
        </row>
      </sheetData>
      <sheetData sheetId="1945">
        <row r="2">
          <cell r="A2">
            <v>0</v>
          </cell>
        </row>
      </sheetData>
      <sheetData sheetId="1946">
        <row r="2">
          <cell r="A2">
            <v>0</v>
          </cell>
        </row>
      </sheetData>
      <sheetData sheetId="1947">
        <row r="2">
          <cell r="A2">
            <v>0</v>
          </cell>
        </row>
      </sheetData>
      <sheetData sheetId="1948">
        <row r="2">
          <cell r="A2">
            <v>0</v>
          </cell>
        </row>
      </sheetData>
      <sheetData sheetId="1949">
        <row r="2">
          <cell r="A2">
            <v>0</v>
          </cell>
        </row>
      </sheetData>
      <sheetData sheetId="1950">
        <row r="2">
          <cell r="A2">
            <v>0</v>
          </cell>
        </row>
      </sheetData>
      <sheetData sheetId="1951">
        <row r="2">
          <cell r="A2">
            <v>0</v>
          </cell>
        </row>
      </sheetData>
      <sheetData sheetId="1952">
        <row r="2">
          <cell r="A2">
            <v>0</v>
          </cell>
        </row>
      </sheetData>
      <sheetData sheetId="1953">
        <row r="2">
          <cell r="A2">
            <v>0</v>
          </cell>
        </row>
      </sheetData>
      <sheetData sheetId="1954">
        <row r="2">
          <cell r="A2">
            <v>0</v>
          </cell>
        </row>
      </sheetData>
      <sheetData sheetId="1955">
        <row r="2">
          <cell r="A2">
            <v>0</v>
          </cell>
        </row>
      </sheetData>
      <sheetData sheetId="1956">
        <row r="2">
          <cell r="A2">
            <v>0</v>
          </cell>
        </row>
      </sheetData>
      <sheetData sheetId="1957">
        <row r="2">
          <cell r="A2">
            <v>0</v>
          </cell>
        </row>
      </sheetData>
      <sheetData sheetId="1958">
        <row r="2">
          <cell r="A2">
            <v>0</v>
          </cell>
        </row>
      </sheetData>
      <sheetData sheetId="1959">
        <row r="2">
          <cell r="A2">
            <v>0</v>
          </cell>
        </row>
      </sheetData>
      <sheetData sheetId="1960">
        <row r="2">
          <cell r="A2">
            <v>0</v>
          </cell>
        </row>
      </sheetData>
      <sheetData sheetId="1961">
        <row r="2">
          <cell r="A2">
            <v>0</v>
          </cell>
        </row>
      </sheetData>
      <sheetData sheetId="1962">
        <row r="2">
          <cell r="A2">
            <v>0</v>
          </cell>
        </row>
      </sheetData>
      <sheetData sheetId="1963">
        <row r="2">
          <cell r="A2">
            <v>0</v>
          </cell>
        </row>
      </sheetData>
      <sheetData sheetId="1964">
        <row r="2">
          <cell r="A2">
            <v>0</v>
          </cell>
        </row>
      </sheetData>
      <sheetData sheetId="1965">
        <row r="2">
          <cell r="A2">
            <v>0</v>
          </cell>
        </row>
      </sheetData>
      <sheetData sheetId="1966">
        <row r="2">
          <cell r="A2">
            <v>0</v>
          </cell>
        </row>
      </sheetData>
      <sheetData sheetId="1967">
        <row r="2">
          <cell r="A2">
            <v>0</v>
          </cell>
        </row>
      </sheetData>
      <sheetData sheetId="1968">
        <row r="2">
          <cell r="A2">
            <v>0</v>
          </cell>
        </row>
      </sheetData>
      <sheetData sheetId="1969">
        <row r="2">
          <cell r="A2">
            <v>0</v>
          </cell>
        </row>
      </sheetData>
      <sheetData sheetId="1970">
        <row r="2">
          <cell r="A2">
            <v>0</v>
          </cell>
        </row>
      </sheetData>
      <sheetData sheetId="1971">
        <row r="2">
          <cell r="A2">
            <v>0</v>
          </cell>
        </row>
      </sheetData>
      <sheetData sheetId="1972">
        <row r="2">
          <cell r="A2">
            <v>0</v>
          </cell>
        </row>
      </sheetData>
      <sheetData sheetId="1973">
        <row r="2">
          <cell r="A2">
            <v>0</v>
          </cell>
        </row>
      </sheetData>
      <sheetData sheetId="1974">
        <row r="2">
          <cell r="A2">
            <v>0</v>
          </cell>
        </row>
      </sheetData>
      <sheetData sheetId="1975">
        <row r="2">
          <cell r="A2">
            <v>0</v>
          </cell>
        </row>
      </sheetData>
      <sheetData sheetId="1976">
        <row r="2">
          <cell r="A2">
            <v>0</v>
          </cell>
        </row>
      </sheetData>
      <sheetData sheetId="1977">
        <row r="2">
          <cell r="A2">
            <v>0</v>
          </cell>
        </row>
      </sheetData>
      <sheetData sheetId="1978">
        <row r="2">
          <cell r="A2">
            <v>0</v>
          </cell>
        </row>
      </sheetData>
      <sheetData sheetId="1979">
        <row r="2">
          <cell r="A2">
            <v>0</v>
          </cell>
        </row>
      </sheetData>
      <sheetData sheetId="1980">
        <row r="2">
          <cell r="A2">
            <v>0</v>
          </cell>
        </row>
      </sheetData>
      <sheetData sheetId="1981">
        <row r="2">
          <cell r="A2">
            <v>0</v>
          </cell>
        </row>
      </sheetData>
      <sheetData sheetId="1982">
        <row r="2">
          <cell r="A2">
            <v>0</v>
          </cell>
        </row>
      </sheetData>
      <sheetData sheetId="1983">
        <row r="2">
          <cell r="A2">
            <v>0</v>
          </cell>
        </row>
      </sheetData>
      <sheetData sheetId="1984">
        <row r="2">
          <cell r="A2">
            <v>0</v>
          </cell>
        </row>
      </sheetData>
      <sheetData sheetId="1985">
        <row r="2">
          <cell r="A2">
            <v>0</v>
          </cell>
        </row>
      </sheetData>
      <sheetData sheetId="1986">
        <row r="2">
          <cell r="A2">
            <v>0</v>
          </cell>
        </row>
      </sheetData>
      <sheetData sheetId="1987">
        <row r="2">
          <cell r="A2">
            <v>0</v>
          </cell>
        </row>
      </sheetData>
      <sheetData sheetId="1988">
        <row r="2">
          <cell r="A2">
            <v>0</v>
          </cell>
        </row>
      </sheetData>
      <sheetData sheetId="1989">
        <row r="2">
          <cell r="A2">
            <v>0</v>
          </cell>
        </row>
      </sheetData>
      <sheetData sheetId="1990">
        <row r="2">
          <cell r="A2">
            <v>0</v>
          </cell>
        </row>
      </sheetData>
      <sheetData sheetId="1991">
        <row r="2">
          <cell r="A2">
            <v>0</v>
          </cell>
        </row>
      </sheetData>
      <sheetData sheetId="1992">
        <row r="2">
          <cell r="A2">
            <v>0</v>
          </cell>
        </row>
      </sheetData>
      <sheetData sheetId="1993">
        <row r="2">
          <cell r="A2">
            <v>0</v>
          </cell>
        </row>
      </sheetData>
      <sheetData sheetId="1994">
        <row r="2">
          <cell r="A2">
            <v>0</v>
          </cell>
        </row>
      </sheetData>
      <sheetData sheetId="1995">
        <row r="2">
          <cell r="A2">
            <v>0</v>
          </cell>
        </row>
      </sheetData>
      <sheetData sheetId="1996">
        <row r="2">
          <cell r="A2">
            <v>0</v>
          </cell>
        </row>
      </sheetData>
      <sheetData sheetId="1997">
        <row r="2">
          <cell r="A2">
            <v>0</v>
          </cell>
        </row>
      </sheetData>
      <sheetData sheetId="1998">
        <row r="2">
          <cell r="A2">
            <v>0</v>
          </cell>
        </row>
      </sheetData>
      <sheetData sheetId="1999">
        <row r="2">
          <cell r="A2">
            <v>0</v>
          </cell>
        </row>
      </sheetData>
      <sheetData sheetId="2000">
        <row r="2">
          <cell r="A2">
            <v>0</v>
          </cell>
        </row>
      </sheetData>
      <sheetData sheetId="2001">
        <row r="2">
          <cell r="A2">
            <v>0</v>
          </cell>
        </row>
      </sheetData>
      <sheetData sheetId="2002">
        <row r="2">
          <cell r="A2">
            <v>0</v>
          </cell>
        </row>
      </sheetData>
      <sheetData sheetId="2003">
        <row r="2">
          <cell r="A2">
            <v>0</v>
          </cell>
        </row>
      </sheetData>
      <sheetData sheetId="2004">
        <row r="2">
          <cell r="A2">
            <v>0</v>
          </cell>
        </row>
      </sheetData>
      <sheetData sheetId="2005">
        <row r="2">
          <cell r="A2">
            <v>0</v>
          </cell>
        </row>
      </sheetData>
      <sheetData sheetId="2006">
        <row r="2">
          <cell r="A2">
            <v>0</v>
          </cell>
        </row>
      </sheetData>
      <sheetData sheetId="2007">
        <row r="2">
          <cell r="A2">
            <v>0</v>
          </cell>
        </row>
      </sheetData>
      <sheetData sheetId="2008">
        <row r="2">
          <cell r="A2">
            <v>0</v>
          </cell>
        </row>
      </sheetData>
      <sheetData sheetId="2009">
        <row r="2">
          <cell r="A2">
            <v>0</v>
          </cell>
        </row>
      </sheetData>
      <sheetData sheetId="2010">
        <row r="2">
          <cell r="A2">
            <v>0</v>
          </cell>
        </row>
      </sheetData>
      <sheetData sheetId="2011">
        <row r="2">
          <cell r="A2">
            <v>0</v>
          </cell>
        </row>
      </sheetData>
      <sheetData sheetId="2012">
        <row r="2">
          <cell r="A2">
            <v>0</v>
          </cell>
        </row>
      </sheetData>
      <sheetData sheetId="2013">
        <row r="2">
          <cell r="A2">
            <v>0</v>
          </cell>
        </row>
      </sheetData>
      <sheetData sheetId="2014">
        <row r="2">
          <cell r="A2">
            <v>0</v>
          </cell>
        </row>
      </sheetData>
      <sheetData sheetId="2015">
        <row r="2">
          <cell r="A2">
            <v>0</v>
          </cell>
        </row>
      </sheetData>
      <sheetData sheetId="2016">
        <row r="2">
          <cell r="A2">
            <v>0</v>
          </cell>
        </row>
      </sheetData>
      <sheetData sheetId="2017">
        <row r="2">
          <cell r="A2">
            <v>0</v>
          </cell>
        </row>
      </sheetData>
      <sheetData sheetId="2018">
        <row r="2">
          <cell r="A2">
            <v>0</v>
          </cell>
        </row>
      </sheetData>
      <sheetData sheetId="2019">
        <row r="2">
          <cell r="A2">
            <v>0</v>
          </cell>
        </row>
      </sheetData>
      <sheetData sheetId="2020">
        <row r="2">
          <cell r="A2">
            <v>0</v>
          </cell>
        </row>
      </sheetData>
      <sheetData sheetId="2021">
        <row r="2">
          <cell r="A2">
            <v>0</v>
          </cell>
        </row>
      </sheetData>
      <sheetData sheetId="2022">
        <row r="2">
          <cell r="A2">
            <v>0</v>
          </cell>
        </row>
      </sheetData>
      <sheetData sheetId="2023">
        <row r="2">
          <cell r="A2">
            <v>0</v>
          </cell>
        </row>
      </sheetData>
      <sheetData sheetId="2024">
        <row r="2">
          <cell r="A2">
            <v>0</v>
          </cell>
        </row>
      </sheetData>
      <sheetData sheetId="2025">
        <row r="2">
          <cell r="A2">
            <v>0</v>
          </cell>
        </row>
      </sheetData>
      <sheetData sheetId="2026">
        <row r="2">
          <cell r="A2">
            <v>0</v>
          </cell>
        </row>
      </sheetData>
      <sheetData sheetId="2027">
        <row r="2">
          <cell r="A2">
            <v>0</v>
          </cell>
        </row>
      </sheetData>
      <sheetData sheetId="2028">
        <row r="2">
          <cell r="A2">
            <v>0</v>
          </cell>
        </row>
      </sheetData>
      <sheetData sheetId="2029">
        <row r="2">
          <cell r="A2">
            <v>0</v>
          </cell>
        </row>
      </sheetData>
      <sheetData sheetId="2030">
        <row r="2">
          <cell r="A2">
            <v>0</v>
          </cell>
        </row>
      </sheetData>
      <sheetData sheetId="2031">
        <row r="2">
          <cell r="A2">
            <v>0</v>
          </cell>
        </row>
      </sheetData>
      <sheetData sheetId="2032">
        <row r="2">
          <cell r="A2">
            <v>0</v>
          </cell>
        </row>
      </sheetData>
      <sheetData sheetId="2033">
        <row r="2">
          <cell r="A2">
            <v>0</v>
          </cell>
        </row>
      </sheetData>
      <sheetData sheetId="2034">
        <row r="2">
          <cell r="A2">
            <v>0</v>
          </cell>
        </row>
      </sheetData>
      <sheetData sheetId="2035">
        <row r="2">
          <cell r="A2">
            <v>0</v>
          </cell>
        </row>
      </sheetData>
      <sheetData sheetId="2036">
        <row r="2">
          <cell r="A2">
            <v>0</v>
          </cell>
        </row>
      </sheetData>
      <sheetData sheetId="2037">
        <row r="2">
          <cell r="A2">
            <v>0</v>
          </cell>
        </row>
      </sheetData>
      <sheetData sheetId="2038">
        <row r="2">
          <cell r="A2">
            <v>0</v>
          </cell>
        </row>
      </sheetData>
      <sheetData sheetId="2039">
        <row r="2">
          <cell r="A2">
            <v>0</v>
          </cell>
        </row>
      </sheetData>
      <sheetData sheetId="2040">
        <row r="2">
          <cell r="A2">
            <v>0</v>
          </cell>
        </row>
      </sheetData>
      <sheetData sheetId="2041">
        <row r="2">
          <cell r="A2">
            <v>0</v>
          </cell>
        </row>
      </sheetData>
      <sheetData sheetId="2042">
        <row r="2">
          <cell r="A2">
            <v>0</v>
          </cell>
        </row>
      </sheetData>
      <sheetData sheetId="2043">
        <row r="2">
          <cell r="A2">
            <v>0</v>
          </cell>
        </row>
      </sheetData>
      <sheetData sheetId="2044">
        <row r="2">
          <cell r="A2">
            <v>0</v>
          </cell>
        </row>
      </sheetData>
      <sheetData sheetId="2045">
        <row r="2">
          <cell r="A2">
            <v>0</v>
          </cell>
        </row>
      </sheetData>
      <sheetData sheetId="2046">
        <row r="2">
          <cell r="A2">
            <v>0</v>
          </cell>
        </row>
      </sheetData>
      <sheetData sheetId="2047">
        <row r="2">
          <cell r="A2">
            <v>0</v>
          </cell>
        </row>
      </sheetData>
      <sheetData sheetId="2048">
        <row r="2">
          <cell r="A2">
            <v>0</v>
          </cell>
        </row>
      </sheetData>
      <sheetData sheetId="2049">
        <row r="2">
          <cell r="A2">
            <v>0</v>
          </cell>
        </row>
      </sheetData>
      <sheetData sheetId="2050">
        <row r="2">
          <cell r="A2">
            <v>0</v>
          </cell>
        </row>
      </sheetData>
      <sheetData sheetId="2051">
        <row r="2">
          <cell r="A2">
            <v>0</v>
          </cell>
        </row>
      </sheetData>
      <sheetData sheetId="2052">
        <row r="2">
          <cell r="A2">
            <v>0</v>
          </cell>
        </row>
      </sheetData>
      <sheetData sheetId="2053">
        <row r="2">
          <cell r="A2">
            <v>0</v>
          </cell>
        </row>
      </sheetData>
      <sheetData sheetId="2054">
        <row r="2">
          <cell r="A2">
            <v>0</v>
          </cell>
        </row>
      </sheetData>
      <sheetData sheetId="2055" refreshError="1"/>
      <sheetData sheetId="2056" refreshError="1"/>
      <sheetData sheetId="2057">
        <row r="2">
          <cell r="A2">
            <v>0</v>
          </cell>
        </row>
      </sheetData>
      <sheetData sheetId="2058" refreshError="1"/>
      <sheetData sheetId="2059" refreshError="1"/>
      <sheetData sheetId="2060">
        <row r="2">
          <cell r="A2" t="str">
            <v>Locación</v>
          </cell>
        </row>
      </sheetData>
      <sheetData sheetId="2061">
        <row r="2">
          <cell r="A2">
            <v>0</v>
          </cell>
        </row>
      </sheetData>
      <sheetData sheetId="2062">
        <row r="2">
          <cell r="A2">
            <v>0</v>
          </cell>
        </row>
      </sheetData>
      <sheetData sheetId="2063">
        <row r="2">
          <cell r="A2">
            <v>0</v>
          </cell>
        </row>
      </sheetData>
      <sheetData sheetId="2064">
        <row r="2">
          <cell r="A2">
            <v>0</v>
          </cell>
        </row>
      </sheetData>
      <sheetData sheetId="2065">
        <row r="2">
          <cell r="A2">
            <v>0</v>
          </cell>
        </row>
      </sheetData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>
        <row r="2">
          <cell r="A2">
            <v>0</v>
          </cell>
        </row>
      </sheetData>
      <sheetData sheetId="2117">
        <row r="2">
          <cell r="A2">
            <v>0</v>
          </cell>
        </row>
      </sheetData>
      <sheetData sheetId="2118">
        <row r="2">
          <cell r="A2">
            <v>0</v>
          </cell>
        </row>
      </sheetData>
      <sheetData sheetId="2119">
        <row r="2">
          <cell r="A2">
            <v>0</v>
          </cell>
        </row>
      </sheetData>
      <sheetData sheetId="2120">
        <row r="2">
          <cell r="A2">
            <v>0</v>
          </cell>
        </row>
      </sheetData>
      <sheetData sheetId="2121">
        <row r="2">
          <cell r="A2">
            <v>0</v>
          </cell>
        </row>
      </sheetData>
      <sheetData sheetId="2122">
        <row r="2">
          <cell r="A2">
            <v>0</v>
          </cell>
        </row>
      </sheetData>
      <sheetData sheetId="2123">
        <row r="2">
          <cell r="A2">
            <v>0</v>
          </cell>
        </row>
      </sheetData>
      <sheetData sheetId="2124">
        <row r="2">
          <cell r="A2">
            <v>0</v>
          </cell>
        </row>
      </sheetData>
      <sheetData sheetId="2125">
        <row r="2">
          <cell r="A2">
            <v>0</v>
          </cell>
        </row>
      </sheetData>
      <sheetData sheetId="2126">
        <row r="2">
          <cell r="A2">
            <v>0</v>
          </cell>
        </row>
      </sheetData>
      <sheetData sheetId="2127">
        <row r="2">
          <cell r="A2">
            <v>0</v>
          </cell>
        </row>
      </sheetData>
      <sheetData sheetId="2128">
        <row r="2">
          <cell r="A2">
            <v>0</v>
          </cell>
        </row>
      </sheetData>
      <sheetData sheetId="2129">
        <row r="2">
          <cell r="A2">
            <v>0</v>
          </cell>
        </row>
      </sheetData>
      <sheetData sheetId="2130">
        <row r="2">
          <cell r="A2">
            <v>0</v>
          </cell>
        </row>
      </sheetData>
      <sheetData sheetId="2131">
        <row r="2">
          <cell r="A2">
            <v>0</v>
          </cell>
        </row>
      </sheetData>
      <sheetData sheetId="2132">
        <row r="2">
          <cell r="A2">
            <v>0</v>
          </cell>
        </row>
      </sheetData>
      <sheetData sheetId="2133">
        <row r="2">
          <cell r="A2">
            <v>0</v>
          </cell>
        </row>
      </sheetData>
      <sheetData sheetId="2134">
        <row r="2">
          <cell r="A2">
            <v>0</v>
          </cell>
        </row>
      </sheetData>
      <sheetData sheetId="2135">
        <row r="2">
          <cell r="A2">
            <v>0</v>
          </cell>
        </row>
      </sheetData>
      <sheetData sheetId="2136">
        <row r="2">
          <cell r="A2">
            <v>0</v>
          </cell>
        </row>
      </sheetData>
      <sheetData sheetId="2137">
        <row r="2">
          <cell r="A2">
            <v>0</v>
          </cell>
        </row>
      </sheetData>
      <sheetData sheetId="2138">
        <row r="2">
          <cell r="A2">
            <v>0</v>
          </cell>
        </row>
      </sheetData>
      <sheetData sheetId="2139">
        <row r="2">
          <cell r="A2">
            <v>0</v>
          </cell>
        </row>
      </sheetData>
      <sheetData sheetId="2140">
        <row r="2">
          <cell r="A2">
            <v>0</v>
          </cell>
        </row>
      </sheetData>
      <sheetData sheetId="2141">
        <row r="2">
          <cell r="A2">
            <v>0</v>
          </cell>
        </row>
      </sheetData>
      <sheetData sheetId="2142">
        <row r="2">
          <cell r="A2">
            <v>0</v>
          </cell>
        </row>
      </sheetData>
      <sheetData sheetId="2143">
        <row r="2">
          <cell r="A2">
            <v>0</v>
          </cell>
        </row>
      </sheetData>
      <sheetData sheetId="2144">
        <row r="2">
          <cell r="A2">
            <v>0</v>
          </cell>
        </row>
      </sheetData>
      <sheetData sheetId="2145">
        <row r="2">
          <cell r="A2">
            <v>0</v>
          </cell>
        </row>
      </sheetData>
      <sheetData sheetId="2146">
        <row r="2">
          <cell r="A2">
            <v>0</v>
          </cell>
        </row>
      </sheetData>
      <sheetData sheetId="2147">
        <row r="2">
          <cell r="A2">
            <v>0</v>
          </cell>
        </row>
      </sheetData>
      <sheetData sheetId="2148">
        <row r="2">
          <cell r="A2">
            <v>0</v>
          </cell>
        </row>
      </sheetData>
      <sheetData sheetId="2149">
        <row r="2">
          <cell r="A2">
            <v>0</v>
          </cell>
        </row>
      </sheetData>
      <sheetData sheetId="2150">
        <row r="2">
          <cell r="A2">
            <v>0</v>
          </cell>
        </row>
      </sheetData>
      <sheetData sheetId="2151">
        <row r="2">
          <cell r="A2">
            <v>0</v>
          </cell>
        </row>
      </sheetData>
      <sheetData sheetId="2152">
        <row r="2">
          <cell r="A2">
            <v>0</v>
          </cell>
        </row>
      </sheetData>
      <sheetData sheetId="2153">
        <row r="2">
          <cell r="A2">
            <v>0</v>
          </cell>
        </row>
      </sheetData>
      <sheetData sheetId="2154">
        <row r="2">
          <cell r="A2">
            <v>0</v>
          </cell>
        </row>
      </sheetData>
      <sheetData sheetId="2155">
        <row r="2">
          <cell r="A2">
            <v>0</v>
          </cell>
        </row>
      </sheetData>
      <sheetData sheetId="2156">
        <row r="2">
          <cell r="A2">
            <v>0</v>
          </cell>
        </row>
      </sheetData>
      <sheetData sheetId="2157">
        <row r="2">
          <cell r="A2">
            <v>0</v>
          </cell>
        </row>
      </sheetData>
      <sheetData sheetId="2158">
        <row r="2">
          <cell r="A2">
            <v>0</v>
          </cell>
        </row>
      </sheetData>
      <sheetData sheetId="2159">
        <row r="2">
          <cell r="A2">
            <v>0</v>
          </cell>
        </row>
      </sheetData>
      <sheetData sheetId="2160">
        <row r="2">
          <cell r="A2">
            <v>0</v>
          </cell>
        </row>
      </sheetData>
      <sheetData sheetId="2161">
        <row r="2">
          <cell r="A2">
            <v>0</v>
          </cell>
        </row>
      </sheetData>
      <sheetData sheetId="2162">
        <row r="2">
          <cell r="A2">
            <v>0</v>
          </cell>
        </row>
      </sheetData>
      <sheetData sheetId="2163">
        <row r="2">
          <cell r="A2">
            <v>0</v>
          </cell>
        </row>
      </sheetData>
      <sheetData sheetId="2164">
        <row r="2">
          <cell r="A2">
            <v>0</v>
          </cell>
        </row>
      </sheetData>
      <sheetData sheetId="2165">
        <row r="2">
          <cell r="A2">
            <v>0</v>
          </cell>
        </row>
      </sheetData>
      <sheetData sheetId="2166">
        <row r="2">
          <cell r="A2">
            <v>0</v>
          </cell>
        </row>
      </sheetData>
      <sheetData sheetId="2167">
        <row r="2">
          <cell r="A2">
            <v>0</v>
          </cell>
        </row>
      </sheetData>
      <sheetData sheetId="2168">
        <row r="2">
          <cell r="A2">
            <v>0</v>
          </cell>
        </row>
      </sheetData>
      <sheetData sheetId="2169">
        <row r="2">
          <cell r="A2">
            <v>0</v>
          </cell>
        </row>
      </sheetData>
      <sheetData sheetId="2170">
        <row r="2">
          <cell r="A2">
            <v>0</v>
          </cell>
        </row>
      </sheetData>
      <sheetData sheetId="2171">
        <row r="2">
          <cell r="A2">
            <v>0</v>
          </cell>
        </row>
      </sheetData>
      <sheetData sheetId="2172">
        <row r="2">
          <cell r="A2">
            <v>0</v>
          </cell>
        </row>
      </sheetData>
      <sheetData sheetId="2173">
        <row r="2">
          <cell r="A2">
            <v>0</v>
          </cell>
        </row>
      </sheetData>
      <sheetData sheetId="2174">
        <row r="2">
          <cell r="A2">
            <v>0</v>
          </cell>
        </row>
      </sheetData>
      <sheetData sheetId="2175">
        <row r="2">
          <cell r="A2">
            <v>0</v>
          </cell>
        </row>
      </sheetData>
      <sheetData sheetId="2176">
        <row r="2">
          <cell r="A2">
            <v>0</v>
          </cell>
        </row>
      </sheetData>
      <sheetData sheetId="2177">
        <row r="2">
          <cell r="A2">
            <v>0</v>
          </cell>
        </row>
      </sheetData>
      <sheetData sheetId="2178">
        <row r="2">
          <cell r="A2">
            <v>0</v>
          </cell>
        </row>
      </sheetData>
      <sheetData sheetId="2179">
        <row r="2">
          <cell r="A2">
            <v>0</v>
          </cell>
        </row>
      </sheetData>
      <sheetData sheetId="2180">
        <row r="2">
          <cell r="A2">
            <v>0</v>
          </cell>
        </row>
      </sheetData>
      <sheetData sheetId="2181">
        <row r="2">
          <cell r="A2">
            <v>0</v>
          </cell>
        </row>
      </sheetData>
      <sheetData sheetId="2182">
        <row r="2">
          <cell r="A2">
            <v>0</v>
          </cell>
        </row>
      </sheetData>
      <sheetData sheetId="2183">
        <row r="2">
          <cell r="A2">
            <v>0</v>
          </cell>
        </row>
      </sheetData>
      <sheetData sheetId="2184">
        <row r="2">
          <cell r="A2">
            <v>0</v>
          </cell>
        </row>
      </sheetData>
      <sheetData sheetId="2185">
        <row r="2">
          <cell r="A2">
            <v>0</v>
          </cell>
        </row>
      </sheetData>
      <sheetData sheetId="2186">
        <row r="2">
          <cell r="A2">
            <v>0</v>
          </cell>
        </row>
      </sheetData>
      <sheetData sheetId="2187">
        <row r="2">
          <cell r="A2">
            <v>0</v>
          </cell>
        </row>
      </sheetData>
      <sheetData sheetId="2188">
        <row r="2">
          <cell r="A2">
            <v>0</v>
          </cell>
        </row>
      </sheetData>
      <sheetData sheetId="2189">
        <row r="2">
          <cell r="A2">
            <v>0</v>
          </cell>
        </row>
      </sheetData>
      <sheetData sheetId="2190">
        <row r="2">
          <cell r="A2">
            <v>0</v>
          </cell>
        </row>
      </sheetData>
      <sheetData sheetId="2191">
        <row r="2">
          <cell r="A2">
            <v>0</v>
          </cell>
        </row>
      </sheetData>
      <sheetData sheetId="2192">
        <row r="2">
          <cell r="A2">
            <v>0</v>
          </cell>
        </row>
      </sheetData>
      <sheetData sheetId="2193">
        <row r="2">
          <cell r="A2">
            <v>0</v>
          </cell>
        </row>
      </sheetData>
      <sheetData sheetId="2194">
        <row r="2">
          <cell r="A2">
            <v>0</v>
          </cell>
        </row>
      </sheetData>
      <sheetData sheetId="2195">
        <row r="2">
          <cell r="A2">
            <v>0</v>
          </cell>
        </row>
      </sheetData>
      <sheetData sheetId="2196">
        <row r="2">
          <cell r="A2">
            <v>0</v>
          </cell>
        </row>
      </sheetData>
      <sheetData sheetId="2197">
        <row r="2">
          <cell r="A2">
            <v>0</v>
          </cell>
        </row>
      </sheetData>
      <sheetData sheetId="2198">
        <row r="2">
          <cell r="A2">
            <v>0</v>
          </cell>
        </row>
      </sheetData>
      <sheetData sheetId="2199">
        <row r="2">
          <cell r="A2">
            <v>0</v>
          </cell>
        </row>
      </sheetData>
      <sheetData sheetId="2200">
        <row r="2">
          <cell r="A2">
            <v>0</v>
          </cell>
        </row>
      </sheetData>
      <sheetData sheetId="2201">
        <row r="2">
          <cell r="A2">
            <v>0</v>
          </cell>
        </row>
      </sheetData>
      <sheetData sheetId="2202">
        <row r="2">
          <cell r="A2">
            <v>0</v>
          </cell>
        </row>
      </sheetData>
      <sheetData sheetId="2203">
        <row r="2">
          <cell r="A2">
            <v>0</v>
          </cell>
        </row>
      </sheetData>
      <sheetData sheetId="2204">
        <row r="2">
          <cell r="A2">
            <v>0</v>
          </cell>
        </row>
      </sheetData>
      <sheetData sheetId="2205">
        <row r="2">
          <cell r="A2">
            <v>0</v>
          </cell>
        </row>
      </sheetData>
      <sheetData sheetId="2206">
        <row r="2">
          <cell r="A2">
            <v>0</v>
          </cell>
        </row>
      </sheetData>
      <sheetData sheetId="2207">
        <row r="2">
          <cell r="A2">
            <v>0</v>
          </cell>
        </row>
      </sheetData>
      <sheetData sheetId="2208">
        <row r="2">
          <cell r="A2">
            <v>0</v>
          </cell>
        </row>
      </sheetData>
      <sheetData sheetId="2209">
        <row r="2">
          <cell r="A2">
            <v>0</v>
          </cell>
        </row>
      </sheetData>
      <sheetData sheetId="2210">
        <row r="2">
          <cell r="A2">
            <v>0</v>
          </cell>
        </row>
      </sheetData>
      <sheetData sheetId="2211">
        <row r="2">
          <cell r="A2">
            <v>0</v>
          </cell>
        </row>
      </sheetData>
      <sheetData sheetId="2212">
        <row r="2">
          <cell r="A2">
            <v>0</v>
          </cell>
        </row>
      </sheetData>
      <sheetData sheetId="2213">
        <row r="2">
          <cell r="A2">
            <v>0</v>
          </cell>
        </row>
      </sheetData>
      <sheetData sheetId="2214">
        <row r="2">
          <cell r="A2">
            <v>0</v>
          </cell>
        </row>
      </sheetData>
      <sheetData sheetId="2215">
        <row r="2">
          <cell r="A2">
            <v>0</v>
          </cell>
        </row>
      </sheetData>
      <sheetData sheetId="2216">
        <row r="2">
          <cell r="A2">
            <v>0</v>
          </cell>
        </row>
      </sheetData>
      <sheetData sheetId="2217">
        <row r="2">
          <cell r="A2">
            <v>0</v>
          </cell>
        </row>
      </sheetData>
      <sheetData sheetId="2218">
        <row r="2">
          <cell r="A2">
            <v>0</v>
          </cell>
        </row>
      </sheetData>
      <sheetData sheetId="2219">
        <row r="2">
          <cell r="A2">
            <v>0</v>
          </cell>
        </row>
      </sheetData>
      <sheetData sheetId="2220">
        <row r="2">
          <cell r="A2">
            <v>0</v>
          </cell>
        </row>
      </sheetData>
      <sheetData sheetId="2221">
        <row r="2">
          <cell r="A2">
            <v>0</v>
          </cell>
        </row>
      </sheetData>
      <sheetData sheetId="2222">
        <row r="2">
          <cell r="A2">
            <v>0</v>
          </cell>
        </row>
      </sheetData>
      <sheetData sheetId="2223">
        <row r="2">
          <cell r="A2">
            <v>0</v>
          </cell>
        </row>
      </sheetData>
      <sheetData sheetId="2224">
        <row r="2">
          <cell r="A2">
            <v>0</v>
          </cell>
        </row>
      </sheetData>
      <sheetData sheetId="2225">
        <row r="2">
          <cell r="A2">
            <v>0</v>
          </cell>
        </row>
      </sheetData>
      <sheetData sheetId="2226">
        <row r="2">
          <cell r="A2">
            <v>0</v>
          </cell>
        </row>
      </sheetData>
      <sheetData sheetId="2227">
        <row r="2">
          <cell r="A2">
            <v>0</v>
          </cell>
        </row>
      </sheetData>
      <sheetData sheetId="2228">
        <row r="2">
          <cell r="A2">
            <v>0</v>
          </cell>
        </row>
      </sheetData>
      <sheetData sheetId="2229">
        <row r="2">
          <cell r="A2">
            <v>0</v>
          </cell>
        </row>
      </sheetData>
      <sheetData sheetId="2230">
        <row r="2">
          <cell r="A2">
            <v>0</v>
          </cell>
        </row>
      </sheetData>
      <sheetData sheetId="2231">
        <row r="2">
          <cell r="A2">
            <v>0</v>
          </cell>
        </row>
      </sheetData>
      <sheetData sheetId="2232">
        <row r="2">
          <cell r="A2">
            <v>0</v>
          </cell>
        </row>
      </sheetData>
      <sheetData sheetId="2233">
        <row r="2">
          <cell r="A2">
            <v>0</v>
          </cell>
        </row>
      </sheetData>
      <sheetData sheetId="2234">
        <row r="2">
          <cell r="A2">
            <v>0</v>
          </cell>
        </row>
      </sheetData>
      <sheetData sheetId="2235">
        <row r="2">
          <cell r="A2">
            <v>0</v>
          </cell>
        </row>
      </sheetData>
      <sheetData sheetId="2236">
        <row r="2">
          <cell r="A2">
            <v>0</v>
          </cell>
        </row>
      </sheetData>
      <sheetData sheetId="2237">
        <row r="2">
          <cell r="A2">
            <v>0</v>
          </cell>
        </row>
      </sheetData>
      <sheetData sheetId="2238">
        <row r="2">
          <cell r="A2">
            <v>0</v>
          </cell>
        </row>
      </sheetData>
      <sheetData sheetId="2239">
        <row r="2">
          <cell r="A2">
            <v>0</v>
          </cell>
        </row>
      </sheetData>
      <sheetData sheetId="2240">
        <row r="2">
          <cell r="A2">
            <v>0</v>
          </cell>
        </row>
      </sheetData>
      <sheetData sheetId="2241">
        <row r="2">
          <cell r="A2">
            <v>0</v>
          </cell>
        </row>
      </sheetData>
      <sheetData sheetId="2242">
        <row r="2">
          <cell r="A2">
            <v>0</v>
          </cell>
        </row>
      </sheetData>
      <sheetData sheetId="2243">
        <row r="2">
          <cell r="A2">
            <v>0</v>
          </cell>
        </row>
      </sheetData>
      <sheetData sheetId="2244">
        <row r="2">
          <cell r="A2">
            <v>0</v>
          </cell>
        </row>
      </sheetData>
      <sheetData sheetId="2245">
        <row r="2">
          <cell r="A2">
            <v>0</v>
          </cell>
        </row>
      </sheetData>
      <sheetData sheetId="2246">
        <row r="2">
          <cell r="A2">
            <v>0</v>
          </cell>
        </row>
      </sheetData>
      <sheetData sheetId="2247">
        <row r="2">
          <cell r="A2">
            <v>0</v>
          </cell>
        </row>
      </sheetData>
      <sheetData sheetId="2248">
        <row r="2">
          <cell r="A2">
            <v>0</v>
          </cell>
        </row>
      </sheetData>
      <sheetData sheetId="2249">
        <row r="2">
          <cell r="A2">
            <v>0</v>
          </cell>
        </row>
      </sheetData>
      <sheetData sheetId="2250">
        <row r="2">
          <cell r="A2">
            <v>0</v>
          </cell>
        </row>
      </sheetData>
      <sheetData sheetId="2251">
        <row r="2">
          <cell r="A2">
            <v>0</v>
          </cell>
        </row>
      </sheetData>
      <sheetData sheetId="2252">
        <row r="2">
          <cell r="A2">
            <v>0</v>
          </cell>
        </row>
      </sheetData>
      <sheetData sheetId="2253">
        <row r="2">
          <cell r="A2">
            <v>0</v>
          </cell>
        </row>
      </sheetData>
      <sheetData sheetId="2254">
        <row r="2">
          <cell r="A2">
            <v>0</v>
          </cell>
        </row>
      </sheetData>
      <sheetData sheetId="2255">
        <row r="2">
          <cell r="A2">
            <v>0</v>
          </cell>
        </row>
      </sheetData>
      <sheetData sheetId="2256">
        <row r="2">
          <cell r="A2">
            <v>0</v>
          </cell>
        </row>
      </sheetData>
      <sheetData sheetId="2257">
        <row r="2">
          <cell r="A2">
            <v>0</v>
          </cell>
        </row>
      </sheetData>
      <sheetData sheetId="2258">
        <row r="2">
          <cell r="A2">
            <v>0</v>
          </cell>
        </row>
      </sheetData>
      <sheetData sheetId="2259">
        <row r="2">
          <cell r="A2">
            <v>0</v>
          </cell>
        </row>
      </sheetData>
      <sheetData sheetId="2260">
        <row r="2">
          <cell r="A2">
            <v>0</v>
          </cell>
        </row>
      </sheetData>
      <sheetData sheetId="2261">
        <row r="2">
          <cell r="A2">
            <v>0</v>
          </cell>
        </row>
      </sheetData>
      <sheetData sheetId="2262">
        <row r="2">
          <cell r="A2">
            <v>0</v>
          </cell>
        </row>
      </sheetData>
      <sheetData sheetId="2263">
        <row r="2">
          <cell r="A2">
            <v>0</v>
          </cell>
        </row>
      </sheetData>
      <sheetData sheetId="2264">
        <row r="2">
          <cell r="A2">
            <v>0</v>
          </cell>
        </row>
      </sheetData>
      <sheetData sheetId="2265">
        <row r="2">
          <cell r="A2">
            <v>0</v>
          </cell>
        </row>
      </sheetData>
      <sheetData sheetId="2266">
        <row r="2">
          <cell r="A2">
            <v>0</v>
          </cell>
        </row>
      </sheetData>
      <sheetData sheetId="2267">
        <row r="2">
          <cell r="A2">
            <v>0</v>
          </cell>
        </row>
      </sheetData>
      <sheetData sheetId="2268">
        <row r="2">
          <cell r="A2">
            <v>0</v>
          </cell>
        </row>
      </sheetData>
      <sheetData sheetId="2269">
        <row r="2">
          <cell r="A2">
            <v>0</v>
          </cell>
        </row>
      </sheetData>
      <sheetData sheetId="2270">
        <row r="2">
          <cell r="A2">
            <v>0</v>
          </cell>
        </row>
      </sheetData>
      <sheetData sheetId="2271">
        <row r="2">
          <cell r="A2">
            <v>0</v>
          </cell>
        </row>
      </sheetData>
      <sheetData sheetId="2272">
        <row r="2">
          <cell r="A2">
            <v>0</v>
          </cell>
        </row>
      </sheetData>
      <sheetData sheetId="2273">
        <row r="2">
          <cell r="A2">
            <v>0</v>
          </cell>
        </row>
      </sheetData>
      <sheetData sheetId="2274">
        <row r="2">
          <cell r="A2">
            <v>0</v>
          </cell>
        </row>
      </sheetData>
      <sheetData sheetId="2275">
        <row r="2">
          <cell r="A2">
            <v>0</v>
          </cell>
        </row>
      </sheetData>
      <sheetData sheetId="2276">
        <row r="2">
          <cell r="A2">
            <v>0</v>
          </cell>
        </row>
      </sheetData>
      <sheetData sheetId="2277">
        <row r="2">
          <cell r="A2">
            <v>0</v>
          </cell>
        </row>
      </sheetData>
      <sheetData sheetId="2278">
        <row r="2">
          <cell r="A2">
            <v>0</v>
          </cell>
        </row>
      </sheetData>
      <sheetData sheetId="2279">
        <row r="2">
          <cell r="A2">
            <v>0</v>
          </cell>
        </row>
      </sheetData>
      <sheetData sheetId="2280">
        <row r="2">
          <cell r="A2">
            <v>0</v>
          </cell>
        </row>
      </sheetData>
      <sheetData sheetId="2281">
        <row r="2">
          <cell r="A2">
            <v>0</v>
          </cell>
        </row>
      </sheetData>
      <sheetData sheetId="2282">
        <row r="2">
          <cell r="A2">
            <v>0</v>
          </cell>
        </row>
      </sheetData>
      <sheetData sheetId="2283">
        <row r="2">
          <cell r="A2">
            <v>0</v>
          </cell>
        </row>
      </sheetData>
      <sheetData sheetId="2284">
        <row r="2">
          <cell r="A2">
            <v>0</v>
          </cell>
        </row>
      </sheetData>
      <sheetData sheetId="2285">
        <row r="2">
          <cell r="A2">
            <v>0</v>
          </cell>
        </row>
      </sheetData>
      <sheetData sheetId="2286">
        <row r="2">
          <cell r="A2">
            <v>0</v>
          </cell>
        </row>
      </sheetData>
      <sheetData sheetId="2287">
        <row r="2">
          <cell r="A2">
            <v>0</v>
          </cell>
        </row>
      </sheetData>
      <sheetData sheetId="2288">
        <row r="2">
          <cell r="A2">
            <v>0</v>
          </cell>
        </row>
      </sheetData>
      <sheetData sheetId="2289">
        <row r="2">
          <cell r="A2">
            <v>0</v>
          </cell>
        </row>
      </sheetData>
      <sheetData sheetId="2290">
        <row r="2">
          <cell r="A2">
            <v>0</v>
          </cell>
        </row>
      </sheetData>
      <sheetData sheetId="2291">
        <row r="2">
          <cell r="A2">
            <v>0</v>
          </cell>
        </row>
      </sheetData>
      <sheetData sheetId="2292">
        <row r="2">
          <cell r="A2">
            <v>0</v>
          </cell>
        </row>
      </sheetData>
      <sheetData sheetId="2293">
        <row r="2">
          <cell r="A2">
            <v>0</v>
          </cell>
        </row>
      </sheetData>
      <sheetData sheetId="2294">
        <row r="2">
          <cell r="A2">
            <v>0</v>
          </cell>
        </row>
      </sheetData>
      <sheetData sheetId="2295">
        <row r="2">
          <cell r="A2">
            <v>0</v>
          </cell>
        </row>
      </sheetData>
      <sheetData sheetId="2296">
        <row r="2">
          <cell r="A2">
            <v>0</v>
          </cell>
        </row>
      </sheetData>
      <sheetData sheetId="2297">
        <row r="2">
          <cell r="A2">
            <v>0</v>
          </cell>
        </row>
      </sheetData>
      <sheetData sheetId="2298">
        <row r="2">
          <cell r="A2">
            <v>0</v>
          </cell>
        </row>
      </sheetData>
      <sheetData sheetId="2299">
        <row r="2">
          <cell r="A2">
            <v>0</v>
          </cell>
        </row>
      </sheetData>
      <sheetData sheetId="2300">
        <row r="2">
          <cell r="A2">
            <v>0</v>
          </cell>
        </row>
      </sheetData>
      <sheetData sheetId="2301">
        <row r="2">
          <cell r="A2">
            <v>0</v>
          </cell>
        </row>
      </sheetData>
      <sheetData sheetId="2302">
        <row r="2">
          <cell r="A2">
            <v>0</v>
          </cell>
        </row>
      </sheetData>
      <sheetData sheetId="2303">
        <row r="2">
          <cell r="A2">
            <v>0</v>
          </cell>
        </row>
      </sheetData>
      <sheetData sheetId="2304">
        <row r="2">
          <cell r="A2">
            <v>0</v>
          </cell>
        </row>
      </sheetData>
      <sheetData sheetId="2305">
        <row r="2">
          <cell r="A2">
            <v>0</v>
          </cell>
        </row>
      </sheetData>
      <sheetData sheetId="2306">
        <row r="2">
          <cell r="A2">
            <v>0</v>
          </cell>
        </row>
      </sheetData>
      <sheetData sheetId="2307">
        <row r="2">
          <cell r="A2">
            <v>0</v>
          </cell>
        </row>
      </sheetData>
      <sheetData sheetId="2308">
        <row r="2">
          <cell r="A2">
            <v>0</v>
          </cell>
        </row>
      </sheetData>
      <sheetData sheetId="2309">
        <row r="2">
          <cell r="A2">
            <v>0</v>
          </cell>
        </row>
      </sheetData>
      <sheetData sheetId="2310">
        <row r="2">
          <cell r="A2">
            <v>0</v>
          </cell>
        </row>
      </sheetData>
      <sheetData sheetId="2311">
        <row r="2">
          <cell r="A2">
            <v>0</v>
          </cell>
        </row>
      </sheetData>
      <sheetData sheetId="2312">
        <row r="2">
          <cell r="A2">
            <v>0</v>
          </cell>
        </row>
      </sheetData>
      <sheetData sheetId="2313">
        <row r="2">
          <cell r="A2">
            <v>0</v>
          </cell>
        </row>
      </sheetData>
      <sheetData sheetId="2314">
        <row r="2">
          <cell r="A2">
            <v>0</v>
          </cell>
        </row>
      </sheetData>
      <sheetData sheetId="2315">
        <row r="2">
          <cell r="A2">
            <v>0</v>
          </cell>
        </row>
      </sheetData>
      <sheetData sheetId="2316">
        <row r="2">
          <cell r="A2">
            <v>0</v>
          </cell>
        </row>
      </sheetData>
      <sheetData sheetId="2317">
        <row r="2">
          <cell r="A2">
            <v>0</v>
          </cell>
        </row>
      </sheetData>
      <sheetData sheetId="2318">
        <row r="2">
          <cell r="A2">
            <v>0</v>
          </cell>
        </row>
      </sheetData>
      <sheetData sheetId="2319">
        <row r="2">
          <cell r="A2">
            <v>0</v>
          </cell>
        </row>
      </sheetData>
      <sheetData sheetId="2320">
        <row r="2">
          <cell r="A2">
            <v>0</v>
          </cell>
        </row>
      </sheetData>
      <sheetData sheetId="2321">
        <row r="2">
          <cell r="A2">
            <v>0</v>
          </cell>
        </row>
      </sheetData>
      <sheetData sheetId="2322">
        <row r="2">
          <cell r="A2">
            <v>0</v>
          </cell>
        </row>
      </sheetData>
      <sheetData sheetId="2323">
        <row r="2">
          <cell r="A2">
            <v>0</v>
          </cell>
        </row>
      </sheetData>
      <sheetData sheetId="2324">
        <row r="2">
          <cell r="A2">
            <v>0</v>
          </cell>
        </row>
      </sheetData>
      <sheetData sheetId="2325">
        <row r="2">
          <cell r="A2">
            <v>0</v>
          </cell>
        </row>
      </sheetData>
      <sheetData sheetId="2326">
        <row r="2">
          <cell r="A2">
            <v>0</v>
          </cell>
        </row>
      </sheetData>
      <sheetData sheetId="2327">
        <row r="2">
          <cell r="A2">
            <v>0</v>
          </cell>
        </row>
      </sheetData>
      <sheetData sheetId="2328">
        <row r="2">
          <cell r="A2">
            <v>0</v>
          </cell>
        </row>
      </sheetData>
      <sheetData sheetId="2329">
        <row r="2">
          <cell r="A2">
            <v>0</v>
          </cell>
        </row>
      </sheetData>
      <sheetData sheetId="2330">
        <row r="2">
          <cell r="A2">
            <v>0</v>
          </cell>
        </row>
      </sheetData>
      <sheetData sheetId="2331">
        <row r="2">
          <cell r="A2">
            <v>0</v>
          </cell>
        </row>
      </sheetData>
      <sheetData sheetId="2332">
        <row r="2">
          <cell r="A2">
            <v>0</v>
          </cell>
        </row>
      </sheetData>
      <sheetData sheetId="2333">
        <row r="2">
          <cell r="A2">
            <v>0</v>
          </cell>
        </row>
      </sheetData>
      <sheetData sheetId="2334">
        <row r="2">
          <cell r="A2">
            <v>0</v>
          </cell>
        </row>
      </sheetData>
      <sheetData sheetId="2335">
        <row r="2">
          <cell r="A2">
            <v>0</v>
          </cell>
        </row>
      </sheetData>
      <sheetData sheetId="2336">
        <row r="2">
          <cell r="A2">
            <v>0</v>
          </cell>
        </row>
      </sheetData>
      <sheetData sheetId="2337">
        <row r="2">
          <cell r="A2">
            <v>0</v>
          </cell>
        </row>
      </sheetData>
      <sheetData sheetId="2338">
        <row r="2">
          <cell r="A2">
            <v>0</v>
          </cell>
        </row>
      </sheetData>
      <sheetData sheetId="2339">
        <row r="2">
          <cell r="A2">
            <v>0</v>
          </cell>
        </row>
      </sheetData>
      <sheetData sheetId="2340">
        <row r="2">
          <cell r="A2">
            <v>0</v>
          </cell>
        </row>
      </sheetData>
      <sheetData sheetId="2341">
        <row r="2">
          <cell r="A2">
            <v>0</v>
          </cell>
        </row>
      </sheetData>
      <sheetData sheetId="2342">
        <row r="2">
          <cell r="A2">
            <v>0</v>
          </cell>
        </row>
      </sheetData>
      <sheetData sheetId="2343">
        <row r="2">
          <cell r="A2">
            <v>0</v>
          </cell>
        </row>
      </sheetData>
      <sheetData sheetId="2344">
        <row r="2">
          <cell r="A2">
            <v>0</v>
          </cell>
        </row>
      </sheetData>
      <sheetData sheetId="2345">
        <row r="2">
          <cell r="A2">
            <v>0</v>
          </cell>
        </row>
      </sheetData>
      <sheetData sheetId="2346">
        <row r="2">
          <cell r="A2">
            <v>0</v>
          </cell>
        </row>
      </sheetData>
      <sheetData sheetId="2347">
        <row r="2">
          <cell r="A2">
            <v>0</v>
          </cell>
        </row>
      </sheetData>
      <sheetData sheetId="2348">
        <row r="2">
          <cell r="A2">
            <v>0</v>
          </cell>
        </row>
      </sheetData>
      <sheetData sheetId="2349">
        <row r="2">
          <cell r="A2">
            <v>0</v>
          </cell>
        </row>
      </sheetData>
      <sheetData sheetId="2350">
        <row r="2">
          <cell r="A2">
            <v>0</v>
          </cell>
        </row>
      </sheetData>
      <sheetData sheetId="2351">
        <row r="2">
          <cell r="A2">
            <v>0</v>
          </cell>
        </row>
      </sheetData>
      <sheetData sheetId="2352">
        <row r="2">
          <cell r="A2">
            <v>0</v>
          </cell>
        </row>
      </sheetData>
      <sheetData sheetId="2353">
        <row r="2">
          <cell r="A2">
            <v>0</v>
          </cell>
        </row>
      </sheetData>
      <sheetData sheetId="2354">
        <row r="2">
          <cell r="A2">
            <v>0</v>
          </cell>
        </row>
      </sheetData>
      <sheetData sheetId="2355">
        <row r="2">
          <cell r="A2">
            <v>0</v>
          </cell>
        </row>
      </sheetData>
      <sheetData sheetId="2356">
        <row r="2">
          <cell r="A2">
            <v>0</v>
          </cell>
        </row>
      </sheetData>
      <sheetData sheetId="2357">
        <row r="2">
          <cell r="A2">
            <v>0</v>
          </cell>
        </row>
      </sheetData>
      <sheetData sheetId="2358">
        <row r="2">
          <cell r="A2">
            <v>0</v>
          </cell>
        </row>
      </sheetData>
      <sheetData sheetId="2359">
        <row r="2">
          <cell r="A2">
            <v>0</v>
          </cell>
        </row>
      </sheetData>
      <sheetData sheetId="2360">
        <row r="2">
          <cell r="A2">
            <v>0</v>
          </cell>
        </row>
      </sheetData>
      <sheetData sheetId="2361">
        <row r="2">
          <cell r="A2">
            <v>0</v>
          </cell>
        </row>
      </sheetData>
      <sheetData sheetId="2362">
        <row r="2">
          <cell r="A2">
            <v>0</v>
          </cell>
        </row>
      </sheetData>
      <sheetData sheetId="2363">
        <row r="2">
          <cell r="A2">
            <v>0</v>
          </cell>
        </row>
      </sheetData>
      <sheetData sheetId="2364">
        <row r="2">
          <cell r="A2">
            <v>0</v>
          </cell>
        </row>
      </sheetData>
      <sheetData sheetId="2365">
        <row r="2">
          <cell r="A2">
            <v>0</v>
          </cell>
        </row>
      </sheetData>
      <sheetData sheetId="2366">
        <row r="2">
          <cell r="A2">
            <v>0</v>
          </cell>
        </row>
      </sheetData>
      <sheetData sheetId="2367">
        <row r="2">
          <cell r="A2">
            <v>0</v>
          </cell>
        </row>
      </sheetData>
      <sheetData sheetId="2368">
        <row r="2">
          <cell r="A2">
            <v>0</v>
          </cell>
        </row>
      </sheetData>
      <sheetData sheetId="2369">
        <row r="2">
          <cell r="A2">
            <v>0</v>
          </cell>
        </row>
      </sheetData>
      <sheetData sheetId="2370">
        <row r="2">
          <cell r="A2">
            <v>0</v>
          </cell>
        </row>
      </sheetData>
      <sheetData sheetId="2371">
        <row r="2">
          <cell r="A2">
            <v>0</v>
          </cell>
        </row>
      </sheetData>
      <sheetData sheetId="2372">
        <row r="2">
          <cell r="A2">
            <v>0</v>
          </cell>
        </row>
      </sheetData>
      <sheetData sheetId="2373">
        <row r="2">
          <cell r="A2">
            <v>0</v>
          </cell>
        </row>
      </sheetData>
      <sheetData sheetId="2374">
        <row r="2">
          <cell r="A2">
            <v>0</v>
          </cell>
        </row>
      </sheetData>
      <sheetData sheetId="2375">
        <row r="2">
          <cell r="A2">
            <v>0</v>
          </cell>
        </row>
      </sheetData>
      <sheetData sheetId="2376">
        <row r="2">
          <cell r="A2">
            <v>0</v>
          </cell>
        </row>
      </sheetData>
      <sheetData sheetId="2377">
        <row r="2">
          <cell r="A2">
            <v>0</v>
          </cell>
        </row>
      </sheetData>
      <sheetData sheetId="2378">
        <row r="2">
          <cell r="A2">
            <v>0</v>
          </cell>
        </row>
      </sheetData>
      <sheetData sheetId="2379">
        <row r="2">
          <cell r="A2">
            <v>0</v>
          </cell>
        </row>
      </sheetData>
      <sheetData sheetId="2380">
        <row r="2">
          <cell r="A2">
            <v>0</v>
          </cell>
        </row>
      </sheetData>
      <sheetData sheetId="2381">
        <row r="2">
          <cell r="A2">
            <v>0</v>
          </cell>
        </row>
      </sheetData>
      <sheetData sheetId="2382">
        <row r="2">
          <cell r="A2">
            <v>0</v>
          </cell>
        </row>
      </sheetData>
      <sheetData sheetId="2383">
        <row r="2">
          <cell r="A2">
            <v>0</v>
          </cell>
        </row>
      </sheetData>
      <sheetData sheetId="2384">
        <row r="2">
          <cell r="A2">
            <v>0</v>
          </cell>
        </row>
      </sheetData>
      <sheetData sheetId="2385">
        <row r="2">
          <cell r="A2">
            <v>0</v>
          </cell>
        </row>
      </sheetData>
      <sheetData sheetId="2386">
        <row r="2">
          <cell r="A2">
            <v>0</v>
          </cell>
        </row>
      </sheetData>
      <sheetData sheetId="2387">
        <row r="2">
          <cell r="A2">
            <v>0</v>
          </cell>
        </row>
      </sheetData>
      <sheetData sheetId="2388">
        <row r="2">
          <cell r="A2">
            <v>0</v>
          </cell>
        </row>
      </sheetData>
      <sheetData sheetId="2389">
        <row r="2">
          <cell r="A2">
            <v>0</v>
          </cell>
        </row>
      </sheetData>
      <sheetData sheetId="2390">
        <row r="2">
          <cell r="A2">
            <v>0</v>
          </cell>
        </row>
      </sheetData>
      <sheetData sheetId="2391">
        <row r="2">
          <cell r="A2">
            <v>0</v>
          </cell>
        </row>
      </sheetData>
      <sheetData sheetId="2392">
        <row r="2">
          <cell r="A2">
            <v>0</v>
          </cell>
        </row>
      </sheetData>
      <sheetData sheetId="2393">
        <row r="2">
          <cell r="A2">
            <v>0</v>
          </cell>
        </row>
      </sheetData>
      <sheetData sheetId="2394">
        <row r="2">
          <cell r="A2">
            <v>0</v>
          </cell>
        </row>
      </sheetData>
      <sheetData sheetId="2395">
        <row r="2">
          <cell r="A2">
            <v>0</v>
          </cell>
        </row>
      </sheetData>
      <sheetData sheetId="2396">
        <row r="2">
          <cell r="A2">
            <v>0</v>
          </cell>
        </row>
      </sheetData>
      <sheetData sheetId="2397">
        <row r="2">
          <cell r="A2">
            <v>0</v>
          </cell>
        </row>
      </sheetData>
      <sheetData sheetId="2398">
        <row r="2">
          <cell r="A2">
            <v>0</v>
          </cell>
        </row>
      </sheetData>
      <sheetData sheetId="2399">
        <row r="2">
          <cell r="A2">
            <v>0</v>
          </cell>
        </row>
      </sheetData>
      <sheetData sheetId="2400">
        <row r="2">
          <cell r="A2">
            <v>0</v>
          </cell>
        </row>
      </sheetData>
      <sheetData sheetId="2401">
        <row r="2">
          <cell r="A2">
            <v>0</v>
          </cell>
        </row>
      </sheetData>
      <sheetData sheetId="2402">
        <row r="2">
          <cell r="A2">
            <v>0</v>
          </cell>
        </row>
      </sheetData>
      <sheetData sheetId="2403">
        <row r="2">
          <cell r="A2">
            <v>0</v>
          </cell>
        </row>
      </sheetData>
      <sheetData sheetId="2404">
        <row r="2">
          <cell r="A2">
            <v>0</v>
          </cell>
        </row>
      </sheetData>
      <sheetData sheetId="2405">
        <row r="2">
          <cell r="A2">
            <v>0</v>
          </cell>
        </row>
      </sheetData>
      <sheetData sheetId="2406">
        <row r="2">
          <cell r="A2">
            <v>0</v>
          </cell>
        </row>
      </sheetData>
      <sheetData sheetId="2407">
        <row r="2">
          <cell r="A2">
            <v>0</v>
          </cell>
        </row>
      </sheetData>
      <sheetData sheetId="2408">
        <row r="2">
          <cell r="A2">
            <v>0</v>
          </cell>
        </row>
      </sheetData>
      <sheetData sheetId="2409">
        <row r="2">
          <cell r="A2">
            <v>0</v>
          </cell>
        </row>
      </sheetData>
      <sheetData sheetId="2410">
        <row r="2">
          <cell r="A2">
            <v>0</v>
          </cell>
        </row>
      </sheetData>
      <sheetData sheetId="2411">
        <row r="2">
          <cell r="A2">
            <v>0</v>
          </cell>
        </row>
      </sheetData>
      <sheetData sheetId="2412">
        <row r="2">
          <cell r="A2">
            <v>0</v>
          </cell>
        </row>
      </sheetData>
      <sheetData sheetId="2413">
        <row r="2">
          <cell r="A2">
            <v>0</v>
          </cell>
        </row>
      </sheetData>
      <sheetData sheetId="2414">
        <row r="2">
          <cell r="A2">
            <v>0</v>
          </cell>
        </row>
      </sheetData>
      <sheetData sheetId="2415">
        <row r="2">
          <cell r="A2">
            <v>0</v>
          </cell>
        </row>
      </sheetData>
      <sheetData sheetId="2416">
        <row r="2">
          <cell r="A2">
            <v>0</v>
          </cell>
        </row>
      </sheetData>
      <sheetData sheetId="2417">
        <row r="2">
          <cell r="A2">
            <v>0</v>
          </cell>
        </row>
      </sheetData>
      <sheetData sheetId="2418">
        <row r="2">
          <cell r="A2">
            <v>0</v>
          </cell>
        </row>
      </sheetData>
      <sheetData sheetId="2419">
        <row r="2">
          <cell r="A2">
            <v>0</v>
          </cell>
        </row>
      </sheetData>
      <sheetData sheetId="2420">
        <row r="2">
          <cell r="A2">
            <v>0</v>
          </cell>
        </row>
      </sheetData>
      <sheetData sheetId="2421">
        <row r="2">
          <cell r="A2">
            <v>0</v>
          </cell>
        </row>
      </sheetData>
      <sheetData sheetId="2422">
        <row r="2">
          <cell r="A2">
            <v>0</v>
          </cell>
        </row>
      </sheetData>
      <sheetData sheetId="2423">
        <row r="2">
          <cell r="A2">
            <v>0</v>
          </cell>
        </row>
      </sheetData>
      <sheetData sheetId="2424">
        <row r="2">
          <cell r="A2">
            <v>0</v>
          </cell>
        </row>
      </sheetData>
      <sheetData sheetId="2425">
        <row r="2">
          <cell r="A2">
            <v>0</v>
          </cell>
        </row>
      </sheetData>
      <sheetData sheetId="2426">
        <row r="2">
          <cell r="A2">
            <v>0</v>
          </cell>
        </row>
      </sheetData>
      <sheetData sheetId="2427">
        <row r="2">
          <cell r="A2">
            <v>0</v>
          </cell>
        </row>
      </sheetData>
      <sheetData sheetId="2428">
        <row r="2">
          <cell r="A2">
            <v>0</v>
          </cell>
        </row>
      </sheetData>
      <sheetData sheetId="2429">
        <row r="2">
          <cell r="A2">
            <v>0</v>
          </cell>
        </row>
      </sheetData>
      <sheetData sheetId="2430">
        <row r="2">
          <cell r="A2">
            <v>0</v>
          </cell>
        </row>
      </sheetData>
      <sheetData sheetId="2431">
        <row r="2">
          <cell r="A2">
            <v>0</v>
          </cell>
        </row>
      </sheetData>
      <sheetData sheetId="2432">
        <row r="2">
          <cell r="A2">
            <v>0</v>
          </cell>
        </row>
      </sheetData>
      <sheetData sheetId="2433">
        <row r="2">
          <cell r="A2">
            <v>0</v>
          </cell>
        </row>
      </sheetData>
      <sheetData sheetId="2434">
        <row r="2">
          <cell r="A2">
            <v>0</v>
          </cell>
        </row>
      </sheetData>
      <sheetData sheetId="2435">
        <row r="2">
          <cell r="A2">
            <v>0</v>
          </cell>
        </row>
      </sheetData>
      <sheetData sheetId="2436">
        <row r="2">
          <cell r="A2">
            <v>0</v>
          </cell>
        </row>
      </sheetData>
      <sheetData sheetId="2437">
        <row r="2">
          <cell r="A2">
            <v>0</v>
          </cell>
        </row>
      </sheetData>
      <sheetData sheetId="2438">
        <row r="2">
          <cell r="A2">
            <v>0</v>
          </cell>
        </row>
      </sheetData>
      <sheetData sheetId="2439">
        <row r="2">
          <cell r="A2">
            <v>0</v>
          </cell>
        </row>
      </sheetData>
      <sheetData sheetId="2440">
        <row r="2">
          <cell r="A2">
            <v>0</v>
          </cell>
        </row>
      </sheetData>
      <sheetData sheetId="2441">
        <row r="2">
          <cell r="A2">
            <v>0</v>
          </cell>
        </row>
      </sheetData>
      <sheetData sheetId="2442">
        <row r="2">
          <cell r="A2">
            <v>0</v>
          </cell>
        </row>
      </sheetData>
      <sheetData sheetId="2443">
        <row r="2">
          <cell r="A2">
            <v>0</v>
          </cell>
        </row>
      </sheetData>
      <sheetData sheetId="2444">
        <row r="2">
          <cell r="A2">
            <v>0</v>
          </cell>
        </row>
      </sheetData>
      <sheetData sheetId="2445">
        <row r="2">
          <cell r="A2">
            <v>0</v>
          </cell>
        </row>
      </sheetData>
      <sheetData sheetId="2446">
        <row r="2">
          <cell r="A2">
            <v>0</v>
          </cell>
        </row>
      </sheetData>
      <sheetData sheetId="2447">
        <row r="2">
          <cell r="A2">
            <v>0</v>
          </cell>
        </row>
      </sheetData>
      <sheetData sheetId="2448">
        <row r="2">
          <cell r="A2">
            <v>0</v>
          </cell>
        </row>
      </sheetData>
      <sheetData sheetId="2449">
        <row r="2">
          <cell r="A2">
            <v>0</v>
          </cell>
        </row>
      </sheetData>
      <sheetData sheetId="2450">
        <row r="2">
          <cell r="A2">
            <v>0</v>
          </cell>
        </row>
      </sheetData>
      <sheetData sheetId="2451">
        <row r="2">
          <cell r="A2">
            <v>0</v>
          </cell>
        </row>
      </sheetData>
      <sheetData sheetId="2452">
        <row r="2">
          <cell r="A2">
            <v>0</v>
          </cell>
        </row>
      </sheetData>
      <sheetData sheetId="2453">
        <row r="2">
          <cell r="A2">
            <v>0</v>
          </cell>
        </row>
      </sheetData>
      <sheetData sheetId="2454">
        <row r="2">
          <cell r="A2">
            <v>0</v>
          </cell>
        </row>
      </sheetData>
      <sheetData sheetId="2455">
        <row r="2">
          <cell r="A2">
            <v>0</v>
          </cell>
        </row>
      </sheetData>
      <sheetData sheetId="2456">
        <row r="2">
          <cell r="A2">
            <v>0</v>
          </cell>
        </row>
      </sheetData>
      <sheetData sheetId="2457">
        <row r="2">
          <cell r="A2">
            <v>0</v>
          </cell>
        </row>
      </sheetData>
      <sheetData sheetId="2458">
        <row r="2">
          <cell r="A2">
            <v>0</v>
          </cell>
        </row>
      </sheetData>
      <sheetData sheetId="2459">
        <row r="2">
          <cell r="A2">
            <v>0</v>
          </cell>
        </row>
      </sheetData>
      <sheetData sheetId="2460">
        <row r="2">
          <cell r="A2">
            <v>0</v>
          </cell>
        </row>
      </sheetData>
      <sheetData sheetId="2461">
        <row r="2">
          <cell r="A2">
            <v>0</v>
          </cell>
        </row>
      </sheetData>
      <sheetData sheetId="2462">
        <row r="2">
          <cell r="A2">
            <v>0</v>
          </cell>
        </row>
      </sheetData>
      <sheetData sheetId="2463">
        <row r="2">
          <cell r="A2">
            <v>0</v>
          </cell>
        </row>
      </sheetData>
      <sheetData sheetId="2464">
        <row r="2">
          <cell r="A2">
            <v>0</v>
          </cell>
        </row>
      </sheetData>
      <sheetData sheetId="2465">
        <row r="2">
          <cell r="A2">
            <v>0</v>
          </cell>
        </row>
      </sheetData>
      <sheetData sheetId="2466">
        <row r="2">
          <cell r="A2">
            <v>0</v>
          </cell>
        </row>
      </sheetData>
      <sheetData sheetId="2467">
        <row r="2">
          <cell r="A2">
            <v>0</v>
          </cell>
        </row>
      </sheetData>
      <sheetData sheetId="2468">
        <row r="2">
          <cell r="A2">
            <v>0</v>
          </cell>
        </row>
      </sheetData>
      <sheetData sheetId="2469">
        <row r="2">
          <cell r="A2">
            <v>0</v>
          </cell>
        </row>
      </sheetData>
      <sheetData sheetId="2470">
        <row r="2">
          <cell r="A2">
            <v>0</v>
          </cell>
        </row>
      </sheetData>
      <sheetData sheetId="2471">
        <row r="2">
          <cell r="A2">
            <v>0</v>
          </cell>
        </row>
      </sheetData>
      <sheetData sheetId="2472">
        <row r="2">
          <cell r="A2">
            <v>0</v>
          </cell>
        </row>
      </sheetData>
      <sheetData sheetId="2473">
        <row r="2">
          <cell r="A2">
            <v>0</v>
          </cell>
        </row>
      </sheetData>
      <sheetData sheetId="2474">
        <row r="2">
          <cell r="A2">
            <v>0</v>
          </cell>
        </row>
      </sheetData>
      <sheetData sheetId="2475">
        <row r="2">
          <cell r="A2">
            <v>0</v>
          </cell>
        </row>
      </sheetData>
      <sheetData sheetId="2476">
        <row r="2">
          <cell r="A2">
            <v>0</v>
          </cell>
        </row>
      </sheetData>
      <sheetData sheetId="2477">
        <row r="2">
          <cell r="A2">
            <v>0</v>
          </cell>
        </row>
      </sheetData>
      <sheetData sheetId="2478">
        <row r="2">
          <cell r="A2">
            <v>0</v>
          </cell>
        </row>
      </sheetData>
      <sheetData sheetId="2479">
        <row r="2">
          <cell r="A2">
            <v>0</v>
          </cell>
        </row>
      </sheetData>
      <sheetData sheetId="2480">
        <row r="2">
          <cell r="A2">
            <v>0</v>
          </cell>
        </row>
      </sheetData>
      <sheetData sheetId="2481">
        <row r="2">
          <cell r="A2">
            <v>0</v>
          </cell>
        </row>
      </sheetData>
      <sheetData sheetId="2482">
        <row r="2">
          <cell r="A2">
            <v>0</v>
          </cell>
        </row>
      </sheetData>
      <sheetData sheetId="2483">
        <row r="2">
          <cell r="A2">
            <v>0</v>
          </cell>
        </row>
      </sheetData>
      <sheetData sheetId="2484">
        <row r="2">
          <cell r="A2">
            <v>0</v>
          </cell>
        </row>
      </sheetData>
      <sheetData sheetId="2485">
        <row r="2">
          <cell r="A2">
            <v>0</v>
          </cell>
        </row>
      </sheetData>
      <sheetData sheetId="2486">
        <row r="2">
          <cell r="A2">
            <v>0</v>
          </cell>
        </row>
      </sheetData>
      <sheetData sheetId="2487">
        <row r="2">
          <cell r="A2">
            <v>0</v>
          </cell>
        </row>
      </sheetData>
      <sheetData sheetId="2488">
        <row r="2">
          <cell r="A2">
            <v>0</v>
          </cell>
        </row>
      </sheetData>
      <sheetData sheetId="2489">
        <row r="2">
          <cell r="A2">
            <v>0</v>
          </cell>
        </row>
      </sheetData>
      <sheetData sheetId="2490">
        <row r="2">
          <cell r="A2">
            <v>0</v>
          </cell>
        </row>
      </sheetData>
      <sheetData sheetId="2491">
        <row r="2">
          <cell r="A2">
            <v>0</v>
          </cell>
        </row>
      </sheetData>
      <sheetData sheetId="2492">
        <row r="2">
          <cell r="A2">
            <v>0</v>
          </cell>
        </row>
      </sheetData>
      <sheetData sheetId="2493">
        <row r="2">
          <cell r="A2">
            <v>0</v>
          </cell>
        </row>
      </sheetData>
      <sheetData sheetId="2494">
        <row r="2">
          <cell r="A2">
            <v>0</v>
          </cell>
        </row>
      </sheetData>
      <sheetData sheetId="2495">
        <row r="2">
          <cell r="A2">
            <v>0</v>
          </cell>
        </row>
      </sheetData>
      <sheetData sheetId="2496">
        <row r="2">
          <cell r="A2">
            <v>0</v>
          </cell>
        </row>
      </sheetData>
      <sheetData sheetId="2497">
        <row r="2">
          <cell r="A2">
            <v>0</v>
          </cell>
        </row>
      </sheetData>
      <sheetData sheetId="2498">
        <row r="2">
          <cell r="A2">
            <v>0</v>
          </cell>
        </row>
      </sheetData>
      <sheetData sheetId="2499">
        <row r="2">
          <cell r="A2">
            <v>0</v>
          </cell>
        </row>
      </sheetData>
      <sheetData sheetId="2500">
        <row r="2">
          <cell r="A2">
            <v>0</v>
          </cell>
        </row>
      </sheetData>
      <sheetData sheetId="2501">
        <row r="2">
          <cell r="A2">
            <v>0</v>
          </cell>
        </row>
      </sheetData>
      <sheetData sheetId="2502" refreshError="1"/>
      <sheetData sheetId="2503">
        <row r="2">
          <cell r="A2">
            <v>0</v>
          </cell>
        </row>
      </sheetData>
      <sheetData sheetId="2504">
        <row r="2">
          <cell r="A2">
            <v>0</v>
          </cell>
        </row>
      </sheetData>
      <sheetData sheetId="2505">
        <row r="2">
          <cell r="A2">
            <v>0</v>
          </cell>
        </row>
      </sheetData>
      <sheetData sheetId="2506">
        <row r="2">
          <cell r="A2">
            <v>0</v>
          </cell>
        </row>
      </sheetData>
      <sheetData sheetId="2507">
        <row r="2">
          <cell r="A2">
            <v>0</v>
          </cell>
        </row>
      </sheetData>
      <sheetData sheetId="2508">
        <row r="2">
          <cell r="A2">
            <v>0</v>
          </cell>
        </row>
      </sheetData>
      <sheetData sheetId="2509">
        <row r="2">
          <cell r="A2">
            <v>0</v>
          </cell>
        </row>
      </sheetData>
      <sheetData sheetId="2510">
        <row r="2">
          <cell r="A2">
            <v>0</v>
          </cell>
        </row>
      </sheetData>
      <sheetData sheetId="2511">
        <row r="2">
          <cell r="A2">
            <v>0</v>
          </cell>
        </row>
      </sheetData>
      <sheetData sheetId="2512">
        <row r="2">
          <cell r="A2">
            <v>0</v>
          </cell>
        </row>
      </sheetData>
      <sheetData sheetId="2513">
        <row r="2">
          <cell r="A2">
            <v>0</v>
          </cell>
        </row>
      </sheetData>
      <sheetData sheetId="2514">
        <row r="2">
          <cell r="A2">
            <v>0</v>
          </cell>
        </row>
      </sheetData>
      <sheetData sheetId="2515">
        <row r="2">
          <cell r="A2">
            <v>0</v>
          </cell>
        </row>
      </sheetData>
      <sheetData sheetId="2516">
        <row r="2">
          <cell r="A2">
            <v>0</v>
          </cell>
        </row>
      </sheetData>
      <sheetData sheetId="2517">
        <row r="2">
          <cell r="A2">
            <v>0</v>
          </cell>
        </row>
      </sheetData>
      <sheetData sheetId="2518">
        <row r="2">
          <cell r="A2">
            <v>0</v>
          </cell>
        </row>
      </sheetData>
      <sheetData sheetId="2519">
        <row r="2">
          <cell r="A2">
            <v>0</v>
          </cell>
        </row>
      </sheetData>
      <sheetData sheetId="2520">
        <row r="2">
          <cell r="A2">
            <v>0</v>
          </cell>
        </row>
      </sheetData>
      <sheetData sheetId="2521">
        <row r="2">
          <cell r="A2">
            <v>0</v>
          </cell>
        </row>
      </sheetData>
      <sheetData sheetId="2522">
        <row r="2">
          <cell r="A2">
            <v>0</v>
          </cell>
        </row>
      </sheetData>
      <sheetData sheetId="2523">
        <row r="2">
          <cell r="A2">
            <v>0</v>
          </cell>
        </row>
      </sheetData>
      <sheetData sheetId="2524">
        <row r="2">
          <cell r="A2">
            <v>0</v>
          </cell>
        </row>
      </sheetData>
      <sheetData sheetId="2525">
        <row r="2">
          <cell r="A2">
            <v>0</v>
          </cell>
        </row>
      </sheetData>
      <sheetData sheetId="2526">
        <row r="2">
          <cell r="A2">
            <v>0</v>
          </cell>
        </row>
      </sheetData>
      <sheetData sheetId="2527">
        <row r="2">
          <cell r="A2">
            <v>0</v>
          </cell>
        </row>
      </sheetData>
      <sheetData sheetId="2528">
        <row r="2">
          <cell r="A2">
            <v>0</v>
          </cell>
        </row>
      </sheetData>
      <sheetData sheetId="2529">
        <row r="2">
          <cell r="A2">
            <v>0</v>
          </cell>
        </row>
      </sheetData>
      <sheetData sheetId="2530">
        <row r="2">
          <cell r="A2">
            <v>0</v>
          </cell>
        </row>
      </sheetData>
      <sheetData sheetId="2531">
        <row r="2">
          <cell r="A2">
            <v>0</v>
          </cell>
        </row>
      </sheetData>
      <sheetData sheetId="2532">
        <row r="2">
          <cell r="A2">
            <v>0</v>
          </cell>
        </row>
      </sheetData>
      <sheetData sheetId="2533">
        <row r="2">
          <cell r="A2">
            <v>0</v>
          </cell>
        </row>
      </sheetData>
      <sheetData sheetId="2534">
        <row r="2">
          <cell r="A2">
            <v>0</v>
          </cell>
        </row>
      </sheetData>
      <sheetData sheetId="2535">
        <row r="2">
          <cell r="A2">
            <v>0</v>
          </cell>
        </row>
      </sheetData>
      <sheetData sheetId="2536">
        <row r="2">
          <cell r="A2">
            <v>0</v>
          </cell>
        </row>
      </sheetData>
      <sheetData sheetId="2537">
        <row r="2">
          <cell r="A2">
            <v>0</v>
          </cell>
        </row>
      </sheetData>
      <sheetData sheetId="2538">
        <row r="2">
          <cell r="A2">
            <v>0</v>
          </cell>
        </row>
      </sheetData>
      <sheetData sheetId="2539">
        <row r="2">
          <cell r="A2">
            <v>0</v>
          </cell>
        </row>
      </sheetData>
      <sheetData sheetId="2540">
        <row r="2">
          <cell r="A2">
            <v>0</v>
          </cell>
        </row>
      </sheetData>
      <sheetData sheetId="2541">
        <row r="2">
          <cell r="A2">
            <v>0</v>
          </cell>
        </row>
      </sheetData>
      <sheetData sheetId="2542">
        <row r="2">
          <cell r="A2">
            <v>0</v>
          </cell>
        </row>
      </sheetData>
      <sheetData sheetId="2543">
        <row r="2">
          <cell r="A2">
            <v>0</v>
          </cell>
        </row>
      </sheetData>
      <sheetData sheetId="2544">
        <row r="2">
          <cell r="A2">
            <v>0</v>
          </cell>
        </row>
      </sheetData>
      <sheetData sheetId="2545">
        <row r="2">
          <cell r="A2">
            <v>0</v>
          </cell>
        </row>
      </sheetData>
      <sheetData sheetId="2546">
        <row r="2">
          <cell r="A2">
            <v>0</v>
          </cell>
        </row>
      </sheetData>
      <sheetData sheetId="2547">
        <row r="2">
          <cell r="A2">
            <v>0</v>
          </cell>
        </row>
      </sheetData>
      <sheetData sheetId="2548">
        <row r="2">
          <cell r="A2">
            <v>0</v>
          </cell>
        </row>
      </sheetData>
      <sheetData sheetId="2549">
        <row r="2">
          <cell r="A2">
            <v>0</v>
          </cell>
        </row>
      </sheetData>
      <sheetData sheetId="2550">
        <row r="2">
          <cell r="A2">
            <v>0</v>
          </cell>
        </row>
      </sheetData>
      <sheetData sheetId="2551">
        <row r="2">
          <cell r="A2">
            <v>0</v>
          </cell>
        </row>
      </sheetData>
      <sheetData sheetId="2552">
        <row r="2">
          <cell r="A2">
            <v>0</v>
          </cell>
        </row>
      </sheetData>
      <sheetData sheetId="2553">
        <row r="2">
          <cell r="A2">
            <v>0</v>
          </cell>
        </row>
      </sheetData>
      <sheetData sheetId="2554">
        <row r="2">
          <cell r="A2">
            <v>0</v>
          </cell>
        </row>
      </sheetData>
      <sheetData sheetId="2555">
        <row r="2">
          <cell r="A2">
            <v>0</v>
          </cell>
        </row>
      </sheetData>
      <sheetData sheetId="2556">
        <row r="2">
          <cell r="A2">
            <v>0</v>
          </cell>
        </row>
      </sheetData>
      <sheetData sheetId="2557">
        <row r="2">
          <cell r="A2">
            <v>0</v>
          </cell>
        </row>
      </sheetData>
      <sheetData sheetId="2558">
        <row r="2">
          <cell r="A2">
            <v>0</v>
          </cell>
        </row>
      </sheetData>
      <sheetData sheetId="2559">
        <row r="2">
          <cell r="A2">
            <v>0</v>
          </cell>
        </row>
      </sheetData>
      <sheetData sheetId="2560">
        <row r="2">
          <cell r="A2">
            <v>0</v>
          </cell>
        </row>
      </sheetData>
      <sheetData sheetId="2561">
        <row r="2">
          <cell r="A2">
            <v>0</v>
          </cell>
        </row>
      </sheetData>
      <sheetData sheetId="2562">
        <row r="2">
          <cell r="A2">
            <v>0</v>
          </cell>
        </row>
      </sheetData>
      <sheetData sheetId="2563">
        <row r="2">
          <cell r="A2">
            <v>0</v>
          </cell>
        </row>
      </sheetData>
      <sheetData sheetId="2564">
        <row r="2">
          <cell r="A2">
            <v>0</v>
          </cell>
        </row>
      </sheetData>
      <sheetData sheetId="2565">
        <row r="2">
          <cell r="A2">
            <v>0</v>
          </cell>
        </row>
      </sheetData>
      <sheetData sheetId="2566">
        <row r="2">
          <cell r="A2">
            <v>0</v>
          </cell>
        </row>
      </sheetData>
      <sheetData sheetId="2567">
        <row r="2">
          <cell r="A2">
            <v>0</v>
          </cell>
        </row>
      </sheetData>
      <sheetData sheetId="2568">
        <row r="2">
          <cell r="A2">
            <v>0</v>
          </cell>
        </row>
      </sheetData>
      <sheetData sheetId="2569">
        <row r="2">
          <cell r="A2">
            <v>0</v>
          </cell>
        </row>
      </sheetData>
      <sheetData sheetId="2570">
        <row r="2">
          <cell r="A2">
            <v>0</v>
          </cell>
        </row>
      </sheetData>
      <sheetData sheetId="2571">
        <row r="2">
          <cell r="A2">
            <v>0</v>
          </cell>
        </row>
      </sheetData>
      <sheetData sheetId="2572">
        <row r="2">
          <cell r="A2">
            <v>0</v>
          </cell>
        </row>
      </sheetData>
      <sheetData sheetId="2573">
        <row r="2">
          <cell r="A2">
            <v>0</v>
          </cell>
        </row>
      </sheetData>
      <sheetData sheetId="2574">
        <row r="2">
          <cell r="A2">
            <v>0</v>
          </cell>
        </row>
      </sheetData>
      <sheetData sheetId="2575">
        <row r="2">
          <cell r="A2">
            <v>0</v>
          </cell>
        </row>
      </sheetData>
      <sheetData sheetId="2576">
        <row r="2">
          <cell r="A2">
            <v>0</v>
          </cell>
        </row>
      </sheetData>
      <sheetData sheetId="2577">
        <row r="2">
          <cell r="A2">
            <v>0</v>
          </cell>
        </row>
      </sheetData>
      <sheetData sheetId="2578">
        <row r="2">
          <cell r="A2">
            <v>0</v>
          </cell>
        </row>
      </sheetData>
      <sheetData sheetId="2579">
        <row r="2">
          <cell r="A2">
            <v>0</v>
          </cell>
        </row>
      </sheetData>
      <sheetData sheetId="2580">
        <row r="2">
          <cell r="A2">
            <v>0</v>
          </cell>
        </row>
      </sheetData>
      <sheetData sheetId="2581">
        <row r="2">
          <cell r="A2">
            <v>0</v>
          </cell>
        </row>
      </sheetData>
      <sheetData sheetId="2582">
        <row r="2">
          <cell r="A2">
            <v>0</v>
          </cell>
        </row>
      </sheetData>
      <sheetData sheetId="2583">
        <row r="2">
          <cell r="A2">
            <v>0</v>
          </cell>
        </row>
      </sheetData>
      <sheetData sheetId="2584">
        <row r="2">
          <cell r="A2">
            <v>0</v>
          </cell>
        </row>
      </sheetData>
      <sheetData sheetId="2585">
        <row r="2">
          <cell r="A2">
            <v>0</v>
          </cell>
        </row>
      </sheetData>
      <sheetData sheetId="2586">
        <row r="2">
          <cell r="A2">
            <v>0</v>
          </cell>
        </row>
      </sheetData>
      <sheetData sheetId="2587">
        <row r="2">
          <cell r="A2">
            <v>0</v>
          </cell>
        </row>
      </sheetData>
      <sheetData sheetId="2588">
        <row r="2">
          <cell r="A2">
            <v>0</v>
          </cell>
        </row>
      </sheetData>
      <sheetData sheetId="2589">
        <row r="2">
          <cell r="A2">
            <v>0</v>
          </cell>
        </row>
      </sheetData>
      <sheetData sheetId="2590">
        <row r="2">
          <cell r="A2">
            <v>0</v>
          </cell>
        </row>
      </sheetData>
      <sheetData sheetId="2591">
        <row r="2">
          <cell r="A2">
            <v>0</v>
          </cell>
        </row>
      </sheetData>
      <sheetData sheetId="2592">
        <row r="2">
          <cell r="A2">
            <v>0</v>
          </cell>
        </row>
      </sheetData>
      <sheetData sheetId="2593">
        <row r="2">
          <cell r="A2">
            <v>0</v>
          </cell>
        </row>
      </sheetData>
      <sheetData sheetId="2594">
        <row r="2">
          <cell r="A2">
            <v>0</v>
          </cell>
        </row>
      </sheetData>
      <sheetData sheetId="2595">
        <row r="2">
          <cell r="A2">
            <v>0</v>
          </cell>
        </row>
      </sheetData>
      <sheetData sheetId="2596">
        <row r="2">
          <cell r="A2">
            <v>0</v>
          </cell>
        </row>
      </sheetData>
      <sheetData sheetId="2597">
        <row r="2">
          <cell r="A2">
            <v>0</v>
          </cell>
        </row>
      </sheetData>
      <sheetData sheetId="2598">
        <row r="2">
          <cell r="A2">
            <v>0</v>
          </cell>
        </row>
      </sheetData>
      <sheetData sheetId="2599">
        <row r="2">
          <cell r="A2">
            <v>0</v>
          </cell>
        </row>
      </sheetData>
      <sheetData sheetId="2600">
        <row r="2">
          <cell r="A2">
            <v>0</v>
          </cell>
        </row>
      </sheetData>
      <sheetData sheetId="2601">
        <row r="2">
          <cell r="A2">
            <v>0</v>
          </cell>
        </row>
      </sheetData>
      <sheetData sheetId="2602">
        <row r="2">
          <cell r="A2">
            <v>0</v>
          </cell>
        </row>
      </sheetData>
      <sheetData sheetId="2603">
        <row r="2">
          <cell r="A2">
            <v>0</v>
          </cell>
        </row>
      </sheetData>
      <sheetData sheetId="2604">
        <row r="2">
          <cell r="A2">
            <v>0</v>
          </cell>
        </row>
      </sheetData>
      <sheetData sheetId="2605">
        <row r="2">
          <cell r="A2">
            <v>0</v>
          </cell>
        </row>
      </sheetData>
      <sheetData sheetId="2606">
        <row r="2">
          <cell r="A2">
            <v>0</v>
          </cell>
        </row>
      </sheetData>
      <sheetData sheetId="2607">
        <row r="2">
          <cell r="A2">
            <v>0</v>
          </cell>
        </row>
      </sheetData>
      <sheetData sheetId="2608">
        <row r="2">
          <cell r="A2">
            <v>0</v>
          </cell>
        </row>
      </sheetData>
      <sheetData sheetId="2609">
        <row r="2">
          <cell r="A2">
            <v>0</v>
          </cell>
        </row>
      </sheetData>
      <sheetData sheetId="2610">
        <row r="2">
          <cell r="A2">
            <v>0</v>
          </cell>
        </row>
      </sheetData>
      <sheetData sheetId="2611">
        <row r="2">
          <cell r="A2">
            <v>0</v>
          </cell>
        </row>
      </sheetData>
      <sheetData sheetId="2612">
        <row r="2">
          <cell r="A2">
            <v>0</v>
          </cell>
        </row>
      </sheetData>
      <sheetData sheetId="2613">
        <row r="2">
          <cell r="A2">
            <v>0</v>
          </cell>
        </row>
      </sheetData>
      <sheetData sheetId="2614">
        <row r="2">
          <cell r="A2">
            <v>0</v>
          </cell>
        </row>
      </sheetData>
      <sheetData sheetId="2615">
        <row r="2">
          <cell r="A2">
            <v>0</v>
          </cell>
        </row>
      </sheetData>
      <sheetData sheetId="2616">
        <row r="2">
          <cell r="A2">
            <v>0</v>
          </cell>
        </row>
      </sheetData>
      <sheetData sheetId="2617">
        <row r="2">
          <cell r="A2">
            <v>0</v>
          </cell>
        </row>
      </sheetData>
      <sheetData sheetId="2618">
        <row r="2">
          <cell r="A2">
            <v>0</v>
          </cell>
        </row>
      </sheetData>
      <sheetData sheetId="2619">
        <row r="2">
          <cell r="A2">
            <v>0</v>
          </cell>
        </row>
      </sheetData>
      <sheetData sheetId="2620">
        <row r="2">
          <cell r="A2">
            <v>0</v>
          </cell>
        </row>
      </sheetData>
      <sheetData sheetId="2621">
        <row r="2">
          <cell r="A2">
            <v>0</v>
          </cell>
        </row>
      </sheetData>
      <sheetData sheetId="2622">
        <row r="2">
          <cell r="A2">
            <v>0</v>
          </cell>
        </row>
      </sheetData>
      <sheetData sheetId="2623">
        <row r="2">
          <cell r="A2">
            <v>0</v>
          </cell>
        </row>
      </sheetData>
      <sheetData sheetId="2624">
        <row r="2">
          <cell r="A2">
            <v>0</v>
          </cell>
        </row>
      </sheetData>
      <sheetData sheetId="2625">
        <row r="2">
          <cell r="A2">
            <v>0</v>
          </cell>
        </row>
      </sheetData>
      <sheetData sheetId="2626">
        <row r="2">
          <cell r="A2">
            <v>0</v>
          </cell>
        </row>
      </sheetData>
      <sheetData sheetId="2627">
        <row r="2">
          <cell r="A2">
            <v>0</v>
          </cell>
        </row>
      </sheetData>
      <sheetData sheetId="2628">
        <row r="2">
          <cell r="A2">
            <v>0</v>
          </cell>
        </row>
      </sheetData>
      <sheetData sheetId="2629">
        <row r="2">
          <cell r="A2">
            <v>0</v>
          </cell>
        </row>
      </sheetData>
      <sheetData sheetId="2630">
        <row r="2">
          <cell r="A2">
            <v>0</v>
          </cell>
        </row>
      </sheetData>
      <sheetData sheetId="2631">
        <row r="2">
          <cell r="A2">
            <v>0</v>
          </cell>
        </row>
      </sheetData>
      <sheetData sheetId="2632">
        <row r="2">
          <cell r="A2">
            <v>0</v>
          </cell>
        </row>
      </sheetData>
      <sheetData sheetId="2633">
        <row r="2">
          <cell r="A2">
            <v>0</v>
          </cell>
        </row>
      </sheetData>
      <sheetData sheetId="2634">
        <row r="2">
          <cell r="A2">
            <v>0</v>
          </cell>
        </row>
      </sheetData>
      <sheetData sheetId="2635">
        <row r="2">
          <cell r="A2">
            <v>0</v>
          </cell>
        </row>
      </sheetData>
      <sheetData sheetId="2636">
        <row r="2">
          <cell r="A2">
            <v>0</v>
          </cell>
        </row>
      </sheetData>
      <sheetData sheetId="2637">
        <row r="2">
          <cell r="A2">
            <v>0</v>
          </cell>
        </row>
      </sheetData>
      <sheetData sheetId="2638">
        <row r="2">
          <cell r="A2">
            <v>0</v>
          </cell>
        </row>
      </sheetData>
      <sheetData sheetId="2639">
        <row r="2">
          <cell r="A2">
            <v>0</v>
          </cell>
        </row>
      </sheetData>
      <sheetData sheetId="2640">
        <row r="2">
          <cell r="A2">
            <v>0</v>
          </cell>
        </row>
      </sheetData>
      <sheetData sheetId="2641">
        <row r="2">
          <cell r="A2">
            <v>0</v>
          </cell>
        </row>
      </sheetData>
      <sheetData sheetId="2642">
        <row r="2">
          <cell r="A2">
            <v>0</v>
          </cell>
        </row>
      </sheetData>
      <sheetData sheetId="2643">
        <row r="2">
          <cell r="A2">
            <v>0</v>
          </cell>
        </row>
      </sheetData>
      <sheetData sheetId="2644">
        <row r="2">
          <cell r="A2">
            <v>0</v>
          </cell>
        </row>
      </sheetData>
      <sheetData sheetId="2645">
        <row r="2">
          <cell r="A2">
            <v>0</v>
          </cell>
        </row>
      </sheetData>
      <sheetData sheetId="2646">
        <row r="2">
          <cell r="A2">
            <v>0</v>
          </cell>
        </row>
      </sheetData>
      <sheetData sheetId="2647">
        <row r="2">
          <cell r="A2">
            <v>0</v>
          </cell>
        </row>
      </sheetData>
      <sheetData sheetId="2648">
        <row r="2">
          <cell r="A2">
            <v>0</v>
          </cell>
        </row>
      </sheetData>
      <sheetData sheetId="2649">
        <row r="2">
          <cell r="A2">
            <v>0</v>
          </cell>
        </row>
      </sheetData>
      <sheetData sheetId="2650">
        <row r="2">
          <cell r="A2">
            <v>0</v>
          </cell>
        </row>
      </sheetData>
      <sheetData sheetId="2651">
        <row r="2">
          <cell r="A2">
            <v>0</v>
          </cell>
        </row>
      </sheetData>
      <sheetData sheetId="2652">
        <row r="2">
          <cell r="A2">
            <v>0</v>
          </cell>
        </row>
      </sheetData>
      <sheetData sheetId="2653">
        <row r="2">
          <cell r="A2">
            <v>0</v>
          </cell>
        </row>
      </sheetData>
      <sheetData sheetId="2654">
        <row r="2">
          <cell r="A2">
            <v>0</v>
          </cell>
        </row>
      </sheetData>
      <sheetData sheetId="2655">
        <row r="2">
          <cell r="A2">
            <v>0</v>
          </cell>
        </row>
      </sheetData>
      <sheetData sheetId="2656">
        <row r="2">
          <cell r="A2">
            <v>0</v>
          </cell>
        </row>
      </sheetData>
      <sheetData sheetId="2657">
        <row r="2">
          <cell r="A2">
            <v>0</v>
          </cell>
        </row>
      </sheetData>
      <sheetData sheetId="2658">
        <row r="2">
          <cell r="A2">
            <v>0</v>
          </cell>
        </row>
      </sheetData>
      <sheetData sheetId="2659">
        <row r="2">
          <cell r="A2">
            <v>0</v>
          </cell>
        </row>
      </sheetData>
      <sheetData sheetId="2660">
        <row r="2">
          <cell r="A2">
            <v>0</v>
          </cell>
        </row>
      </sheetData>
      <sheetData sheetId="2661">
        <row r="2">
          <cell r="A2">
            <v>0</v>
          </cell>
        </row>
      </sheetData>
      <sheetData sheetId="2662">
        <row r="2">
          <cell r="A2">
            <v>0</v>
          </cell>
        </row>
      </sheetData>
      <sheetData sheetId="2663">
        <row r="2">
          <cell r="A2">
            <v>0</v>
          </cell>
        </row>
      </sheetData>
      <sheetData sheetId="2664">
        <row r="2">
          <cell r="A2">
            <v>0</v>
          </cell>
        </row>
      </sheetData>
      <sheetData sheetId="2665">
        <row r="2">
          <cell r="A2">
            <v>0</v>
          </cell>
        </row>
      </sheetData>
      <sheetData sheetId="2666">
        <row r="2">
          <cell r="A2">
            <v>0</v>
          </cell>
        </row>
      </sheetData>
      <sheetData sheetId="2667">
        <row r="2">
          <cell r="A2">
            <v>0</v>
          </cell>
        </row>
      </sheetData>
      <sheetData sheetId="2668">
        <row r="2">
          <cell r="A2">
            <v>0</v>
          </cell>
        </row>
      </sheetData>
      <sheetData sheetId="2669">
        <row r="2">
          <cell r="A2">
            <v>0</v>
          </cell>
        </row>
      </sheetData>
      <sheetData sheetId="2670">
        <row r="2">
          <cell r="A2">
            <v>0</v>
          </cell>
        </row>
      </sheetData>
      <sheetData sheetId="2671">
        <row r="2">
          <cell r="A2">
            <v>0</v>
          </cell>
        </row>
      </sheetData>
      <sheetData sheetId="2672">
        <row r="2">
          <cell r="A2">
            <v>0</v>
          </cell>
        </row>
      </sheetData>
      <sheetData sheetId="2673">
        <row r="2">
          <cell r="A2">
            <v>0</v>
          </cell>
        </row>
      </sheetData>
      <sheetData sheetId="2674">
        <row r="2">
          <cell r="A2">
            <v>0</v>
          </cell>
        </row>
      </sheetData>
      <sheetData sheetId="2675">
        <row r="2">
          <cell r="A2">
            <v>0</v>
          </cell>
        </row>
      </sheetData>
      <sheetData sheetId="2676">
        <row r="2">
          <cell r="A2">
            <v>0</v>
          </cell>
        </row>
      </sheetData>
      <sheetData sheetId="2677">
        <row r="2">
          <cell r="A2">
            <v>0</v>
          </cell>
        </row>
      </sheetData>
      <sheetData sheetId="2678">
        <row r="2">
          <cell r="A2">
            <v>0</v>
          </cell>
        </row>
      </sheetData>
      <sheetData sheetId="2679">
        <row r="2">
          <cell r="A2">
            <v>0</v>
          </cell>
        </row>
      </sheetData>
      <sheetData sheetId="2680">
        <row r="2">
          <cell r="A2">
            <v>0</v>
          </cell>
        </row>
      </sheetData>
      <sheetData sheetId="2681">
        <row r="2">
          <cell r="A2">
            <v>0</v>
          </cell>
        </row>
      </sheetData>
      <sheetData sheetId="2682">
        <row r="2">
          <cell r="A2">
            <v>0</v>
          </cell>
        </row>
      </sheetData>
      <sheetData sheetId="2683">
        <row r="2">
          <cell r="A2">
            <v>0</v>
          </cell>
        </row>
      </sheetData>
      <sheetData sheetId="2684">
        <row r="2">
          <cell r="A2">
            <v>0</v>
          </cell>
        </row>
      </sheetData>
      <sheetData sheetId="2685">
        <row r="2">
          <cell r="A2">
            <v>0</v>
          </cell>
        </row>
      </sheetData>
      <sheetData sheetId="2686">
        <row r="2">
          <cell r="A2">
            <v>0</v>
          </cell>
        </row>
      </sheetData>
      <sheetData sheetId="2687">
        <row r="2">
          <cell r="A2">
            <v>0</v>
          </cell>
        </row>
      </sheetData>
      <sheetData sheetId="2688">
        <row r="2">
          <cell r="A2">
            <v>0</v>
          </cell>
        </row>
      </sheetData>
      <sheetData sheetId="2689">
        <row r="2">
          <cell r="A2">
            <v>0</v>
          </cell>
        </row>
      </sheetData>
      <sheetData sheetId="2690">
        <row r="2">
          <cell r="A2">
            <v>0</v>
          </cell>
        </row>
      </sheetData>
      <sheetData sheetId="2691">
        <row r="2">
          <cell r="A2">
            <v>0</v>
          </cell>
        </row>
      </sheetData>
      <sheetData sheetId="2692">
        <row r="2">
          <cell r="A2">
            <v>0</v>
          </cell>
        </row>
      </sheetData>
      <sheetData sheetId="2693">
        <row r="2">
          <cell r="A2">
            <v>0</v>
          </cell>
        </row>
      </sheetData>
      <sheetData sheetId="2694">
        <row r="2">
          <cell r="A2">
            <v>0</v>
          </cell>
        </row>
      </sheetData>
      <sheetData sheetId="2695"/>
      <sheetData sheetId="2696">
        <row r="2">
          <cell r="A2">
            <v>0</v>
          </cell>
        </row>
      </sheetData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>
        <row r="2">
          <cell r="A2">
            <v>0</v>
          </cell>
        </row>
      </sheetData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>
        <row r="2">
          <cell r="A2">
            <v>0</v>
          </cell>
        </row>
      </sheetData>
      <sheetData sheetId="2733">
        <row r="2">
          <cell r="A2">
            <v>0</v>
          </cell>
        </row>
      </sheetData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>
        <row r="2">
          <cell r="A2">
            <v>0</v>
          </cell>
        </row>
      </sheetData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>
        <row r="2">
          <cell r="A2">
            <v>0</v>
          </cell>
        </row>
      </sheetData>
      <sheetData sheetId="2759">
        <row r="2">
          <cell r="A2">
            <v>0</v>
          </cell>
        </row>
      </sheetData>
      <sheetData sheetId="2760">
        <row r="2">
          <cell r="A2">
            <v>0</v>
          </cell>
        </row>
      </sheetData>
      <sheetData sheetId="2761">
        <row r="2">
          <cell r="A2">
            <v>0</v>
          </cell>
        </row>
      </sheetData>
      <sheetData sheetId="2762">
        <row r="2">
          <cell r="A2">
            <v>0</v>
          </cell>
        </row>
      </sheetData>
      <sheetData sheetId="2763">
        <row r="2">
          <cell r="A2">
            <v>0</v>
          </cell>
        </row>
      </sheetData>
      <sheetData sheetId="2764">
        <row r="2">
          <cell r="A2">
            <v>0</v>
          </cell>
        </row>
      </sheetData>
      <sheetData sheetId="2765"/>
      <sheetData sheetId="2766"/>
      <sheetData sheetId="2767">
        <row r="2">
          <cell r="A2">
            <v>0</v>
          </cell>
        </row>
      </sheetData>
      <sheetData sheetId="2768">
        <row r="2">
          <cell r="A2">
            <v>0</v>
          </cell>
        </row>
      </sheetData>
      <sheetData sheetId="2769">
        <row r="2">
          <cell r="A2">
            <v>0</v>
          </cell>
        </row>
      </sheetData>
      <sheetData sheetId="2770">
        <row r="2">
          <cell r="A2">
            <v>0</v>
          </cell>
        </row>
      </sheetData>
      <sheetData sheetId="2771">
        <row r="2">
          <cell r="A2">
            <v>0</v>
          </cell>
        </row>
      </sheetData>
      <sheetData sheetId="2772">
        <row r="2">
          <cell r="A2">
            <v>0</v>
          </cell>
        </row>
      </sheetData>
      <sheetData sheetId="2773">
        <row r="2">
          <cell r="A2">
            <v>0</v>
          </cell>
        </row>
      </sheetData>
      <sheetData sheetId="2774">
        <row r="2">
          <cell r="A2">
            <v>0</v>
          </cell>
        </row>
      </sheetData>
      <sheetData sheetId="2775"/>
      <sheetData sheetId="2776">
        <row r="2">
          <cell r="A2">
            <v>0</v>
          </cell>
        </row>
      </sheetData>
      <sheetData sheetId="2777">
        <row r="2">
          <cell r="A2">
            <v>0</v>
          </cell>
        </row>
      </sheetData>
      <sheetData sheetId="2778">
        <row r="2">
          <cell r="A2">
            <v>0</v>
          </cell>
        </row>
      </sheetData>
      <sheetData sheetId="2779">
        <row r="2">
          <cell r="A2">
            <v>0</v>
          </cell>
        </row>
      </sheetData>
      <sheetData sheetId="2780">
        <row r="2">
          <cell r="A2">
            <v>0</v>
          </cell>
        </row>
      </sheetData>
      <sheetData sheetId="2781">
        <row r="2">
          <cell r="A2">
            <v>0</v>
          </cell>
        </row>
      </sheetData>
      <sheetData sheetId="2782">
        <row r="2">
          <cell r="A2">
            <v>0</v>
          </cell>
        </row>
      </sheetData>
      <sheetData sheetId="2783">
        <row r="2">
          <cell r="A2">
            <v>0</v>
          </cell>
        </row>
      </sheetData>
      <sheetData sheetId="2784">
        <row r="2">
          <cell r="A2">
            <v>0</v>
          </cell>
        </row>
      </sheetData>
      <sheetData sheetId="2785">
        <row r="2">
          <cell r="A2">
            <v>0</v>
          </cell>
        </row>
      </sheetData>
      <sheetData sheetId="2786">
        <row r="2">
          <cell r="A2">
            <v>0</v>
          </cell>
        </row>
      </sheetData>
      <sheetData sheetId="2787">
        <row r="2">
          <cell r="A2">
            <v>0</v>
          </cell>
        </row>
      </sheetData>
      <sheetData sheetId="2788">
        <row r="2">
          <cell r="A2">
            <v>0</v>
          </cell>
        </row>
      </sheetData>
      <sheetData sheetId="2789">
        <row r="2">
          <cell r="A2">
            <v>0</v>
          </cell>
        </row>
      </sheetData>
      <sheetData sheetId="2790">
        <row r="2">
          <cell r="A2">
            <v>0</v>
          </cell>
        </row>
      </sheetData>
      <sheetData sheetId="2791">
        <row r="2">
          <cell r="A2">
            <v>0</v>
          </cell>
        </row>
      </sheetData>
      <sheetData sheetId="2792">
        <row r="2">
          <cell r="A2">
            <v>0</v>
          </cell>
        </row>
      </sheetData>
      <sheetData sheetId="2793">
        <row r="2">
          <cell r="A2">
            <v>0</v>
          </cell>
        </row>
      </sheetData>
      <sheetData sheetId="2794">
        <row r="2">
          <cell r="A2">
            <v>0</v>
          </cell>
        </row>
      </sheetData>
      <sheetData sheetId="2795">
        <row r="2">
          <cell r="A2">
            <v>0</v>
          </cell>
        </row>
      </sheetData>
      <sheetData sheetId="2796">
        <row r="2">
          <cell r="A2">
            <v>0</v>
          </cell>
        </row>
      </sheetData>
      <sheetData sheetId="2797">
        <row r="2">
          <cell r="A2">
            <v>0</v>
          </cell>
        </row>
      </sheetData>
      <sheetData sheetId="2798">
        <row r="2">
          <cell r="A2">
            <v>0</v>
          </cell>
        </row>
      </sheetData>
      <sheetData sheetId="2799">
        <row r="2">
          <cell r="A2">
            <v>0</v>
          </cell>
        </row>
      </sheetData>
      <sheetData sheetId="2800">
        <row r="2">
          <cell r="A2">
            <v>0</v>
          </cell>
        </row>
      </sheetData>
      <sheetData sheetId="2801">
        <row r="2">
          <cell r="A2">
            <v>0</v>
          </cell>
        </row>
      </sheetData>
      <sheetData sheetId="2802">
        <row r="2">
          <cell r="A2">
            <v>0</v>
          </cell>
        </row>
      </sheetData>
      <sheetData sheetId="2803">
        <row r="2">
          <cell r="A2">
            <v>0</v>
          </cell>
        </row>
      </sheetData>
      <sheetData sheetId="2804">
        <row r="2">
          <cell r="A2">
            <v>0</v>
          </cell>
        </row>
      </sheetData>
      <sheetData sheetId="2805">
        <row r="2">
          <cell r="A2">
            <v>0</v>
          </cell>
        </row>
      </sheetData>
      <sheetData sheetId="2806">
        <row r="2">
          <cell r="A2">
            <v>0</v>
          </cell>
        </row>
      </sheetData>
      <sheetData sheetId="2807">
        <row r="2">
          <cell r="A2">
            <v>0</v>
          </cell>
        </row>
      </sheetData>
      <sheetData sheetId="2808">
        <row r="2">
          <cell r="A2">
            <v>0</v>
          </cell>
        </row>
      </sheetData>
      <sheetData sheetId="2809">
        <row r="2">
          <cell r="A2">
            <v>0</v>
          </cell>
        </row>
      </sheetData>
      <sheetData sheetId="2810">
        <row r="2">
          <cell r="A2">
            <v>0</v>
          </cell>
        </row>
      </sheetData>
      <sheetData sheetId="2811">
        <row r="2">
          <cell r="A2">
            <v>0</v>
          </cell>
        </row>
      </sheetData>
      <sheetData sheetId="2812">
        <row r="2">
          <cell r="A2">
            <v>0</v>
          </cell>
        </row>
      </sheetData>
      <sheetData sheetId="2813">
        <row r="2">
          <cell r="A2">
            <v>0</v>
          </cell>
        </row>
      </sheetData>
      <sheetData sheetId="2814">
        <row r="2">
          <cell r="A2">
            <v>0</v>
          </cell>
        </row>
      </sheetData>
      <sheetData sheetId="2815">
        <row r="2">
          <cell r="A2">
            <v>0</v>
          </cell>
        </row>
      </sheetData>
      <sheetData sheetId="2816">
        <row r="2">
          <cell r="A2">
            <v>0</v>
          </cell>
        </row>
      </sheetData>
      <sheetData sheetId="2817">
        <row r="2">
          <cell r="A2">
            <v>0</v>
          </cell>
        </row>
      </sheetData>
      <sheetData sheetId="2818">
        <row r="2">
          <cell r="A2">
            <v>0</v>
          </cell>
        </row>
      </sheetData>
      <sheetData sheetId="2819">
        <row r="2">
          <cell r="A2">
            <v>0</v>
          </cell>
        </row>
      </sheetData>
      <sheetData sheetId="2820">
        <row r="2">
          <cell r="A2">
            <v>0</v>
          </cell>
        </row>
      </sheetData>
      <sheetData sheetId="2821">
        <row r="2">
          <cell r="A2">
            <v>0</v>
          </cell>
        </row>
      </sheetData>
      <sheetData sheetId="2822">
        <row r="2">
          <cell r="A2">
            <v>0</v>
          </cell>
        </row>
      </sheetData>
      <sheetData sheetId="2823">
        <row r="2">
          <cell r="A2">
            <v>0</v>
          </cell>
        </row>
      </sheetData>
      <sheetData sheetId="2824">
        <row r="2">
          <cell r="A2">
            <v>0</v>
          </cell>
        </row>
      </sheetData>
      <sheetData sheetId="2825">
        <row r="2">
          <cell r="A2">
            <v>0</v>
          </cell>
        </row>
      </sheetData>
      <sheetData sheetId="2826">
        <row r="2">
          <cell r="A2">
            <v>0</v>
          </cell>
        </row>
      </sheetData>
      <sheetData sheetId="2827">
        <row r="2">
          <cell r="A2">
            <v>0</v>
          </cell>
        </row>
      </sheetData>
      <sheetData sheetId="2828">
        <row r="2">
          <cell r="A2">
            <v>0</v>
          </cell>
        </row>
      </sheetData>
      <sheetData sheetId="2829">
        <row r="2">
          <cell r="A2">
            <v>0</v>
          </cell>
        </row>
      </sheetData>
      <sheetData sheetId="2830">
        <row r="2">
          <cell r="A2">
            <v>0</v>
          </cell>
        </row>
      </sheetData>
      <sheetData sheetId="2831">
        <row r="2">
          <cell r="A2">
            <v>0</v>
          </cell>
        </row>
      </sheetData>
      <sheetData sheetId="2832">
        <row r="2">
          <cell r="A2">
            <v>0</v>
          </cell>
        </row>
      </sheetData>
      <sheetData sheetId="2833">
        <row r="2">
          <cell r="A2">
            <v>0</v>
          </cell>
        </row>
      </sheetData>
      <sheetData sheetId="2834">
        <row r="2">
          <cell r="A2">
            <v>0</v>
          </cell>
        </row>
      </sheetData>
      <sheetData sheetId="2835">
        <row r="2">
          <cell r="A2">
            <v>0</v>
          </cell>
        </row>
      </sheetData>
      <sheetData sheetId="2836">
        <row r="2">
          <cell r="A2">
            <v>0</v>
          </cell>
        </row>
      </sheetData>
      <sheetData sheetId="2837">
        <row r="2">
          <cell r="A2">
            <v>0</v>
          </cell>
        </row>
      </sheetData>
      <sheetData sheetId="2838">
        <row r="2">
          <cell r="A2">
            <v>0</v>
          </cell>
        </row>
      </sheetData>
      <sheetData sheetId="2839">
        <row r="2">
          <cell r="A2">
            <v>0</v>
          </cell>
        </row>
      </sheetData>
      <sheetData sheetId="2840">
        <row r="2">
          <cell r="A2">
            <v>0</v>
          </cell>
        </row>
      </sheetData>
      <sheetData sheetId="2841">
        <row r="2">
          <cell r="A2">
            <v>0</v>
          </cell>
        </row>
      </sheetData>
      <sheetData sheetId="2842">
        <row r="2">
          <cell r="A2">
            <v>0</v>
          </cell>
        </row>
      </sheetData>
      <sheetData sheetId="2843">
        <row r="2">
          <cell r="A2">
            <v>0</v>
          </cell>
        </row>
      </sheetData>
      <sheetData sheetId="2844">
        <row r="2">
          <cell r="A2">
            <v>0</v>
          </cell>
        </row>
      </sheetData>
      <sheetData sheetId="2845">
        <row r="2">
          <cell r="A2">
            <v>0</v>
          </cell>
        </row>
      </sheetData>
      <sheetData sheetId="2846">
        <row r="2">
          <cell r="A2">
            <v>0</v>
          </cell>
        </row>
      </sheetData>
      <sheetData sheetId="2847">
        <row r="2">
          <cell r="A2">
            <v>0</v>
          </cell>
        </row>
      </sheetData>
      <sheetData sheetId="2848">
        <row r="2">
          <cell r="A2">
            <v>0</v>
          </cell>
        </row>
      </sheetData>
      <sheetData sheetId="2849">
        <row r="2">
          <cell r="A2">
            <v>0</v>
          </cell>
        </row>
      </sheetData>
      <sheetData sheetId="2850">
        <row r="2">
          <cell r="A2">
            <v>0</v>
          </cell>
        </row>
      </sheetData>
      <sheetData sheetId="2851">
        <row r="2">
          <cell r="A2">
            <v>0</v>
          </cell>
        </row>
      </sheetData>
      <sheetData sheetId="2852">
        <row r="2">
          <cell r="A2">
            <v>0</v>
          </cell>
        </row>
      </sheetData>
      <sheetData sheetId="2853">
        <row r="2">
          <cell r="A2">
            <v>0</v>
          </cell>
        </row>
      </sheetData>
      <sheetData sheetId="2854">
        <row r="2">
          <cell r="A2">
            <v>0</v>
          </cell>
        </row>
      </sheetData>
      <sheetData sheetId="2855">
        <row r="2">
          <cell r="A2">
            <v>0</v>
          </cell>
        </row>
      </sheetData>
      <sheetData sheetId="2856">
        <row r="2">
          <cell r="A2">
            <v>0</v>
          </cell>
        </row>
      </sheetData>
      <sheetData sheetId="2857">
        <row r="2">
          <cell r="A2">
            <v>0</v>
          </cell>
        </row>
      </sheetData>
      <sheetData sheetId="2858">
        <row r="2">
          <cell r="A2">
            <v>0</v>
          </cell>
        </row>
      </sheetData>
      <sheetData sheetId="2859">
        <row r="2">
          <cell r="A2">
            <v>0</v>
          </cell>
        </row>
      </sheetData>
      <sheetData sheetId="2860">
        <row r="2">
          <cell r="A2">
            <v>0</v>
          </cell>
        </row>
      </sheetData>
      <sheetData sheetId="2861">
        <row r="2">
          <cell r="A2">
            <v>0</v>
          </cell>
        </row>
      </sheetData>
      <sheetData sheetId="2862">
        <row r="2">
          <cell r="A2">
            <v>0</v>
          </cell>
        </row>
      </sheetData>
      <sheetData sheetId="2863">
        <row r="2">
          <cell r="A2">
            <v>0</v>
          </cell>
        </row>
      </sheetData>
      <sheetData sheetId="2864">
        <row r="2">
          <cell r="A2">
            <v>0</v>
          </cell>
        </row>
      </sheetData>
      <sheetData sheetId="2865">
        <row r="2">
          <cell r="A2">
            <v>0</v>
          </cell>
        </row>
      </sheetData>
      <sheetData sheetId="2866">
        <row r="2">
          <cell r="A2">
            <v>0</v>
          </cell>
        </row>
      </sheetData>
      <sheetData sheetId="2867">
        <row r="2">
          <cell r="A2">
            <v>0</v>
          </cell>
        </row>
      </sheetData>
      <sheetData sheetId="2868">
        <row r="2">
          <cell r="A2">
            <v>0</v>
          </cell>
        </row>
      </sheetData>
      <sheetData sheetId="2869">
        <row r="2">
          <cell r="A2">
            <v>0</v>
          </cell>
        </row>
      </sheetData>
      <sheetData sheetId="2870">
        <row r="2">
          <cell r="A2">
            <v>0</v>
          </cell>
        </row>
      </sheetData>
      <sheetData sheetId="2871">
        <row r="2">
          <cell r="A2">
            <v>0</v>
          </cell>
        </row>
      </sheetData>
      <sheetData sheetId="2872">
        <row r="2">
          <cell r="A2">
            <v>0</v>
          </cell>
        </row>
      </sheetData>
      <sheetData sheetId="2873">
        <row r="2">
          <cell r="A2">
            <v>0</v>
          </cell>
        </row>
      </sheetData>
      <sheetData sheetId="2874">
        <row r="2">
          <cell r="A2">
            <v>0</v>
          </cell>
        </row>
      </sheetData>
      <sheetData sheetId="2875">
        <row r="2">
          <cell r="A2">
            <v>0</v>
          </cell>
        </row>
      </sheetData>
      <sheetData sheetId="2876">
        <row r="2">
          <cell r="A2">
            <v>0</v>
          </cell>
        </row>
      </sheetData>
      <sheetData sheetId="2877">
        <row r="2">
          <cell r="A2">
            <v>0</v>
          </cell>
        </row>
      </sheetData>
      <sheetData sheetId="2878">
        <row r="2">
          <cell r="A2">
            <v>0</v>
          </cell>
        </row>
      </sheetData>
      <sheetData sheetId="2879">
        <row r="2">
          <cell r="A2">
            <v>0</v>
          </cell>
        </row>
      </sheetData>
      <sheetData sheetId="2880">
        <row r="2">
          <cell r="A2">
            <v>0</v>
          </cell>
        </row>
      </sheetData>
      <sheetData sheetId="2881">
        <row r="2">
          <cell r="A2">
            <v>0</v>
          </cell>
        </row>
      </sheetData>
      <sheetData sheetId="2882">
        <row r="2">
          <cell r="A2">
            <v>0</v>
          </cell>
        </row>
      </sheetData>
      <sheetData sheetId="2883">
        <row r="2">
          <cell r="A2">
            <v>0</v>
          </cell>
        </row>
      </sheetData>
      <sheetData sheetId="2884">
        <row r="2">
          <cell r="A2">
            <v>0</v>
          </cell>
        </row>
      </sheetData>
      <sheetData sheetId="2885">
        <row r="2">
          <cell r="A2">
            <v>0</v>
          </cell>
        </row>
      </sheetData>
      <sheetData sheetId="2886">
        <row r="2">
          <cell r="A2">
            <v>0</v>
          </cell>
        </row>
      </sheetData>
      <sheetData sheetId="2887">
        <row r="2">
          <cell r="A2">
            <v>0</v>
          </cell>
        </row>
      </sheetData>
      <sheetData sheetId="2888">
        <row r="2">
          <cell r="A2">
            <v>0</v>
          </cell>
        </row>
      </sheetData>
      <sheetData sheetId="2889">
        <row r="2">
          <cell r="A2">
            <v>0</v>
          </cell>
        </row>
      </sheetData>
      <sheetData sheetId="2890">
        <row r="2">
          <cell r="A2">
            <v>0</v>
          </cell>
        </row>
      </sheetData>
      <sheetData sheetId="2891">
        <row r="2">
          <cell r="A2">
            <v>0</v>
          </cell>
        </row>
      </sheetData>
      <sheetData sheetId="2892">
        <row r="2">
          <cell r="A2">
            <v>0</v>
          </cell>
        </row>
      </sheetData>
      <sheetData sheetId="2893">
        <row r="2">
          <cell r="A2">
            <v>0</v>
          </cell>
        </row>
      </sheetData>
      <sheetData sheetId="2894">
        <row r="2">
          <cell r="A2">
            <v>0</v>
          </cell>
        </row>
      </sheetData>
      <sheetData sheetId="2895">
        <row r="2">
          <cell r="A2">
            <v>0</v>
          </cell>
        </row>
      </sheetData>
      <sheetData sheetId="2896">
        <row r="2">
          <cell r="A2">
            <v>0</v>
          </cell>
        </row>
      </sheetData>
      <sheetData sheetId="2897">
        <row r="2">
          <cell r="A2">
            <v>0</v>
          </cell>
        </row>
      </sheetData>
      <sheetData sheetId="2898">
        <row r="2">
          <cell r="A2">
            <v>0</v>
          </cell>
        </row>
      </sheetData>
      <sheetData sheetId="2899">
        <row r="2">
          <cell r="A2">
            <v>0</v>
          </cell>
        </row>
      </sheetData>
      <sheetData sheetId="2900">
        <row r="2">
          <cell r="A2">
            <v>0</v>
          </cell>
        </row>
      </sheetData>
      <sheetData sheetId="2901">
        <row r="2">
          <cell r="A2">
            <v>0</v>
          </cell>
        </row>
      </sheetData>
      <sheetData sheetId="2902">
        <row r="2">
          <cell r="A2">
            <v>0</v>
          </cell>
        </row>
      </sheetData>
      <sheetData sheetId="2903">
        <row r="2">
          <cell r="A2">
            <v>0</v>
          </cell>
        </row>
      </sheetData>
      <sheetData sheetId="2904">
        <row r="2">
          <cell r="A2">
            <v>0</v>
          </cell>
        </row>
      </sheetData>
      <sheetData sheetId="2905">
        <row r="2">
          <cell r="A2">
            <v>0</v>
          </cell>
        </row>
      </sheetData>
      <sheetData sheetId="2906">
        <row r="2">
          <cell r="A2">
            <v>0</v>
          </cell>
        </row>
      </sheetData>
      <sheetData sheetId="2907">
        <row r="2">
          <cell r="A2">
            <v>0</v>
          </cell>
        </row>
      </sheetData>
      <sheetData sheetId="2908">
        <row r="2">
          <cell r="A2">
            <v>0</v>
          </cell>
        </row>
      </sheetData>
      <sheetData sheetId="2909">
        <row r="2">
          <cell r="A2">
            <v>0</v>
          </cell>
        </row>
      </sheetData>
      <sheetData sheetId="2910">
        <row r="2">
          <cell r="A2">
            <v>0</v>
          </cell>
        </row>
      </sheetData>
      <sheetData sheetId="2911">
        <row r="2">
          <cell r="A2">
            <v>0</v>
          </cell>
        </row>
      </sheetData>
      <sheetData sheetId="2912">
        <row r="2">
          <cell r="A2">
            <v>0</v>
          </cell>
        </row>
      </sheetData>
      <sheetData sheetId="2913">
        <row r="2">
          <cell r="A2">
            <v>0</v>
          </cell>
        </row>
      </sheetData>
      <sheetData sheetId="2914">
        <row r="2">
          <cell r="A2">
            <v>0</v>
          </cell>
        </row>
      </sheetData>
      <sheetData sheetId="2915">
        <row r="2">
          <cell r="A2">
            <v>0</v>
          </cell>
        </row>
      </sheetData>
      <sheetData sheetId="2916">
        <row r="2">
          <cell r="A2">
            <v>0</v>
          </cell>
        </row>
      </sheetData>
      <sheetData sheetId="2917">
        <row r="2">
          <cell r="A2">
            <v>0</v>
          </cell>
        </row>
      </sheetData>
      <sheetData sheetId="2918">
        <row r="2">
          <cell r="A2">
            <v>0</v>
          </cell>
        </row>
      </sheetData>
      <sheetData sheetId="2919">
        <row r="2">
          <cell r="A2">
            <v>0</v>
          </cell>
        </row>
      </sheetData>
      <sheetData sheetId="2920">
        <row r="2">
          <cell r="A2">
            <v>0</v>
          </cell>
        </row>
      </sheetData>
      <sheetData sheetId="2921">
        <row r="2">
          <cell r="A2">
            <v>0</v>
          </cell>
        </row>
      </sheetData>
      <sheetData sheetId="2922">
        <row r="2">
          <cell r="A2">
            <v>0</v>
          </cell>
        </row>
      </sheetData>
      <sheetData sheetId="2923">
        <row r="2">
          <cell r="A2">
            <v>0</v>
          </cell>
        </row>
      </sheetData>
      <sheetData sheetId="2924">
        <row r="2">
          <cell r="A2">
            <v>0</v>
          </cell>
        </row>
      </sheetData>
      <sheetData sheetId="2925">
        <row r="2">
          <cell r="A2">
            <v>0</v>
          </cell>
        </row>
      </sheetData>
      <sheetData sheetId="2926">
        <row r="2">
          <cell r="A2">
            <v>0</v>
          </cell>
        </row>
      </sheetData>
      <sheetData sheetId="2927">
        <row r="2">
          <cell r="A2">
            <v>0</v>
          </cell>
        </row>
      </sheetData>
      <sheetData sheetId="2928">
        <row r="2">
          <cell r="A2">
            <v>0</v>
          </cell>
        </row>
      </sheetData>
      <sheetData sheetId="2929">
        <row r="2">
          <cell r="A2">
            <v>0</v>
          </cell>
        </row>
      </sheetData>
      <sheetData sheetId="2930">
        <row r="2">
          <cell r="A2">
            <v>0</v>
          </cell>
        </row>
      </sheetData>
      <sheetData sheetId="2931">
        <row r="2">
          <cell r="A2">
            <v>0</v>
          </cell>
        </row>
      </sheetData>
      <sheetData sheetId="2932">
        <row r="2">
          <cell r="A2">
            <v>0</v>
          </cell>
        </row>
      </sheetData>
      <sheetData sheetId="2933">
        <row r="2">
          <cell r="A2">
            <v>0</v>
          </cell>
        </row>
      </sheetData>
      <sheetData sheetId="2934">
        <row r="2">
          <cell r="A2">
            <v>0</v>
          </cell>
        </row>
      </sheetData>
      <sheetData sheetId="2935">
        <row r="2">
          <cell r="A2">
            <v>0</v>
          </cell>
        </row>
      </sheetData>
      <sheetData sheetId="2936">
        <row r="2">
          <cell r="A2">
            <v>0</v>
          </cell>
        </row>
      </sheetData>
      <sheetData sheetId="2937">
        <row r="2">
          <cell r="A2">
            <v>0</v>
          </cell>
        </row>
      </sheetData>
      <sheetData sheetId="2938">
        <row r="2">
          <cell r="A2">
            <v>0</v>
          </cell>
        </row>
      </sheetData>
      <sheetData sheetId="2939">
        <row r="2">
          <cell r="A2">
            <v>0</v>
          </cell>
        </row>
      </sheetData>
      <sheetData sheetId="2940">
        <row r="2">
          <cell r="A2">
            <v>0</v>
          </cell>
        </row>
      </sheetData>
      <sheetData sheetId="2941">
        <row r="2">
          <cell r="A2">
            <v>0</v>
          </cell>
        </row>
      </sheetData>
      <sheetData sheetId="2942">
        <row r="2">
          <cell r="A2">
            <v>0</v>
          </cell>
        </row>
      </sheetData>
      <sheetData sheetId="2943">
        <row r="2">
          <cell r="A2">
            <v>0</v>
          </cell>
        </row>
      </sheetData>
      <sheetData sheetId="2944">
        <row r="2">
          <cell r="A2">
            <v>0</v>
          </cell>
        </row>
      </sheetData>
      <sheetData sheetId="2945">
        <row r="2">
          <cell r="A2">
            <v>0</v>
          </cell>
        </row>
      </sheetData>
      <sheetData sheetId="2946">
        <row r="2">
          <cell r="A2">
            <v>0</v>
          </cell>
        </row>
      </sheetData>
      <sheetData sheetId="2947">
        <row r="2">
          <cell r="A2">
            <v>0</v>
          </cell>
        </row>
      </sheetData>
      <sheetData sheetId="2948">
        <row r="2">
          <cell r="A2">
            <v>0</v>
          </cell>
        </row>
      </sheetData>
      <sheetData sheetId="2949">
        <row r="2">
          <cell r="A2">
            <v>0</v>
          </cell>
        </row>
      </sheetData>
      <sheetData sheetId="2950">
        <row r="2">
          <cell r="A2">
            <v>0</v>
          </cell>
        </row>
      </sheetData>
      <sheetData sheetId="2951">
        <row r="2">
          <cell r="A2">
            <v>0</v>
          </cell>
        </row>
      </sheetData>
      <sheetData sheetId="2952">
        <row r="2">
          <cell r="A2">
            <v>0</v>
          </cell>
        </row>
      </sheetData>
      <sheetData sheetId="2953">
        <row r="2">
          <cell r="A2">
            <v>0</v>
          </cell>
        </row>
      </sheetData>
      <sheetData sheetId="2954">
        <row r="2">
          <cell r="A2">
            <v>0</v>
          </cell>
        </row>
      </sheetData>
      <sheetData sheetId="2955">
        <row r="2">
          <cell r="A2">
            <v>0</v>
          </cell>
        </row>
      </sheetData>
      <sheetData sheetId="2956">
        <row r="2">
          <cell r="A2">
            <v>0</v>
          </cell>
        </row>
      </sheetData>
      <sheetData sheetId="2957">
        <row r="2">
          <cell r="A2">
            <v>0</v>
          </cell>
        </row>
      </sheetData>
      <sheetData sheetId="2958">
        <row r="2">
          <cell r="A2">
            <v>0</v>
          </cell>
        </row>
      </sheetData>
      <sheetData sheetId="2959">
        <row r="2">
          <cell r="A2">
            <v>0</v>
          </cell>
        </row>
      </sheetData>
      <sheetData sheetId="2960">
        <row r="2">
          <cell r="A2">
            <v>0</v>
          </cell>
        </row>
      </sheetData>
      <sheetData sheetId="2961">
        <row r="2">
          <cell r="A2">
            <v>0</v>
          </cell>
        </row>
      </sheetData>
      <sheetData sheetId="2962">
        <row r="2">
          <cell r="A2">
            <v>0</v>
          </cell>
        </row>
      </sheetData>
      <sheetData sheetId="2963">
        <row r="2">
          <cell r="A2">
            <v>0</v>
          </cell>
        </row>
      </sheetData>
      <sheetData sheetId="2964">
        <row r="2">
          <cell r="A2">
            <v>0</v>
          </cell>
        </row>
      </sheetData>
      <sheetData sheetId="2965">
        <row r="2">
          <cell r="A2">
            <v>0</v>
          </cell>
        </row>
      </sheetData>
      <sheetData sheetId="2966">
        <row r="2">
          <cell r="A2">
            <v>0</v>
          </cell>
        </row>
      </sheetData>
      <sheetData sheetId="2967"/>
      <sheetData sheetId="2968"/>
      <sheetData sheetId="2969"/>
      <sheetData sheetId="2970">
        <row r="2">
          <cell r="A2">
            <v>0</v>
          </cell>
        </row>
      </sheetData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>
        <row r="2">
          <cell r="A2">
            <v>0</v>
          </cell>
        </row>
      </sheetData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>
        <row r="2">
          <cell r="A2">
            <v>0</v>
          </cell>
        </row>
      </sheetData>
      <sheetData sheetId="3007">
        <row r="2">
          <cell r="A2">
            <v>0</v>
          </cell>
        </row>
      </sheetData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>
        <row r="2">
          <cell r="A2">
            <v>0</v>
          </cell>
        </row>
      </sheetData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>
        <row r="2">
          <cell r="A2">
            <v>0</v>
          </cell>
        </row>
      </sheetData>
      <sheetData sheetId="3033">
        <row r="2">
          <cell r="A2">
            <v>0</v>
          </cell>
        </row>
      </sheetData>
      <sheetData sheetId="3034">
        <row r="2">
          <cell r="A2">
            <v>0</v>
          </cell>
        </row>
      </sheetData>
      <sheetData sheetId="3035">
        <row r="2">
          <cell r="A2">
            <v>0</v>
          </cell>
        </row>
      </sheetData>
      <sheetData sheetId="3036">
        <row r="2">
          <cell r="A2">
            <v>0</v>
          </cell>
        </row>
      </sheetData>
      <sheetData sheetId="3037">
        <row r="2">
          <cell r="A2">
            <v>0</v>
          </cell>
        </row>
      </sheetData>
      <sheetData sheetId="3038">
        <row r="2">
          <cell r="A2">
            <v>0</v>
          </cell>
        </row>
      </sheetData>
      <sheetData sheetId="3039"/>
      <sheetData sheetId="3040"/>
      <sheetData sheetId="3041">
        <row r="2">
          <cell r="A2">
            <v>0</v>
          </cell>
        </row>
      </sheetData>
      <sheetData sheetId="3042">
        <row r="2">
          <cell r="A2">
            <v>0</v>
          </cell>
        </row>
      </sheetData>
      <sheetData sheetId="3043">
        <row r="2">
          <cell r="A2">
            <v>0</v>
          </cell>
        </row>
      </sheetData>
      <sheetData sheetId="3044">
        <row r="2">
          <cell r="A2">
            <v>0</v>
          </cell>
        </row>
      </sheetData>
      <sheetData sheetId="3045">
        <row r="2">
          <cell r="A2">
            <v>0</v>
          </cell>
        </row>
      </sheetData>
      <sheetData sheetId="3046">
        <row r="2">
          <cell r="A2">
            <v>0</v>
          </cell>
        </row>
      </sheetData>
      <sheetData sheetId="3047">
        <row r="2">
          <cell r="A2">
            <v>0</v>
          </cell>
        </row>
      </sheetData>
      <sheetData sheetId="3048">
        <row r="2">
          <cell r="A2">
            <v>0</v>
          </cell>
        </row>
      </sheetData>
      <sheetData sheetId="3049"/>
      <sheetData sheetId="3050">
        <row r="2">
          <cell r="A2">
            <v>0</v>
          </cell>
        </row>
      </sheetData>
      <sheetData sheetId="3051">
        <row r="2">
          <cell r="A2">
            <v>0</v>
          </cell>
        </row>
      </sheetData>
      <sheetData sheetId="3052">
        <row r="2">
          <cell r="A2">
            <v>0</v>
          </cell>
        </row>
      </sheetData>
      <sheetData sheetId="3053">
        <row r="2">
          <cell r="A2">
            <v>0</v>
          </cell>
        </row>
      </sheetData>
      <sheetData sheetId="3054">
        <row r="2">
          <cell r="A2">
            <v>0</v>
          </cell>
        </row>
      </sheetData>
      <sheetData sheetId="3055">
        <row r="2">
          <cell r="A2">
            <v>0</v>
          </cell>
        </row>
      </sheetData>
      <sheetData sheetId="3056">
        <row r="2">
          <cell r="A2">
            <v>0</v>
          </cell>
        </row>
      </sheetData>
      <sheetData sheetId="3057">
        <row r="2">
          <cell r="A2">
            <v>0</v>
          </cell>
        </row>
      </sheetData>
      <sheetData sheetId="3058">
        <row r="2">
          <cell r="A2">
            <v>0</v>
          </cell>
        </row>
      </sheetData>
      <sheetData sheetId="3059">
        <row r="2">
          <cell r="A2">
            <v>0</v>
          </cell>
        </row>
      </sheetData>
      <sheetData sheetId="3060">
        <row r="2">
          <cell r="A2">
            <v>0</v>
          </cell>
        </row>
      </sheetData>
      <sheetData sheetId="3061">
        <row r="2">
          <cell r="A2">
            <v>0</v>
          </cell>
        </row>
      </sheetData>
      <sheetData sheetId="3062">
        <row r="2">
          <cell r="A2">
            <v>0</v>
          </cell>
        </row>
      </sheetData>
      <sheetData sheetId="3063">
        <row r="2">
          <cell r="A2">
            <v>0</v>
          </cell>
        </row>
      </sheetData>
      <sheetData sheetId="3064">
        <row r="2">
          <cell r="A2">
            <v>0</v>
          </cell>
        </row>
      </sheetData>
      <sheetData sheetId="3065">
        <row r="2">
          <cell r="A2">
            <v>0</v>
          </cell>
        </row>
      </sheetData>
      <sheetData sheetId="3066">
        <row r="2">
          <cell r="A2">
            <v>0</v>
          </cell>
        </row>
      </sheetData>
      <sheetData sheetId="3067">
        <row r="2">
          <cell r="A2">
            <v>0</v>
          </cell>
        </row>
      </sheetData>
      <sheetData sheetId="3068">
        <row r="2">
          <cell r="A2">
            <v>0</v>
          </cell>
        </row>
      </sheetData>
      <sheetData sheetId="3069">
        <row r="2">
          <cell r="A2">
            <v>0</v>
          </cell>
        </row>
      </sheetData>
      <sheetData sheetId="3070">
        <row r="2">
          <cell r="A2">
            <v>0</v>
          </cell>
        </row>
      </sheetData>
      <sheetData sheetId="3071">
        <row r="2">
          <cell r="A2">
            <v>0</v>
          </cell>
        </row>
      </sheetData>
      <sheetData sheetId="3072">
        <row r="2">
          <cell r="A2">
            <v>0</v>
          </cell>
        </row>
      </sheetData>
      <sheetData sheetId="3073">
        <row r="2">
          <cell r="A2">
            <v>0</v>
          </cell>
        </row>
      </sheetData>
      <sheetData sheetId="3074">
        <row r="2">
          <cell r="A2">
            <v>0</v>
          </cell>
        </row>
      </sheetData>
      <sheetData sheetId="3075">
        <row r="2">
          <cell r="A2">
            <v>0</v>
          </cell>
        </row>
      </sheetData>
      <sheetData sheetId="3076">
        <row r="2">
          <cell r="A2">
            <v>0</v>
          </cell>
        </row>
      </sheetData>
      <sheetData sheetId="3077">
        <row r="2">
          <cell r="A2">
            <v>0</v>
          </cell>
        </row>
      </sheetData>
      <sheetData sheetId="3078">
        <row r="2">
          <cell r="A2">
            <v>0</v>
          </cell>
        </row>
      </sheetData>
      <sheetData sheetId="3079">
        <row r="2">
          <cell r="A2">
            <v>0</v>
          </cell>
        </row>
      </sheetData>
      <sheetData sheetId="3080">
        <row r="2">
          <cell r="A2">
            <v>0</v>
          </cell>
        </row>
      </sheetData>
      <sheetData sheetId="3081">
        <row r="2">
          <cell r="A2">
            <v>0</v>
          </cell>
        </row>
      </sheetData>
      <sheetData sheetId="3082">
        <row r="2">
          <cell r="A2">
            <v>0</v>
          </cell>
        </row>
      </sheetData>
      <sheetData sheetId="3083">
        <row r="2">
          <cell r="A2">
            <v>0</v>
          </cell>
        </row>
      </sheetData>
      <sheetData sheetId="3084">
        <row r="2">
          <cell r="A2">
            <v>0</v>
          </cell>
        </row>
      </sheetData>
      <sheetData sheetId="3085">
        <row r="2">
          <cell r="A2">
            <v>0</v>
          </cell>
        </row>
      </sheetData>
      <sheetData sheetId="3086">
        <row r="2">
          <cell r="A2">
            <v>0</v>
          </cell>
        </row>
      </sheetData>
      <sheetData sheetId="3087">
        <row r="2">
          <cell r="A2">
            <v>0</v>
          </cell>
        </row>
      </sheetData>
      <sheetData sheetId="3088">
        <row r="2">
          <cell r="A2">
            <v>0</v>
          </cell>
        </row>
      </sheetData>
      <sheetData sheetId="3089">
        <row r="2">
          <cell r="A2">
            <v>0</v>
          </cell>
        </row>
      </sheetData>
      <sheetData sheetId="3090">
        <row r="2">
          <cell r="A2">
            <v>0</v>
          </cell>
        </row>
      </sheetData>
      <sheetData sheetId="3091">
        <row r="2">
          <cell r="A2">
            <v>0</v>
          </cell>
        </row>
      </sheetData>
      <sheetData sheetId="3092">
        <row r="2">
          <cell r="A2">
            <v>0</v>
          </cell>
        </row>
      </sheetData>
      <sheetData sheetId="3093">
        <row r="2">
          <cell r="A2">
            <v>0</v>
          </cell>
        </row>
      </sheetData>
      <sheetData sheetId="3094">
        <row r="2">
          <cell r="A2">
            <v>0</v>
          </cell>
        </row>
      </sheetData>
      <sheetData sheetId="3095">
        <row r="2">
          <cell r="A2">
            <v>0</v>
          </cell>
        </row>
      </sheetData>
      <sheetData sheetId="3096">
        <row r="2">
          <cell r="A2">
            <v>0</v>
          </cell>
        </row>
      </sheetData>
      <sheetData sheetId="3097">
        <row r="2">
          <cell r="A2">
            <v>0</v>
          </cell>
        </row>
      </sheetData>
      <sheetData sheetId="3098">
        <row r="2">
          <cell r="A2">
            <v>0</v>
          </cell>
        </row>
      </sheetData>
      <sheetData sheetId="3099">
        <row r="2">
          <cell r="A2">
            <v>0</v>
          </cell>
        </row>
      </sheetData>
      <sheetData sheetId="3100">
        <row r="2">
          <cell r="A2">
            <v>0</v>
          </cell>
        </row>
      </sheetData>
      <sheetData sheetId="3101">
        <row r="2">
          <cell r="A2">
            <v>0</v>
          </cell>
        </row>
      </sheetData>
      <sheetData sheetId="3102">
        <row r="2">
          <cell r="A2">
            <v>0</v>
          </cell>
        </row>
      </sheetData>
      <sheetData sheetId="3103">
        <row r="2">
          <cell r="A2">
            <v>0</v>
          </cell>
        </row>
      </sheetData>
      <sheetData sheetId="3104">
        <row r="2">
          <cell r="A2">
            <v>0</v>
          </cell>
        </row>
      </sheetData>
      <sheetData sheetId="3105">
        <row r="2">
          <cell r="A2">
            <v>0</v>
          </cell>
        </row>
      </sheetData>
      <sheetData sheetId="3106">
        <row r="2">
          <cell r="A2">
            <v>0</v>
          </cell>
        </row>
      </sheetData>
      <sheetData sheetId="3107">
        <row r="2">
          <cell r="A2">
            <v>0</v>
          </cell>
        </row>
      </sheetData>
      <sheetData sheetId="3108">
        <row r="2">
          <cell r="A2">
            <v>0</v>
          </cell>
        </row>
      </sheetData>
      <sheetData sheetId="3109">
        <row r="2">
          <cell r="A2">
            <v>0</v>
          </cell>
        </row>
      </sheetData>
      <sheetData sheetId="3110">
        <row r="2">
          <cell r="A2">
            <v>0</v>
          </cell>
        </row>
      </sheetData>
      <sheetData sheetId="3111">
        <row r="2">
          <cell r="A2">
            <v>0</v>
          </cell>
        </row>
      </sheetData>
      <sheetData sheetId="3112">
        <row r="2">
          <cell r="A2">
            <v>0</v>
          </cell>
        </row>
      </sheetData>
      <sheetData sheetId="3113">
        <row r="2">
          <cell r="A2">
            <v>0</v>
          </cell>
        </row>
      </sheetData>
      <sheetData sheetId="3114">
        <row r="2">
          <cell r="A2">
            <v>0</v>
          </cell>
        </row>
      </sheetData>
      <sheetData sheetId="3115">
        <row r="2">
          <cell r="A2">
            <v>0</v>
          </cell>
        </row>
      </sheetData>
      <sheetData sheetId="3116">
        <row r="2">
          <cell r="A2">
            <v>0</v>
          </cell>
        </row>
      </sheetData>
      <sheetData sheetId="3117">
        <row r="2">
          <cell r="A2">
            <v>0</v>
          </cell>
        </row>
      </sheetData>
      <sheetData sheetId="3118">
        <row r="2">
          <cell r="A2">
            <v>0</v>
          </cell>
        </row>
      </sheetData>
      <sheetData sheetId="3119">
        <row r="2">
          <cell r="A2">
            <v>0</v>
          </cell>
        </row>
      </sheetData>
      <sheetData sheetId="3120">
        <row r="2">
          <cell r="A2">
            <v>0</v>
          </cell>
        </row>
      </sheetData>
      <sheetData sheetId="3121">
        <row r="2">
          <cell r="A2">
            <v>0</v>
          </cell>
        </row>
      </sheetData>
      <sheetData sheetId="3122">
        <row r="2">
          <cell r="A2">
            <v>0</v>
          </cell>
        </row>
      </sheetData>
      <sheetData sheetId="3123">
        <row r="2">
          <cell r="A2">
            <v>0</v>
          </cell>
        </row>
      </sheetData>
      <sheetData sheetId="3124">
        <row r="2">
          <cell r="A2">
            <v>0</v>
          </cell>
        </row>
      </sheetData>
      <sheetData sheetId="3125">
        <row r="2">
          <cell r="A2">
            <v>0</v>
          </cell>
        </row>
      </sheetData>
      <sheetData sheetId="3126">
        <row r="2">
          <cell r="A2">
            <v>0</v>
          </cell>
        </row>
      </sheetData>
      <sheetData sheetId="3127">
        <row r="2">
          <cell r="A2">
            <v>0</v>
          </cell>
        </row>
      </sheetData>
      <sheetData sheetId="3128">
        <row r="2">
          <cell r="A2">
            <v>0</v>
          </cell>
        </row>
      </sheetData>
      <sheetData sheetId="3129">
        <row r="2">
          <cell r="A2">
            <v>0</v>
          </cell>
        </row>
      </sheetData>
      <sheetData sheetId="3130">
        <row r="2">
          <cell r="A2">
            <v>0</v>
          </cell>
        </row>
      </sheetData>
      <sheetData sheetId="3131">
        <row r="2">
          <cell r="A2">
            <v>0</v>
          </cell>
        </row>
      </sheetData>
      <sheetData sheetId="3132">
        <row r="2">
          <cell r="A2">
            <v>0</v>
          </cell>
        </row>
      </sheetData>
      <sheetData sheetId="3133">
        <row r="2">
          <cell r="A2">
            <v>0</v>
          </cell>
        </row>
      </sheetData>
      <sheetData sheetId="3134">
        <row r="2">
          <cell r="A2">
            <v>0</v>
          </cell>
        </row>
      </sheetData>
      <sheetData sheetId="3135">
        <row r="2">
          <cell r="A2">
            <v>0</v>
          </cell>
        </row>
      </sheetData>
      <sheetData sheetId="3136">
        <row r="2">
          <cell r="A2">
            <v>0</v>
          </cell>
        </row>
      </sheetData>
      <sheetData sheetId="3137">
        <row r="2">
          <cell r="A2">
            <v>0</v>
          </cell>
        </row>
      </sheetData>
      <sheetData sheetId="3138">
        <row r="2">
          <cell r="A2">
            <v>0</v>
          </cell>
        </row>
      </sheetData>
      <sheetData sheetId="3139">
        <row r="2">
          <cell r="A2">
            <v>0</v>
          </cell>
        </row>
      </sheetData>
      <sheetData sheetId="3140">
        <row r="2">
          <cell r="A2">
            <v>0</v>
          </cell>
        </row>
      </sheetData>
      <sheetData sheetId="3141">
        <row r="2">
          <cell r="A2">
            <v>0</v>
          </cell>
        </row>
      </sheetData>
      <sheetData sheetId="3142">
        <row r="2">
          <cell r="A2">
            <v>0</v>
          </cell>
        </row>
      </sheetData>
      <sheetData sheetId="3143">
        <row r="2">
          <cell r="A2">
            <v>0</v>
          </cell>
        </row>
      </sheetData>
      <sheetData sheetId="3144">
        <row r="2">
          <cell r="A2">
            <v>0</v>
          </cell>
        </row>
      </sheetData>
      <sheetData sheetId="3145">
        <row r="2">
          <cell r="A2">
            <v>0</v>
          </cell>
        </row>
      </sheetData>
      <sheetData sheetId="3146">
        <row r="2">
          <cell r="A2">
            <v>0</v>
          </cell>
        </row>
      </sheetData>
      <sheetData sheetId="3147">
        <row r="2">
          <cell r="A2">
            <v>0</v>
          </cell>
        </row>
      </sheetData>
      <sheetData sheetId="3148">
        <row r="2">
          <cell r="A2">
            <v>0</v>
          </cell>
        </row>
      </sheetData>
      <sheetData sheetId="3149">
        <row r="2">
          <cell r="A2">
            <v>0</v>
          </cell>
        </row>
      </sheetData>
      <sheetData sheetId="3150">
        <row r="2">
          <cell r="A2">
            <v>0</v>
          </cell>
        </row>
      </sheetData>
      <sheetData sheetId="3151">
        <row r="2">
          <cell r="A2">
            <v>0</v>
          </cell>
        </row>
      </sheetData>
      <sheetData sheetId="3152">
        <row r="2">
          <cell r="A2">
            <v>0</v>
          </cell>
        </row>
      </sheetData>
      <sheetData sheetId="3153">
        <row r="2">
          <cell r="A2">
            <v>0</v>
          </cell>
        </row>
      </sheetData>
      <sheetData sheetId="3154">
        <row r="2">
          <cell r="A2">
            <v>0</v>
          </cell>
        </row>
      </sheetData>
      <sheetData sheetId="3155">
        <row r="2">
          <cell r="A2">
            <v>0</v>
          </cell>
        </row>
      </sheetData>
      <sheetData sheetId="3156">
        <row r="2">
          <cell r="A2">
            <v>0</v>
          </cell>
        </row>
      </sheetData>
      <sheetData sheetId="3157">
        <row r="2">
          <cell r="A2">
            <v>0</v>
          </cell>
        </row>
      </sheetData>
      <sheetData sheetId="3158">
        <row r="2">
          <cell r="A2">
            <v>0</v>
          </cell>
        </row>
      </sheetData>
      <sheetData sheetId="3159">
        <row r="2">
          <cell r="A2">
            <v>0</v>
          </cell>
        </row>
      </sheetData>
      <sheetData sheetId="3160">
        <row r="2">
          <cell r="A2">
            <v>0</v>
          </cell>
        </row>
      </sheetData>
      <sheetData sheetId="3161">
        <row r="2">
          <cell r="A2">
            <v>0</v>
          </cell>
        </row>
      </sheetData>
      <sheetData sheetId="3162">
        <row r="2">
          <cell r="A2">
            <v>0</v>
          </cell>
        </row>
      </sheetData>
      <sheetData sheetId="3163">
        <row r="2">
          <cell r="A2">
            <v>0</v>
          </cell>
        </row>
      </sheetData>
      <sheetData sheetId="3164">
        <row r="2">
          <cell r="A2">
            <v>0</v>
          </cell>
        </row>
      </sheetData>
      <sheetData sheetId="3165">
        <row r="2">
          <cell r="A2">
            <v>0</v>
          </cell>
        </row>
      </sheetData>
      <sheetData sheetId="3166">
        <row r="2">
          <cell r="A2">
            <v>0</v>
          </cell>
        </row>
      </sheetData>
      <sheetData sheetId="3167">
        <row r="2">
          <cell r="A2">
            <v>0</v>
          </cell>
        </row>
      </sheetData>
      <sheetData sheetId="3168">
        <row r="2">
          <cell r="A2">
            <v>0</v>
          </cell>
        </row>
      </sheetData>
      <sheetData sheetId="3169">
        <row r="2">
          <cell r="A2">
            <v>0</v>
          </cell>
        </row>
      </sheetData>
      <sheetData sheetId="3170">
        <row r="2">
          <cell r="A2">
            <v>0</v>
          </cell>
        </row>
      </sheetData>
      <sheetData sheetId="3171">
        <row r="2">
          <cell r="A2">
            <v>0</v>
          </cell>
        </row>
      </sheetData>
      <sheetData sheetId="3172">
        <row r="2">
          <cell r="A2">
            <v>0</v>
          </cell>
        </row>
      </sheetData>
      <sheetData sheetId="3173">
        <row r="2">
          <cell r="A2">
            <v>0</v>
          </cell>
        </row>
      </sheetData>
      <sheetData sheetId="3174">
        <row r="2">
          <cell r="A2">
            <v>0</v>
          </cell>
        </row>
      </sheetData>
      <sheetData sheetId="3175">
        <row r="2">
          <cell r="A2">
            <v>0</v>
          </cell>
        </row>
      </sheetData>
      <sheetData sheetId="3176">
        <row r="2">
          <cell r="A2">
            <v>0</v>
          </cell>
        </row>
      </sheetData>
      <sheetData sheetId="3177">
        <row r="2">
          <cell r="A2">
            <v>0</v>
          </cell>
        </row>
      </sheetData>
      <sheetData sheetId="3178">
        <row r="2">
          <cell r="A2">
            <v>0</v>
          </cell>
        </row>
      </sheetData>
      <sheetData sheetId="3179">
        <row r="2">
          <cell r="A2">
            <v>0</v>
          </cell>
        </row>
      </sheetData>
      <sheetData sheetId="3180">
        <row r="2">
          <cell r="A2">
            <v>0</v>
          </cell>
        </row>
      </sheetData>
      <sheetData sheetId="3181">
        <row r="2">
          <cell r="A2">
            <v>0</v>
          </cell>
        </row>
      </sheetData>
      <sheetData sheetId="3182">
        <row r="2">
          <cell r="A2">
            <v>0</v>
          </cell>
        </row>
      </sheetData>
      <sheetData sheetId="3183">
        <row r="2">
          <cell r="A2">
            <v>0</v>
          </cell>
        </row>
      </sheetData>
      <sheetData sheetId="3184">
        <row r="2">
          <cell r="A2">
            <v>0</v>
          </cell>
        </row>
      </sheetData>
      <sheetData sheetId="3185">
        <row r="2">
          <cell r="A2">
            <v>0</v>
          </cell>
        </row>
      </sheetData>
      <sheetData sheetId="3186">
        <row r="2">
          <cell r="A2">
            <v>0</v>
          </cell>
        </row>
      </sheetData>
      <sheetData sheetId="3187">
        <row r="2">
          <cell r="A2">
            <v>0</v>
          </cell>
        </row>
      </sheetData>
      <sheetData sheetId="3188">
        <row r="2">
          <cell r="A2">
            <v>0</v>
          </cell>
        </row>
      </sheetData>
      <sheetData sheetId="3189">
        <row r="2">
          <cell r="A2">
            <v>0</v>
          </cell>
        </row>
      </sheetData>
      <sheetData sheetId="3190">
        <row r="2">
          <cell r="A2">
            <v>0</v>
          </cell>
        </row>
      </sheetData>
      <sheetData sheetId="3191">
        <row r="2">
          <cell r="A2">
            <v>0</v>
          </cell>
        </row>
      </sheetData>
      <sheetData sheetId="3192">
        <row r="2">
          <cell r="A2">
            <v>0</v>
          </cell>
        </row>
      </sheetData>
      <sheetData sheetId="3193">
        <row r="2">
          <cell r="A2">
            <v>0</v>
          </cell>
        </row>
      </sheetData>
      <sheetData sheetId="3194">
        <row r="2">
          <cell r="A2">
            <v>0</v>
          </cell>
        </row>
      </sheetData>
      <sheetData sheetId="3195">
        <row r="2">
          <cell r="A2">
            <v>0</v>
          </cell>
        </row>
      </sheetData>
      <sheetData sheetId="3196">
        <row r="2">
          <cell r="A2">
            <v>0</v>
          </cell>
        </row>
      </sheetData>
      <sheetData sheetId="3197">
        <row r="2">
          <cell r="A2">
            <v>0</v>
          </cell>
        </row>
      </sheetData>
      <sheetData sheetId="3198">
        <row r="2">
          <cell r="A2">
            <v>0</v>
          </cell>
        </row>
      </sheetData>
      <sheetData sheetId="3199">
        <row r="2">
          <cell r="A2">
            <v>0</v>
          </cell>
        </row>
      </sheetData>
      <sheetData sheetId="3200">
        <row r="2">
          <cell r="A2">
            <v>0</v>
          </cell>
        </row>
      </sheetData>
      <sheetData sheetId="3201">
        <row r="2">
          <cell r="A2">
            <v>0</v>
          </cell>
        </row>
      </sheetData>
      <sheetData sheetId="3202">
        <row r="2">
          <cell r="A2">
            <v>0</v>
          </cell>
        </row>
      </sheetData>
      <sheetData sheetId="3203">
        <row r="2">
          <cell r="A2">
            <v>0</v>
          </cell>
        </row>
      </sheetData>
      <sheetData sheetId="3204">
        <row r="2">
          <cell r="A2">
            <v>0</v>
          </cell>
        </row>
      </sheetData>
      <sheetData sheetId="3205">
        <row r="2">
          <cell r="A2">
            <v>0</v>
          </cell>
        </row>
      </sheetData>
      <sheetData sheetId="3206">
        <row r="2">
          <cell r="A2">
            <v>0</v>
          </cell>
        </row>
      </sheetData>
      <sheetData sheetId="3207">
        <row r="2">
          <cell r="A2">
            <v>0</v>
          </cell>
        </row>
      </sheetData>
      <sheetData sheetId="3208">
        <row r="2">
          <cell r="A2">
            <v>0</v>
          </cell>
        </row>
      </sheetData>
      <sheetData sheetId="3209">
        <row r="2">
          <cell r="A2">
            <v>0</v>
          </cell>
        </row>
      </sheetData>
      <sheetData sheetId="3210">
        <row r="2">
          <cell r="A2">
            <v>0</v>
          </cell>
        </row>
      </sheetData>
      <sheetData sheetId="3211">
        <row r="2">
          <cell r="A2">
            <v>0</v>
          </cell>
        </row>
      </sheetData>
      <sheetData sheetId="3212">
        <row r="2">
          <cell r="A2">
            <v>0</v>
          </cell>
        </row>
      </sheetData>
      <sheetData sheetId="3213">
        <row r="2">
          <cell r="A2">
            <v>0</v>
          </cell>
        </row>
      </sheetData>
      <sheetData sheetId="3214">
        <row r="2">
          <cell r="A2">
            <v>0</v>
          </cell>
        </row>
      </sheetData>
      <sheetData sheetId="3215">
        <row r="2">
          <cell r="A2">
            <v>0</v>
          </cell>
        </row>
      </sheetData>
      <sheetData sheetId="3216">
        <row r="2">
          <cell r="A2">
            <v>0</v>
          </cell>
        </row>
      </sheetData>
      <sheetData sheetId="3217">
        <row r="2">
          <cell r="A2">
            <v>0</v>
          </cell>
        </row>
      </sheetData>
      <sheetData sheetId="3218">
        <row r="2">
          <cell r="A2">
            <v>0</v>
          </cell>
        </row>
      </sheetData>
      <sheetData sheetId="3219">
        <row r="2">
          <cell r="A2">
            <v>0</v>
          </cell>
        </row>
      </sheetData>
      <sheetData sheetId="3220">
        <row r="2">
          <cell r="A2">
            <v>0</v>
          </cell>
        </row>
      </sheetData>
      <sheetData sheetId="3221">
        <row r="2">
          <cell r="A2">
            <v>0</v>
          </cell>
        </row>
      </sheetData>
      <sheetData sheetId="3222">
        <row r="2">
          <cell r="A2">
            <v>0</v>
          </cell>
        </row>
      </sheetData>
      <sheetData sheetId="3223">
        <row r="2">
          <cell r="A2">
            <v>0</v>
          </cell>
        </row>
      </sheetData>
      <sheetData sheetId="3224">
        <row r="2">
          <cell r="A2">
            <v>0</v>
          </cell>
        </row>
      </sheetData>
      <sheetData sheetId="3225">
        <row r="2">
          <cell r="A2">
            <v>0</v>
          </cell>
        </row>
      </sheetData>
      <sheetData sheetId="3226">
        <row r="2">
          <cell r="A2">
            <v>0</v>
          </cell>
        </row>
      </sheetData>
      <sheetData sheetId="3227">
        <row r="2">
          <cell r="A2">
            <v>0</v>
          </cell>
        </row>
      </sheetData>
      <sheetData sheetId="3228">
        <row r="2">
          <cell r="A2">
            <v>0</v>
          </cell>
        </row>
      </sheetData>
      <sheetData sheetId="3229">
        <row r="2">
          <cell r="A2">
            <v>0</v>
          </cell>
        </row>
      </sheetData>
      <sheetData sheetId="3230">
        <row r="2">
          <cell r="A2">
            <v>0</v>
          </cell>
        </row>
      </sheetData>
      <sheetData sheetId="3231">
        <row r="2">
          <cell r="A2">
            <v>0</v>
          </cell>
        </row>
      </sheetData>
      <sheetData sheetId="3232">
        <row r="2">
          <cell r="A2">
            <v>0</v>
          </cell>
        </row>
      </sheetData>
      <sheetData sheetId="3233">
        <row r="2">
          <cell r="A2">
            <v>0</v>
          </cell>
        </row>
      </sheetData>
      <sheetData sheetId="3234">
        <row r="2">
          <cell r="A2">
            <v>0</v>
          </cell>
        </row>
      </sheetData>
      <sheetData sheetId="3235">
        <row r="2">
          <cell r="A2">
            <v>0</v>
          </cell>
        </row>
      </sheetData>
      <sheetData sheetId="3236">
        <row r="2">
          <cell r="A2">
            <v>0</v>
          </cell>
        </row>
      </sheetData>
      <sheetData sheetId="3237">
        <row r="2">
          <cell r="A2">
            <v>0</v>
          </cell>
        </row>
      </sheetData>
      <sheetData sheetId="3238">
        <row r="2">
          <cell r="A2">
            <v>0</v>
          </cell>
        </row>
      </sheetData>
      <sheetData sheetId="3239">
        <row r="2">
          <cell r="A2">
            <v>0</v>
          </cell>
        </row>
      </sheetData>
      <sheetData sheetId="3240">
        <row r="2">
          <cell r="A2">
            <v>0</v>
          </cell>
        </row>
      </sheetData>
      <sheetData sheetId="3241">
        <row r="2">
          <cell r="A2">
            <v>0</v>
          </cell>
        </row>
      </sheetData>
      <sheetData sheetId="3242">
        <row r="2">
          <cell r="A2">
            <v>0</v>
          </cell>
        </row>
      </sheetData>
      <sheetData sheetId="3243">
        <row r="2">
          <cell r="A2">
            <v>0</v>
          </cell>
        </row>
      </sheetData>
      <sheetData sheetId="3244">
        <row r="2">
          <cell r="A2">
            <v>0</v>
          </cell>
        </row>
      </sheetData>
      <sheetData sheetId="3245">
        <row r="2">
          <cell r="A2">
            <v>0</v>
          </cell>
        </row>
      </sheetData>
      <sheetData sheetId="3246">
        <row r="2">
          <cell r="A2">
            <v>0</v>
          </cell>
        </row>
      </sheetData>
      <sheetData sheetId="3247">
        <row r="2">
          <cell r="A2">
            <v>0</v>
          </cell>
        </row>
      </sheetData>
      <sheetData sheetId="3248">
        <row r="2">
          <cell r="A2">
            <v>0</v>
          </cell>
        </row>
      </sheetData>
      <sheetData sheetId="3249">
        <row r="2">
          <cell r="A2">
            <v>0</v>
          </cell>
        </row>
      </sheetData>
      <sheetData sheetId="3250">
        <row r="2">
          <cell r="A2">
            <v>0</v>
          </cell>
        </row>
      </sheetData>
      <sheetData sheetId="3251">
        <row r="2">
          <cell r="A2">
            <v>0</v>
          </cell>
        </row>
      </sheetData>
      <sheetData sheetId="3252">
        <row r="2">
          <cell r="A2">
            <v>0</v>
          </cell>
        </row>
      </sheetData>
      <sheetData sheetId="3253">
        <row r="2">
          <cell r="A2">
            <v>0</v>
          </cell>
        </row>
      </sheetData>
      <sheetData sheetId="3254">
        <row r="2">
          <cell r="A2">
            <v>0</v>
          </cell>
        </row>
      </sheetData>
      <sheetData sheetId="3255">
        <row r="2">
          <cell r="A2">
            <v>0</v>
          </cell>
        </row>
      </sheetData>
      <sheetData sheetId="3256">
        <row r="2">
          <cell r="A2">
            <v>0</v>
          </cell>
        </row>
      </sheetData>
      <sheetData sheetId="3257">
        <row r="2">
          <cell r="A2">
            <v>0</v>
          </cell>
        </row>
      </sheetData>
      <sheetData sheetId="3258">
        <row r="2">
          <cell r="A2">
            <v>0</v>
          </cell>
        </row>
      </sheetData>
      <sheetData sheetId="3259">
        <row r="2">
          <cell r="A2">
            <v>0</v>
          </cell>
        </row>
      </sheetData>
      <sheetData sheetId="3260">
        <row r="2">
          <cell r="A2">
            <v>0</v>
          </cell>
        </row>
      </sheetData>
      <sheetData sheetId="3261">
        <row r="2">
          <cell r="A2">
            <v>0</v>
          </cell>
        </row>
      </sheetData>
      <sheetData sheetId="3262">
        <row r="2">
          <cell r="A2">
            <v>0</v>
          </cell>
        </row>
      </sheetData>
      <sheetData sheetId="3263">
        <row r="2">
          <cell r="A2">
            <v>0</v>
          </cell>
        </row>
      </sheetData>
      <sheetData sheetId="3264">
        <row r="2">
          <cell r="A2">
            <v>0</v>
          </cell>
        </row>
      </sheetData>
      <sheetData sheetId="3265">
        <row r="2">
          <cell r="A2">
            <v>0</v>
          </cell>
        </row>
      </sheetData>
      <sheetData sheetId="3266">
        <row r="2">
          <cell r="A2">
            <v>0</v>
          </cell>
        </row>
      </sheetData>
      <sheetData sheetId="3267">
        <row r="2">
          <cell r="A2">
            <v>0</v>
          </cell>
        </row>
      </sheetData>
      <sheetData sheetId="3268">
        <row r="2">
          <cell r="A2">
            <v>0</v>
          </cell>
        </row>
      </sheetData>
      <sheetData sheetId="3269">
        <row r="2">
          <cell r="A2">
            <v>0</v>
          </cell>
        </row>
      </sheetData>
      <sheetData sheetId="3270">
        <row r="2">
          <cell r="A2">
            <v>0</v>
          </cell>
        </row>
      </sheetData>
      <sheetData sheetId="3271">
        <row r="2">
          <cell r="A2">
            <v>0</v>
          </cell>
        </row>
      </sheetData>
      <sheetData sheetId="3272">
        <row r="2">
          <cell r="A2">
            <v>0</v>
          </cell>
        </row>
      </sheetData>
      <sheetData sheetId="3273">
        <row r="2">
          <cell r="A2">
            <v>0</v>
          </cell>
        </row>
      </sheetData>
      <sheetData sheetId="3274">
        <row r="2">
          <cell r="A2">
            <v>0</v>
          </cell>
        </row>
      </sheetData>
      <sheetData sheetId="3275">
        <row r="2">
          <cell r="A2">
            <v>0</v>
          </cell>
        </row>
      </sheetData>
      <sheetData sheetId="3276">
        <row r="2">
          <cell r="A2">
            <v>0</v>
          </cell>
        </row>
      </sheetData>
      <sheetData sheetId="3277">
        <row r="2">
          <cell r="A2">
            <v>0</v>
          </cell>
        </row>
      </sheetData>
      <sheetData sheetId="3278">
        <row r="2">
          <cell r="A2">
            <v>0</v>
          </cell>
        </row>
      </sheetData>
      <sheetData sheetId="3279">
        <row r="2">
          <cell r="A2">
            <v>0</v>
          </cell>
        </row>
      </sheetData>
      <sheetData sheetId="3280">
        <row r="2">
          <cell r="A2">
            <v>0</v>
          </cell>
        </row>
      </sheetData>
      <sheetData sheetId="3281">
        <row r="2">
          <cell r="A2">
            <v>0</v>
          </cell>
        </row>
      </sheetData>
      <sheetData sheetId="3282">
        <row r="2">
          <cell r="A2">
            <v>0</v>
          </cell>
        </row>
      </sheetData>
      <sheetData sheetId="3283">
        <row r="2">
          <cell r="A2">
            <v>0</v>
          </cell>
        </row>
      </sheetData>
      <sheetData sheetId="3284">
        <row r="2">
          <cell r="A2">
            <v>0</v>
          </cell>
        </row>
      </sheetData>
      <sheetData sheetId="3285">
        <row r="2">
          <cell r="A2">
            <v>0</v>
          </cell>
        </row>
      </sheetData>
      <sheetData sheetId="3286">
        <row r="2">
          <cell r="A2">
            <v>0</v>
          </cell>
        </row>
      </sheetData>
      <sheetData sheetId="3287">
        <row r="2">
          <cell r="A2">
            <v>0</v>
          </cell>
        </row>
      </sheetData>
      <sheetData sheetId="3288">
        <row r="2">
          <cell r="A2">
            <v>0</v>
          </cell>
        </row>
      </sheetData>
      <sheetData sheetId="3289">
        <row r="2">
          <cell r="A2">
            <v>0</v>
          </cell>
        </row>
      </sheetData>
      <sheetData sheetId="3290">
        <row r="2">
          <cell r="A2">
            <v>0</v>
          </cell>
        </row>
      </sheetData>
      <sheetData sheetId="3291">
        <row r="2">
          <cell r="A2">
            <v>0</v>
          </cell>
        </row>
      </sheetData>
      <sheetData sheetId="3292">
        <row r="2">
          <cell r="A2">
            <v>0</v>
          </cell>
        </row>
      </sheetData>
      <sheetData sheetId="3293">
        <row r="2">
          <cell r="A2">
            <v>0</v>
          </cell>
        </row>
      </sheetData>
      <sheetData sheetId="3294">
        <row r="2">
          <cell r="A2">
            <v>0</v>
          </cell>
        </row>
      </sheetData>
      <sheetData sheetId="3295">
        <row r="2">
          <cell r="A2">
            <v>0</v>
          </cell>
        </row>
      </sheetData>
      <sheetData sheetId="3296">
        <row r="2">
          <cell r="A2">
            <v>0</v>
          </cell>
        </row>
      </sheetData>
      <sheetData sheetId="3297">
        <row r="2">
          <cell r="A2">
            <v>0</v>
          </cell>
        </row>
      </sheetData>
      <sheetData sheetId="3298">
        <row r="2">
          <cell r="A2">
            <v>0</v>
          </cell>
        </row>
      </sheetData>
      <sheetData sheetId="3299">
        <row r="2">
          <cell r="A2">
            <v>0</v>
          </cell>
        </row>
      </sheetData>
      <sheetData sheetId="3300">
        <row r="2">
          <cell r="A2">
            <v>0</v>
          </cell>
        </row>
      </sheetData>
      <sheetData sheetId="3301">
        <row r="2">
          <cell r="A2">
            <v>0</v>
          </cell>
        </row>
      </sheetData>
      <sheetData sheetId="3302">
        <row r="2">
          <cell r="A2">
            <v>0</v>
          </cell>
        </row>
      </sheetData>
      <sheetData sheetId="3303">
        <row r="2">
          <cell r="A2">
            <v>0</v>
          </cell>
        </row>
      </sheetData>
      <sheetData sheetId="3304">
        <row r="2">
          <cell r="A2">
            <v>0</v>
          </cell>
        </row>
      </sheetData>
      <sheetData sheetId="3305">
        <row r="2">
          <cell r="A2">
            <v>0</v>
          </cell>
        </row>
      </sheetData>
      <sheetData sheetId="3306">
        <row r="2">
          <cell r="A2">
            <v>0</v>
          </cell>
        </row>
      </sheetData>
      <sheetData sheetId="3307">
        <row r="2">
          <cell r="A2">
            <v>0</v>
          </cell>
        </row>
      </sheetData>
      <sheetData sheetId="3308">
        <row r="2">
          <cell r="A2">
            <v>0</v>
          </cell>
        </row>
      </sheetData>
      <sheetData sheetId="3309">
        <row r="2">
          <cell r="A2">
            <v>0</v>
          </cell>
        </row>
      </sheetData>
      <sheetData sheetId="3310">
        <row r="2">
          <cell r="A2">
            <v>0</v>
          </cell>
        </row>
      </sheetData>
      <sheetData sheetId="3311">
        <row r="2">
          <cell r="A2">
            <v>0</v>
          </cell>
        </row>
      </sheetData>
      <sheetData sheetId="3312">
        <row r="2">
          <cell r="A2">
            <v>0</v>
          </cell>
        </row>
      </sheetData>
      <sheetData sheetId="3313">
        <row r="2">
          <cell r="A2">
            <v>0</v>
          </cell>
        </row>
      </sheetData>
      <sheetData sheetId="3314">
        <row r="2">
          <cell r="A2">
            <v>0</v>
          </cell>
        </row>
      </sheetData>
      <sheetData sheetId="3315">
        <row r="2">
          <cell r="A2">
            <v>0</v>
          </cell>
        </row>
      </sheetData>
      <sheetData sheetId="3316">
        <row r="2">
          <cell r="A2">
            <v>0</v>
          </cell>
        </row>
      </sheetData>
      <sheetData sheetId="3317">
        <row r="2">
          <cell r="A2">
            <v>0</v>
          </cell>
        </row>
      </sheetData>
      <sheetData sheetId="3318">
        <row r="2">
          <cell r="A2">
            <v>0</v>
          </cell>
        </row>
      </sheetData>
      <sheetData sheetId="3319">
        <row r="2">
          <cell r="A2">
            <v>0</v>
          </cell>
        </row>
      </sheetData>
      <sheetData sheetId="3320">
        <row r="2">
          <cell r="A2">
            <v>0</v>
          </cell>
        </row>
      </sheetData>
      <sheetData sheetId="3321">
        <row r="2">
          <cell r="A2">
            <v>0</v>
          </cell>
        </row>
      </sheetData>
      <sheetData sheetId="3322">
        <row r="2">
          <cell r="A2">
            <v>0</v>
          </cell>
        </row>
      </sheetData>
      <sheetData sheetId="3323">
        <row r="2">
          <cell r="A2">
            <v>0</v>
          </cell>
        </row>
      </sheetData>
      <sheetData sheetId="3324">
        <row r="2">
          <cell r="A2">
            <v>0</v>
          </cell>
        </row>
      </sheetData>
      <sheetData sheetId="3325">
        <row r="2">
          <cell r="A2">
            <v>0</v>
          </cell>
        </row>
      </sheetData>
      <sheetData sheetId="3326">
        <row r="2">
          <cell r="A2">
            <v>0</v>
          </cell>
        </row>
      </sheetData>
      <sheetData sheetId="3327">
        <row r="2">
          <cell r="A2">
            <v>0</v>
          </cell>
        </row>
      </sheetData>
      <sheetData sheetId="3328">
        <row r="2">
          <cell r="A2">
            <v>0</v>
          </cell>
        </row>
      </sheetData>
      <sheetData sheetId="3329">
        <row r="2">
          <cell r="A2">
            <v>0</v>
          </cell>
        </row>
      </sheetData>
      <sheetData sheetId="3330">
        <row r="2">
          <cell r="A2">
            <v>0</v>
          </cell>
        </row>
      </sheetData>
      <sheetData sheetId="3331">
        <row r="2">
          <cell r="A2">
            <v>0</v>
          </cell>
        </row>
      </sheetData>
      <sheetData sheetId="3332">
        <row r="2">
          <cell r="A2">
            <v>0</v>
          </cell>
        </row>
      </sheetData>
      <sheetData sheetId="3333">
        <row r="2">
          <cell r="A2">
            <v>0</v>
          </cell>
        </row>
      </sheetData>
      <sheetData sheetId="3334">
        <row r="2">
          <cell r="A2">
            <v>0</v>
          </cell>
        </row>
      </sheetData>
      <sheetData sheetId="3335">
        <row r="2">
          <cell r="A2">
            <v>0</v>
          </cell>
        </row>
      </sheetData>
      <sheetData sheetId="3336">
        <row r="2">
          <cell r="A2">
            <v>0</v>
          </cell>
        </row>
      </sheetData>
      <sheetData sheetId="3337"/>
      <sheetData sheetId="3338"/>
      <sheetData sheetId="3339"/>
      <sheetData sheetId="3340">
        <row r="2">
          <cell r="A2">
            <v>0</v>
          </cell>
        </row>
      </sheetData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>
        <row r="2">
          <cell r="A2">
            <v>0</v>
          </cell>
        </row>
      </sheetData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>
        <row r="2">
          <cell r="A2">
            <v>0</v>
          </cell>
        </row>
      </sheetData>
      <sheetData sheetId="3377">
        <row r="2">
          <cell r="A2">
            <v>0</v>
          </cell>
        </row>
      </sheetData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>
        <row r="2">
          <cell r="A2">
            <v>0</v>
          </cell>
        </row>
      </sheetData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>
        <row r="2">
          <cell r="A2">
            <v>0</v>
          </cell>
        </row>
      </sheetData>
      <sheetData sheetId="3403">
        <row r="2">
          <cell r="A2">
            <v>0</v>
          </cell>
        </row>
      </sheetData>
      <sheetData sheetId="3404">
        <row r="2">
          <cell r="A2">
            <v>0</v>
          </cell>
        </row>
      </sheetData>
      <sheetData sheetId="3405">
        <row r="2">
          <cell r="A2">
            <v>0</v>
          </cell>
        </row>
      </sheetData>
      <sheetData sheetId="3406">
        <row r="2">
          <cell r="A2">
            <v>0</v>
          </cell>
        </row>
      </sheetData>
      <sheetData sheetId="3407">
        <row r="2">
          <cell r="A2">
            <v>0</v>
          </cell>
        </row>
      </sheetData>
      <sheetData sheetId="3408">
        <row r="2">
          <cell r="A2">
            <v>0</v>
          </cell>
        </row>
      </sheetData>
      <sheetData sheetId="3409"/>
      <sheetData sheetId="3410"/>
      <sheetData sheetId="3411">
        <row r="2">
          <cell r="A2">
            <v>0</v>
          </cell>
        </row>
      </sheetData>
      <sheetData sheetId="3412">
        <row r="2">
          <cell r="A2">
            <v>0</v>
          </cell>
        </row>
      </sheetData>
      <sheetData sheetId="3413">
        <row r="2">
          <cell r="A2">
            <v>0</v>
          </cell>
        </row>
      </sheetData>
      <sheetData sheetId="3414">
        <row r="2">
          <cell r="A2">
            <v>0</v>
          </cell>
        </row>
      </sheetData>
      <sheetData sheetId="3415">
        <row r="2">
          <cell r="A2">
            <v>0</v>
          </cell>
        </row>
      </sheetData>
      <sheetData sheetId="3416">
        <row r="2">
          <cell r="A2">
            <v>0</v>
          </cell>
        </row>
      </sheetData>
      <sheetData sheetId="3417">
        <row r="2">
          <cell r="A2">
            <v>0</v>
          </cell>
        </row>
      </sheetData>
      <sheetData sheetId="3418">
        <row r="2">
          <cell r="A2">
            <v>0</v>
          </cell>
        </row>
      </sheetData>
      <sheetData sheetId="3419"/>
      <sheetData sheetId="3420">
        <row r="2">
          <cell r="A2">
            <v>0</v>
          </cell>
        </row>
      </sheetData>
      <sheetData sheetId="3421">
        <row r="2">
          <cell r="A2">
            <v>0</v>
          </cell>
        </row>
      </sheetData>
      <sheetData sheetId="3422">
        <row r="2">
          <cell r="A2">
            <v>0</v>
          </cell>
        </row>
      </sheetData>
      <sheetData sheetId="3423">
        <row r="2">
          <cell r="A2">
            <v>0</v>
          </cell>
        </row>
      </sheetData>
      <sheetData sheetId="3424">
        <row r="2">
          <cell r="A2">
            <v>0</v>
          </cell>
        </row>
      </sheetData>
      <sheetData sheetId="3425">
        <row r="2">
          <cell r="A2">
            <v>0</v>
          </cell>
        </row>
      </sheetData>
      <sheetData sheetId="3426">
        <row r="2">
          <cell r="A2">
            <v>0</v>
          </cell>
        </row>
      </sheetData>
      <sheetData sheetId="3427">
        <row r="2">
          <cell r="A2">
            <v>0</v>
          </cell>
        </row>
      </sheetData>
      <sheetData sheetId="3428">
        <row r="2">
          <cell r="A2">
            <v>0</v>
          </cell>
        </row>
      </sheetData>
      <sheetData sheetId="3429">
        <row r="2">
          <cell r="A2">
            <v>0</v>
          </cell>
        </row>
      </sheetData>
      <sheetData sheetId="3430">
        <row r="2">
          <cell r="A2">
            <v>0</v>
          </cell>
        </row>
      </sheetData>
      <sheetData sheetId="3431">
        <row r="2">
          <cell r="A2">
            <v>0</v>
          </cell>
        </row>
      </sheetData>
      <sheetData sheetId="3432">
        <row r="2">
          <cell r="A2">
            <v>0</v>
          </cell>
        </row>
      </sheetData>
      <sheetData sheetId="3433">
        <row r="2">
          <cell r="A2">
            <v>0</v>
          </cell>
        </row>
      </sheetData>
      <sheetData sheetId="3434">
        <row r="2">
          <cell r="A2">
            <v>0</v>
          </cell>
        </row>
      </sheetData>
      <sheetData sheetId="3435">
        <row r="2">
          <cell r="A2">
            <v>0</v>
          </cell>
        </row>
      </sheetData>
      <sheetData sheetId="3436">
        <row r="2">
          <cell r="A2">
            <v>0</v>
          </cell>
        </row>
      </sheetData>
      <sheetData sheetId="3437">
        <row r="2">
          <cell r="A2">
            <v>0</v>
          </cell>
        </row>
      </sheetData>
      <sheetData sheetId="3438">
        <row r="2">
          <cell r="A2">
            <v>0</v>
          </cell>
        </row>
      </sheetData>
      <sheetData sheetId="3439">
        <row r="2">
          <cell r="A2">
            <v>0</v>
          </cell>
        </row>
      </sheetData>
      <sheetData sheetId="3440">
        <row r="2">
          <cell r="A2">
            <v>0</v>
          </cell>
        </row>
      </sheetData>
      <sheetData sheetId="3441">
        <row r="2">
          <cell r="A2">
            <v>0</v>
          </cell>
        </row>
      </sheetData>
      <sheetData sheetId="3442">
        <row r="2">
          <cell r="A2">
            <v>0</v>
          </cell>
        </row>
      </sheetData>
      <sheetData sheetId="3443">
        <row r="2">
          <cell r="A2">
            <v>0</v>
          </cell>
        </row>
      </sheetData>
      <sheetData sheetId="3444">
        <row r="2">
          <cell r="A2">
            <v>0</v>
          </cell>
        </row>
      </sheetData>
      <sheetData sheetId="3445">
        <row r="2">
          <cell r="A2">
            <v>0</v>
          </cell>
        </row>
      </sheetData>
      <sheetData sheetId="3446">
        <row r="2">
          <cell r="A2">
            <v>0</v>
          </cell>
        </row>
      </sheetData>
      <sheetData sheetId="3447">
        <row r="2">
          <cell r="A2">
            <v>0</v>
          </cell>
        </row>
      </sheetData>
      <sheetData sheetId="3448">
        <row r="2">
          <cell r="A2">
            <v>0</v>
          </cell>
        </row>
      </sheetData>
      <sheetData sheetId="3449">
        <row r="2">
          <cell r="A2">
            <v>0</v>
          </cell>
        </row>
      </sheetData>
      <sheetData sheetId="3450">
        <row r="2">
          <cell r="A2">
            <v>0</v>
          </cell>
        </row>
      </sheetData>
      <sheetData sheetId="3451">
        <row r="2">
          <cell r="A2">
            <v>0</v>
          </cell>
        </row>
      </sheetData>
      <sheetData sheetId="3452">
        <row r="2">
          <cell r="A2">
            <v>0</v>
          </cell>
        </row>
      </sheetData>
      <sheetData sheetId="3453">
        <row r="2">
          <cell r="A2">
            <v>0</v>
          </cell>
        </row>
      </sheetData>
      <sheetData sheetId="3454">
        <row r="2">
          <cell r="A2">
            <v>0</v>
          </cell>
        </row>
      </sheetData>
      <sheetData sheetId="3455">
        <row r="2">
          <cell r="A2">
            <v>0</v>
          </cell>
        </row>
      </sheetData>
      <sheetData sheetId="3456">
        <row r="2">
          <cell r="A2">
            <v>0</v>
          </cell>
        </row>
      </sheetData>
      <sheetData sheetId="3457">
        <row r="2">
          <cell r="A2">
            <v>0</v>
          </cell>
        </row>
      </sheetData>
      <sheetData sheetId="3458">
        <row r="2">
          <cell r="A2">
            <v>0</v>
          </cell>
        </row>
      </sheetData>
      <sheetData sheetId="3459">
        <row r="2">
          <cell r="A2">
            <v>0</v>
          </cell>
        </row>
      </sheetData>
      <sheetData sheetId="3460">
        <row r="2">
          <cell r="A2">
            <v>0</v>
          </cell>
        </row>
      </sheetData>
      <sheetData sheetId="3461">
        <row r="2">
          <cell r="A2">
            <v>0</v>
          </cell>
        </row>
      </sheetData>
      <sheetData sheetId="3462">
        <row r="2">
          <cell r="A2">
            <v>0</v>
          </cell>
        </row>
      </sheetData>
      <sheetData sheetId="3463">
        <row r="2">
          <cell r="A2">
            <v>0</v>
          </cell>
        </row>
      </sheetData>
      <sheetData sheetId="3464">
        <row r="2">
          <cell r="A2">
            <v>0</v>
          </cell>
        </row>
      </sheetData>
      <sheetData sheetId="3465">
        <row r="2">
          <cell r="A2">
            <v>0</v>
          </cell>
        </row>
      </sheetData>
      <sheetData sheetId="3466">
        <row r="2">
          <cell r="A2">
            <v>0</v>
          </cell>
        </row>
      </sheetData>
      <sheetData sheetId="3467">
        <row r="2">
          <cell r="A2">
            <v>0</v>
          </cell>
        </row>
      </sheetData>
      <sheetData sheetId="3468">
        <row r="2">
          <cell r="A2">
            <v>0</v>
          </cell>
        </row>
      </sheetData>
      <sheetData sheetId="3469">
        <row r="2">
          <cell r="A2">
            <v>0</v>
          </cell>
        </row>
      </sheetData>
      <sheetData sheetId="3470">
        <row r="2">
          <cell r="A2">
            <v>0</v>
          </cell>
        </row>
      </sheetData>
      <sheetData sheetId="3471">
        <row r="2">
          <cell r="A2">
            <v>0</v>
          </cell>
        </row>
      </sheetData>
      <sheetData sheetId="3472">
        <row r="2">
          <cell r="A2">
            <v>0</v>
          </cell>
        </row>
      </sheetData>
      <sheetData sheetId="3473">
        <row r="2">
          <cell r="A2">
            <v>0</v>
          </cell>
        </row>
      </sheetData>
      <sheetData sheetId="3474">
        <row r="2">
          <cell r="A2">
            <v>0</v>
          </cell>
        </row>
      </sheetData>
      <sheetData sheetId="3475">
        <row r="2">
          <cell r="A2">
            <v>0</v>
          </cell>
        </row>
      </sheetData>
      <sheetData sheetId="3476">
        <row r="2">
          <cell r="A2">
            <v>0</v>
          </cell>
        </row>
      </sheetData>
      <sheetData sheetId="3477">
        <row r="2">
          <cell r="A2">
            <v>0</v>
          </cell>
        </row>
      </sheetData>
      <sheetData sheetId="3478">
        <row r="2">
          <cell r="A2">
            <v>0</v>
          </cell>
        </row>
      </sheetData>
      <sheetData sheetId="3479">
        <row r="2">
          <cell r="A2">
            <v>0</v>
          </cell>
        </row>
      </sheetData>
      <sheetData sheetId="3480">
        <row r="2">
          <cell r="A2">
            <v>0</v>
          </cell>
        </row>
      </sheetData>
      <sheetData sheetId="3481">
        <row r="2">
          <cell r="A2">
            <v>0</v>
          </cell>
        </row>
      </sheetData>
      <sheetData sheetId="3482">
        <row r="2">
          <cell r="A2">
            <v>0</v>
          </cell>
        </row>
      </sheetData>
      <sheetData sheetId="3483">
        <row r="2">
          <cell r="A2">
            <v>0</v>
          </cell>
        </row>
      </sheetData>
      <sheetData sheetId="3484">
        <row r="2">
          <cell r="A2">
            <v>0</v>
          </cell>
        </row>
      </sheetData>
      <sheetData sheetId="3485">
        <row r="2">
          <cell r="A2">
            <v>0</v>
          </cell>
        </row>
      </sheetData>
      <sheetData sheetId="3486">
        <row r="2">
          <cell r="A2">
            <v>0</v>
          </cell>
        </row>
      </sheetData>
      <sheetData sheetId="3487">
        <row r="2">
          <cell r="A2">
            <v>0</v>
          </cell>
        </row>
      </sheetData>
      <sheetData sheetId="3488">
        <row r="2">
          <cell r="A2">
            <v>0</v>
          </cell>
        </row>
      </sheetData>
      <sheetData sheetId="3489">
        <row r="2">
          <cell r="A2">
            <v>0</v>
          </cell>
        </row>
      </sheetData>
      <sheetData sheetId="3490">
        <row r="2">
          <cell r="A2">
            <v>0</v>
          </cell>
        </row>
      </sheetData>
      <sheetData sheetId="3491">
        <row r="2">
          <cell r="A2">
            <v>0</v>
          </cell>
        </row>
      </sheetData>
      <sheetData sheetId="3492">
        <row r="2">
          <cell r="A2">
            <v>0</v>
          </cell>
        </row>
      </sheetData>
      <sheetData sheetId="3493">
        <row r="2">
          <cell r="A2">
            <v>0</v>
          </cell>
        </row>
      </sheetData>
      <sheetData sheetId="3494">
        <row r="2">
          <cell r="A2">
            <v>0</v>
          </cell>
        </row>
      </sheetData>
      <sheetData sheetId="3495">
        <row r="2">
          <cell r="A2">
            <v>0</v>
          </cell>
        </row>
      </sheetData>
      <sheetData sheetId="3496">
        <row r="2">
          <cell r="A2">
            <v>0</v>
          </cell>
        </row>
      </sheetData>
      <sheetData sheetId="3497">
        <row r="2">
          <cell r="A2">
            <v>0</v>
          </cell>
        </row>
      </sheetData>
      <sheetData sheetId="3498">
        <row r="2">
          <cell r="A2">
            <v>0</v>
          </cell>
        </row>
      </sheetData>
      <sheetData sheetId="3499">
        <row r="2">
          <cell r="A2">
            <v>0</v>
          </cell>
        </row>
      </sheetData>
      <sheetData sheetId="3500">
        <row r="2">
          <cell r="A2">
            <v>0</v>
          </cell>
        </row>
      </sheetData>
      <sheetData sheetId="3501">
        <row r="2">
          <cell r="A2">
            <v>0</v>
          </cell>
        </row>
      </sheetData>
      <sheetData sheetId="3502">
        <row r="2">
          <cell r="A2">
            <v>0</v>
          </cell>
        </row>
      </sheetData>
      <sheetData sheetId="3503">
        <row r="2">
          <cell r="A2">
            <v>0</v>
          </cell>
        </row>
      </sheetData>
      <sheetData sheetId="3504">
        <row r="2">
          <cell r="A2">
            <v>0</v>
          </cell>
        </row>
      </sheetData>
      <sheetData sheetId="3505">
        <row r="2">
          <cell r="A2">
            <v>0</v>
          </cell>
        </row>
      </sheetData>
      <sheetData sheetId="3506">
        <row r="2">
          <cell r="A2">
            <v>0</v>
          </cell>
        </row>
      </sheetData>
      <sheetData sheetId="3507">
        <row r="2">
          <cell r="A2">
            <v>0</v>
          </cell>
        </row>
      </sheetData>
      <sheetData sheetId="3508">
        <row r="2">
          <cell r="A2">
            <v>0</v>
          </cell>
        </row>
      </sheetData>
      <sheetData sheetId="3509">
        <row r="2">
          <cell r="A2">
            <v>0</v>
          </cell>
        </row>
      </sheetData>
      <sheetData sheetId="3510">
        <row r="2">
          <cell r="A2">
            <v>0</v>
          </cell>
        </row>
      </sheetData>
      <sheetData sheetId="3511">
        <row r="2">
          <cell r="A2">
            <v>0</v>
          </cell>
        </row>
      </sheetData>
      <sheetData sheetId="3512">
        <row r="2">
          <cell r="A2">
            <v>0</v>
          </cell>
        </row>
      </sheetData>
      <sheetData sheetId="3513">
        <row r="2">
          <cell r="A2">
            <v>0</v>
          </cell>
        </row>
      </sheetData>
      <sheetData sheetId="3514">
        <row r="2">
          <cell r="A2">
            <v>0</v>
          </cell>
        </row>
      </sheetData>
      <sheetData sheetId="3515">
        <row r="2">
          <cell r="A2">
            <v>0</v>
          </cell>
        </row>
      </sheetData>
      <sheetData sheetId="3516">
        <row r="2">
          <cell r="A2">
            <v>0</v>
          </cell>
        </row>
      </sheetData>
      <sheetData sheetId="3517">
        <row r="2">
          <cell r="A2">
            <v>0</v>
          </cell>
        </row>
      </sheetData>
      <sheetData sheetId="3518">
        <row r="2">
          <cell r="A2">
            <v>0</v>
          </cell>
        </row>
      </sheetData>
      <sheetData sheetId="3519">
        <row r="2">
          <cell r="A2">
            <v>0</v>
          </cell>
        </row>
      </sheetData>
      <sheetData sheetId="3520">
        <row r="2">
          <cell r="A2">
            <v>0</v>
          </cell>
        </row>
      </sheetData>
      <sheetData sheetId="3521">
        <row r="2">
          <cell r="A2">
            <v>0</v>
          </cell>
        </row>
      </sheetData>
      <sheetData sheetId="3522">
        <row r="2">
          <cell r="A2">
            <v>0</v>
          </cell>
        </row>
      </sheetData>
      <sheetData sheetId="3523">
        <row r="2">
          <cell r="A2">
            <v>0</v>
          </cell>
        </row>
      </sheetData>
      <sheetData sheetId="3524">
        <row r="2">
          <cell r="A2">
            <v>0</v>
          </cell>
        </row>
      </sheetData>
      <sheetData sheetId="3525">
        <row r="2">
          <cell r="A2">
            <v>0</v>
          </cell>
        </row>
      </sheetData>
      <sheetData sheetId="3526">
        <row r="2">
          <cell r="A2">
            <v>0</v>
          </cell>
        </row>
      </sheetData>
      <sheetData sheetId="3527">
        <row r="2">
          <cell r="A2">
            <v>0</v>
          </cell>
        </row>
      </sheetData>
      <sheetData sheetId="3528">
        <row r="2">
          <cell r="A2">
            <v>0</v>
          </cell>
        </row>
      </sheetData>
      <sheetData sheetId="3529">
        <row r="2">
          <cell r="A2">
            <v>0</v>
          </cell>
        </row>
      </sheetData>
      <sheetData sheetId="3530">
        <row r="2">
          <cell r="A2">
            <v>0</v>
          </cell>
        </row>
      </sheetData>
      <sheetData sheetId="3531">
        <row r="2">
          <cell r="A2">
            <v>0</v>
          </cell>
        </row>
      </sheetData>
      <sheetData sheetId="3532">
        <row r="2">
          <cell r="A2">
            <v>0</v>
          </cell>
        </row>
      </sheetData>
      <sheetData sheetId="3533">
        <row r="2">
          <cell r="A2">
            <v>0</v>
          </cell>
        </row>
      </sheetData>
      <sheetData sheetId="3534">
        <row r="2">
          <cell r="A2">
            <v>0</v>
          </cell>
        </row>
      </sheetData>
      <sheetData sheetId="3535">
        <row r="2">
          <cell r="A2">
            <v>0</v>
          </cell>
        </row>
      </sheetData>
      <sheetData sheetId="3536">
        <row r="2">
          <cell r="A2">
            <v>0</v>
          </cell>
        </row>
      </sheetData>
      <sheetData sheetId="3537">
        <row r="2">
          <cell r="A2">
            <v>0</v>
          </cell>
        </row>
      </sheetData>
      <sheetData sheetId="3538">
        <row r="2">
          <cell r="A2">
            <v>0</v>
          </cell>
        </row>
      </sheetData>
      <sheetData sheetId="3539">
        <row r="2">
          <cell r="A2">
            <v>0</v>
          </cell>
        </row>
      </sheetData>
      <sheetData sheetId="3540">
        <row r="2">
          <cell r="A2">
            <v>0</v>
          </cell>
        </row>
      </sheetData>
      <sheetData sheetId="3541">
        <row r="2">
          <cell r="A2">
            <v>0</v>
          </cell>
        </row>
      </sheetData>
      <sheetData sheetId="3542">
        <row r="2">
          <cell r="A2">
            <v>0</v>
          </cell>
        </row>
      </sheetData>
      <sheetData sheetId="3543">
        <row r="2">
          <cell r="A2">
            <v>0</v>
          </cell>
        </row>
      </sheetData>
      <sheetData sheetId="3544">
        <row r="2">
          <cell r="A2">
            <v>0</v>
          </cell>
        </row>
      </sheetData>
      <sheetData sheetId="3545">
        <row r="2">
          <cell r="A2">
            <v>0</v>
          </cell>
        </row>
      </sheetData>
      <sheetData sheetId="3546">
        <row r="2">
          <cell r="A2">
            <v>0</v>
          </cell>
        </row>
      </sheetData>
      <sheetData sheetId="3547">
        <row r="2">
          <cell r="A2">
            <v>0</v>
          </cell>
        </row>
      </sheetData>
      <sheetData sheetId="3548">
        <row r="2">
          <cell r="A2">
            <v>0</v>
          </cell>
        </row>
      </sheetData>
      <sheetData sheetId="3549">
        <row r="2">
          <cell r="A2">
            <v>0</v>
          </cell>
        </row>
      </sheetData>
      <sheetData sheetId="3550">
        <row r="2">
          <cell r="A2">
            <v>0</v>
          </cell>
        </row>
      </sheetData>
      <sheetData sheetId="3551">
        <row r="2">
          <cell r="A2">
            <v>0</v>
          </cell>
        </row>
      </sheetData>
      <sheetData sheetId="3552">
        <row r="2">
          <cell r="A2">
            <v>0</v>
          </cell>
        </row>
      </sheetData>
      <sheetData sheetId="3553">
        <row r="2">
          <cell r="A2">
            <v>0</v>
          </cell>
        </row>
      </sheetData>
      <sheetData sheetId="3554">
        <row r="2">
          <cell r="A2">
            <v>0</v>
          </cell>
        </row>
      </sheetData>
      <sheetData sheetId="3555">
        <row r="2">
          <cell r="A2">
            <v>0</v>
          </cell>
        </row>
      </sheetData>
      <sheetData sheetId="3556">
        <row r="2">
          <cell r="A2">
            <v>0</v>
          </cell>
        </row>
      </sheetData>
      <sheetData sheetId="3557">
        <row r="2">
          <cell r="A2">
            <v>0</v>
          </cell>
        </row>
      </sheetData>
      <sheetData sheetId="3558">
        <row r="2">
          <cell r="A2">
            <v>0</v>
          </cell>
        </row>
      </sheetData>
      <sheetData sheetId="3559">
        <row r="2">
          <cell r="A2">
            <v>0</v>
          </cell>
        </row>
      </sheetData>
      <sheetData sheetId="3560">
        <row r="2">
          <cell r="A2">
            <v>0</v>
          </cell>
        </row>
      </sheetData>
      <sheetData sheetId="3561">
        <row r="2">
          <cell r="A2">
            <v>0</v>
          </cell>
        </row>
      </sheetData>
      <sheetData sheetId="3562">
        <row r="2">
          <cell r="A2">
            <v>0</v>
          </cell>
        </row>
      </sheetData>
      <sheetData sheetId="3563">
        <row r="2">
          <cell r="A2">
            <v>0</v>
          </cell>
        </row>
      </sheetData>
      <sheetData sheetId="3564">
        <row r="2">
          <cell r="A2">
            <v>0</v>
          </cell>
        </row>
      </sheetData>
      <sheetData sheetId="3565">
        <row r="2">
          <cell r="A2">
            <v>0</v>
          </cell>
        </row>
      </sheetData>
      <sheetData sheetId="3566">
        <row r="2">
          <cell r="A2">
            <v>0</v>
          </cell>
        </row>
      </sheetData>
      <sheetData sheetId="3567">
        <row r="2">
          <cell r="A2">
            <v>0</v>
          </cell>
        </row>
      </sheetData>
      <sheetData sheetId="3568">
        <row r="2">
          <cell r="A2">
            <v>0</v>
          </cell>
        </row>
      </sheetData>
      <sheetData sheetId="3569">
        <row r="2">
          <cell r="A2">
            <v>0</v>
          </cell>
        </row>
      </sheetData>
      <sheetData sheetId="3570">
        <row r="2">
          <cell r="A2">
            <v>0</v>
          </cell>
        </row>
      </sheetData>
      <sheetData sheetId="3571">
        <row r="2">
          <cell r="A2">
            <v>0</v>
          </cell>
        </row>
      </sheetData>
      <sheetData sheetId="3572">
        <row r="2">
          <cell r="A2">
            <v>0</v>
          </cell>
        </row>
      </sheetData>
      <sheetData sheetId="3573">
        <row r="2">
          <cell r="A2">
            <v>0</v>
          </cell>
        </row>
      </sheetData>
      <sheetData sheetId="3574">
        <row r="2">
          <cell r="A2">
            <v>0</v>
          </cell>
        </row>
      </sheetData>
      <sheetData sheetId="3575">
        <row r="2">
          <cell r="A2">
            <v>0</v>
          </cell>
        </row>
      </sheetData>
      <sheetData sheetId="3576">
        <row r="2">
          <cell r="A2">
            <v>0</v>
          </cell>
        </row>
      </sheetData>
      <sheetData sheetId="3577">
        <row r="2">
          <cell r="A2">
            <v>0</v>
          </cell>
        </row>
      </sheetData>
      <sheetData sheetId="3578">
        <row r="2">
          <cell r="A2">
            <v>0</v>
          </cell>
        </row>
      </sheetData>
      <sheetData sheetId="3579">
        <row r="2">
          <cell r="A2">
            <v>0</v>
          </cell>
        </row>
      </sheetData>
      <sheetData sheetId="3580">
        <row r="2">
          <cell r="A2">
            <v>0</v>
          </cell>
        </row>
      </sheetData>
      <sheetData sheetId="3581">
        <row r="2">
          <cell r="A2">
            <v>0</v>
          </cell>
        </row>
      </sheetData>
      <sheetData sheetId="3582">
        <row r="2">
          <cell r="A2">
            <v>0</v>
          </cell>
        </row>
      </sheetData>
      <sheetData sheetId="3583">
        <row r="2">
          <cell r="A2">
            <v>0</v>
          </cell>
        </row>
      </sheetData>
      <sheetData sheetId="3584">
        <row r="2">
          <cell r="A2">
            <v>0</v>
          </cell>
        </row>
      </sheetData>
      <sheetData sheetId="3585">
        <row r="2">
          <cell r="A2">
            <v>0</v>
          </cell>
        </row>
      </sheetData>
      <sheetData sheetId="3586">
        <row r="2">
          <cell r="A2">
            <v>0</v>
          </cell>
        </row>
      </sheetData>
      <sheetData sheetId="3587">
        <row r="2">
          <cell r="A2">
            <v>0</v>
          </cell>
        </row>
      </sheetData>
      <sheetData sheetId="3588">
        <row r="2">
          <cell r="A2">
            <v>0</v>
          </cell>
        </row>
      </sheetData>
      <sheetData sheetId="3589">
        <row r="2">
          <cell r="A2">
            <v>0</v>
          </cell>
        </row>
      </sheetData>
      <sheetData sheetId="3590">
        <row r="2">
          <cell r="A2">
            <v>0</v>
          </cell>
        </row>
      </sheetData>
      <sheetData sheetId="3591">
        <row r="2">
          <cell r="A2">
            <v>0</v>
          </cell>
        </row>
      </sheetData>
      <sheetData sheetId="3592">
        <row r="2">
          <cell r="A2">
            <v>0</v>
          </cell>
        </row>
      </sheetData>
      <sheetData sheetId="3593">
        <row r="2">
          <cell r="A2">
            <v>0</v>
          </cell>
        </row>
      </sheetData>
      <sheetData sheetId="3594">
        <row r="2">
          <cell r="A2">
            <v>0</v>
          </cell>
        </row>
      </sheetData>
      <sheetData sheetId="3595">
        <row r="2">
          <cell r="A2">
            <v>0</v>
          </cell>
        </row>
      </sheetData>
      <sheetData sheetId="3596">
        <row r="2">
          <cell r="A2">
            <v>0</v>
          </cell>
        </row>
      </sheetData>
      <sheetData sheetId="3597">
        <row r="2">
          <cell r="A2">
            <v>0</v>
          </cell>
        </row>
      </sheetData>
      <sheetData sheetId="3598">
        <row r="2">
          <cell r="A2">
            <v>0</v>
          </cell>
        </row>
      </sheetData>
      <sheetData sheetId="3599">
        <row r="2">
          <cell r="A2">
            <v>0</v>
          </cell>
        </row>
      </sheetData>
      <sheetData sheetId="3600">
        <row r="2">
          <cell r="A2">
            <v>0</v>
          </cell>
        </row>
      </sheetData>
      <sheetData sheetId="3601">
        <row r="2">
          <cell r="A2">
            <v>0</v>
          </cell>
        </row>
      </sheetData>
      <sheetData sheetId="3602">
        <row r="2">
          <cell r="A2">
            <v>0</v>
          </cell>
        </row>
      </sheetData>
      <sheetData sheetId="3603">
        <row r="2">
          <cell r="A2">
            <v>0</v>
          </cell>
        </row>
      </sheetData>
      <sheetData sheetId="3604">
        <row r="2">
          <cell r="A2">
            <v>0</v>
          </cell>
        </row>
      </sheetData>
      <sheetData sheetId="3605">
        <row r="2">
          <cell r="A2">
            <v>0</v>
          </cell>
        </row>
      </sheetData>
      <sheetData sheetId="3606">
        <row r="2">
          <cell r="A2">
            <v>0</v>
          </cell>
        </row>
      </sheetData>
      <sheetData sheetId="3607">
        <row r="2">
          <cell r="A2">
            <v>0</v>
          </cell>
        </row>
      </sheetData>
      <sheetData sheetId="3608">
        <row r="2">
          <cell r="A2">
            <v>0</v>
          </cell>
        </row>
      </sheetData>
      <sheetData sheetId="3609">
        <row r="2">
          <cell r="A2">
            <v>0</v>
          </cell>
        </row>
      </sheetData>
      <sheetData sheetId="3610">
        <row r="2">
          <cell r="A2">
            <v>0</v>
          </cell>
        </row>
      </sheetData>
      <sheetData sheetId="3611">
        <row r="2">
          <cell r="A2">
            <v>0</v>
          </cell>
        </row>
      </sheetData>
      <sheetData sheetId="3612">
        <row r="2">
          <cell r="A2">
            <v>0</v>
          </cell>
        </row>
      </sheetData>
      <sheetData sheetId="3613">
        <row r="2">
          <cell r="A2">
            <v>0</v>
          </cell>
        </row>
      </sheetData>
      <sheetData sheetId="3614">
        <row r="2">
          <cell r="A2">
            <v>0</v>
          </cell>
        </row>
      </sheetData>
      <sheetData sheetId="3615">
        <row r="2">
          <cell r="A2">
            <v>0</v>
          </cell>
        </row>
      </sheetData>
      <sheetData sheetId="3616">
        <row r="2">
          <cell r="A2">
            <v>0</v>
          </cell>
        </row>
      </sheetData>
      <sheetData sheetId="3617">
        <row r="2">
          <cell r="A2">
            <v>0</v>
          </cell>
        </row>
      </sheetData>
      <sheetData sheetId="3618">
        <row r="2">
          <cell r="A2">
            <v>0</v>
          </cell>
        </row>
      </sheetData>
      <sheetData sheetId="3619">
        <row r="2">
          <cell r="A2">
            <v>0</v>
          </cell>
        </row>
      </sheetData>
      <sheetData sheetId="3620">
        <row r="2">
          <cell r="A2">
            <v>0</v>
          </cell>
        </row>
      </sheetData>
      <sheetData sheetId="3621">
        <row r="2">
          <cell r="A2">
            <v>0</v>
          </cell>
        </row>
      </sheetData>
      <sheetData sheetId="3622">
        <row r="2">
          <cell r="A2">
            <v>0</v>
          </cell>
        </row>
      </sheetData>
      <sheetData sheetId="3623">
        <row r="2">
          <cell r="A2">
            <v>0</v>
          </cell>
        </row>
      </sheetData>
      <sheetData sheetId="3624">
        <row r="2">
          <cell r="A2">
            <v>0</v>
          </cell>
        </row>
      </sheetData>
      <sheetData sheetId="3625">
        <row r="2">
          <cell r="A2">
            <v>0</v>
          </cell>
        </row>
      </sheetData>
      <sheetData sheetId="3626">
        <row r="2">
          <cell r="A2">
            <v>0</v>
          </cell>
        </row>
      </sheetData>
      <sheetData sheetId="3627">
        <row r="2">
          <cell r="A2">
            <v>0</v>
          </cell>
        </row>
      </sheetData>
      <sheetData sheetId="3628">
        <row r="2">
          <cell r="A2">
            <v>0</v>
          </cell>
        </row>
      </sheetData>
      <sheetData sheetId="3629">
        <row r="2">
          <cell r="A2">
            <v>0</v>
          </cell>
        </row>
      </sheetData>
      <sheetData sheetId="3630">
        <row r="2">
          <cell r="A2">
            <v>0</v>
          </cell>
        </row>
      </sheetData>
      <sheetData sheetId="3631">
        <row r="2">
          <cell r="A2">
            <v>0</v>
          </cell>
        </row>
      </sheetData>
      <sheetData sheetId="3632">
        <row r="2">
          <cell r="A2">
            <v>0</v>
          </cell>
        </row>
      </sheetData>
      <sheetData sheetId="3633">
        <row r="2">
          <cell r="A2">
            <v>0</v>
          </cell>
        </row>
      </sheetData>
      <sheetData sheetId="3634">
        <row r="2">
          <cell r="A2">
            <v>0</v>
          </cell>
        </row>
      </sheetData>
      <sheetData sheetId="3635">
        <row r="2">
          <cell r="A2">
            <v>0</v>
          </cell>
        </row>
      </sheetData>
      <sheetData sheetId="3636">
        <row r="2">
          <cell r="A2">
            <v>0</v>
          </cell>
        </row>
      </sheetData>
      <sheetData sheetId="3637">
        <row r="2">
          <cell r="A2">
            <v>0</v>
          </cell>
        </row>
      </sheetData>
      <sheetData sheetId="3638">
        <row r="2">
          <cell r="A2">
            <v>0</v>
          </cell>
        </row>
      </sheetData>
      <sheetData sheetId="3639">
        <row r="2">
          <cell r="A2">
            <v>0</v>
          </cell>
        </row>
      </sheetData>
      <sheetData sheetId="3640">
        <row r="2">
          <cell r="A2">
            <v>0</v>
          </cell>
        </row>
      </sheetData>
      <sheetData sheetId="3641">
        <row r="2">
          <cell r="A2">
            <v>0</v>
          </cell>
        </row>
      </sheetData>
      <sheetData sheetId="3642">
        <row r="2">
          <cell r="A2">
            <v>0</v>
          </cell>
        </row>
      </sheetData>
      <sheetData sheetId="3643">
        <row r="2">
          <cell r="A2">
            <v>0</v>
          </cell>
        </row>
      </sheetData>
      <sheetData sheetId="3644">
        <row r="2">
          <cell r="A2">
            <v>0</v>
          </cell>
        </row>
      </sheetData>
      <sheetData sheetId="3645">
        <row r="2">
          <cell r="A2">
            <v>0</v>
          </cell>
        </row>
      </sheetData>
      <sheetData sheetId="3646">
        <row r="2">
          <cell r="A2">
            <v>0</v>
          </cell>
        </row>
      </sheetData>
      <sheetData sheetId="3647">
        <row r="2">
          <cell r="A2">
            <v>0</v>
          </cell>
        </row>
      </sheetData>
      <sheetData sheetId="3648">
        <row r="2">
          <cell r="A2">
            <v>0</v>
          </cell>
        </row>
      </sheetData>
      <sheetData sheetId="3649">
        <row r="2">
          <cell r="A2">
            <v>0</v>
          </cell>
        </row>
      </sheetData>
      <sheetData sheetId="3650">
        <row r="2">
          <cell r="A2">
            <v>0</v>
          </cell>
        </row>
      </sheetData>
      <sheetData sheetId="3651">
        <row r="2">
          <cell r="A2">
            <v>0</v>
          </cell>
        </row>
      </sheetData>
      <sheetData sheetId="3652">
        <row r="2">
          <cell r="A2">
            <v>0</v>
          </cell>
        </row>
      </sheetData>
      <sheetData sheetId="3653">
        <row r="2">
          <cell r="A2">
            <v>0</v>
          </cell>
        </row>
      </sheetData>
      <sheetData sheetId="3654">
        <row r="2">
          <cell r="A2">
            <v>0</v>
          </cell>
        </row>
      </sheetData>
      <sheetData sheetId="3655">
        <row r="2">
          <cell r="A2">
            <v>0</v>
          </cell>
        </row>
      </sheetData>
      <sheetData sheetId="3656">
        <row r="2">
          <cell r="A2">
            <v>0</v>
          </cell>
        </row>
      </sheetData>
      <sheetData sheetId="3657">
        <row r="2">
          <cell r="A2">
            <v>0</v>
          </cell>
        </row>
      </sheetData>
      <sheetData sheetId="3658">
        <row r="2">
          <cell r="A2">
            <v>0</v>
          </cell>
        </row>
      </sheetData>
      <sheetData sheetId="3659">
        <row r="2">
          <cell r="A2">
            <v>0</v>
          </cell>
        </row>
      </sheetData>
      <sheetData sheetId="3660">
        <row r="2">
          <cell r="A2">
            <v>0</v>
          </cell>
        </row>
      </sheetData>
      <sheetData sheetId="3661">
        <row r="2">
          <cell r="A2">
            <v>0</v>
          </cell>
        </row>
      </sheetData>
      <sheetData sheetId="3662">
        <row r="2">
          <cell r="A2">
            <v>0</v>
          </cell>
        </row>
      </sheetData>
      <sheetData sheetId="3663">
        <row r="2">
          <cell r="A2">
            <v>0</v>
          </cell>
        </row>
      </sheetData>
      <sheetData sheetId="3664">
        <row r="2">
          <cell r="A2">
            <v>0</v>
          </cell>
        </row>
      </sheetData>
      <sheetData sheetId="3665">
        <row r="2">
          <cell r="A2">
            <v>0</v>
          </cell>
        </row>
      </sheetData>
      <sheetData sheetId="3666">
        <row r="2">
          <cell r="A2">
            <v>0</v>
          </cell>
        </row>
      </sheetData>
      <sheetData sheetId="3667">
        <row r="2">
          <cell r="A2">
            <v>0</v>
          </cell>
        </row>
      </sheetData>
      <sheetData sheetId="3668">
        <row r="2">
          <cell r="A2">
            <v>0</v>
          </cell>
        </row>
      </sheetData>
      <sheetData sheetId="3669">
        <row r="2">
          <cell r="A2">
            <v>0</v>
          </cell>
        </row>
      </sheetData>
      <sheetData sheetId="3670">
        <row r="2">
          <cell r="A2">
            <v>0</v>
          </cell>
        </row>
      </sheetData>
      <sheetData sheetId="3671">
        <row r="2">
          <cell r="A2">
            <v>0</v>
          </cell>
        </row>
      </sheetData>
      <sheetData sheetId="3672">
        <row r="2">
          <cell r="A2">
            <v>0</v>
          </cell>
        </row>
      </sheetData>
      <sheetData sheetId="3673">
        <row r="2">
          <cell r="A2">
            <v>0</v>
          </cell>
        </row>
      </sheetData>
      <sheetData sheetId="3674">
        <row r="2">
          <cell r="A2">
            <v>0</v>
          </cell>
        </row>
      </sheetData>
      <sheetData sheetId="3675">
        <row r="2">
          <cell r="A2">
            <v>0</v>
          </cell>
        </row>
      </sheetData>
      <sheetData sheetId="3676">
        <row r="2">
          <cell r="A2">
            <v>0</v>
          </cell>
        </row>
      </sheetData>
      <sheetData sheetId="3677">
        <row r="2">
          <cell r="A2">
            <v>0</v>
          </cell>
        </row>
      </sheetData>
      <sheetData sheetId="3678">
        <row r="2">
          <cell r="A2">
            <v>0</v>
          </cell>
        </row>
      </sheetData>
      <sheetData sheetId="3679">
        <row r="2">
          <cell r="A2">
            <v>0</v>
          </cell>
        </row>
      </sheetData>
      <sheetData sheetId="3680">
        <row r="2">
          <cell r="A2">
            <v>0</v>
          </cell>
        </row>
      </sheetData>
      <sheetData sheetId="3681">
        <row r="2">
          <cell r="A2">
            <v>0</v>
          </cell>
        </row>
      </sheetData>
      <sheetData sheetId="3682">
        <row r="2">
          <cell r="A2">
            <v>0</v>
          </cell>
        </row>
      </sheetData>
      <sheetData sheetId="3683">
        <row r="2">
          <cell r="A2">
            <v>0</v>
          </cell>
        </row>
      </sheetData>
      <sheetData sheetId="3684">
        <row r="2">
          <cell r="A2">
            <v>0</v>
          </cell>
        </row>
      </sheetData>
      <sheetData sheetId="3685">
        <row r="2">
          <cell r="A2">
            <v>0</v>
          </cell>
        </row>
      </sheetData>
      <sheetData sheetId="3686">
        <row r="2">
          <cell r="A2">
            <v>0</v>
          </cell>
        </row>
      </sheetData>
      <sheetData sheetId="3687">
        <row r="2">
          <cell r="A2">
            <v>0</v>
          </cell>
        </row>
      </sheetData>
      <sheetData sheetId="3688">
        <row r="2">
          <cell r="A2">
            <v>0</v>
          </cell>
        </row>
      </sheetData>
      <sheetData sheetId="3689">
        <row r="2">
          <cell r="A2">
            <v>0</v>
          </cell>
        </row>
      </sheetData>
      <sheetData sheetId="3690">
        <row r="2">
          <cell r="A2">
            <v>0</v>
          </cell>
        </row>
      </sheetData>
      <sheetData sheetId="3691">
        <row r="2">
          <cell r="A2">
            <v>0</v>
          </cell>
        </row>
      </sheetData>
      <sheetData sheetId="3692">
        <row r="2">
          <cell r="A2">
            <v>0</v>
          </cell>
        </row>
      </sheetData>
      <sheetData sheetId="3693">
        <row r="2">
          <cell r="A2">
            <v>0</v>
          </cell>
        </row>
      </sheetData>
      <sheetData sheetId="3694">
        <row r="2">
          <cell r="A2">
            <v>0</v>
          </cell>
        </row>
      </sheetData>
      <sheetData sheetId="3695">
        <row r="2">
          <cell r="A2">
            <v>0</v>
          </cell>
        </row>
      </sheetData>
      <sheetData sheetId="3696">
        <row r="2">
          <cell r="A2">
            <v>0</v>
          </cell>
        </row>
      </sheetData>
      <sheetData sheetId="3697">
        <row r="2">
          <cell r="A2">
            <v>0</v>
          </cell>
        </row>
      </sheetData>
      <sheetData sheetId="3698">
        <row r="2">
          <cell r="A2">
            <v>0</v>
          </cell>
        </row>
      </sheetData>
      <sheetData sheetId="3699">
        <row r="2">
          <cell r="A2">
            <v>0</v>
          </cell>
        </row>
      </sheetData>
      <sheetData sheetId="3700">
        <row r="2">
          <cell r="A2">
            <v>0</v>
          </cell>
        </row>
      </sheetData>
      <sheetData sheetId="3701">
        <row r="2">
          <cell r="A2">
            <v>0</v>
          </cell>
        </row>
      </sheetData>
      <sheetData sheetId="3702">
        <row r="2">
          <cell r="A2">
            <v>0</v>
          </cell>
        </row>
      </sheetData>
      <sheetData sheetId="3703">
        <row r="2">
          <cell r="A2">
            <v>0</v>
          </cell>
        </row>
      </sheetData>
      <sheetData sheetId="3704">
        <row r="2">
          <cell r="A2">
            <v>0</v>
          </cell>
        </row>
      </sheetData>
      <sheetData sheetId="3705">
        <row r="2">
          <cell r="A2">
            <v>0</v>
          </cell>
        </row>
      </sheetData>
      <sheetData sheetId="3706">
        <row r="2">
          <cell r="A2">
            <v>0</v>
          </cell>
        </row>
      </sheetData>
      <sheetData sheetId="3707"/>
      <sheetData sheetId="3708"/>
      <sheetData sheetId="3709"/>
      <sheetData sheetId="3710">
        <row r="2">
          <cell r="A2">
            <v>0</v>
          </cell>
        </row>
      </sheetData>
      <sheetData sheetId="3711"/>
      <sheetData sheetId="3712"/>
      <sheetData sheetId="3713"/>
      <sheetData sheetId="3714"/>
      <sheetData sheetId="3715"/>
      <sheetData sheetId="3716"/>
      <sheetData sheetId="3717"/>
      <sheetData sheetId="3718"/>
      <sheetData sheetId="3719"/>
      <sheetData sheetId="3720"/>
      <sheetData sheetId="3721"/>
      <sheetData sheetId="3722"/>
      <sheetData sheetId="3723"/>
      <sheetData sheetId="3724"/>
      <sheetData sheetId="3725"/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/>
      <sheetData sheetId="3737">
        <row r="2">
          <cell r="A2">
            <v>0</v>
          </cell>
        </row>
      </sheetData>
      <sheetData sheetId="3738"/>
      <sheetData sheetId="3739"/>
      <sheetData sheetId="3740"/>
      <sheetData sheetId="3741"/>
      <sheetData sheetId="3742"/>
      <sheetData sheetId="3743"/>
      <sheetData sheetId="3744"/>
      <sheetData sheetId="3745"/>
      <sheetData sheetId="3746">
        <row r="2">
          <cell r="A2">
            <v>0</v>
          </cell>
        </row>
      </sheetData>
      <sheetData sheetId="3747">
        <row r="2">
          <cell r="A2">
            <v>0</v>
          </cell>
        </row>
      </sheetData>
      <sheetData sheetId="3748"/>
      <sheetData sheetId="3749"/>
      <sheetData sheetId="3750"/>
      <sheetData sheetId="3751"/>
      <sheetData sheetId="3752"/>
      <sheetData sheetId="3753"/>
      <sheetData sheetId="3754"/>
      <sheetData sheetId="3755"/>
      <sheetData sheetId="3756">
        <row r="2">
          <cell r="A2">
            <v>0</v>
          </cell>
        </row>
      </sheetData>
      <sheetData sheetId="3757"/>
      <sheetData sheetId="3758"/>
      <sheetData sheetId="3759"/>
      <sheetData sheetId="3760"/>
      <sheetData sheetId="3761"/>
      <sheetData sheetId="3762"/>
      <sheetData sheetId="3763"/>
      <sheetData sheetId="3764"/>
      <sheetData sheetId="3765"/>
      <sheetData sheetId="3766"/>
      <sheetData sheetId="3767"/>
      <sheetData sheetId="3768"/>
      <sheetData sheetId="3769"/>
      <sheetData sheetId="3770"/>
      <sheetData sheetId="3771"/>
      <sheetData sheetId="3772">
        <row r="2">
          <cell r="A2">
            <v>0</v>
          </cell>
        </row>
      </sheetData>
      <sheetData sheetId="3773">
        <row r="2">
          <cell r="A2">
            <v>0</v>
          </cell>
        </row>
      </sheetData>
      <sheetData sheetId="3774">
        <row r="2">
          <cell r="A2">
            <v>0</v>
          </cell>
        </row>
      </sheetData>
      <sheetData sheetId="3775">
        <row r="2">
          <cell r="A2">
            <v>0</v>
          </cell>
        </row>
      </sheetData>
      <sheetData sheetId="3776">
        <row r="2">
          <cell r="A2">
            <v>0</v>
          </cell>
        </row>
      </sheetData>
      <sheetData sheetId="3777">
        <row r="2">
          <cell r="A2">
            <v>0</v>
          </cell>
        </row>
      </sheetData>
      <sheetData sheetId="3778">
        <row r="2">
          <cell r="A2">
            <v>0</v>
          </cell>
        </row>
      </sheetData>
      <sheetData sheetId="3779"/>
      <sheetData sheetId="3780"/>
      <sheetData sheetId="3781">
        <row r="2">
          <cell r="A2">
            <v>0</v>
          </cell>
        </row>
      </sheetData>
      <sheetData sheetId="3782">
        <row r="2">
          <cell r="A2">
            <v>0</v>
          </cell>
        </row>
      </sheetData>
      <sheetData sheetId="3783">
        <row r="2">
          <cell r="A2">
            <v>0</v>
          </cell>
        </row>
      </sheetData>
      <sheetData sheetId="3784">
        <row r="2">
          <cell r="A2">
            <v>0</v>
          </cell>
        </row>
      </sheetData>
      <sheetData sheetId="3785">
        <row r="2">
          <cell r="A2">
            <v>0</v>
          </cell>
        </row>
      </sheetData>
      <sheetData sheetId="3786">
        <row r="2">
          <cell r="A2">
            <v>0</v>
          </cell>
        </row>
      </sheetData>
      <sheetData sheetId="3787">
        <row r="2">
          <cell r="A2">
            <v>0</v>
          </cell>
        </row>
      </sheetData>
      <sheetData sheetId="3788">
        <row r="2">
          <cell r="A2">
            <v>0</v>
          </cell>
        </row>
      </sheetData>
      <sheetData sheetId="3789"/>
      <sheetData sheetId="3790">
        <row r="2">
          <cell r="A2">
            <v>0</v>
          </cell>
        </row>
      </sheetData>
      <sheetData sheetId="3791">
        <row r="2">
          <cell r="A2">
            <v>0</v>
          </cell>
        </row>
      </sheetData>
      <sheetData sheetId="3792">
        <row r="2">
          <cell r="A2">
            <v>0</v>
          </cell>
        </row>
      </sheetData>
      <sheetData sheetId="3793">
        <row r="2">
          <cell r="A2">
            <v>0</v>
          </cell>
        </row>
      </sheetData>
      <sheetData sheetId="3794">
        <row r="2">
          <cell r="A2">
            <v>0</v>
          </cell>
        </row>
      </sheetData>
      <sheetData sheetId="3795">
        <row r="2">
          <cell r="A2">
            <v>0</v>
          </cell>
        </row>
      </sheetData>
      <sheetData sheetId="3796">
        <row r="2">
          <cell r="A2">
            <v>0</v>
          </cell>
        </row>
      </sheetData>
      <sheetData sheetId="3797">
        <row r="2">
          <cell r="A2">
            <v>0</v>
          </cell>
        </row>
      </sheetData>
      <sheetData sheetId="3798">
        <row r="2">
          <cell r="A2">
            <v>0</v>
          </cell>
        </row>
      </sheetData>
      <sheetData sheetId="3799">
        <row r="2">
          <cell r="A2">
            <v>0</v>
          </cell>
        </row>
      </sheetData>
      <sheetData sheetId="3800">
        <row r="2">
          <cell r="A2">
            <v>0</v>
          </cell>
        </row>
      </sheetData>
      <sheetData sheetId="3801">
        <row r="2">
          <cell r="A2">
            <v>0</v>
          </cell>
        </row>
      </sheetData>
      <sheetData sheetId="3802">
        <row r="2">
          <cell r="A2">
            <v>0</v>
          </cell>
        </row>
      </sheetData>
      <sheetData sheetId="3803">
        <row r="2">
          <cell r="A2">
            <v>0</v>
          </cell>
        </row>
      </sheetData>
      <sheetData sheetId="3804">
        <row r="2">
          <cell r="A2">
            <v>0</v>
          </cell>
        </row>
      </sheetData>
      <sheetData sheetId="3805">
        <row r="2">
          <cell r="A2">
            <v>0</v>
          </cell>
        </row>
      </sheetData>
      <sheetData sheetId="3806">
        <row r="2">
          <cell r="A2">
            <v>0</v>
          </cell>
        </row>
      </sheetData>
      <sheetData sheetId="3807">
        <row r="2">
          <cell r="A2">
            <v>0</v>
          </cell>
        </row>
      </sheetData>
      <sheetData sheetId="3808">
        <row r="2">
          <cell r="A2">
            <v>0</v>
          </cell>
        </row>
      </sheetData>
      <sheetData sheetId="3809">
        <row r="2">
          <cell r="A2">
            <v>0</v>
          </cell>
        </row>
      </sheetData>
      <sheetData sheetId="3810">
        <row r="2">
          <cell r="A2">
            <v>0</v>
          </cell>
        </row>
      </sheetData>
      <sheetData sheetId="3811">
        <row r="2">
          <cell r="A2">
            <v>0</v>
          </cell>
        </row>
      </sheetData>
      <sheetData sheetId="3812">
        <row r="2">
          <cell r="A2">
            <v>0</v>
          </cell>
        </row>
      </sheetData>
      <sheetData sheetId="3813">
        <row r="2">
          <cell r="A2">
            <v>0</v>
          </cell>
        </row>
      </sheetData>
      <sheetData sheetId="3814">
        <row r="2">
          <cell r="A2">
            <v>0</v>
          </cell>
        </row>
      </sheetData>
      <sheetData sheetId="3815">
        <row r="2">
          <cell r="A2">
            <v>0</v>
          </cell>
        </row>
      </sheetData>
      <sheetData sheetId="3816">
        <row r="2">
          <cell r="A2">
            <v>0</v>
          </cell>
        </row>
      </sheetData>
      <sheetData sheetId="3817">
        <row r="2">
          <cell r="A2">
            <v>0</v>
          </cell>
        </row>
      </sheetData>
      <sheetData sheetId="3818">
        <row r="2">
          <cell r="A2">
            <v>0</v>
          </cell>
        </row>
      </sheetData>
      <sheetData sheetId="3819">
        <row r="2">
          <cell r="A2">
            <v>0</v>
          </cell>
        </row>
      </sheetData>
      <sheetData sheetId="3820">
        <row r="2">
          <cell r="A2">
            <v>0</v>
          </cell>
        </row>
      </sheetData>
      <sheetData sheetId="3821">
        <row r="2">
          <cell r="A2">
            <v>0</v>
          </cell>
        </row>
      </sheetData>
      <sheetData sheetId="3822">
        <row r="2">
          <cell r="A2">
            <v>0</v>
          </cell>
        </row>
      </sheetData>
      <sheetData sheetId="3823">
        <row r="2">
          <cell r="A2">
            <v>0</v>
          </cell>
        </row>
      </sheetData>
      <sheetData sheetId="3824">
        <row r="2">
          <cell r="A2">
            <v>0</v>
          </cell>
        </row>
      </sheetData>
      <sheetData sheetId="3825">
        <row r="2">
          <cell r="A2">
            <v>0</v>
          </cell>
        </row>
      </sheetData>
      <sheetData sheetId="3826">
        <row r="2">
          <cell r="A2">
            <v>0</v>
          </cell>
        </row>
      </sheetData>
      <sheetData sheetId="3827">
        <row r="2">
          <cell r="A2">
            <v>0</v>
          </cell>
        </row>
      </sheetData>
      <sheetData sheetId="3828">
        <row r="2">
          <cell r="A2">
            <v>0</v>
          </cell>
        </row>
      </sheetData>
      <sheetData sheetId="3829">
        <row r="2">
          <cell r="A2">
            <v>0</v>
          </cell>
        </row>
      </sheetData>
      <sheetData sheetId="3830">
        <row r="2">
          <cell r="A2">
            <v>0</v>
          </cell>
        </row>
      </sheetData>
      <sheetData sheetId="3831">
        <row r="2">
          <cell r="A2">
            <v>0</v>
          </cell>
        </row>
      </sheetData>
      <sheetData sheetId="3832">
        <row r="2">
          <cell r="A2">
            <v>0</v>
          </cell>
        </row>
      </sheetData>
      <sheetData sheetId="3833">
        <row r="2">
          <cell r="A2">
            <v>0</v>
          </cell>
        </row>
      </sheetData>
      <sheetData sheetId="3834">
        <row r="2">
          <cell r="A2">
            <v>0</v>
          </cell>
        </row>
      </sheetData>
      <sheetData sheetId="3835">
        <row r="2">
          <cell r="A2">
            <v>0</v>
          </cell>
        </row>
      </sheetData>
      <sheetData sheetId="3836">
        <row r="2">
          <cell r="A2">
            <v>0</v>
          </cell>
        </row>
      </sheetData>
      <sheetData sheetId="3837">
        <row r="2">
          <cell r="A2">
            <v>0</v>
          </cell>
        </row>
      </sheetData>
      <sheetData sheetId="3838">
        <row r="2">
          <cell r="A2">
            <v>0</v>
          </cell>
        </row>
      </sheetData>
      <sheetData sheetId="3839">
        <row r="2">
          <cell r="A2">
            <v>0</v>
          </cell>
        </row>
      </sheetData>
      <sheetData sheetId="3840">
        <row r="2">
          <cell r="A2">
            <v>0</v>
          </cell>
        </row>
      </sheetData>
      <sheetData sheetId="3841">
        <row r="2">
          <cell r="A2">
            <v>0</v>
          </cell>
        </row>
      </sheetData>
      <sheetData sheetId="3842">
        <row r="2">
          <cell r="A2">
            <v>0</v>
          </cell>
        </row>
      </sheetData>
      <sheetData sheetId="3843">
        <row r="2">
          <cell r="A2">
            <v>0</v>
          </cell>
        </row>
      </sheetData>
      <sheetData sheetId="3844">
        <row r="2">
          <cell r="A2">
            <v>0</v>
          </cell>
        </row>
      </sheetData>
      <sheetData sheetId="3845">
        <row r="2">
          <cell r="A2">
            <v>0</v>
          </cell>
        </row>
      </sheetData>
      <sheetData sheetId="3846">
        <row r="2">
          <cell r="A2">
            <v>0</v>
          </cell>
        </row>
      </sheetData>
      <sheetData sheetId="3847">
        <row r="2">
          <cell r="A2">
            <v>0</v>
          </cell>
        </row>
      </sheetData>
      <sheetData sheetId="3848">
        <row r="2">
          <cell r="A2">
            <v>0</v>
          </cell>
        </row>
      </sheetData>
      <sheetData sheetId="3849">
        <row r="2">
          <cell r="A2">
            <v>0</v>
          </cell>
        </row>
      </sheetData>
      <sheetData sheetId="3850">
        <row r="2">
          <cell r="A2">
            <v>0</v>
          </cell>
        </row>
      </sheetData>
      <sheetData sheetId="3851">
        <row r="2">
          <cell r="A2">
            <v>0</v>
          </cell>
        </row>
      </sheetData>
      <sheetData sheetId="3852">
        <row r="2">
          <cell r="A2">
            <v>0</v>
          </cell>
        </row>
      </sheetData>
      <sheetData sheetId="3853">
        <row r="2">
          <cell r="A2">
            <v>0</v>
          </cell>
        </row>
      </sheetData>
      <sheetData sheetId="3854">
        <row r="2">
          <cell r="A2">
            <v>0</v>
          </cell>
        </row>
      </sheetData>
      <sheetData sheetId="3855">
        <row r="2">
          <cell r="A2">
            <v>0</v>
          </cell>
        </row>
      </sheetData>
      <sheetData sheetId="3856">
        <row r="2">
          <cell r="A2">
            <v>0</v>
          </cell>
        </row>
      </sheetData>
      <sheetData sheetId="3857">
        <row r="2">
          <cell r="A2">
            <v>0</v>
          </cell>
        </row>
      </sheetData>
      <sheetData sheetId="3858">
        <row r="2">
          <cell r="A2">
            <v>0</v>
          </cell>
        </row>
      </sheetData>
      <sheetData sheetId="3859">
        <row r="2">
          <cell r="A2">
            <v>0</v>
          </cell>
        </row>
      </sheetData>
      <sheetData sheetId="3860">
        <row r="2">
          <cell r="A2">
            <v>0</v>
          </cell>
        </row>
      </sheetData>
      <sheetData sheetId="3861">
        <row r="2">
          <cell r="A2">
            <v>0</v>
          </cell>
        </row>
      </sheetData>
      <sheetData sheetId="3862">
        <row r="2">
          <cell r="A2">
            <v>0</v>
          </cell>
        </row>
      </sheetData>
      <sheetData sheetId="3863">
        <row r="2">
          <cell r="A2">
            <v>0</v>
          </cell>
        </row>
      </sheetData>
      <sheetData sheetId="3864">
        <row r="2">
          <cell r="A2">
            <v>0</v>
          </cell>
        </row>
      </sheetData>
      <sheetData sheetId="3865">
        <row r="2">
          <cell r="A2">
            <v>0</v>
          </cell>
        </row>
      </sheetData>
      <sheetData sheetId="3866">
        <row r="2">
          <cell r="A2">
            <v>0</v>
          </cell>
        </row>
      </sheetData>
      <sheetData sheetId="3867">
        <row r="2">
          <cell r="A2">
            <v>0</v>
          </cell>
        </row>
      </sheetData>
      <sheetData sheetId="3868">
        <row r="2">
          <cell r="A2">
            <v>0</v>
          </cell>
        </row>
      </sheetData>
      <sheetData sheetId="3869">
        <row r="2">
          <cell r="A2">
            <v>0</v>
          </cell>
        </row>
      </sheetData>
      <sheetData sheetId="3870">
        <row r="2">
          <cell r="A2">
            <v>0</v>
          </cell>
        </row>
      </sheetData>
      <sheetData sheetId="3871">
        <row r="2">
          <cell r="A2">
            <v>0</v>
          </cell>
        </row>
      </sheetData>
      <sheetData sheetId="3872">
        <row r="2">
          <cell r="A2">
            <v>0</v>
          </cell>
        </row>
      </sheetData>
      <sheetData sheetId="3873">
        <row r="2">
          <cell r="A2">
            <v>0</v>
          </cell>
        </row>
      </sheetData>
      <sheetData sheetId="3874">
        <row r="2">
          <cell r="A2">
            <v>0</v>
          </cell>
        </row>
      </sheetData>
      <sheetData sheetId="3875">
        <row r="2">
          <cell r="A2">
            <v>0</v>
          </cell>
        </row>
      </sheetData>
      <sheetData sheetId="3876">
        <row r="2">
          <cell r="A2">
            <v>0</v>
          </cell>
        </row>
      </sheetData>
      <sheetData sheetId="3877">
        <row r="2">
          <cell r="A2">
            <v>0</v>
          </cell>
        </row>
      </sheetData>
      <sheetData sheetId="3878">
        <row r="2">
          <cell r="A2">
            <v>0</v>
          </cell>
        </row>
      </sheetData>
      <sheetData sheetId="3879">
        <row r="2">
          <cell r="A2">
            <v>0</v>
          </cell>
        </row>
      </sheetData>
      <sheetData sheetId="3880">
        <row r="2">
          <cell r="A2">
            <v>0</v>
          </cell>
        </row>
      </sheetData>
      <sheetData sheetId="3881">
        <row r="2">
          <cell r="A2">
            <v>0</v>
          </cell>
        </row>
      </sheetData>
      <sheetData sheetId="3882">
        <row r="2">
          <cell r="A2">
            <v>0</v>
          </cell>
        </row>
      </sheetData>
      <sheetData sheetId="3883">
        <row r="2">
          <cell r="A2">
            <v>0</v>
          </cell>
        </row>
      </sheetData>
      <sheetData sheetId="3884">
        <row r="2">
          <cell r="A2">
            <v>0</v>
          </cell>
        </row>
      </sheetData>
      <sheetData sheetId="3885">
        <row r="2">
          <cell r="A2">
            <v>0</v>
          </cell>
        </row>
      </sheetData>
      <sheetData sheetId="3886">
        <row r="2">
          <cell r="A2">
            <v>0</v>
          </cell>
        </row>
      </sheetData>
      <sheetData sheetId="3887">
        <row r="2">
          <cell r="A2">
            <v>0</v>
          </cell>
        </row>
      </sheetData>
      <sheetData sheetId="3888">
        <row r="2">
          <cell r="A2">
            <v>0</v>
          </cell>
        </row>
      </sheetData>
      <sheetData sheetId="3889">
        <row r="2">
          <cell r="A2">
            <v>0</v>
          </cell>
        </row>
      </sheetData>
      <sheetData sheetId="3890">
        <row r="2">
          <cell r="A2">
            <v>0</v>
          </cell>
        </row>
      </sheetData>
      <sheetData sheetId="3891">
        <row r="2">
          <cell r="A2">
            <v>0</v>
          </cell>
        </row>
      </sheetData>
      <sheetData sheetId="3892">
        <row r="2">
          <cell r="A2">
            <v>0</v>
          </cell>
        </row>
      </sheetData>
      <sheetData sheetId="3893">
        <row r="2">
          <cell r="A2">
            <v>0</v>
          </cell>
        </row>
      </sheetData>
      <sheetData sheetId="3894">
        <row r="2">
          <cell r="A2">
            <v>0</v>
          </cell>
        </row>
      </sheetData>
      <sheetData sheetId="3895">
        <row r="2">
          <cell r="A2">
            <v>0</v>
          </cell>
        </row>
      </sheetData>
      <sheetData sheetId="3896">
        <row r="2">
          <cell r="A2">
            <v>0</v>
          </cell>
        </row>
      </sheetData>
      <sheetData sheetId="3897">
        <row r="2">
          <cell r="A2">
            <v>0</v>
          </cell>
        </row>
      </sheetData>
      <sheetData sheetId="3898">
        <row r="2">
          <cell r="A2">
            <v>0</v>
          </cell>
        </row>
      </sheetData>
      <sheetData sheetId="3899">
        <row r="2">
          <cell r="A2">
            <v>0</v>
          </cell>
        </row>
      </sheetData>
      <sheetData sheetId="3900">
        <row r="2">
          <cell r="A2">
            <v>0</v>
          </cell>
        </row>
      </sheetData>
      <sheetData sheetId="3901">
        <row r="2">
          <cell r="A2">
            <v>0</v>
          </cell>
        </row>
      </sheetData>
      <sheetData sheetId="3902">
        <row r="2">
          <cell r="A2">
            <v>0</v>
          </cell>
        </row>
      </sheetData>
      <sheetData sheetId="3903">
        <row r="2">
          <cell r="A2">
            <v>0</v>
          </cell>
        </row>
      </sheetData>
      <sheetData sheetId="3904">
        <row r="2">
          <cell r="A2">
            <v>0</v>
          </cell>
        </row>
      </sheetData>
      <sheetData sheetId="3905">
        <row r="2">
          <cell r="A2">
            <v>0</v>
          </cell>
        </row>
      </sheetData>
      <sheetData sheetId="3906">
        <row r="2">
          <cell r="A2">
            <v>0</v>
          </cell>
        </row>
      </sheetData>
      <sheetData sheetId="3907">
        <row r="2">
          <cell r="A2">
            <v>0</v>
          </cell>
        </row>
      </sheetData>
      <sheetData sheetId="3908">
        <row r="2">
          <cell r="A2">
            <v>0</v>
          </cell>
        </row>
      </sheetData>
      <sheetData sheetId="3909">
        <row r="2">
          <cell r="A2">
            <v>0</v>
          </cell>
        </row>
      </sheetData>
      <sheetData sheetId="3910">
        <row r="2">
          <cell r="A2">
            <v>0</v>
          </cell>
        </row>
      </sheetData>
      <sheetData sheetId="3911">
        <row r="2">
          <cell r="A2">
            <v>0</v>
          </cell>
        </row>
      </sheetData>
      <sheetData sheetId="3912">
        <row r="2">
          <cell r="A2">
            <v>0</v>
          </cell>
        </row>
      </sheetData>
      <sheetData sheetId="3913">
        <row r="2">
          <cell r="A2">
            <v>0</v>
          </cell>
        </row>
      </sheetData>
      <sheetData sheetId="3914">
        <row r="2">
          <cell r="A2">
            <v>0</v>
          </cell>
        </row>
      </sheetData>
      <sheetData sheetId="3915">
        <row r="2">
          <cell r="A2">
            <v>0</v>
          </cell>
        </row>
      </sheetData>
      <sheetData sheetId="3916">
        <row r="2">
          <cell r="A2">
            <v>0</v>
          </cell>
        </row>
      </sheetData>
      <sheetData sheetId="3917">
        <row r="2">
          <cell r="A2">
            <v>0</v>
          </cell>
        </row>
      </sheetData>
      <sheetData sheetId="3918">
        <row r="2">
          <cell r="A2">
            <v>0</v>
          </cell>
        </row>
      </sheetData>
      <sheetData sheetId="3919">
        <row r="2">
          <cell r="A2">
            <v>0</v>
          </cell>
        </row>
      </sheetData>
      <sheetData sheetId="3920">
        <row r="2">
          <cell r="A2">
            <v>0</v>
          </cell>
        </row>
      </sheetData>
      <sheetData sheetId="3921">
        <row r="2">
          <cell r="A2">
            <v>0</v>
          </cell>
        </row>
      </sheetData>
      <sheetData sheetId="3922">
        <row r="2">
          <cell r="A2">
            <v>0</v>
          </cell>
        </row>
      </sheetData>
      <sheetData sheetId="3923">
        <row r="2">
          <cell r="A2">
            <v>0</v>
          </cell>
        </row>
      </sheetData>
      <sheetData sheetId="3924">
        <row r="2">
          <cell r="A2">
            <v>0</v>
          </cell>
        </row>
      </sheetData>
      <sheetData sheetId="3925">
        <row r="2">
          <cell r="A2">
            <v>0</v>
          </cell>
        </row>
      </sheetData>
      <sheetData sheetId="3926">
        <row r="2">
          <cell r="A2">
            <v>0</v>
          </cell>
        </row>
      </sheetData>
      <sheetData sheetId="3927">
        <row r="2">
          <cell r="A2">
            <v>0</v>
          </cell>
        </row>
      </sheetData>
      <sheetData sheetId="3928">
        <row r="2">
          <cell r="A2">
            <v>0</v>
          </cell>
        </row>
      </sheetData>
      <sheetData sheetId="3929">
        <row r="2">
          <cell r="A2">
            <v>0</v>
          </cell>
        </row>
      </sheetData>
      <sheetData sheetId="3930">
        <row r="2">
          <cell r="A2">
            <v>0</v>
          </cell>
        </row>
      </sheetData>
      <sheetData sheetId="3931">
        <row r="2">
          <cell r="A2">
            <v>0</v>
          </cell>
        </row>
      </sheetData>
      <sheetData sheetId="3932">
        <row r="2">
          <cell r="A2">
            <v>0</v>
          </cell>
        </row>
      </sheetData>
      <sheetData sheetId="3933">
        <row r="2">
          <cell r="A2">
            <v>0</v>
          </cell>
        </row>
      </sheetData>
      <sheetData sheetId="3934">
        <row r="2">
          <cell r="A2">
            <v>0</v>
          </cell>
        </row>
      </sheetData>
      <sheetData sheetId="3935">
        <row r="2">
          <cell r="A2">
            <v>0</v>
          </cell>
        </row>
      </sheetData>
      <sheetData sheetId="3936">
        <row r="2">
          <cell r="A2">
            <v>0</v>
          </cell>
        </row>
      </sheetData>
      <sheetData sheetId="3937">
        <row r="2">
          <cell r="A2">
            <v>0</v>
          </cell>
        </row>
      </sheetData>
      <sheetData sheetId="3938">
        <row r="2">
          <cell r="A2">
            <v>0</v>
          </cell>
        </row>
      </sheetData>
      <sheetData sheetId="3939">
        <row r="2">
          <cell r="A2">
            <v>0</v>
          </cell>
        </row>
      </sheetData>
      <sheetData sheetId="3940">
        <row r="2">
          <cell r="A2">
            <v>0</v>
          </cell>
        </row>
      </sheetData>
      <sheetData sheetId="3941">
        <row r="2">
          <cell r="A2">
            <v>0</v>
          </cell>
        </row>
      </sheetData>
      <sheetData sheetId="3942">
        <row r="2">
          <cell r="A2">
            <v>0</v>
          </cell>
        </row>
      </sheetData>
      <sheetData sheetId="3943">
        <row r="2">
          <cell r="A2">
            <v>0</v>
          </cell>
        </row>
      </sheetData>
      <sheetData sheetId="3944">
        <row r="2">
          <cell r="A2">
            <v>0</v>
          </cell>
        </row>
      </sheetData>
      <sheetData sheetId="3945">
        <row r="2">
          <cell r="A2">
            <v>0</v>
          </cell>
        </row>
      </sheetData>
      <sheetData sheetId="3946">
        <row r="2">
          <cell r="A2">
            <v>0</v>
          </cell>
        </row>
      </sheetData>
      <sheetData sheetId="3947">
        <row r="2">
          <cell r="A2">
            <v>0</v>
          </cell>
        </row>
      </sheetData>
      <sheetData sheetId="3948">
        <row r="2">
          <cell r="A2">
            <v>0</v>
          </cell>
        </row>
      </sheetData>
      <sheetData sheetId="3949">
        <row r="2">
          <cell r="A2">
            <v>0</v>
          </cell>
        </row>
      </sheetData>
      <sheetData sheetId="3950">
        <row r="2">
          <cell r="A2">
            <v>0</v>
          </cell>
        </row>
      </sheetData>
      <sheetData sheetId="3951">
        <row r="2">
          <cell r="A2">
            <v>0</v>
          </cell>
        </row>
      </sheetData>
      <sheetData sheetId="3952">
        <row r="2">
          <cell r="A2">
            <v>0</v>
          </cell>
        </row>
      </sheetData>
      <sheetData sheetId="3953">
        <row r="2">
          <cell r="A2">
            <v>0</v>
          </cell>
        </row>
      </sheetData>
      <sheetData sheetId="3954">
        <row r="2">
          <cell r="A2">
            <v>0</v>
          </cell>
        </row>
      </sheetData>
      <sheetData sheetId="3955">
        <row r="2">
          <cell r="A2">
            <v>0</v>
          </cell>
        </row>
      </sheetData>
      <sheetData sheetId="3956">
        <row r="2">
          <cell r="A2">
            <v>0</v>
          </cell>
        </row>
      </sheetData>
      <sheetData sheetId="3957">
        <row r="2">
          <cell r="A2">
            <v>0</v>
          </cell>
        </row>
      </sheetData>
      <sheetData sheetId="3958">
        <row r="2">
          <cell r="A2">
            <v>0</v>
          </cell>
        </row>
      </sheetData>
      <sheetData sheetId="3959">
        <row r="2">
          <cell r="A2">
            <v>0</v>
          </cell>
        </row>
      </sheetData>
      <sheetData sheetId="3960">
        <row r="2">
          <cell r="A2">
            <v>0</v>
          </cell>
        </row>
      </sheetData>
      <sheetData sheetId="3961">
        <row r="2">
          <cell r="A2">
            <v>0</v>
          </cell>
        </row>
      </sheetData>
      <sheetData sheetId="3962">
        <row r="2">
          <cell r="A2">
            <v>0</v>
          </cell>
        </row>
      </sheetData>
      <sheetData sheetId="3963">
        <row r="2">
          <cell r="A2">
            <v>0</v>
          </cell>
        </row>
      </sheetData>
      <sheetData sheetId="3964">
        <row r="2">
          <cell r="A2">
            <v>0</v>
          </cell>
        </row>
      </sheetData>
      <sheetData sheetId="3965">
        <row r="2">
          <cell r="A2">
            <v>0</v>
          </cell>
        </row>
      </sheetData>
      <sheetData sheetId="3966">
        <row r="2">
          <cell r="A2">
            <v>0</v>
          </cell>
        </row>
      </sheetData>
      <sheetData sheetId="3967">
        <row r="2">
          <cell r="A2">
            <v>0</v>
          </cell>
        </row>
      </sheetData>
      <sheetData sheetId="3968">
        <row r="2">
          <cell r="A2">
            <v>0</v>
          </cell>
        </row>
      </sheetData>
      <sheetData sheetId="3969">
        <row r="2">
          <cell r="A2">
            <v>0</v>
          </cell>
        </row>
      </sheetData>
      <sheetData sheetId="3970">
        <row r="2">
          <cell r="A2">
            <v>0</v>
          </cell>
        </row>
      </sheetData>
      <sheetData sheetId="3971">
        <row r="2">
          <cell r="A2">
            <v>0</v>
          </cell>
        </row>
      </sheetData>
      <sheetData sheetId="3972">
        <row r="2">
          <cell r="A2">
            <v>0</v>
          </cell>
        </row>
      </sheetData>
      <sheetData sheetId="3973">
        <row r="2">
          <cell r="A2">
            <v>0</v>
          </cell>
        </row>
      </sheetData>
      <sheetData sheetId="3974">
        <row r="2">
          <cell r="A2">
            <v>0</v>
          </cell>
        </row>
      </sheetData>
      <sheetData sheetId="3975">
        <row r="2">
          <cell r="A2">
            <v>0</v>
          </cell>
        </row>
      </sheetData>
      <sheetData sheetId="3976">
        <row r="2">
          <cell r="A2">
            <v>0</v>
          </cell>
        </row>
      </sheetData>
      <sheetData sheetId="3977">
        <row r="2">
          <cell r="A2">
            <v>0</v>
          </cell>
        </row>
      </sheetData>
      <sheetData sheetId="3978">
        <row r="2">
          <cell r="A2">
            <v>0</v>
          </cell>
        </row>
      </sheetData>
      <sheetData sheetId="3979">
        <row r="2">
          <cell r="A2">
            <v>0</v>
          </cell>
        </row>
      </sheetData>
      <sheetData sheetId="3980">
        <row r="2">
          <cell r="A2">
            <v>0</v>
          </cell>
        </row>
      </sheetData>
      <sheetData sheetId="3981">
        <row r="2">
          <cell r="A2">
            <v>0</v>
          </cell>
        </row>
      </sheetData>
      <sheetData sheetId="3982">
        <row r="2">
          <cell r="A2">
            <v>0</v>
          </cell>
        </row>
      </sheetData>
      <sheetData sheetId="3983">
        <row r="2">
          <cell r="A2">
            <v>0</v>
          </cell>
        </row>
      </sheetData>
      <sheetData sheetId="3984">
        <row r="2">
          <cell r="A2">
            <v>0</v>
          </cell>
        </row>
      </sheetData>
      <sheetData sheetId="3985">
        <row r="2">
          <cell r="A2">
            <v>0</v>
          </cell>
        </row>
      </sheetData>
      <sheetData sheetId="3986">
        <row r="2">
          <cell r="A2">
            <v>0</v>
          </cell>
        </row>
      </sheetData>
      <sheetData sheetId="3987">
        <row r="2">
          <cell r="A2">
            <v>0</v>
          </cell>
        </row>
      </sheetData>
      <sheetData sheetId="3988">
        <row r="2">
          <cell r="A2">
            <v>0</v>
          </cell>
        </row>
      </sheetData>
      <sheetData sheetId="3989">
        <row r="2">
          <cell r="A2">
            <v>0</v>
          </cell>
        </row>
      </sheetData>
      <sheetData sheetId="3990">
        <row r="2">
          <cell r="A2">
            <v>0</v>
          </cell>
        </row>
      </sheetData>
      <sheetData sheetId="3991">
        <row r="2">
          <cell r="A2">
            <v>0</v>
          </cell>
        </row>
      </sheetData>
      <sheetData sheetId="3992">
        <row r="2">
          <cell r="A2">
            <v>0</v>
          </cell>
        </row>
      </sheetData>
      <sheetData sheetId="3993">
        <row r="2">
          <cell r="A2">
            <v>0</v>
          </cell>
        </row>
      </sheetData>
      <sheetData sheetId="3994">
        <row r="2">
          <cell r="A2">
            <v>0</v>
          </cell>
        </row>
      </sheetData>
      <sheetData sheetId="3995">
        <row r="2">
          <cell r="A2">
            <v>0</v>
          </cell>
        </row>
      </sheetData>
      <sheetData sheetId="3996">
        <row r="2">
          <cell r="A2">
            <v>0</v>
          </cell>
        </row>
      </sheetData>
      <sheetData sheetId="3997">
        <row r="2">
          <cell r="A2">
            <v>0</v>
          </cell>
        </row>
      </sheetData>
      <sheetData sheetId="3998">
        <row r="2">
          <cell r="A2">
            <v>0</v>
          </cell>
        </row>
      </sheetData>
      <sheetData sheetId="3999">
        <row r="2">
          <cell r="A2">
            <v>0</v>
          </cell>
        </row>
      </sheetData>
      <sheetData sheetId="4000">
        <row r="2">
          <cell r="A2">
            <v>0</v>
          </cell>
        </row>
      </sheetData>
      <sheetData sheetId="4001">
        <row r="2">
          <cell r="A2">
            <v>0</v>
          </cell>
        </row>
      </sheetData>
      <sheetData sheetId="4002">
        <row r="2">
          <cell r="A2">
            <v>0</v>
          </cell>
        </row>
      </sheetData>
      <sheetData sheetId="4003">
        <row r="2">
          <cell r="A2">
            <v>0</v>
          </cell>
        </row>
      </sheetData>
      <sheetData sheetId="4004">
        <row r="2">
          <cell r="A2">
            <v>0</v>
          </cell>
        </row>
      </sheetData>
      <sheetData sheetId="4005">
        <row r="2">
          <cell r="A2">
            <v>0</v>
          </cell>
        </row>
      </sheetData>
      <sheetData sheetId="4006">
        <row r="2">
          <cell r="A2">
            <v>0</v>
          </cell>
        </row>
      </sheetData>
      <sheetData sheetId="4007">
        <row r="2">
          <cell r="A2">
            <v>0</v>
          </cell>
        </row>
      </sheetData>
      <sheetData sheetId="4008">
        <row r="2">
          <cell r="A2">
            <v>0</v>
          </cell>
        </row>
      </sheetData>
      <sheetData sheetId="4009">
        <row r="2">
          <cell r="A2">
            <v>0</v>
          </cell>
        </row>
      </sheetData>
      <sheetData sheetId="4010">
        <row r="2">
          <cell r="A2">
            <v>0</v>
          </cell>
        </row>
      </sheetData>
      <sheetData sheetId="4011">
        <row r="2">
          <cell r="A2">
            <v>0</v>
          </cell>
        </row>
      </sheetData>
      <sheetData sheetId="4012">
        <row r="2">
          <cell r="A2">
            <v>0</v>
          </cell>
        </row>
      </sheetData>
      <sheetData sheetId="4013">
        <row r="2">
          <cell r="A2">
            <v>0</v>
          </cell>
        </row>
      </sheetData>
      <sheetData sheetId="4014">
        <row r="2">
          <cell r="A2">
            <v>0</v>
          </cell>
        </row>
      </sheetData>
      <sheetData sheetId="4015">
        <row r="2">
          <cell r="A2">
            <v>0</v>
          </cell>
        </row>
      </sheetData>
      <sheetData sheetId="4016">
        <row r="2">
          <cell r="A2">
            <v>0</v>
          </cell>
        </row>
      </sheetData>
      <sheetData sheetId="4017">
        <row r="2">
          <cell r="A2">
            <v>0</v>
          </cell>
        </row>
      </sheetData>
      <sheetData sheetId="4018">
        <row r="2">
          <cell r="A2">
            <v>0</v>
          </cell>
        </row>
      </sheetData>
      <sheetData sheetId="4019">
        <row r="2">
          <cell r="A2">
            <v>0</v>
          </cell>
        </row>
      </sheetData>
      <sheetData sheetId="4020">
        <row r="2">
          <cell r="A2">
            <v>0</v>
          </cell>
        </row>
      </sheetData>
      <sheetData sheetId="4021">
        <row r="2">
          <cell r="A2">
            <v>0</v>
          </cell>
        </row>
      </sheetData>
      <sheetData sheetId="4022">
        <row r="2">
          <cell r="A2">
            <v>0</v>
          </cell>
        </row>
      </sheetData>
      <sheetData sheetId="4023">
        <row r="2">
          <cell r="A2">
            <v>0</v>
          </cell>
        </row>
      </sheetData>
      <sheetData sheetId="4024">
        <row r="2">
          <cell r="A2">
            <v>0</v>
          </cell>
        </row>
      </sheetData>
      <sheetData sheetId="4025">
        <row r="2">
          <cell r="A2">
            <v>0</v>
          </cell>
        </row>
      </sheetData>
      <sheetData sheetId="4026">
        <row r="2">
          <cell r="A2">
            <v>0</v>
          </cell>
        </row>
      </sheetData>
      <sheetData sheetId="4027">
        <row r="2">
          <cell r="A2">
            <v>0</v>
          </cell>
        </row>
      </sheetData>
      <sheetData sheetId="4028">
        <row r="2">
          <cell r="A2">
            <v>0</v>
          </cell>
        </row>
      </sheetData>
      <sheetData sheetId="4029">
        <row r="2">
          <cell r="A2">
            <v>0</v>
          </cell>
        </row>
      </sheetData>
      <sheetData sheetId="4030">
        <row r="2">
          <cell r="A2">
            <v>0</v>
          </cell>
        </row>
      </sheetData>
      <sheetData sheetId="4031">
        <row r="2">
          <cell r="A2">
            <v>0</v>
          </cell>
        </row>
      </sheetData>
      <sheetData sheetId="4032">
        <row r="2">
          <cell r="A2">
            <v>0</v>
          </cell>
        </row>
      </sheetData>
      <sheetData sheetId="4033">
        <row r="2">
          <cell r="A2">
            <v>0</v>
          </cell>
        </row>
      </sheetData>
      <sheetData sheetId="4034">
        <row r="2">
          <cell r="A2">
            <v>0</v>
          </cell>
        </row>
      </sheetData>
      <sheetData sheetId="4035">
        <row r="2">
          <cell r="A2">
            <v>0</v>
          </cell>
        </row>
      </sheetData>
      <sheetData sheetId="4036">
        <row r="2">
          <cell r="A2">
            <v>0</v>
          </cell>
        </row>
      </sheetData>
      <sheetData sheetId="4037">
        <row r="2">
          <cell r="A2">
            <v>0</v>
          </cell>
        </row>
      </sheetData>
      <sheetData sheetId="4038">
        <row r="2">
          <cell r="A2">
            <v>0</v>
          </cell>
        </row>
      </sheetData>
      <sheetData sheetId="4039">
        <row r="2">
          <cell r="A2">
            <v>0</v>
          </cell>
        </row>
      </sheetData>
      <sheetData sheetId="4040">
        <row r="2">
          <cell r="A2">
            <v>0</v>
          </cell>
        </row>
      </sheetData>
      <sheetData sheetId="4041">
        <row r="2">
          <cell r="A2">
            <v>0</v>
          </cell>
        </row>
      </sheetData>
      <sheetData sheetId="4042">
        <row r="2">
          <cell r="A2">
            <v>0</v>
          </cell>
        </row>
      </sheetData>
      <sheetData sheetId="4043">
        <row r="2">
          <cell r="A2">
            <v>0</v>
          </cell>
        </row>
      </sheetData>
      <sheetData sheetId="4044">
        <row r="2">
          <cell r="A2">
            <v>0</v>
          </cell>
        </row>
      </sheetData>
      <sheetData sheetId="4045">
        <row r="2">
          <cell r="A2">
            <v>0</v>
          </cell>
        </row>
      </sheetData>
      <sheetData sheetId="4046">
        <row r="2">
          <cell r="A2">
            <v>0</v>
          </cell>
        </row>
      </sheetData>
      <sheetData sheetId="4047">
        <row r="2">
          <cell r="A2">
            <v>0</v>
          </cell>
        </row>
      </sheetData>
      <sheetData sheetId="4048">
        <row r="2">
          <cell r="A2">
            <v>0</v>
          </cell>
        </row>
      </sheetData>
      <sheetData sheetId="4049">
        <row r="2">
          <cell r="A2">
            <v>0</v>
          </cell>
        </row>
      </sheetData>
      <sheetData sheetId="4050">
        <row r="2">
          <cell r="A2">
            <v>0</v>
          </cell>
        </row>
      </sheetData>
      <sheetData sheetId="4051">
        <row r="2">
          <cell r="A2">
            <v>0</v>
          </cell>
        </row>
      </sheetData>
      <sheetData sheetId="4052">
        <row r="2">
          <cell r="A2">
            <v>0</v>
          </cell>
        </row>
      </sheetData>
      <sheetData sheetId="4053">
        <row r="2">
          <cell r="A2">
            <v>0</v>
          </cell>
        </row>
      </sheetData>
      <sheetData sheetId="4054">
        <row r="2">
          <cell r="A2">
            <v>0</v>
          </cell>
        </row>
      </sheetData>
      <sheetData sheetId="4055">
        <row r="2">
          <cell r="A2">
            <v>0</v>
          </cell>
        </row>
      </sheetData>
      <sheetData sheetId="4056">
        <row r="2">
          <cell r="A2">
            <v>0</v>
          </cell>
        </row>
      </sheetData>
      <sheetData sheetId="4057">
        <row r="2">
          <cell r="A2">
            <v>0</v>
          </cell>
        </row>
      </sheetData>
      <sheetData sheetId="4058">
        <row r="2">
          <cell r="A2">
            <v>0</v>
          </cell>
        </row>
      </sheetData>
      <sheetData sheetId="4059">
        <row r="2">
          <cell r="A2">
            <v>0</v>
          </cell>
        </row>
      </sheetData>
      <sheetData sheetId="4060">
        <row r="2">
          <cell r="A2">
            <v>0</v>
          </cell>
        </row>
      </sheetData>
      <sheetData sheetId="4061">
        <row r="2">
          <cell r="A2">
            <v>0</v>
          </cell>
        </row>
      </sheetData>
      <sheetData sheetId="4062">
        <row r="2">
          <cell r="A2">
            <v>0</v>
          </cell>
        </row>
      </sheetData>
      <sheetData sheetId="4063">
        <row r="2">
          <cell r="A2">
            <v>0</v>
          </cell>
        </row>
      </sheetData>
      <sheetData sheetId="4064">
        <row r="2">
          <cell r="A2">
            <v>0</v>
          </cell>
        </row>
      </sheetData>
      <sheetData sheetId="4065">
        <row r="2">
          <cell r="A2">
            <v>0</v>
          </cell>
        </row>
      </sheetData>
      <sheetData sheetId="4066">
        <row r="2">
          <cell r="A2">
            <v>0</v>
          </cell>
        </row>
      </sheetData>
      <sheetData sheetId="4067">
        <row r="2">
          <cell r="A2">
            <v>0</v>
          </cell>
        </row>
      </sheetData>
      <sheetData sheetId="4068">
        <row r="2">
          <cell r="A2">
            <v>0</v>
          </cell>
        </row>
      </sheetData>
      <sheetData sheetId="4069">
        <row r="2">
          <cell r="A2">
            <v>0</v>
          </cell>
        </row>
      </sheetData>
      <sheetData sheetId="4070">
        <row r="2">
          <cell r="A2">
            <v>0</v>
          </cell>
        </row>
      </sheetData>
      <sheetData sheetId="4071">
        <row r="2">
          <cell r="A2">
            <v>0</v>
          </cell>
        </row>
      </sheetData>
      <sheetData sheetId="4072">
        <row r="2">
          <cell r="A2">
            <v>0</v>
          </cell>
        </row>
      </sheetData>
      <sheetData sheetId="4073">
        <row r="2">
          <cell r="A2">
            <v>0</v>
          </cell>
        </row>
      </sheetData>
      <sheetData sheetId="4074">
        <row r="2">
          <cell r="A2">
            <v>0</v>
          </cell>
        </row>
      </sheetData>
      <sheetData sheetId="4075">
        <row r="2">
          <cell r="A2">
            <v>0</v>
          </cell>
        </row>
      </sheetData>
      <sheetData sheetId="4076">
        <row r="2">
          <cell r="A2">
            <v>0</v>
          </cell>
        </row>
      </sheetData>
      <sheetData sheetId="4077"/>
      <sheetData sheetId="4078"/>
      <sheetData sheetId="4079"/>
      <sheetData sheetId="4080">
        <row r="2">
          <cell r="A2">
            <v>0</v>
          </cell>
        </row>
      </sheetData>
      <sheetData sheetId="4081"/>
      <sheetData sheetId="4082"/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>
        <row r="2">
          <cell r="A2">
            <v>0</v>
          </cell>
        </row>
      </sheetData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>
        <row r="2">
          <cell r="A2">
            <v>0</v>
          </cell>
        </row>
      </sheetData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>
        <row r="2">
          <cell r="A2">
            <v>0</v>
          </cell>
        </row>
      </sheetData>
      <sheetData sheetId="4293"/>
      <sheetData sheetId="4294"/>
      <sheetData sheetId="4295"/>
      <sheetData sheetId="4296"/>
      <sheetData sheetId="4297"/>
      <sheetData sheetId="4298"/>
      <sheetData sheetId="4299"/>
      <sheetData sheetId="4300"/>
      <sheetData sheetId="4301"/>
      <sheetData sheetId="4302">
        <row r="2">
          <cell r="A2">
            <v>0</v>
          </cell>
        </row>
      </sheetData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>
        <row r="2">
          <cell r="A2">
            <v>0</v>
          </cell>
        </row>
      </sheetData>
      <sheetData sheetId="4339"/>
      <sheetData sheetId="4340"/>
      <sheetData sheetId="4341"/>
      <sheetData sheetId="4342"/>
      <sheetData sheetId="4343"/>
      <sheetData sheetId="4344"/>
      <sheetData sheetId="4345"/>
      <sheetData sheetId="4346"/>
      <sheetData sheetId="4347"/>
      <sheetData sheetId="4348">
        <row r="2">
          <cell r="A2">
            <v>0</v>
          </cell>
        </row>
      </sheetData>
      <sheetData sheetId="4349"/>
      <sheetData sheetId="4350"/>
      <sheetData sheetId="4351"/>
      <sheetData sheetId="4352"/>
      <sheetData sheetId="4353"/>
      <sheetData sheetId="4354"/>
      <sheetData sheetId="4355"/>
      <sheetData sheetId="4356"/>
      <sheetData sheetId="4357"/>
      <sheetData sheetId="4358">
        <row r="2">
          <cell r="A2">
            <v>0</v>
          </cell>
        </row>
      </sheetData>
      <sheetData sheetId="4359"/>
      <sheetData sheetId="4360"/>
      <sheetData sheetId="4361"/>
      <sheetData sheetId="4362"/>
      <sheetData sheetId="4363"/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>
        <row r="2">
          <cell r="A2">
            <v>0</v>
          </cell>
        </row>
      </sheetData>
      <sheetData sheetId="4385"/>
      <sheetData sheetId="4386"/>
      <sheetData sheetId="4387"/>
      <sheetData sheetId="4388"/>
      <sheetData sheetId="4389"/>
      <sheetData sheetId="4390"/>
      <sheetData sheetId="4391"/>
      <sheetData sheetId="4392"/>
      <sheetData sheetId="4393"/>
      <sheetData sheetId="4394">
        <row r="2">
          <cell r="A2">
            <v>0</v>
          </cell>
        </row>
      </sheetData>
      <sheetData sheetId="4395"/>
      <sheetData sheetId="4396"/>
      <sheetData sheetId="4397"/>
      <sheetData sheetId="4398"/>
      <sheetData sheetId="4399"/>
      <sheetData sheetId="4400"/>
      <sheetData sheetId="4401"/>
      <sheetData sheetId="4402"/>
      <sheetData sheetId="4403"/>
      <sheetData sheetId="4404">
        <row r="2">
          <cell r="A2">
            <v>0</v>
          </cell>
        </row>
      </sheetData>
      <sheetData sheetId="4405"/>
      <sheetData sheetId="4406"/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>
        <row r="2">
          <cell r="A2">
            <v>0</v>
          </cell>
        </row>
      </sheetData>
      <sheetData sheetId="4431"/>
      <sheetData sheetId="4432"/>
      <sheetData sheetId="4433"/>
      <sheetData sheetId="4434"/>
      <sheetData sheetId="4435"/>
      <sheetData sheetId="4436"/>
      <sheetData sheetId="4437"/>
      <sheetData sheetId="4438"/>
      <sheetData sheetId="4439"/>
      <sheetData sheetId="4440">
        <row r="2">
          <cell r="A2">
            <v>0</v>
          </cell>
        </row>
      </sheetData>
      <sheetData sheetId="4441"/>
      <sheetData sheetId="4442"/>
      <sheetData sheetId="4443"/>
      <sheetData sheetId="4444"/>
      <sheetData sheetId="4445"/>
      <sheetData sheetId="4446"/>
      <sheetData sheetId="4447"/>
      <sheetData sheetId="4448"/>
      <sheetData sheetId="4449"/>
      <sheetData sheetId="4450">
        <row r="2">
          <cell r="A2">
            <v>0</v>
          </cell>
        </row>
      </sheetData>
      <sheetData sheetId="4451"/>
      <sheetData sheetId="4452"/>
      <sheetData sheetId="4453"/>
      <sheetData sheetId="4454"/>
      <sheetData sheetId="4455"/>
      <sheetData sheetId="4456"/>
      <sheetData sheetId="4457"/>
      <sheetData sheetId="4458"/>
      <sheetData sheetId="4459"/>
      <sheetData sheetId="4460"/>
      <sheetData sheetId="4461"/>
      <sheetData sheetId="4462"/>
      <sheetData sheetId="4463"/>
      <sheetData sheetId="4464"/>
      <sheetData sheetId="4465"/>
      <sheetData sheetId="4466"/>
      <sheetData sheetId="4467"/>
      <sheetData sheetId="4468"/>
      <sheetData sheetId="4469"/>
      <sheetData sheetId="4470"/>
      <sheetData sheetId="4471"/>
      <sheetData sheetId="4472"/>
      <sheetData sheetId="4473"/>
      <sheetData sheetId="4474"/>
      <sheetData sheetId="4475"/>
      <sheetData sheetId="4476"/>
      <sheetData sheetId="4477">
        <row r="2">
          <cell r="A2">
            <v>0</v>
          </cell>
        </row>
      </sheetData>
      <sheetData sheetId="4478"/>
      <sheetData sheetId="4479"/>
      <sheetData sheetId="4480"/>
      <sheetData sheetId="4481"/>
      <sheetData sheetId="4482"/>
      <sheetData sheetId="4483"/>
      <sheetData sheetId="4484"/>
      <sheetData sheetId="4485"/>
      <sheetData sheetId="4486">
        <row r="2">
          <cell r="A2">
            <v>0</v>
          </cell>
        </row>
      </sheetData>
      <sheetData sheetId="4487">
        <row r="2">
          <cell r="A2">
            <v>0</v>
          </cell>
        </row>
      </sheetData>
      <sheetData sheetId="4488"/>
      <sheetData sheetId="4489"/>
      <sheetData sheetId="4490"/>
      <sheetData sheetId="4491"/>
      <sheetData sheetId="4492"/>
      <sheetData sheetId="4493"/>
      <sheetData sheetId="4494"/>
      <sheetData sheetId="4495"/>
      <sheetData sheetId="4496">
        <row r="2">
          <cell r="A2">
            <v>0</v>
          </cell>
        </row>
      </sheetData>
      <sheetData sheetId="4497"/>
      <sheetData sheetId="4498"/>
      <sheetData sheetId="4499"/>
      <sheetData sheetId="4500"/>
      <sheetData sheetId="4501"/>
      <sheetData sheetId="4502"/>
      <sheetData sheetId="4503"/>
      <sheetData sheetId="4504"/>
      <sheetData sheetId="4505"/>
      <sheetData sheetId="4506"/>
      <sheetData sheetId="4507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/>
      <sheetData sheetId="4519"/>
      <sheetData sheetId="4520"/>
      <sheetData sheetId="4521"/>
      <sheetData sheetId="4522"/>
      <sheetData sheetId="4523">
        <row r="2">
          <cell r="A2">
            <v>0</v>
          </cell>
        </row>
      </sheetData>
      <sheetData sheetId="4524"/>
      <sheetData sheetId="4525"/>
      <sheetData sheetId="4526"/>
      <sheetData sheetId="4527"/>
      <sheetData sheetId="4528"/>
      <sheetData sheetId="4529"/>
      <sheetData sheetId="4530"/>
      <sheetData sheetId="4531"/>
      <sheetData sheetId="4532"/>
      <sheetData sheetId="4533">
        <row r="2">
          <cell r="A2">
            <v>0</v>
          </cell>
        </row>
      </sheetData>
      <sheetData sheetId="4534"/>
      <sheetData sheetId="4535"/>
      <sheetData sheetId="4536"/>
      <sheetData sheetId="4537"/>
      <sheetData sheetId="4538"/>
      <sheetData sheetId="4539"/>
      <sheetData sheetId="4540"/>
      <sheetData sheetId="4541"/>
      <sheetData sheetId="4542"/>
      <sheetData sheetId="4543">
        <row r="2">
          <cell r="A2">
            <v>0</v>
          </cell>
        </row>
      </sheetData>
      <sheetData sheetId="4544"/>
      <sheetData sheetId="4545"/>
      <sheetData sheetId="4546"/>
      <sheetData sheetId="4547"/>
      <sheetData sheetId="4548"/>
      <sheetData sheetId="4549"/>
      <sheetData sheetId="4550"/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/>
      <sheetData sheetId="4560"/>
      <sheetData sheetId="4561"/>
      <sheetData sheetId="4562"/>
      <sheetData sheetId="4563"/>
      <sheetData sheetId="4564"/>
      <sheetData sheetId="4565"/>
      <sheetData sheetId="4566"/>
      <sheetData sheetId="4567"/>
      <sheetData sheetId="4568"/>
      <sheetData sheetId="4569">
        <row r="2">
          <cell r="A2">
            <v>0</v>
          </cell>
        </row>
      </sheetData>
      <sheetData sheetId="4570"/>
      <sheetData sheetId="4571"/>
      <sheetData sheetId="4572"/>
      <sheetData sheetId="4573"/>
      <sheetData sheetId="4574"/>
      <sheetData sheetId="4575"/>
      <sheetData sheetId="4576"/>
      <sheetData sheetId="4577"/>
      <sheetData sheetId="4578"/>
      <sheetData sheetId="4579">
        <row r="2">
          <cell r="A2">
            <v>0</v>
          </cell>
        </row>
      </sheetData>
      <sheetData sheetId="4580"/>
      <sheetData sheetId="4581"/>
      <sheetData sheetId="4582"/>
      <sheetData sheetId="4583"/>
      <sheetData sheetId="4584"/>
      <sheetData sheetId="4585"/>
      <sheetData sheetId="4586"/>
      <sheetData sheetId="4587"/>
      <sheetData sheetId="4588"/>
      <sheetData sheetId="4589">
        <row r="2">
          <cell r="A2">
            <v>0</v>
          </cell>
        </row>
      </sheetData>
      <sheetData sheetId="4590"/>
      <sheetData sheetId="4591"/>
      <sheetData sheetId="4592"/>
      <sheetData sheetId="4593"/>
      <sheetData sheetId="4594"/>
      <sheetData sheetId="4595"/>
      <sheetData sheetId="4596"/>
      <sheetData sheetId="4597"/>
      <sheetData sheetId="4598"/>
      <sheetData sheetId="4599"/>
      <sheetData sheetId="4600"/>
      <sheetData sheetId="4601"/>
      <sheetData sheetId="4602"/>
      <sheetData sheetId="4603"/>
      <sheetData sheetId="4604"/>
      <sheetData sheetId="4605"/>
      <sheetData sheetId="4606"/>
      <sheetData sheetId="4607"/>
      <sheetData sheetId="4608"/>
      <sheetData sheetId="4609"/>
      <sheetData sheetId="4610"/>
      <sheetData sheetId="4611"/>
      <sheetData sheetId="4612"/>
      <sheetData sheetId="4613"/>
      <sheetData sheetId="4614"/>
      <sheetData sheetId="4615">
        <row r="2">
          <cell r="A2">
            <v>0</v>
          </cell>
        </row>
      </sheetData>
      <sheetData sheetId="4616"/>
      <sheetData sheetId="4617"/>
      <sheetData sheetId="4618"/>
      <sheetData sheetId="4619"/>
      <sheetData sheetId="4620"/>
      <sheetData sheetId="4621"/>
      <sheetData sheetId="4622"/>
      <sheetData sheetId="4623"/>
      <sheetData sheetId="4624"/>
      <sheetData sheetId="4625">
        <row r="2">
          <cell r="A2">
            <v>0</v>
          </cell>
        </row>
      </sheetData>
      <sheetData sheetId="4626"/>
      <sheetData sheetId="4627"/>
      <sheetData sheetId="4628"/>
      <sheetData sheetId="4629"/>
      <sheetData sheetId="4630"/>
      <sheetData sheetId="4631"/>
      <sheetData sheetId="4632"/>
      <sheetData sheetId="4633"/>
      <sheetData sheetId="4634"/>
      <sheetData sheetId="4635">
        <row r="2">
          <cell r="A2">
            <v>0</v>
          </cell>
        </row>
      </sheetData>
      <sheetData sheetId="4636"/>
      <sheetData sheetId="4637"/>
      <sheetData sheetId="4638"/>
      <sheetData sheetId="4639"/>
      <sheetData sheetId="4640"/>
      <sheetData sheetId="4641"/>
      <sheetData sheetId="4642"/>
      <sheetData sheetId="4643"/>
      <sheetData sheetId="4644"/>
      <sheetData sheetId="4645"/>
      <sheetData sheetId="4646"/>
      <sheetData sheetId="4647"/>
      <sheetData sheetId="4648"/>
      <sheetData sheetId="4649"/>
      <sheetData sheetId="4650"/>
      <sheetData sheetId="4651"/>
      <sheetData sheetId="4652"/>
      <sheetData sheetId="4653"/>
      <sheetData sheetId="4654"/>
      <sheetData sheetId="4655"/>
      <sheetData sheetId="4656"/>
      <sheetData sheetId="4657"/>
      <sheetData sheetId="4658"/>
      <sheetData sheetId="4659"/>
      <sheetData sheetId="4660"/>
      <sheetData sheetId="4661"/>
      <sheetData sheetId="4662">
        <row r="2">
          <cell r="A2">
            <v>0</v>
          </cell>
        </row>
      </sheetData>
      <sheetData sheetId="4663"/>
      <sheetData sheetId="4664"/>
      <sheetData sheetId="4665"/>
      <sheetData sheetId="4666"/>
      <sheetData sheetId="4667"/>
      <sheetData sheetId="4668"/>
      <sheetData sheetId="4669"/>
      <sheetData sheetId="4670"/>
      <sheetData sheetId="4671">
        <row r="2">
          <cell r="A2">
            <v>0</v>
          </cell>
        </row>
      </sheetData>
      <sheetData sheetId="4672">
        <row r="2">
          <cell r="A2">
            <v>0</v>
          </cell>
        </row>
      </sheetData>
      <sheetData sheetId="4673"/>
      <sheetData sheetId="4674"/>
      <sheetData sheetId="4675"/>
      <sheetData sheetId="4676"/>
      <sheetData sheetId="4677"/>
      <sheetData sheetId="4678"/>
      <sheetData sheetId="4679"/>
      <sheetData sheetId="4680"/>
      <sheetData sheetId="4681">
        <row r="2">
          <cell r="A2">
            <v>0</v>
          </cell>
        </row>
      </sheetData>
      <sheetData sheetId="4682"/>
      <sheetData sheetId="4683"/>
      <sheetData sheetId="4684"/>
      <sheetData sheetId="4685"/>
      <sheetData sheetId="4686"/>
      <sheetData sheetId="4687"/>
      <sheetData sheetId="4688"/>
      <sheetData sheetId="4689"/>
      <sheetData sheetId="4690"/>
      <sheetData sheetId="4691"/>
      <sheetData sheetId="4692"/>
      <sheetData sheetId="4693"/>
      <sheetData sheetId="4694"/>
      <sheetData sheetId="4695"/>
      <sheetData sheetId="4696"/>
      <sheetData sheetId="4697">
        <row r="2">
          <cell r="A2">
            <v>0</v>
          </cell>
        </row>
      </sheetData>
      <sheetData sheetId="4698">
        <row r="2">
          <cell r="A2">
            <v>0</v>
          </cell>
        </row>
      </sheetData>
      <sheetData sheetId="4699">
        <row r="2">
          <cell r="A2">
            <v>0</v>
          </cell>
        </row>
      </sheetData>
      <sheetData sheetId="4700">
        <row r="2">
          <cell r="A2">
            <v>0</v>
          </cell>
        </row>
      </sheetData>
      <sheetData sheetId="4701">
        <row r="2">
          <cell r="A2">
            <v>0</v>
          </cell>
        </row>
      </sheetData>
      <sheetData sheetId="4702">
        <row r="2">
          <cell r="A2">
            <v>0</v>
          </cell>
        </row>
      </sheetData>
      <sheetData sheetId="4703">
        <row r="2">
          <cell r="A2">
            <v>0</v>
          </cell>
        </row>
      </sheetData>
      <sheetData sheetId="4704"/>
      <sheetData sheetId="4705"/>
      <sheetData sheetId="4706">
        <row r="2">
          <cell r="A2">
            <v>0</v>
          </cell>
        </row>
      </sheetData>
      <sheetData sheetId="4707">
        <row r="2">
          <cell r="A2">
            <v>0</v>
          </cell>
        </row>
      </sheetData>
      <sheetData sheetId="4708">
        <row r="2">
          <cell r="A2">
            <v>0</v>
          </cell>
        </row>
      </sheetData>
      <sheetData sheetId="4709">
        <row r="2">
          <cell r="A2">
            <v>0</v>
          </cell>
        </row>
      </sheetData>
      <sheetData sheetId="4710">
        <row r="2">
          <cell r="A2">
            <v>0</v>
          </cell>
        </row>
      </sheetData>
      <sheetData sheetId="4711">
        <row r="2">
          <cell r="A2">
            <v>0</v>
          </cell>
        </row>
      </sheetData>
      <sheetData sheetId="4712">
        <row r="2">
          <cell r="A2">
            <v>0</v>
          </cell>
        </row>
      </sheetData>
      <sheetData sheetId="4713">
        <row r="2">
          <cell r="A2">
            <v>0</v>
          </cell>
        </row>
      </sheetData>
      <sheetData sheetId="4714"/>
      <sheetData sheetId="4715">
        <row r="2">
          <cell r="A2">
            <v>0</v>
          </cell>
        </row>
      </sheetData>
      <sheetData sheetId="4716">
        <row r="2">
          <cell r="A2">
            <v>0</v>
          </cell>
        </row>
      </sheetData>
      <sheetData sheetId="4717">
        <row r="2">
          <cell r="A2">
            <v>0</v>
          </cell>
        </row>
      </sheetData>
      <sheetData sheetId="4718">
        <row r="2">
          <cell r="A2">
            <v>0</v>
          </cell>
        </row>
      </sheetData>
      <sheetData sheetId="4719">
        <row r="2">
          <cell r="A2">
            <v>0</v>
          </cell>
        </row>
      </sheetData>
      <sheetData sheetId="4720">
        <row r="2">
          <cell r="A2">
            <v>0</v>
          </cell>
        </row>
      </sheetData>
      <sheetData sheetId="4721">
        <row r="2">
          <cell r="A2">
            <v>0</v>
          </cell>
        </row>
      </sheetData>
      <sheetData sheetId="4722">
        <row r="2">
          <cell r="A2">
            <v>0</v>
          </cell>
        </row>
      </sheetData>
      <sheetData sheetId="4723">
        <row r="2">
          <cell r="A2">
            <v>0</v>
          </cell>
        </row>
      </sheetData>
      <sheetData sheetId="4724">
        <row r="2">
          <cell r="A2">
            <v>0</v>
          </cell>
        </row>
      </sheetData>
      <sheetData sheetId="4725">
        <row r="2">
          <cell r="A2">
            <v>0</v>
          </cell>
        </row>
      </sheetData>
      <sheetData sheetId="4726">
        <row r="2">
          <cell r="A2">
            <v>0</v>
          </cell>
        </row>
      </sheetData>
      <sheetData sheetId="4727">
        <row r="2">
          <cell r="A2">
            <v>0</v>
          </cell>
        </row>
      </sheetData>
      <sheetData sheetId="4728">
        <row r="2">
          <cell r="A2">
            <v>0</v>
          </cell>
        </row>
      </sheetData>
      <sheetData sheetId="4729">
        <row r="2">
          <cell r="A2">
            <v>0</v>
          </cell>
        </row>
      </sheetData>
      <sheetData sheetId="4730">
        <row r="2">
          <cell r="A2">
            <v>0</v>
          </cell>
        </row>
      </sheetData>
      <sheetData sheetId="4731">
        <row r="2">
          <cell r="A2">
            <v>0</v>
          </cell>
        </row>
      </sheetData>
      <sheetData sheetId="4732">
        <row r="2">
          <cell r="A2">
            <v>0</v>
          </cell>
        </row>
      </sheetData>
      <sheetData sheetId="4733">
        <row r="2">
          <cell r="A2">
            <v>0</v>
          </cell>
        </row>
      </sheetData>
      <sheetData sheetId="4734">
        <row r="2">
          <cell r="A2">
            <v>0</v>
          </cell>
        </row>
      </sheetData>
      <sheetData sheetId="4735">
        <row r="2">
          <cell r="A2">
            <v>0</v>
          </cell>
        </row>
      </sheetData>
      <sheetData sheetId="4736">
        <row r="2">
          <cell r="A2">
            <v>0</v>
          </cell>
        </row>
      </sheetData>
      <sheetData sheetId="4737">
        <row r="2">
          <cell r="A2">
            <v>0</v>
          </cell>
        </row>
      </sheetData>
      <sheetData sheetId="4738">
        <row r="2">
          <cell r="A2">
            <v>0</v>
          </cell>
        </row>
      </sheetData>
      <sheetData sheetId="4739">
        <row r="2">
          <cell r="A2">
            <v>0</v>
          </cell>
        </row>
      </sheetData>
      <sheetData sheetId="4740">
        <row r="2">
          <cell r="A2">
            <v>0</v>
          </cell>
        </row>
      </sheetData>
      <sheetData sheetId="4741">
        <row r="2">
          <cell r="A2">
            <v>0</v>
          </cell>
        </row>
      </sheetData>
      <sheetData sheetId="4742">
        <row r="2">
          <cell r="A2">
            <v>0</v>
          </cell>
        </row>
      </sheetData>
      <sheetData sheetId="4743">
        <row r="2">
          <cell r="A2">
            <v>0</v>
          </cell>
        </row>
      </sheetData>
      <sheetData sheetId="4744">
        <row r="2">
          <cell r="A2">
            <v>0</v>
          </cell>
        </row>
      </sheetData>
      <sheetData sheetId="4745">
        <row r="2">
          <cell r="A2">
            <v>0</v>
          </cell>
        </row>
      </sheetData>
      <sheetData sheetId="4746">
        <row r="2">
          <cell r="A2">
            <v>0</v>
          </cell>
        </row>
      </sheetData>
      <sheetData sheetId="4747">
        <row r="2">
          <cell r="A2">
            <v>0</v>
          </cell>
        </row>
      </sheetData>
      <sheetData sheetId="4748">
        <row r="2">
          <cell r="A2">
            <v>0</v>
          </cell>
        </row>
      </sheetData>
      <sheetData sheetId="4749">
        <row r="2">
          <cell r="A2">
            <v>0</v>
          </cell>
        </row>
      </sheetData>
      <sheetData sheetId="4750">
        <row r="2">
          <cell r="A2">
            <v>0</v>
          </cell>
        </row>
      </sheetData>
      <sheetData sheetId="4751">
        <row r="2">
          <cell r="A2">
            <v>0</v>
          </cell>
        </row>
      </sheetData>
      <sheetData sheetId="4752">
        <row r="2">
          <cell r="A2">
            <v>0</v>
          </cell>
        </row>
      </sheetData>
      <sheetData sheetId="4753">
        <row r="2">
          <cell r="A2">
            <v>0</v>
          </cell>
        </row>
      </sheetData>
      <sheetData sheetId="4754">
        <row r="2">
          <cell r="A2">
            <v>0</v>
          </cell>
        </row>
      </sheetData>
      <sheetData sheetId="4755">
        <row r="2">
          <cell r="A2">
            <v>0</v>
          </cell>
        </row>
      </sheetData>
      <sheetData sheetId="4756">
        <row r="2">
          <cell r="A2">
            <v>0</v>
          </cell>
        </row>
      </sheetData>
      <sheetData sheetId="4757">
        <row r="2">
          <cell r="A2">
            <v>0</v>
          </cell>
        </row>
      </sheetData>
      <sheetData sheetId="4758">
        <row r="2">
          <cell r="A2">
            <v>0</v>
          </cell>
        </row>
      </sheetData>
      <sheetData sheetId="4759">
        <row r="2">
          <cell r="A2">
            <v>0</v>
          </cell>
        </row>
      </sheetData>
      <sheetData sheetId="4760">
        <row r="2">
          <cell r="A2">
            <v>0</v>
          </cell>
        </row>
      </sheetData>
      <sheetData sheetId="4761">
        <row r="2">
          <cell r="A2">
            <v>0</v>
          </cell>
        </row>
      </sheetData>
      <sheetData sheetId="4762">
        <row r="2">
          <cell r="A2">
            <v>0</v>
          </cell>
        </row>
      </sheetData>
      <sheetData sheetId="4763">
        <row r="2">
          <cell r="A2">
            <v>0</v>
          </cell>
        </row>
      </sheetData>
      <sheetData sheetId="4764">
        <row r="2">
          <cell r="A2">
            <v>0</v>
          </cell>
        </row>
      </sheetData>
      <sheetData sheetId="4765">
        <row r="2">
          <cell r="A2">
            <v>0</v>
          </cell>
        </row>
      </sheetData>
      <sheetData sheetId="4766">
        <row r="2">
          <cell r="A2">
            <v>0</v>
          </cell>
        </row>
      </sheetData>
      <sheetData sheetId="4767">
        <row r="2">
          <cell r="A2">
            <v>0</v>
          </cell>
        </row>
      </sheetData>
      <sheetData sheetId="4768">
        <row r="2">
          <cell r="A2">
            <v>0</v>
          </cell>
        </row>
      </sheetData>
      <sheetData sheetId="4769">
        <row r="2">
          <cell r="A2">
            <v>0</v>
          </cell>
        </row>
      </sheetData>
      <sheetData sheetId="4770">
        <row r="2">
          <cell r="A2">
            <v>0</v>
          </cell>
        </row>
      </sheetData>
      <sheetData sheetId="4771">
        <row r="2">
          <cell r="A2">
            <v>0</v>
          </cell>
        </row>
      </sheetData>
      <sheetData sheetId="4772">
        <row r="2">
          <cell r="A2">
            <v>0</v>
          </cell>
        </row>
      </sheetData>
      <sheetData sheetId="4773">
        <row r="2">
          <cell r="A2">
            <v>0</v>
          </cell>
        </row>
      </sheetData>
      <sheetData sheetId="4774">
        <row r="2">
          <cell r="A2">
            <v>0</v>
          </cell>
        </row>
      </sheetData>
      <sheetData sheetId="4775">
        <row r="2">
          <cell r="A2">
            <v>0</v>
          </cell>
        </row>
      </sheetData>
      <sheetData sheetId="4776">
        <row r="2">
          <cell r="A2">
            <v>0</v>
          </cell>
        </row>
      </sheetData>
      <sheetData sheetId="4777">
        <row r="2">
          <cell r="A2">
            <v>0</v>
          </cell>
        </row>
      </sheetData>
      <sheetData sheetId="4778">
        <row r="2">
          <cell r="A2">
            <v>0</v>
          </cell>
        </row>
      </sheetData>
      <sheetData sheetId="4779">
        <row r="2">
          <cell r="A2">
            <v>0</v>
          </cell>
        </row>
      </sheetData>
      <sheetData sheetId="4780">
        <row r="2">
          <cell r="A2">
            <v>0</v>
          </cell>
        </row>
      </sheetData>
      <sheetData sheetId="4781">
        <row r="2">
          <cell r="A2">
            <v>0</v>
          </cell>
        </row>
      </sheetData>
      <sheetData sheetId="4782">
        <row r="2">
          <cell r="A2">
            <v>0</v>
          </cell>
        </row>
      </sheetData>
      <sheetData sheetId="4783">
        <row r="2">
          <cell r="A2">
            <v>0</v>
          </cell>
        </row>
      </sheetData>
      <sheetData sheetId="4784">
        <row r="2">
          <cell r="A2">
            <v>0</v>
          </cell>
        </row>
      </sheetData>
      <sheetData sheetId="4785">
        <row r="2">
          <cell r="A2">
            <v>0</v>
          </cell>
        </row>
      </sheetData>
      <sheetData sheetId="4786">
        <row r="2">
          <cell r="A2">
            <v>0</v>
          </cell>
        </row>
      </sheetData>
      <sheetData sheetId="4787">
        <row r="2">
          <cell r="A2">
            <v>0</v>
          </cell>
        </row>
      </sheetData>
      <sheetData sheetId="4788">
        <row r="2">
          <cell r="A2">
            <v>0</v>
          </cell>
        </row>
      </sheetData>
      <sheetData sheetId="4789">
        <row r="2">
          <cell r="A2">
            <v>0</v>
          </cell>
        </row>
      </sheetData>
      <sheetData sheetId="4790">
        <row r="2">
          <cell r="A2">
            <v>0</v>
          </cell>
        </row>
      </sheetData>
      <sheetData sheetId="4791">
        <row r="2">
          <cell r="A2">
            <v>0</v>
          </cell>
        </row>
      </sheetData>
      <sheetData sheetId="4792">
        <row r="2">
          <cell r="A2">
            <v>0</v>
          </cell>
        </row>
      </sheetData>
      <sheetData sheetId="4793">
        <row r="2">
          <cell r="A2">
            <v>0</v>
          </cell>
        </row>
      </sheetData>
      <sheetData sheetId="4794">
        <row r="2">
          <cell r="A2">
            <v>0</v>
          </cell>
        </row>
      </sheetData>
      <sheetData sheetId="4795">
        <row r="2">
          <cell r="A2">
            <v>0</v>
          </cell>
        </row>
      </sheetData>
      <sheetData sheetId="4796">
        <row r="2">
          <cell r="A2">
            <v>0</v>
          </cell>
        </row>
      </sheetData>
      <sheetData sheetId="4797">
        <row r="2">
          <cell r="A2">
            <v>0</v>
          </cell>
        </row>
      </sheetData>
      <sheetData sheetId="4798">
        <row r="2">
          <cell r="A2">
            <v>0</v>
          </cell>
        </row>
      </sheetData>
      <sheetData sheetId="4799">
        <row r="2">
          <cell r="A2">
            <v>0</v>
          </cell>
        </row>
      </sheetData>
      <sheetData sheetId="4800">
        <row r="2">
          <cell r="A2">
            <v>0</v>
          </cell>
        </row>
      </sheetData>
      <sheetData sheetId="4801">
        <row r="2">
          <cell r="A2">
            <v>0</v>
          </cell>
        </row>
      </sheetData>
      <sheetData sheetId="4802">
        <row r="2">
          <cell r="A2">
            <v>0</v>
          </cell>
        </row>
      </sheetData>
      <sheetData sheetId="4803">
        <row r="2">
          <cell r="A2">
            <v>0</v>
          </cell>
        </row>
      </sheetData>
      <sheetData sheetId="4804">
        <row r="2">
          <cell r="A2">
            <v>0</v>
          </cell>
        </row>
      </sheetData>
      <sheetData sheetId="4805">
        <row r="2">
          <cell r="A2">
            <v>0</v>
          </cell>
        </row>
      </sheetData>
      <sheetData sheetId="4806">
        <row r="2">
          <cell r="A2">
            <v>0</v>
          </cell>
        </row>
      </sheetData>
      <sheetData sheetId="4807">
        <row r="2">
          <cell r="A2">
            <v>0</v>
          </cell>
        </row>
      </sheetData>
      <sheetData sheetId="4808">
        <row r="2">
          <cell r="A2">
            <v>0</v>
          </cell>
        </row>
      </sheetData>
      <sheetData sheetId="4809">
        <row r="2">
          <cell r="A2">
            <v>0</v>
          </cell>
        </row>
      </sheetData>
      <sheetData sheetId="4810">
        <row r="2">
          <cell r="A2">
            <v>0</v>
          </cell>
        </row>
      </sheetData>
      <sheetData sheetId="4811">
        <row r="2">
          <cell r="A2">
            <v>0</v>
          </cell>
        </row>
      </sheetData>
      <sheetData sheetId="4812">
        <row r="2">
          <cell r="A2">
            <v>0</v>
          </cell>
        </row>
      </sheetData>
      <sheetData sheetId="4813">
        <row r="2">
          <cell r="A2">
            <v>0</v>
          </cell>
        </row>
      </sheetData>
      <sheetData sheetId="4814">
        <row r="2">
          <cell r="A2">
            <v>0</v>
          </cell>
        </row>
      </sheetData>
      <sheetData sheetId="4815">
        <row r="2">
          <cell r="A2">
            <v>0</v>
          </cell>
        </row>
      </sheetData>
      <sheetData sheetId="4816">
        <row r="2">
          <cell r="A2">
            <v>0</v>
          </cell>
        </row>
      </sheetData>
      <sheetData sheetId="4817">
        <row r="2">
          <cell r="A2">
            <v>0</v>
          </cell>
        </row>
      </sheetData>
      <sheetData sheetId="4818">
        <row r="2">
          <cell r="A2">
            <v>0</v>
          </cell>
        </row>
      </sheetData>
      <sheetData sheetId="4819">
        <row r="2">
          <cell r="A2">
            <v>0</v>
          </cell>
        </row>
      </sheetData>
      <sheetData sheetId="4820">
        <row r="2">
          <cell r="A2">
            <v>0</v>
          </cell>
        </row>
      </sheetData>
      <sheetData sheetId="4821">
        <row r="2">
          <cell r="A2">
            <v>0</v>
          </cell>
        </row>
      </sheetData>
      <sheetData sheetId="4822">
        <row r="2">
          <cell r="A2">
            <v>0</v>
          </cell>
        </row>
      </sheetData>
      <sheetData sheetId="4823">
        <row r="2">
          <cell r="A2">
            <v>0</v>
          </cell>
        </row>
      </sheetData>
      <sheetData sheetId="4824">
        <row r="2">
          <cell r="A2">
            <v>0</v>
          </cell>
        </row>
      </sheetData>
      <sheetData sheetId="4825">
        <row r="2">
          <cell r="A2">
            <v>0</v>
          </cell>
        </row>
      </sheetData>
      <sheetData sheetId="4826">
        <row r="2">
          <cell r="A2">
            <v>0</v>
          </cell>
        </row>
      </sheetData>
      <sheetData sheetId="4827">
        <row r="2">
          <cell r="A2">
            <v>0</v>
          </cell>
        </row>
      </sheetData>
      <sheetData sheetId="4828">
        <row r="2">
          <cell r="A2">
            <v>0</v>
          </cell>
        </row>
      </sheetData>
      <sheetData sheetId="4829">
        <row r="2">
          <cell r="A2">
            <v>0</v>
          </cell>
        </row>
      </sheetData>
      <sheetData sheetId="4830">
        <row r="2">
          <cell r="A2">
            <v>0</v>
          </cell>
        </row>
      </sheetData>
      <sheetData sheetId="4831">
        <row r="2">
          <cell r="A2">
            <v>0</v>
          </cell>
        </row>
      </sheetData>
      <sheetData sheetId="4832">
        <row r="2">
          <cell r="A2">
            <v>0</v>
          </cell>
        </row>
      </sheetData>
      <sheetData sheetId="4833">
        <row r="2">
          <cell r="A2">
            <v>0</v>
          </cell>
        </row>
      </sheetData>
      <sheetData sheetId="4834">
        <row r="2">
          <cell r="A2">
            <v>0</v>
          </cell>
        </row>
      </sheetData>
      <sheetData sheetId="4835">
        <row r="2">
          <cell r="A2">
            <v>0</v>
          </cell>
        </row>
      </sheetData>
      <sheetData sheetId="4836">
        <row r="2">
          <cell r="A2">
            <v>0</v>
          </cell>
        </row>
      </sheetData>
      <sheetData sheetId="4837">
        <row r="2">
          <cell r="A2">
            <v>0</v>
          </cell>
        </row>
      </sheetData>
      <sheetData sheetId="4838">
        <row r="2">
          <cell r="A2">
            <v>0</v>
          </cell>
        </row>
      </sheetData>
      <sheetData sheetId="4839">
        <row r="2">
          <cell r="A2">
            <v>0</v>
          </cell>
        </row>
      </sheetData>
      <sheetData sheetId="4840">
        <row r="2">
          <cell r="A2">
            <v>0</v>
          </cell>
        </row>
      </sheetData>
      <sheetData sheetId="4841">
        <row r="2">
          <cell r="A2">
            <v>0</v>
          </cell>
        </row>
      </sheetData>
      <sheetData sheetId="4842">
        <row r="2">
          <cell r="A2">
            <v>0</v>
          </cell>
        </row>
      </sheetData>
      <sheetData sheetId="4843">
        <row r="2">
          <cell r="A2">
            <v>0</v>
          </cell>
        </row>
      </sheetData>
      <sheetData sheetId="4844">
        <row r="2">
          <cell r="A2">
            <v>0</v>
          </cell>
        </row>
      </sheetData>
      <sheetData sheetId="4845">
        <row r="2">
          <cell r="A2">
            <v>0</v>
          </cell>
        </row>
      </sheetData>
      <sheetData sheetId="4846">
        <row r="2">
          <cell r="A2">
            <v>0</v>
          </cell>
        </row>
      </sheetData>
      <sheetData sheetId="4847">
        <row r="2">
          <cell r="A2">
            <v>0</v>
          </cell>
        </row>
      </sheetData>
      <sheetData sheetId="4848">
        <row r="2">
          <cell r="A2">
            <v>0</v>
          </cell>
        </row>
      </sheetData>
      <sheetData sheetId="4849">
        <row r="2">
          <cell r="A2">
            <v>0</v>
          </cell>
        </row>
      </sheetData>
      <sheetData sheetId="4850">
        <row r="2">
          <cell r="A2">
            <v>0</v>
          </cell>
        </row>
      </sheetData>
      <sheetData sheetId="4851">
        <row r="2">
          <cell r="A2">
            <v>0</v>
          </cell>
        </row>
      </sheetData>
      <sheetData sheetId="4852">
        <row r="2">
          <cell r="A2">
            <v>0</v>
          </cell>
        </row>
      </sheetData>
      <sheetData sheetId="4853">
        <row r="2">
          <cell r="A2">
            <v>0</v>
          </cell>
        </row>
      </sheetData>
      <sheetData sheetId="4854">
        <row r="2">
          <cell r="A2">
            <v>0</v>
          </cell>
        </row>
      </sheetData>
      <sheetData sheetId="4855">
        <row r="2">
          <cell r="A2">
            <v>0</v>
          </cell>
        </row>
      </sheetData>
      <sheetData sheetId="4856">
        <row r="2">
          <cell r="A2">
            <v>0</v>
          </cell>
        </row>
      </sheetData>
      <sheetData sheetId="4857">
        <row r="2">
          <cell r="A2">
            <v>0</v>
          </cell>
        </row>
      </sheetData>
      <sheetData sheetId="4858">
        <row r="2">
          <cell r="A2">
            <v>0</v>
          </cell>
        </row>
      </sheetData>
      <sheetData sheetId="4859">
        <row r="2">
          <cell r="A2">
            <v>0</v>
          </cell>
        </row>
      </sheetData>
      <sheetData sheetId="4860">
        <row r="2">
          <cell r="A2">
            <v>0</v>
          </cell>
        </row>
      </sheetData>
      <sheetData sheetId="4861">
        <row r="2">
          <cell r="A2">
            <v>0</v>
          </cell>
        </row>
      </sheetData>
      <sheetData sheetId="4862">
        <row r="2">
          <cell r="A2">
            <v>0</v>
          </cell>
        </row>
      </sheetData>
      <sheetData sheetId="4863">
        <row r="2">
          <cell r="A2">
            <v>0</v>
          </cell>
        </row>
      </sheetData>
      <sheetData sheetId="4864">
        <row r="2">
          <cell r="A2">
            <v>0</v>
          </cell>
        </row>
      </sheetData>
      <sheetData sheetId="4865">
        <row r="2">
          <cell r="A2">
            <v>0</v>
          </cell>
        </row>
      </sheetData>
      <sheetData sheetId="4866">
        <row r="2">
          <cell r="A2">
            <v>0</v>
          </cell>
        </row>
      </sheetData>
      <sheetData sheetId="4867">
        <row r="2">
          <cell r="A2">
            <v>0</v>
          </cell>
        </row>
      </sheetData>
      <sheetData sheetId="4868">
        <row r="2">
          <cell r="A2">
            <v>0</v>
          </cell>
        </row>
      </sheetData>
      <sheetData sheetId="4869">
        <row r="2">
          <cell r="A2">
            <v>0</v>
          </cell>
        </row>
      </sheetData>
      <sheetData sheetId="4870">
        <row r="2">
          <cell r="A2">
            <v>0</v>
          </cell>
        </row>
      </sheetData>
      <sheetData sheetId="4871">
        <row r="2">
          <cell r="A2">
            <v>0</v>
          </cell>
        </row>
      </sheetData>
      <sheetData sheetId="4872">
        <row r="2">
          <cell r="A2">
            <v>0</v>
          </cell>
        </row>
      </sheetData>
      <sheetData sheetId="4873">
        <row r="2">
          <cell r="A2">
            <v>0</v>
          </cell>
        </row>
      </sheetData>
      <sheetData sheetId="4874">
        <row r="2">
          <cell r="A2">
            <v>0</v>
          </cell>
        </row>
      </sheetData>
      <sheetData sheetId="4875">
        <row r="2">
          <cell r="A2">
            <v>0</v>
          </cell>
        </row>
      </sheetData>
      <sheetData sheetId="4876">
        <row r="2">
          <cell r="A2">
            <v>0</v>
          </cell>
        </row>
      </sheetData>
      <sheetData sheetId="4877">
        <row r="2">
          <cell r="A2">
            <v>0</v>
          </cell>
        </row>
      </sheetData>
      <sheetData sheetId="4878">
        <row r="2">
          <cell r="A2">
            <v>0</v>
          </cell>
        </row>
      </sheetData>
      <sheetData sheetId="4879">
        <row r="2">
          <cell r="A2">
            <v>0</v>
          </cell>
        </row>
      </sheetData>
      <sheetData sheetId="4880">
        <row r="2">
          <cell r="A2">
            <v>0</v>
          </cell>
        </row>
      </sheetData>
      <sheetData sheetId="4881">
        <row r="2">
          <cell r="A2">
            <v>0</v>
          </cell>
        </row>
      </sheetData>
      <sheetData sheetId="4882">
        <row r="2">
          <cell r="A2">
            <v>0</v>
          </cell>
        </row>
      </sheetData>
      <sheetData sheetId="4883">
        <row r="2">
          <cell r="A2">
            <v>0</v>
          </cell>
        </row>
      </sheetData>
      <sheetData sheetId="4884">
        <row r="2">
          <cell r="A2">
            <v>0</v>
          </cell>
        </row>
      </sheetData>
      <sheetData sheetId="4885">
        <row r="2">
          <cell r="A2">
            <v>0</v>
          </cell>
        </row>
      </sheetData>
      <sheetData sheetId="4886">
        <row r="2">
          <cell r="A2">
            <v>0</v>
          </cell>
        </row>
      </sheetData>
      <sheetData sheetId="4887">
        <row r="2">
          <cell r="A2">
            <v>0</v>
          </cell>
        </row>
      </sheetData>
      <sheetData sheetId="4888">
        <row r="2">
          <cell r="A2">
            <v>0</v>
          </cell>
        </row>
      </sheetData>
      <sheetData sheetId="4889">
        <row r="2">
          <cell r="A2">
            <v>0</v>
          </cell>
        </row>
      </sheetData>
      <sheetData sheetId="4890">
        <row r="2">
          <cell r="A2">
            <v>0</v>
          </cell>
        </row>
      </sheetData>
      <sheetData sheetId="4891">
        <row r="2">
          <cell r="A2">
            <v>0</v>
          </cell>
        </row>
      </sheetData>
      <sheetData sheetId="4892">
        <row r="2">
          <cell r="A2">
            <v>0</v>
          </cell>
        </row>
      </sheetData>
      <sheetData sheetId="4893">
        <row r="2">
          <cell r="A2">
            <v>0</v>
          </cell>
        </row>
      </sheetData>
      <sheetData sheetId="4894">
        <row r="2">
          <cell r="A2">
            <v>0</v>
          </cell>
        </row>
      </sheetData>
      <sheetData sheetId="4895">
        <row r="2">
          <cell r="A2">
            <v>0</v>
          </cell>
        </row>
      </sheetData>
      <sheetData sheetId="4896">
        <row r="2">
          <cell r="A2">
            <v>0</v>
          </cell>
        </row>
      </sheetData>
      <sheetData sheetId="4897">
        <row r="2">
          <cell r="A2">
            <v>0</v>
          </cell>
        </row>
      </sheetData>
      <sheetData sheetId="4898">
        <row r="2">
          <cell r="A2">
            <v>0</v>
          </cell>
        </row>
      </sheetData>
      <sheetData sheetId="4899">
        <row r="2">
          <cell r="A2">
            <v>0</v>
          </cell>
        </row>
      </sheetData>
      <sheetData sheetId="4900">
        <row r="2">
          <cell r="A2">
            <v>0</v>
          </cell>
        </row>
      </sheetData>
      <sheetData sheetId="4901">
        <row r="2">
          <cell r="A2">
            <v>0</v>
          </cell>
        </row>
      </sheetData>
      <sheetData sheetId="4902">
        <row r="2">
          <cell r="A2">
            <v>0</v>
          </cell>
        </row>
      </sheetData>
      <sheetData sheetId="4903">
        <row r="2">
          <cell r="A2">
            <v>0</v>
          </cell>
        </row>
      </sheetData>
      <sheetData sheetId="4904">
        <row r="2">
          <cell r="A2">
            <v>0</v>
          </cell>
        </row>
      </sheetData>
      <sheetData sheetId="4905">
        <row r="2">
          <cell r="A2">
            <v>0</v>
          </cell>
        </row>
      </sheetData>
      <sheetData sheetId="4906">
        <row r="2">
          <cell r="A2">
            <v>0</v>
          </cell>
        </row>
      </sheetData>
      <sheetData sheetId="4907">
        <row r="2">
          <cell r="A2">
            <v>0</v>
          </cell>
        </row>
      </sheetData>
      <sheetData sheetId="4908">
        <row r="2">
          <cell r="A2">
            <v>0</v>
          </cell>
        </row>
      </sheetData>
      <sheetData sheetId="4909">
        <row r="2">
          <cell r="A2">
            <v>0</v>
          </cell>
        </row>
      </sheetData>
      <sheetData sheetId="4910">
        <row r="2">
          <cell r="A2">
            <v>0</v>
          </cell>
        </row>
      </sheetData>
      <sheetData sheetId="4911">
        <row r="2">
          <cell r="A2">
            <v>0</v>
          </cell>
        </row>
      </sheetData>
      <sheetData sheetId="4912">
        <row r="2">
          <cell r="A2">
            <v>0</v>
          </cell>
        </row>
      </sheetData>
      <sheetData sheetId="4913">
        <row r="2">
          <cell r="A2">
            <v>0</v>
          </cell>
        </row>
      </sheetData>
      <sheetData sheetId="4914">
        <row r="2">
          <cell r="A2">
            <v>0</v>
          </cell>
        </row>
      </sheetData>
      <sheetData sheetId="4915">
        <row r="2">
          <cell r="A2">
            <v>0</v>
          </cell>
        </row>
      </sheetData>
      <sheetData sheetId="4916">
        <row r="2">
          <cell r="A2">
            <v>0</v>
          </cell>
        </row>
      </sheetData>
      <sheetData sheetId="4917">
        <row r="2">
          <cell r="A2">
            <v>0</v>
          </cell>
        </row>
      </sheetData>
      <sheetData sheetId="4918">
        <row r="2">
          <cell r="A2">
            <v>0</v>
          </cell>
        </row>
      </sheetData>
      <sheetData sheetId="4919">
        <row r="2">
          <cell r="A2">
            <v>0</v>
          </cell>
        </row>
      </sheetData>
      <sheetData sheetId="4920">
        <row r="2">
          <cell r="A2">
            <v>0</v>
          </cell>
        </row>
      </sheetData>
      <sheetData sheetId="4921">
        <row r="2">
          <cell r="A2">
            <v>0</v>
          </cell>
        </row>
      </sheetData>
      <sheetData sheetId="4922">
        <row r="2">
          <cell r="A2">
            <v>0</v>
          </cell>
        </row>
      </sheetData>
      <sheetData sheetId="4923">
        <row r="2">
          <cell r="A2">
            <v>0</v>
          </cell>
        </row>
      </sheetData>
      <sheetData sheetId="4924">
        <row r="2">
          <cell r="A2">
            <v>0</v>
          </cell>
        </row>
      </sheetData>
      <sheetData sheetId="4925">
        <row r="2">
          <cell r="A2">
            <v>0</v>
          </cell>
        </row>
      </sheetData>
      <sheetData sheetId="4926">
        <row r="2">
          <cell r="A2">
            <v>0</v>
          </cell>
        </row>
      </sheetData>
      <sheetData sheetId="4927">
        <row r="2">
          <cell r="A2">
            <v>0</v>
          </cell>
        </row>
      </sheetData>
      <sheetData sheetId="4928">
        <row r="2">
          <cell r="A2">
            <v>0</v>
          </cell>
        </row>
      </sheetData>
      <sheetData sheetId="4929">
        <row r="2">
          <cell r="A2">
            <v>0</v>
          </cell>
        </row>
      </sheetData>
      <sheetData sheetId="4930">
        <row r="2">
          <cell r="A2">
            <v>0</v>
          </cell>
        </row>
      </sheetData>
      <sheetData sheetId="4931">
        <row r="2">
          <cell r="A2">
            <v>0</v>
          </cell>
        </row>
      </sheetData>
      <sheetData sheetId="4932">
        <row r="2">
          <cell r="A2">
            <v>0</v>
          </cell>
        </row>
      </sheetData>
      <sheetData sheetId="4933">
        <row r="2">
          <cell r="A2">
            <v>0</v>
          </cell>
        </row>
      </sheetData>
      <sheetData sheetId="4934">
        <row r="2">
          <cell r="A2">
            <v>0</v>
          </cell>
        </row>
      </sheetData>
      <sheetData sheetId="4935">
        <row r="2">
          <cell r="A2">
            <v>0</v>
          </cell>
        </row>
      </sheetData>
      <sheetData sheetId="4936">
        <row r="2">
          <cell r="A2">
            <v>0</v>
          </cell>
        </row>
      </sheetData>
      <sheetData sheetId="4937">
        <row r="2">
          <cell r="A2">
            <v>0</v>
          </cell>
        </row>
      </sheetData>
      <sheetData sheetId="4938">
        <row r="2">
          <cell r="A2">
            <v>0</v>
          </cell>
        </row>
      </sheetData>
      <sheetData sheetId="4939">
        <row r="2">
          <cell r="A2">
            <v>0</v>
          </cell>
        </row>
      </sheetData>
      <sheetData sheetId="4940">
        <row r="2">
          <cell r="A2">
            <v>0</v>
          </cell>
        </row>
      </sheetData>
      <sheetData sheetId="4941">
        <row r="2">
          <cell r="A2">
            <v>0</v>
          </cell>
        </row>
      </sheetData>
      <sheetData sheetId="4942">
        <row r="2">
          <cell r="A2">
            <v>0</v>
          </cell>
        </row>
      </sheetData>
      <sheetData sheetId="4943">
        <row r="2">
          <cell r="A2">
            <v>0</v>
          </cell>
        </row>
      </sheetData>
      <sheetData sheetId="4944">
        <row r="2">
          <cell r="A2">
            <v>0</v>
          </cell>
        </row>
      </sheetData>
      <sheetData sheetId="4945">
        <row r="2">
          <cell r="A2">
            <v>0</v>
          </cell>
        </row>
      </sheetData>
      <sheetData sheetId="4946">
        <row r="2">
          <cell r="A2">
            <v>0</v>
          </cell>
        </row>
      </sheetData>
      <sheetData sheetId="4947">
        <row r="2">
          <cell r="A2">
            <v>0</v>
          </cell>
        </row>
      </sheetData>
      <sheetData sheetId="4948">
        <row r="2">
          <cell r="A2">
            <v>0</v>
          </cell>
        </row>
      </sheetData>
      <sheetData sheetId="4949">
        <row r="2">
          <cell r="A2">
            <v>0</v>
          </cell>
        </row>
      </sheetData>
      <sheetData sheetId="4950">
        <row r="2">
          <cell r="A2">
            <v>0</v>
          </cell>
        </row>
      </sheetData>
      <sheetData sheetId="4951">
        <row r="2">
          <cell r="A2">
            <v>0</v>
          </cell>
        </row>
      </sheetData>
      <sheetData sheetId="4952">
        <row r="2">
          <cell r="A2">
            <v>0</v>
          </cell>
        </row>
      </sheetData>
      <sheetData sheetId="4953">
        <row r="2">
          <cell r="A2">
            <v>0</v>
          </cell>
        </row>
      </sheetData>
      <sheetData sheetId="4954">
        <row r="2">
          <cell r="A2">
            <v>0</v>
          </cell>
        </row>
      </sheetData>
      <sheetData sheetId="4955">
        <row r="2">
          <cell r="A2">
            <v>0</v>
          </cell>
        </row>
      </sheetData>
      <sheetData sheetId="4956">
        <row r="2">
          <cell r="A2">
            <v>0</v>
          </cell>
        </row>
      </sheetData>
      <sheetData sheetId="4957">
        <row r="2">
          <cell r="A2">
            <v>0</v>
          </cell>
        </row>
      </sheetData>
      <sheetData sheetId="4958">
        <row r="2">
          <cell r="A2">
            <v>0</v>
          </cell>
        </row>
      </sheetData>
      <sheetData sheetId="4959">
        <row r="2">
          <cell r="A2">
            <v>0</v>
          </cell>
        </row>
      </sheetData>
      <sheetData sheetId="4960">
        <row r="2">
          <cell r="A2">
            <v>0</v>
          </cell>
        </row>
      </sheetData>
      <sheetData sheetId="4961">
        <row r="2">
          <cell r="A2">
            <v>0</v>
          </cell>
        </row>
      </sheetData>
      <sheetData sheetId="4962">
        <row r="2">
          <cell r="A2">
            <v>0</v>
          </cell>
        </row>
      </sheetData>
      <sheetData sheetId="4963">
        <row r="2">
          <cell r="A2">
            <v>0</v>
          </cell>
        </row>
      </sheetData>
      <sheetData sheetId="4964">
        <row r="2">
          <cell r="A2">
            <v>0</v>
          </cell>
        </row>
      </sheetData>
      <sheetData sheetId="4965">
        <row r="2">
          <cell r="A2">
            <v>0</v>
          </cell>
        </row>
      </sheetData>
      <sheetData sheetId="4966">
        <row r="2">
          <cell r="A2">
            <v>0</v>
          </cell>
        </row>
      </sheetData>
      <sheetData sheetId="4967">
        <row r="2">
          <cell r="A2">
            <v>0</v>
          </cell>
        </row>
      </sheetData>
      <sheetData sheetId="4968">
        <row r="2">
          <cell r="A2">
            <v>0</v>
          </cell>
        </row>
      </sheetData>
      <sheetData sheetId="4969">
        <row r="2">
          <cell r="A2">
            <v>0</v>
          </cell>
        </row>
      </sheetData>
      <sheetData sheetId="4970">
        <row r="2">
          <cell r="A2">
            <v>0</v>
          </cell>
        </row>
      </sheetData>
      <sheetData sheetId="4971">
        <row r="2">
          <cell r="A2">
            <v>0</v>
          </cell>
        </row>
      </sheetData>
      <sheetData sheetId="4972">
        <row r="2">
          <cell r="A2">
            <v>0</v>
          </cell>
        </row>
      </sheetData>
      <sheetData sheetId="4973">
        <row r="2">
          <cell r="A2">
            <v>0</v>
          </cell>
        </row>
      </sheetData>
      <sheetData sheetId="4974">
        <row r="2">
          <cell r="A2">
            <v>0</v>
          </cell>
        </row>
      </sheetData>
      <sheetData sheetId="4975">
        <row r="2">
          <cell r="A2">
            <v>0</v>
          </cell>
        </row>
      </sheetData>
      <sheetData sheetId="4976">
        <row r="2">
          <cell r="A2">
            <v>0</v>
          </cell>
        </row>
      </sheetData>
      <sheetData sheetId="4977">
        <row r="2">
          <cell r="A2">
            <v>0</v>
          </cell>
        </row>
      </sheetData>
      <sheetData sheetId="4978">
        <row r="2">
          <cell r="A2">
            <v>0</v>
          </cell>
        </row>
      </sheetData>
      <sheetData sheetId="4979">
        <row r="2">
          <cell r="A2">
            <v>0</v>
          </cell>
        </row>
      </sheetData>
      <sheetData sheetId="4980">
        <row r="2">
          <cell r="A2">
            <v>0</v>
          </cell>
        </row>
      </sheetData>
      <sheetData sheetId="4981">
        <row r="2">
          <cell r="A2">
            <v>0</v>
          </cell>
        </row>
      </sheetData>
      <sheetData sheetId="4982">
        <row r="2">
          <cell r="A2">
            <v>0</v>
          </cell>
        </row>
      </sheetData>
      <sheetData sheetId="4983">
        <row r="2">
          <cell r="A2">
            <v>0</v>
          </cell>
        </row>
      </sheetData>
      <sheetData sheetId="4984">
        <row r="2">
          <cell r="A2">
            <v>0</v>
          </cell>
        </row>
      </sheetData>
      <sheetData sheetId="4985">
        <row r="2">
          <cell r="A2">
            <v>0</v>
          </cell>
        </row>
      </sheetData>
      <sheetData sheetId="4986">
        <row r="2">
          <cell r="A2">
            <v>0</v>
          </cell>
        </row>
      </sheetData>
      <sheetData sheetId="4987">
        <row r="2">
          <cell r="A2">
            <v>0</v>
          </cell>
        </row>
      </sheetData>
      <sheetData sheetId="4988">
        <row r="2">
          <cell r="A2">
            <v>0</v>
          </cell>
        </row>
      </sheetData>
      <sheetData sheetId="4989">
        <row r="2">
          <cell r="A2">
            <v>0</v>
          </cell>
        </row>
      </sheetData>
      <sheetData sheetId="4990">
        <row r="2">
          <cell r="A2">
            <v>0</v>
          </cell>
        </row>
      </sheetData>
      <sheetData sheetId="4991">
        <row r="2">
          <cell r="A2">
            <v>0</v>
          </cell>
        </row>
      </sheetData>
      <sheetData sheetId="4992">
        <row r="2">
          <cell r="A2">
            <v>0</v>
          </cell>
        </row>
      </sheetData>
      <sheetData sheetId="4993">
        <row r="2">
          <cell r="A2">
            <v>0</v>
          </cell>
        </row>
      </sheetData>
      <sheetData sheetId="4994">
        <row r="2">
          <cell r="A2">
            <v>0</v>
          </cell>
        </row>
      </sheetData>
      <sheetData sheetId="4995">
        <row r="2">
          <cell r="A2">
            <v>0</v>
          </cell>
        </row>
      </sheetData>
      <sheetData sheetId="4996">
        <row r="2">
          <cell r="A2">
            <v>0</v>
          </cell>
        </row>
      </sheetData>
      <sheetData sheetId="4997">
        <row r="2">
          <cell r="A2">
            <v>0</v>
          </cell>
        </row>
      </sheetData>
      <sheetData sheetId="4998">
        <row r="2">
          <cell r="A2">
            <v>0</v>
          </cell>
        </row>
      </sheetData>
      <sheetData sheetId="4999">
        <row r="2">
          <cell r="A2">
            <v>0</v>
          </cell>
        </row>
      </sheetData>
      <sheetData sheetId="5000">
        <row r="2">
          <cell r="A2">
            <v>0</v>
          </cell>
        </row>
      </sheetData>
      <sheetData sheetId="5001">
        <row r="2">
          <cell r="A2">
            <v>0</v>
          </cell>
        </row>
      </sheetData>
      <sheetData sheetId="5002"/>
      <sheetData sheetId="5003"/>
      <sheetData sheetId="5004"/>
      <sheetData sheetId="5005">
        <row r="2">
          <cell r="A2">
            <v>0</v>
          </cell>
        </row>
      </sheetData>
      <sheetData sheetId="5006"/>
      <sheetData sheetId="5007"/>
      <sheetData sheetId="5008"/>
      <sheetData sheetId="5009"/>
      <sheetData sheetId="5010"/>
      <sheetData sheetId="5011"/>
      <sheetData sheetId="5012"/>
      <sheetData sheetId="5013"/>
      <sheetData sheetId="5014"/>
      <sheetData sheetId="5015"/>
      <sheetData sheetId="5016"/>
      <sheetData sheetId="5017"/>
      <sheetData sheetId="5018"/>
      <sheetData sheetId="5019"/>
      <sheetData sheetId="5020"/>
      <sheetData sheetId="5021"/>
      <sheetData sheetId="5022"/>
      <sheetData sheetId="5023"/>
      <sheetData sheetId="5024"/>
      <sheetData sheetId="5025"/>
      <sheetData sheetId="5026"/>
      <sheetData sheetId="5027"/>
      <sheetData sheetId="5028"/>
      <sheetData sheetId="5029"/>
      <sheetData sheetId="5030"/>
      <sheetData sheetId="5031"/>
      <sheetData sheetId="5032">
        <row r="2">
          <cell r="A2">
            <v>0</v>
          </cell>
        </row>
      </sheetData>
      <sheetData sheetId="5033"/>
      <sheetData sheetId="5034"/>
      <sheetData sheetId="5035"/>
      <sheetData sheetId="5036"/>
      <sheetData sheetId="5037"/>
      <sheetData sheetId="5038"/>
      <sheetData sheetId="5039"/>
      <sheetData sheetId="5040"/>
      <sheetData sheetId="5041">
        <row r="2">
          <cell r="A2">
            <v>0</v>
          </cell>
        </row>
      </sheetData>
      <sheetData sheetId="5042">
        <row r="2">
          <cell r="A2">
            <v>0</v>
          </cell>
        </row>
      </sheetData>
      <sheetData sheetId="5043"/>
      <sheetData sheetId="5044"/>
      <sheetData sheetId="5045"/>
      <sheetData sheetId="5046"/>
      <sheetData sheetId="5047"/>
      <sheetData sheetId="5048"/>
      <sheetData sheetId="5049"/>
      <sheetData sheetId="5050"/>
      <sheetData sheetId="5051">
        <row r="2">
          <cell r="A2">
            <v>0</v>
          </cell>
        </row>
      </sheetData>
      <sheetData sheetId="5052"/>
      <sheetData sheetId="5053"/>
      <sheetData sheetId="5054"/>
      <sheetData sheetId="5055"/>
      <sheetData sheetId="5056"/>
      <sheetData sheetId="5057"/>
      <sheetData sheetId="5058"/>
      <sheetData sheetId="5059"/>
      <sheetData sheetId="5060"/>
      <sheetData sheetId="5061"/>
      <sheetData sheetId="5062"/>
      <sheetData sheetId="5063"/>
      <sheetData sheetId="5064"/>
      <sheetData sheetId="5065"/>
      <sheetData sheetId="5066"/>
      <sheetData sheetId="5067"/>
      <sheetData sheetId="5068"/>
      <sheetData sheetId="5069"/>
      <sheetData sheetId="5070"/>
      <sheetData sheetId="5071"/>
      <sheetData sheetId="5072"/>
      <sheetData sheetId="5073"/>
      <sheetData sheetId="5074"/>
      <sheetData sheetId="5075"/>
      <sheetData sheetId="5076"/>
      <sheetData sheetId="5077"/>
      <sheetData sheetId="5078">
        <row r="2">
          <cell r="A2">
            <v>0</v>
          </cell>
        </row>
      </sheetData>
      <sheetData sheetId="5079"/>
      <sheetData sheetId="5080"/>
      <sheetData sheetId="5081"/>
      <sheetData sheetId="5082"/>
      <sheetData sheetId="5083"/>
      <sheetData sheetId="5084"/>
      <sheetData sheetId="5085"/>
      <sheetData sheetId="5086"/>
      <sheetData sheetId="5087"/>
      <sheetData sheetId="5088">
        <row r="2">
          <cell r="A2">
            <v>0</v>
          </cell>
        </row>
      </sheetData>
      <sheetData sheetId="5089"/>
      <sheetData sheetId="5090"/>
      <sheetData sheetId="5091"/>
      <sheetData sheetId="5092"/>
      <sheetData sheetId="5093"/>
      <sheetData sheetId="5094"/>
      <sheetData sheetId="5095"/>
      <sheetData sheetId="5096"/>
      <sheetData sheetId="5097"/>
      <sheetData sheetId="5098">
        <row r="2">
          <cell r="A2">
            <v>0</v>
          </cell>
        </row>
      </sheetData>
      <sheetData sheetId="5099"/>
      <sheetData sheetId="5100"/>
      <sheetData sheetId="5101"/>
      <sheetData sheetId="5102"/>
      <sheetData sheetId="5103"/>
      <sheetData sheetId="5104"/>
      <sheetData sheetId="5105"/>
      <sheetData sheetId="5106"/>
      <sheetData sheetId="5107"/>
      <sheetData sheetId="5108"/>
      <sheetData sheetId="5109"/>
      <sheetData sheetId="5110"/>
      <sheetData sheetId="5111"/>
      <sheetData sheetId="5112"/>
      <sheetData sheetId="5113"/>
      <sheetData sheetId="5114"/>
      <sheetData sheetId="5115"/>
      <sheetData sheetId="5116"/>
      <sheetData sheetId="5117"/>
      <sheetData sheetId="5118"/>
      <sheetData sheetId="5119"/>
      <sheetData sheetId="5120"/>
      <sheetData sheetId="5121"/>
      <sheetData sheetId="5122"/>
      <sheetData sheetId="5123"/>
      <sheetData sheetId="5124">
        <row r="2">
          <cell r="A2">
            <v>0</v>
          </cell>
        </row>
      </sheetData>
      <sheetData sheetId="5125"/>
      <sheetData sheetId="5126"/>
      <sheetData sheetId="5127"/>
      <sheetData sheetId="5128"/>
      <sheetData sheetId="5129"/>
      <sheetData sheetId="5130"/>
      <sheetData sheetId="5131"/>
      <sheetData sheetId="5132"/>
      <sheetData sheetId="5133"/>
      <sheetData sheetId="5134">
        <row r="2">
          <cell r="A2">
            <v>0</v>
          </cell>
        </row>
      </sheetData>
      <sheetData sheetId="5135"/>
      <sheetData sheetId="5136"/>
      <sheetData sheetId="5137"/>
      <sheetData sheetId="5138"/>
      <sheetData sheetId="5139"/>
      <sheetData sheetId="5140"/>
      <sheetData sheetId="5141"/>
      <sheetData sheetId="5142"/>
      <sheetData sheetId="5143"/>
      <sheetData sheetId="5144">
        <row r="2">
          <cell r="A2">
            <v>0</v>
          </cell>
        </row>
      </sheetData>
      <sheetData sheetId="5145"/>
      <sheetData sheetId="5146"/>
      <sheetData sheetId="5147"/>
      <sheetData sheetId="5148"/>
      <sheetData sheetId="5149"/>
      <sheetData sheetId="5150"/>
      <sheetData sheetId="5151"/>
      <sheetData sheetId="5152"/>
      <sheetData sheetId="5153"/>
      <sheetData sheetId="5154"/>
      <sheetData sheetId="5155"/>
      <sheetData sheetId="5156"/>
      <sheetData sheetId="5157"/>
      <sheetData sheetId="5158"/>
      <sheetData sheetId="5159"/>
      <sheetData sheetId="5160"/>
      <sheetData sheetId="5161"/>
      <sheetData sheetId="5162"/>
      <sheetData sheetId="5163"/>
      <sheetData sheetId="5164"/>
      <sheetData sheetId="5165"/>
      <sheetData sheetId="5166"/>
      <sheetData sheetId="5167"/>
      <sheetData sheetId="5168"/>
      <sheetData sheetId="5169"/>
      <sheetData sheetId="5170">
        <row r="2">
          <cell r="A2">
            <v>0</v>
          </cell>
        </row>
      </sheetData>
      <sheetData sheetId="5171"/>
      <sheetData sheetId="5172"/>
      <sheetData sheetId="5173"/>
      <sheetData sheetId="5174"/>
      <sheetData sheetId="5175"/>
      <sheetData sheetId="5176"/>
      <sheetData sheetId="5177"/>
      <sheetData sheetId="5178"/>
      <sheetData sheetId="5179"/>
      <sheetData sheetId="5180">
        <row r="2">
          <cell r="A2">
            <v>0</v>
          </cell>
        </row>
      </sheetData>
      <sheetData sheetId="5181"/>
      <sheetData sheetId="5182"/>
      <sheetData sheetId="5183"/>
      <sheetData sheetId="5184"/>
      <sheetData sheetId="5185"/>
      <sheetData sheetId="5186"/>
      <sheetData sheetId="5187"/>
      <sheetData sheetId="5188"/>
      <sheetData sheetId="5189"/>
      <sheetData sheetId="5190">
        <row r="2">
          <cell r="A2">
            <v>0</v>
          </cell>
        </row>
      </sheetData>
      <sheetData sheetId="5191"/>
      <sheetData sheetId="5192"/>
      <sheetData sheetId="5193"/>
      <sheetData sheetId="5194"/>
      <sheetData sheetId="5195"/>
      <sheetData sheetId="5196"/>
      <sheetData sheetId="5197"/>
      <sheetData sheetId="5198"/>
      <sheetData sheetId="5199"/>
      <sheetData sheetId="5200"/>
      <sheetData sheetId="5201"/>
      <sheetData sheetId="5202"/>
      <sheetData sheetId="5203"/>
      <sheetData sheetId="5204"/>
      <sheetData sheetId="5205"/>
      <sheetData sheetId="5206"/>
      <sheetData sheetId="5207"/>
      <sheetData sheetId="5208"/>
      <sheetData sheetId="5209"/>
      <sheetData sheetId="5210"/>
      <sheetData sheetId="5211"/>
      <sheetData sheetId="5212"/>
      <sheetData sheetId="5213"/>
      <sheetData sheetId="5214"/>
      <sheetData sheetId="5215"/>
      <sheetData sheetId="5216"/>
      <sheetData sheetId="5217">
        <row r="2">
          <cell r="A2">
            <v>0</v>
          </cell>
        </row>
      </sheetData>
      <sheetData sheetId="5218"/>
      <sheetData sheetId="5219"/>
      <sheetData sheetId="5220"/>
      <sheetData sheetId="5221"/>
      <sheetData sheetId="5222"/>
      <sheetData sheetId="5223"/>
      <sheetData sheetId="5224"/>
      <sheetData sheetId="5225"/>
      <sheetData sheetId="5226">
        <row r="2">
          <cell r="A2">
            <v>0</v>
          </cell>
        </row>
      </sheetData>
      <sheetData sheetId="5227">
        <row r="2">
          <cell r="A2">
            <v>0</v>
          </cell>
        </row>
      </sheetData>
      <sheetData sheetId="5228"/>
      <sheetData sheetId="5229"/>
      <sheetData sheetId="5230"/>
      <sheetData sheetId="5231"/>
      <sheetData sheetId="5232"/>
      <sheetData sheetId="5233"/>
      <sheetData sheetId="5234"/>
      <sheetData sheetId="5235"/>
      <sheetData sheetId="5236">
        <row r="2">
          <cell r="A2">
            <v>0</v>
          </cell>
        </row>
      </sheetData>
      <sheetData sheetId="5237"/>
      <sheetData sheetId="5238"/>
      <sheetData sheetId="5239"/>
      <sheetData sheetId="5240"/>
      <sheetData sheetId="5241"/>
      <sheetData sheetId="5242"/>
      <sheetData sheetId="5243"/>
      <sheetData sheetId="5244"/>
      <sheetData sheetId="5245"/>
      <sheetData sheetId="5246"/>
      <sheetData sheetId="5247"/>
      <sheetData sheetId="5248"/>
      <sheetData sheetId="5249"/>
      <sheetData sheetId="5250"/>
      <sheetData sheetId="5251"/>
      <sheetData sheetId="5252">
        <row r="2">
          <cell r="A2">
            <v>0</v>
          </cell>
        </row>
      </sheetData>
      <sheetData sheetId="5253">
        <row r="2">
          <cell r="A2">
            <v>0</v>
          </cell>
        </row>
      </sheetData>
      <sheetData sheetId="5254">
        <row r="2">
          <cell r="A2">
            <v>0</v>
          </cell>
        </row>
      </sheetData>
      <sheetData sheetId="5255">
        <row r="2">
          <cell r="A2">
            <v>0</v>
          </cell>
        </row>
      </sheetData>
      <sheetData sheetId="5256">
        <row r="2">
          <cell r="A2">
            <v>0</v>
          </cell>
        </row>
      </sheetData>
      <sheetData sheetId="5257">
        <row r="2">
          <cell r="A2">
            <v>0</v>
          </cell>
        </row>
      </sheetData>
      <sheetData sheetId="5258">
        <row r="2">
          <cell r="A2">
            <v>0</v>
          </cell>
        </row>
      </sheetData>
      <sheetData sheetId="5259"/>
      <sheetData sheetId="5260"/>
      <sheetData sheetId="5261">
        <row r="2">
          <cell r="A2">
            <v>0</v>
          </cell>
        </row>
      </sheetData>
      <sheetData sheetId="5262">
        <row r="2">
          <cell r="A2">
            <v>0</v>
          </cell>
        </row>
      </sheetData>
      <sheetData sheetId="5263">
        <row r="2">
          <cell r="A2">
            <v>0</v>
          </cell>
        </row>
      </sheetData>
      <sheetData sheetId="5264">
        <row r="2">
          <cell r="A2">
            <v>0</v>
          </cell>
        </row>
      </sheetData>
      <sheetData sheetId="5265">
        <row r="2">
          <cell r="A2">
            <v>0</v>
          </cell>
        </row>
      </sheetData>
      <sheetData sheetId="5266">
        <row r="2">
          <cell r="A2">
            <v>0</v>
          </cell>
        </row>
      </sheetData>
      <sheetData sheetId="5267">
        <row r="2">
          <cell r="A2">
            <v>0</v>
          </cell>
        </row>
      </sheetData>
      <sheetData sheetId="5268">
        <row r="2">
          <cell r="A2">
            <v>0</v>
          </cell>
        </row>
      </sheetData>
      <sheetData sheetId="5269"/>
      <sheetData sheetId="5270">
        <row r="2">
          <cell r="A2">
            <v>0</v>
          </cell>
        </row>
      </sheetData>
      <sheetData sheetId="5271">
        <row r="2">
          <cell r="A2">
            <v>0</v>
          </cell>
        </row>
      </sheetData>
      <sheetData sheetId="5272">
        <row r="2">
          <cell r="A2">
            <v>0</v>
          </cell>
        </row>
      </sheetData>
      <sheetData sheetId="5273">
        <row r="2">
          <cell r="A2">
            <v>0</v>
          </cell>
        </row>
      </sheetData>
      <sheetData sheetId="5274">
        <row r="2">
          <cell r="A2">
            <v>0</v>
          </cell>
        </row>
      </sheetData>
      <sheetData sheetId="5275">
        <row r="2">
          <cell r="A2">
            <v>0</v>
          </cell>
        </row>
      </sheetData>
      <sheetData sheetId="5276">
        <row r="2">
          <cell r="A2">
            <v>0</v>
          </cell>
        </row>
      </sheetData>
      <sheetData sheetId="5277">
        <row r="2">
          <cell r="A2">
            <v>0</v>
          </cell>
        </row>
      </sheetData>
      <sheetData sheetId="5278">
        <row r="2">
          <cell r="A2">
            <v>0</v>
          </cell>
        </row>
      </sheetData>
      <sheetData sheetId="5279">
        <row r="2">
          <cell r="A2">
            <v>0</v>
          </cell>
        </row>
      </sheetData>
      <sheetData sheetId="5280">
        <row r="2">
          <cell r="A2">
            <v>0</v>
          </cell>
        </row>
      </sheetData>
      <sheetData sheetId="5281">
        <row r="2">
          <cell r="A2">
            <v>0</v>
          </cell>
        </row>
      </sheetData>
      <sheetData sheetId="5282">
        <row r="2">
          <cell r="A2">
            <v>0</v>
          </cell>
        </row>
      </sheetData>
      <sheetData sheetId="5283">
        <row r="2">
          <cell r="A2">
            <v>0</v>
          </cell>
        </row>
      </sheetData>
      <sheetData sheetId="5284">
        <row r="2">
          <cell r="A2">
            <v>0</v>
          </cell>
        </row>
      </sheetData>
      <sheetData sheetId="5285">
        <row r="2">
          <cell r="A2">
            <v>0</v>
          </cell>
        </row>
      </sheetData>
      <sheetData sheetId="5286">
        <row r="2">
          <cell r="A2">
            <v>0</v>
          </cell>
        </row>
      </sheetData>
      <sheetData sheetId="5287">
        <row r="2">
          <cell r="A2">
            <v>0</v>
          </cell>
        </row>
      </sheetData>
      <sheetData sheetId="5288">
        <row r="2">
          <cell r="A2">
            <v>0</v>
          </cell>
        </row>
      </sheetData>
      <sheetData sheetId="5289">
        <row r="2">
          <cell r="A2">
            <v>0</v>
          </cell>
        </row>
      </sheetData>
      <sheetData sheetId="5290">
        <row r="2">
          <cell r="A2">
            <v>0</v>
          </cell>
        </row>
      </sheetData>
      <sheetData sheetId="5291">
        <row r="2">
          <cell r="A2">
            <v>0</v>
          </cell>
        </row>
      </sheetData>
      <sheetData sheetId="5292">
        <row r="2">
          <cell r="A2">
            <v>0</v>
          </cell>
        </row>
      </sheetData>
      <sheetData sheetId="5293">
        <row r="2">
          <cell r="A2">
            <v>0</v>
          </cell>
        </row>
      </sheetData>
      <sheetData sheetId="5294">
        <row r="2">
          <cell r="A2">
            <v>0</v>
          </cell>
        </row>
      </sheetData>
      <sheetData sheetId="5295">
        <row r="2">
          <cell r="A2">
            <v>0</v>
          </cell>
        </row>
      </sheetData>
      <sheetData sheetId="5296">
        <row r="2">
          <cell r="A2">
            <v>0</v>
          </cell>
        </row>
      </sheetData>
      <sheetData sheetId="5297">
        <row r="2">
          <cell r="A2">
            <v>0</v>
          </cell>
        </row>
      </sheetData>
      <sheetData sheetId="5298">
        <row r="2">
          <cell r="A2">
            <v>0</v>
          </cell>
        </row>
      </sheetData>
      <sheetData sheetId="5299">
        <row r="2">
          <cell r="A2">
            <v>0</v>
          </cell>
        </row>
      </sheetData>
      <sheetData sheetId="5300">
        <row r="2">
          <cell r="A2">
            <v>0</v>
          </cell>
        </row>
      </sheetData>
      <sheetData sheetId="5301">
        <row r="2">
          <cell r="A2">
            <v>0</v>
          </cell>
        </row>
      </sheetData>
      <sheetData sheetId="5302">
        <row r="2">
          <cell r="A2">
            <v>0</v>
          </cell>
        </row>
      </sheetData>
      <sheetData sheetId="5303">
        <row r="2">
          <cell r="A2">
            <v>0</v>
          </cell>
        </row>
      </sheetData>
      <sheetData sheetId="5304">
        <row r="2">
          <cell r="A2">
            <v>0</v>
          </cell>
        </row>
      </sheetData>
      <sheetData sheetId="5305">
        <row r="2">
          <cell r="A2">
            <v>0</v>
          </cell>
        </row>
      </sheetData>
      <sheetData sheetId="5306">
        <row r="2">
          <cell r="A2">
            <v>0</v>
          </cell>
        </row>
      </sheetData>
      <sheetData sheetId="5307">
        <row r="2">
          <cell r="A2">
            <v>0</v>
          </cell>
        </row>
      </sheetData>
      <sheetData sheetId="5308">
        <row r="2">
          <cell r="A2">
            <v>0</v>
          </cell>
        </row>
      </sheetData>
      <sheetData sheetId="5309">
        <row r="2">
          <cell r="A2">
            <v>0</v>
          </cell>
        </row>
      </sheetData>
      <sheetData sheetId="5310">
        <row r="2">
          <cell r="A2">
            <v>0</v>
          </cell>
        </row>
      </sheetData>
      <sheetData sheetId="5311">
        <row r="2">
          <cell r="A2">
            <v>0</v>
          </cell>
        </row>
      </sheetData>
      <sheetData sheetId="5312">
        <row r="2">
          <cell r="A2">
            <v>0</v>
          </cell>
        </row>
      </sheetData>
      <sheetData sheetId="5313">
        <row r="2">
          <cell r="A2">
            <v>0</v>
          </cell>
        </row>
      </sheetData>
      <sheetData sheetId="5314">
        <row r="2">
          <cell r="A2">
            <v>0</v>
          </cell>
        </row>
      </sheetData>
      <sheetData sheetId="5315">
        <row r="2">
          <cell r="A2">
            <v>0</v>
          </cell>
        </row>
      </sheetData>
      <sheetData sheetId="5316">
        <row r="2">
          <cell r="A2">
            <v>0</v>
          </cell>
        </row>
      </sheetData>
      <sheetData sheetId="5317">
        <row r="2">
          <cell r="A2">
            <v>0</v>
          </cell>
        </row>
      </sheetData>
      <sheetData sheetId="5318">
        <row r="2">
          <cell r="A2">
            <v>0</v>
          </cell>
        </row>
      </sheetData>
      <sheetData sheetId="5319">
        <row r="2">
          <cell r="A2">
            <v>0</v>
          </cell>
        </row>
      </sheetData>
      <sheetData sheetId="5320">
        <row r="2">
          <cell r="A2">
            <v>0</v>
          </cell>
        </row>
      </sheetData>
      <sheetData sheetId="5321">
        <row r="2">
          <cell r="A2">
            <v>0</v>
          </cell>
        </row>
      </sheetData>
      <sheetData sheetId="5322">
        <row r="2">
          <cell r="A2">
            <v>0</v>
          </cell>
        </row>
      </sheetData>
      <sheetData sheetId="5323">
        <row r="2">
          <cell r="A2">
            <v>0</v>
          </cell>
        </row>
      </sheetData>
      <sheetData sheetId="5324">
        <row r="2">
          <cell r="A2">
            <v>0</v>
          </cell>
        </row>
      </sheetData>
      <sheetData sheetId="5325">
        <row r="2">
          <cell r="A2">
            <v>0</v>
          </cell>
        </row>
      </sheetData>
      <sheetData sheetId="5326">
        <row r="2">
          <cell r="A2">
            <v>0</v>
          </cell>
        </row>
      </sheetData>
      <sheetData sheetId="5327">
        <row r="2">
          <cell r="A2">
            <v>0</v>
          </cell>
        </row>
      </sheetData>
      <sheetData sheetId="5328">
        <row r="2">
          <cell r="A2">
            <v>0</v>
          </cell>
        </row>
      </sheetData>
      <sheetData sheetId="5329">
        <row r="2">
          <cell r="A2">
            <v>0</v>
          </cell>
        </row>
      </sheetData>
      <sheetData sheetId="5330">
        <row r="2">
          <cell r="A2">
            <v>0</v>
          </cell>
        </row>
      </sheetData>
      <sheetData sheetId="5331">
        <row r="2">
          <cell r="A2">
            <v>0</v>
          </cell>
        </row>
      </sheetData>
      <sheetData sheetId="5332">
        <row r="2">
          <cell r="A2">
            <v>0</v>
          </cell>
        </row>
      </sheetData>
      <sheetData sheetId="5333">
        <row r="2">
          <cell r="A2">
            <v>0</v>
          </cell>
        </row>
      </sheetData>
      <sheetData sheetId="5334">
        <row r="2">
          <cell r="A2">
            <v>0</v>
          </cell>
        </row>
      </sheetData>
      <sheetData sheetId="5335">
        <row r="2">
          <cell r="A2">
            <v>0</v>
          </cell>
        </row>
      </sheetData>
      <sheetData sheetId="5336">
        <row r="2">
          <cell r="A2">
            <v>0</v>
          </cell>
        </row>
      </sheetData>
      <sheetData sheetId="5337">
        <row r="2">
          <cell r="A2">
            <v>0</v>
          </cell>
        </row>
      </sheetData>
      <sheetData sheetId="5338">
        <row r="2">
          <cell r="A2">
            <v>0</v>
          </cell>
        </row>
      </sheetData>
      <sheetData sheetId="5339">
        <row r="2">
          <cell r="A2">
            <v>0</v>
          </cell>
        </row>
      </sheetData>
      <sheetData sheetId="5340">
        <row r="2">
          <cell r="A2">
            <v>0</v>
          </cell>
        </row>
      </sheetData>
      <sheetData sheetId="5341">
        <row r="2">
          <cell r="A2">
            <v>0</v>
          </cell>
        </row>
      </sheetData>
      <sheetData sheetId="5342">
        <row r="2">
          <cell r="A2">
            <v>0</v>
          </cell>
        </row>
      </sheetData>
      <sheetData sheetId="5343">
        <row r="2">
          <cell r="A2">
            <v>0</v>
          </cell>
        </row>
      </sheetData>
      <sheetData sheetId="5344">
        <row r="2">
          <cell r="A2">
            <v>0</v>
          </cell>
        </row>
      </sheetData>
      <sheetData sheetId="5345">
        <row r="2">
          <cell r="A2">
            <v>0</v>
          </cell>
        </row>
      </sheetData>
      <sheetData sheetId="5346">
        <row r="2">
          <cell r="A2">
            <v>0</v>
          </cell>
        </row>
      </sheetData>
      <sheetData sheetId="5347">
        <row r="2">
          <cell r="A2">
            <v>0</v>
          </cell>
        </row>
      </sheetData>
      <sheetData sheetId="5348">
        <row r="2">
          <cell r="A2">
            <v>0</v>
          </cell>
        </row>
      </sheetData>
      <sheetData sheetId="5349">
        <row r="2">
          <cell r="A2">
            <v>0</v>
          </cell>
        </row>
      </sheetData>
      <sheetData sheetId="5350">
        <row r="2">
          <cell r="A2">
            <v>0</v>
          </cell>
        </row>
      </sheetData>
      <sheetData sheetId="5351">
        <row r="2">
          <cell r="A2">
            <v>0</v>
          </cell>
        </row>
      </sheetData>
      <sheetData sheetId="5352">
        <row r="2">
          <cell r="A2">
            <v>0</v>
          </cell>
        </row>
      </sheetData>
      <sheetData sheetId="5353">
        <row r="2">
          <cell r="A2">
            <v>0</v>
          </cell>
        </row>
      </sheetData>
      <sheetData sheetId="5354">
        <row r="2">
          <cell r="A2">
            <v>0</v>
          </cell>
        </row>
      </sheetData>
      <sheetData sheetId="5355">
        <row r="2">
          <cell r="A2">
            <v>0</v>
          </cell>
        </row>
      </sheetData>
      <sheetData sheetId="5356">
        <row r="2">
          <cell r="A2">
            <v>0</v>
          </cell>
        </row>
      </sheetData>
      <sheetData sheetId="5357">
        <row r="2">
          <cell r="A2">
            <v>0</v>
          </cell>
        </row>
      </sheetData>
      <sheetData sheetId="5358">
        <row r="2">
          <cell r="A2">
            <v>0</v>
          </cell>
        </row>
      </sheetData>
      <sheetData sheetId="5359">
        <row r="2">
          <cell r="A2">
            <v>0</v>
          </cell>
        </row>
      </sheetData>
      <sheetData sheetId="5360">
        <row r="2">
          <cell r="A2">
            <v>0</v>
          </cell>
        </row>
      </sheetData>
      <sheetData sheetId="5361">
        <row r="2">
          <cell r="A2">
            <v>0</v>
          </cell>
        </row>
      </sheetData>
      <sheetData sheetId="5362">
        <row r="2">
          <cell r="A2">
            <v>0</v>
          </cell>
        </row>
      </sheetData>
      <sheetData sheetId="5363">
        <row r="2">
          <cell r="A2">
            <v>0</v>
          </cell>
        </row>
      </sheetData>
      <sheetData sheetId="5364">
        <row r="2">
          <cell r="A2">
            <v>0</v>
          </cell>
        </row>
      </sheetData>
      <sheetData sheetId="5365">
        <row r="2">
          <cell r="A2">
            <v>0</v>
          </cell>
        </row>
      </sheetData>
      <sheetData sheetId="5366">
        <row r="2">
          <cell r="A2">
            <v>0</v>
          </cell>
        </row>
      </sheetData>
      <sheetData sheetId="5367">
        <row r="2">
          <cell r="A2">
            <v>0</v>
          </cell>
        </row>
      </sheetData>
      <sheetData sheetId="5368">
        <row r="2">
          <cell r="A2">
            <v>0</v>
          </cell>
        </row>
      </sheetData>
      <sheetData sheetId="5369">
        <row r="2">
          <cell r="A2">
            <v>0</v>
          </cell>
        </row>
      </sheetData>
      <sheetData sheetId="5370">
        <row r="2">
          <cell r="A2">
            <v>0</v>
          </cell>
        </row>
      </sheetData>
      <sheetData sheetId="5371">
        <row r="2">
          <cell r="A2">
            <v>0</v>
          </cell>
        </row>
      </sheetData>
      <sheetData sheetId="5372">
        <row r="2">
          <cell r="A2">
            <v>0</v>
          </cell>
        </row>
      </sheetData>
      <sheetData sheetId="5373">
        <row r="2">
          <cell r="A2">
            <v>0</v>
          </cell>
        </row>
      </sheetData>
      <sheetData sheetId="5374">
        <row r="2">
          <cell r="A2">
            <v>0</v>
          </cell>
        </row>
      </sheetData>
      <sheetData sheetId="5375">
        <row r="2">
          <cell r="A2">
            <v>0</v>
          </cell>
        </row>
      </sheetData>
      <sheetData sheetId="5376">
        <row r="2">
          <cell r="A2">
            <v>0</v>
          </cell>
        </row>
      </sheetData>
      <sheetData sheetId="5377">
        <row r="2">
          <cell r="A2">
            <v>0</v>
          </cell>
        </row>
      </sheetData>
      <sheetData sheetId="5378">
        <row r="2">
          <cell r="A2">
            <v>0</v>
          </cell>
        </row>
      </sheetData>
      <sheetData sheetId="5379">
        <row r="2">
          <cell r="A2">
            <v>0</v>
          </cell>
        </row>
      </sheetData>
      <sheetData sheetId="5380">
        <row r="2">
          <cell r="A2">
            <v>0</v>
          </cell>
        </row>
      </sheetData>
      <sheetData sheetId="5381">
        <row r="2">
          <cell r="A2">
            <v>0</v>
          </cell>
        </row>
      </sheetData>
      <sheetData sheetId="5382">
        <row r="2">
          <cell r="A2">
            <v>0</v>
          </cell>
        </row>
      </sheetData>
      <sheetData sheetId="5383">
        <row r="2">
          <cell r="A2">
            <v>0</v>
          </cell>
        </row>
      </sheetData>
      <sheetData sheetId="5384">
        <row r="2">
          <cell r="A2">
            <v>0</v>
          </cell>
        </row>
      </sheetData>
      <sheetData sheetId="5385">
        <row r="2">
          <cell r="A2">
            <v>0</v>
          </cell>
        </row>
      </sheetData>
      <sheetData sheetId="5386">
        <row r="2">
          <cell r="A2">
            <v>0</v>
          </cell>
        </row>
      </sheetData>
      <sheetData sheetId="5387">
        <row r="2">
          <cell r="A2">
            <v>0</v>
          </cell>
        </row>
      </sheetData>
      <sheetData sheetId="5388">
        <row r="2">
          <cell r="A2">
            <v>0</v>
          </cell>
        </row>
      </sheetData>
      <sheetData sheetId="5389">
        <row r="2">
          <cell r="A2">
            <v>0</v>
          </cell>
        </row>
      </sheetData>
      <sheetData sheetId="5390">
        <row r="2">
          <cell r="A2">
            <v>0</v>
          </cell>
        </row>
      </sheetData>
      <sheetData sheetId="5391">
        <row r="2">
          <cell r="A2">
            <v>0</v>
          </cell>
        </row>
      </sheetData>
      <sheetData sheetId="5392">
        <row r="2">
          <cell r="A2">
            <v>0</v>
          </cell>
        </row>
      </sheetData>
      <sheetData sheetId="5393">
        <row r="2">
          <cell r="A2">
            <v>0</v>
          </cell>
        </row>
      </sheetData>
      <sheetData sheetId="5394">
        <row r="2">
          <cell r="A2">
            <v>0</v>
          </cell>
        </row>
      </sheetData>
      <sheetData sheetId="5395">
        <row r="2">
          <cell r="A2">
            <v>0</v>
          </cell>
        </row>
      </sheetData>
      <sheetData sheetId="5396">
        <row r="2">
          <cell r="A2">
            <v>0</v>
          </cell>
        </row>
      </sheetData>
      <sheetData sheetId="5397">
        <row r="2">
          <cell r="A2">
            <v>0</v>
          </cell>
        </row>
      </sheetData>
      <sheetData sheetId="5398">
        <row r="2">
          <cell r="A2">
            <v>0</v>
          </cell>
        </row>
      </sheetData>
      <sheetData sheetId="5399">
        <row r="2">
          <cell r="A2">
            <v>0</v>
          </cell>
        </row>
      </sheetData>
      <sheetData sheetId="5400">
        <row r="2">
          <cell r="A2">
            <v>0</v>
          </cell>
        </row>
      </sheetData>
      <sheetData sheetId="5401">
        <row r="2">
          <cell r="A2">
            <v>0</v>
          </cell>
        </row>
      </sheetData>
      <sheetData sheetId="5402">
        <row r="2">
          <cell r="A2">
            <v>0</v>
          </cell>
        </row>
      </sheetData>
      <sheetData sheetId="5403">
        <row r="2">
          <cell r="A2">
            <v>0</v>
          </cell>
        </row>
      </sheetData>
      <sheetData sheetId="5404">
        <row r="2">
          <cell r="A2">
            <v>0</v>
          </cell>
        </row>
      </sheetData>
      <sheetData sheetId="5405">
        <row r="2">
          <cell r="A2">
            <v>0</v>
          </cell>
        </row>
      </sheetData>
      <sheetData sheetId="5406">
        <row r="2">
          <cell r="A2">
            <v>0</v>
          </cell>
        </row>
      </sheetData>
      <sheetData sheetId="5407">
        <row r="2">
          <cell r="A2">
            <v>0</v>
          </cell>
        </row>
      </sheetData>
      <sheetData sheetId="5408">
        <row r="2">
          <cell r="A2">
            <v>0</v>
          </cell>
        </row>
      </sheetData>
      <sheetData sheetId="5409">
        <row r="2">
          <cell r="A2">
            <v>0</v>
          </cell>
        </row>
      </sheetData>
      <sheetData sheetId="5410">
        <row r="2">
          <cell r="A2">
            <v>0</v>
          </cell>
        </row>
      </sheetData>
      <sheetData sheetId="5411">
        <row r="2">
          <cell r="A2">
            <v>0</v>
          </cell>
        </row>
      </sheetData>
      <sheetData sheetId="5412">
        <row r="2">
          <cell r="A2">
            <v>0</v>
          </cell>
        </row>
      </sheetData>
      <sheetData sheetId="5413">
        <row r="2">
          <cell r="A2">
            <v>0</v>
          </cell>
        </row>
      </sheetData>
      <sheetData sheetId="5414">
        <row r="2">
          <cell r="A2">
            <v>0</v>
          </cell>
        </row>
      </sheetData>
      <sheetData sheetId="5415">
        <row r="2">
          <cell r="A2">
            <v>0</v>
          </cell>
        </row>
      </sheetData>
      <sheetData sheetId="5416">
        <row r="2">
          <cell r="A2">
            <v>0</v>
          </cell>
        </row>
      </sheetData>
      <sheetData sheetId="5417">
        <row r="2">
          <cell r="A2">
            <v>0</v>
          </cell>
        </row>
      </sheetData>
      <sheetData sheetId="5418">
        <row r="2">
          <cell r="A2">
            <v>0</v>
          </cell>
        </row>
      </sheetData>
      <sheetData sheetId="5419">
        <row r="2">
          <cell r="A2">
            <v>0</v>
          </cell>
        </row>
      </sheetData>
      <sheetData sheetId="5420">
        <row r="2">
          <cell r="A2">
            <v>0</v>
          </cell>
        </row>
      </sheetData>
      <sheetData sheetId="5421">
        <row r="2">
          <cell r="A2">
            <v>0</v>
          </cell>
        </row>
      </sheetData>
      <sheetData sheetId="5422">
        <row r="2">
          <cell r="A2">
            <v>0</v>
          </cell>
        </row>
      </sheetData>
      <sheetData sheetId="5423">
        <row r="2">
          <cell r="A2">
            <v>0</v>
          </cell>
        </row>
      </sheetData>
      <sheetData sheetId="5424">
        <row r="2">
          <cell r="A2">
            <v>0</v>
          </cell>
        </row>
      </sheetData>
      <sheetData sheetId="5425">
        <row r="2">
          <cell r="A2">
            <v>0</v>
          </cell>
        </row>
      </sheetData>
      <sheetData sheetId="5426">
        <row r="2">
          <cell r="A2">
            <v>0</v>
          </cell>
        </row>
      </sheetData>
      <sheetData sheetId="5427">
        <row r="2">
          <cell r="A2">
            <v>0</v>
          </cell>
        </row>
      </sheetData>
      <sheetData sheetId="5428">
        <row r="2">
          <cell r="A2">
            <v>0</v>
          </cell>
        </row>
      </sheetData>
      <sheetData sheetId="5429">
        <row r="2">
          <cell r="A2">
            <v>0</v>
          </cell>
        </row>
      </sheetData>
      <sheetData sheetId="5430">
        <row r="2">
          <cell r="A2">
            <v>0</v>
          </cell>
        </row>
      </sheetData>
      <sheetData sheetId="5431">
        <row r="2">
          <cell r="A2">
            <v>0</v>
          </cell>
        </row>
      </sheetData>
      <sheetData sheetId="5432">
        <row r="2">
          <cell r="A2">
            <v>0</v>
          </cell>
        </row>
      </sheetData>
      <sheetData sheetId="5433">
        <row r="2">
          <cell r="A2">
            <v>0</v>
          </cell>
        </row>
      </sheetData>
      <sheetData sheetId="5434">
        <row r="2">
          <cell r="A2">
            <v>0</v>
          </cell>
        </row>
      </sheetData>
      <sheetData sheetId="5435">
        <row r="2">
          <cell r="A2">
            <v>0</v>
          </cell>
        </row>
      </sheetData>
      <sheetData sheetId="5436">
        <row r="2">
          <cell r="A2">
            <v>0</v>
          </cell>
        </row>
      </sheetData>
      <sheetData sheetId="5437">
        <row r="2">
          <cell r="A2">
            <v>0</v>
          </cell>
        </row>
      </sheetData>
      <sheetData sheetId="5438">
        <row r="2">
          <cell r="A2">
            <v>0</v>
          </cell>
        </row>
      </sheetData>
      <sheetData sheetId="5439">
        <row r="2">
          <cell r="A2">
            <v>0</v>
          </cell>
        </row>
      </sheetData>
      <sheetData sheetId="5440">
        <row r="2">
          <cell r="A2">
            <v>0</v>
          </cell>
        </row>
      </sheetData>
      <sheetData sheetId="5441">
        <row r="2">
          <cell r="A2">
            <v>0</v>
          </cell>
        </row>
      </sheetData>
      <sheetData sheetId="5442">
        <row r="2">
          <cell r="A2">
            <v>0</v>
          </cell>
        </row>
      </sheetData>
      <sheetData sheetId="5443">
        <row r="2">
          <cell r="A2">
            <v>0</v>
          </cell>
        </row>
      </sheetData>
      <sheetData sheetId="5444">
        <row r="2">
          <cell r="A2">
            <v>0</v>
          </cell>
        </row>
      </sheetData>
      <sheetData sheetId="5445">
        <row r="2">
          <cell r="A2">
            <v>0</v>
          </cell>
        </row>
      </sheetData>
      <sheetData sheetId="5446">
        <row r="2">
          <cell r="A2">
            <v>0</v>
          </cell>
        </row>
      </sheetData>
      <sheetData sheetId="5447">
        <row r="2">
          <cell r="A2">
            <v>0</v>
          </cell>
        </row>
      </sheetData>
      <sheetData sheetId="5448">
        <row r="2">
          <cell r="A2">
            <v>0</v>
          </cell>
        </row>
      </sheetData>
      <sheetData sheetId="5449">
        <row r="2">
          <cell r="A2">
            <v>0</v>
          </cell>
        </row>
      </sheetData>
      <sheetData sheetId="5450">
        <row r="2">
          <cell r="A2">
            <v>0</v>
          </cell>
        </row>
      </sheetData>
      <sheetData sheetId="5451">
        <row r="2">
          <cell r="A2">
            <v>0</v>
          </cell>
        </row>
      </sheetData>
      <sheetData sheetId="5452">
        <row r="2">
          <cell r="A2">
            <v>0</v>
          </cell>
        </row>
      </sheetData>
      <sheetData sheetId="5453">
        <row r="2">
          <cell r="A2">
            <v>0</v>
          </cell>
        </row>
      </sheetData>
      <sheetData sheetId="5454">
        <row r="2">
          <cell r="A2">
            <v>0</v>
          </cell>
        </row>
      </sheetData>
      <sheetData sheetId="5455">
        <row r="2">
          <cell r="A2">
            <v>0</v>
          </cell>
        </row>
      </sheetData>
      <sheetData sheetId="5456">
        <row r="2">
          <cell r="A2">
            <v>0</v>
          </cell>
        </row>
      </sheetData>
      <sheetData sheetId="5457">
        <row r="2">
          <cell r="A2">
            <v>0</v>
          </cell>
        </row>
      </sheetData>
      <sheetData sheetId="5458">
        <row r="2">
          <cell r="A2">
            <v>0</v>
          </cell>
        </row>
      </sheetData>
      <sheetData sheetId="5459">
        <row r="2">
          <cell r="A2">
            <v>0</v>
          </cell>
        </row>
      </sheetData>
      <sheetData sheetId="5460">
        <row r="2">
          <cell r="A2">
            <v>0</v>
          </cell>
        </row>
      </sheetData>
      <sheetData sheetId="5461">
        <row r="2">
          <cell r="A2">
            <v>0</v>
          </cell>
        </row>
      </sheetData>
      <sheetData sheetId="5462">
        <row r="2">
          <cell r="A2">
            <v>0</v>
          </cell>
        </row>
      </sheetData>
      <sheetData sheetId="5463">
        <row r="2">
          <cell r="A2">
            <v>0</v>
          </cell>
        </row>
      </sheetData>
      <sheetData sheetId="5464">
        <row r="2">
          <cell r="A2">
            <v>0</v>
          </cell>
        </row>
      </sheetData>
      <sheetData sheetId="5465">
        <row r="2">
          <cell r="A2">
            <v>0</v>
          </cell>
        </row>
      </sheetData>
      <sheetData sheetId="5466">
        <row r="2">
          <cell r="A2">
            <v>0</v>
          </cell>
        </row>
      </sheetData>
      <sheetData sheetId="5467">
        <row r="2">
          <cell r="A2">
            <v>0</v>
          </cell>
        </row>
      </sheetData>
      <sheetData sheetId="5468">
        <row r="2">
          <cell r="A2">
            <v>0</v>
          </cell>
        </row>
      </sheetData>
      <sheetData sheetId="5469">
        <row r="2">
          <cell r="A2">
            <v>0</v>
          </cell>
        </row>
      </sheetData>
      <sheetData sheetId="5470">
        <row r="2">
          <cell r="A2">
            <v>0</v>
          </cell>
        </row>
      </sheetData>
      <sheetData sheetId="5471">
        <row r="2">
          <cell r="A2">
            <v>0</v>
          </cell>
        </row>
      </sheetData>
      <sheetData sheetId="5472">
        <row r="2">
          <cell r="A2">
            <v>0</v>
          </cell>
        </row>
      </sheetData>
      <sheetData sheetId="5473">
        <row r="2">
          <cell r="A2">
            <v>0</v>
          </cell>
        </row>
      </sheetData>
      <sheetData sheetId="5474">
        <row r="2">
          <cell r="A2">
            <v>0</v>
          </cell>
        </row>
      </sheetData>
      <sheetData sheetId="5475">
        <row r="2">
          <cell r="A2">
            <v>0</v>
          </cell>
        </row>
      </sheetData>
      <sheetData sheetId="5476">
        <row r="2">
          <cell r="A2">
            <v>0</v>
          </cell>
        </row>
      </sheetData>
      <sheetData sheetId="5477">
        <row r="2">
          <cell r="A2">
            <v>0</v>
          </cell>
        </row>
      </sheetData>
      <sheetData sheetId="5478">
        <row r="2">
          <cell r="A2">
            <v>0</v>
          </cell>
        </row>
      </sheetData>
      <sheetData sheetId="5479">
        <row r="2">
          <cell r="A2">
            <v>0</v>
          </cell>
        </row>
      </sheetData>
      <sheetData sheetId="5480">
        <row r="2">
          <cell r="A2">
            <v>0</v>
          </cell>
        </row>
      </sheetData>
      <sheetData sheetId="5481">
        <row r="2">
          <cell r="A2">
            <v>0</v>
          </cell>
        </row>
      </sheetData>
      <sheetData sheetId="5482">
        <row r="2">
          <cell r="A2">
            <v>0</v>
          </cell>
        </row>
      </sheetData>
      <sheetData sheetId="5483">
        <row r="2">
          <cell r="A2">
            <v>0</v>
          </cell>
        </row>
      </sheetData>
      <sheetData sheetId="5484">
        <row r="2">
          <cell r="A2">
            <v>0</v>
          </cell>
        </row>
      </sheetData>
      <sheetData sheetId="5485">
        <row r="2">
          <cell r="A2">
            <v>0</v>
          </cell>
        </row>
      </sheetData>
      <sheetData sheetId="5486">
        <row r="2">
          <cell r="A2">
            <v>0</v>
          </cell>
        </row>
      </sheetData>
      <sheetData sheetId="5487">
        <row r="2">
          <cell r="A2">
            <v>0</v>
          </cell>
        </row>
      </sheetData>
      <sheetData sheetId="5488">
        <row r="2">
          <cell r="A2">
            <v>0</v>
          </cell>
        </row>
      </sheetData>
      <sheetData sheetId="5489"/>
      <sheetData sheetId="5490">
        <row r="2">
          <cell r="A2">
            <v>0</v>
          </cell>
        </row>
      </sheetData>
      <sheetData sheetId="5491">
        <row r="2">
          <cell r="A2">
            <v>0</v>
          </cell>
        </row>
      </sheetData>
      <sheetData sheetId="5492">
        <row r="2">
          <cell r="A2">
            <v>0</v>
          </cell>
        </row>
      </sheetData>
      <sheetData sheetId="5493">
        <row r="2">
          <cell r="A2">
            <v>0</v>
          </cell>
        </row>
      </sheetData>
      <sheetData sheetId="5494">
        <row r="2">
          <cell r="A2">
            <v>0</v>
          </cell>
        </row>
      </sheetData>
      <sheetData sheetId="5495">
        <row r="2">
          <cell r="A2">
            <v>0</v>
          </cell>
        </row>
      </sheetData>
      <sheetData sheetId="5496">
        <row r="2">
          <cell r="A2">
            <v>0</v>
          </cell>
        </row>
      </sheetData>
      <sheetData sheetId="5497">
        <row r="2">
          <cell r="A2">
            <v>0</v>
          </cell>
        </row>
      </sheetData>
      <sheetData sheetId="5498">
        <row r="2">
          <cell r="A2">
            <v>0</v>
          </cell>
        </row>
      </sheetData>
      <sheetData sheetId="5499">
        <row r="2">
          <cell r="A2">
            <v>0</v>
          </cell>
        </row>
      </sheetData>
      <sheetData sheetId="5500">
        <row r="2">
          <cell r="A2">
            <v>0</v>
          </cell>
        </row>
      </sheetData>
      <sheetData sheetId="5501">
        <row r="2">
          <cell r="A2">
            <v>0</v>
          </cell>
        </row>
      </sheetData>
      <sheetData sheetId="5502">
        <row r="2">
          <cell r="A2">
            <v>0</v>
          </cell>
        </row>
      </sheetData>
      <sheetData sheetId="5503">
        <row r="2">
          <cell r="A2">
            <v>0</v>
          </cell>
        </row>
      </sheetData>
      <sheetData sheetId="5504">
        <row r="2">
          <cell r="A2">
            <v>0</v>
          </cell>
        </row>
      </sheetData>
      <sheetData sheetId="5505">
        <row r="2">
          <cell r="A2">
            <v>0</v>
          </cell>
        </row>
      </sheetData>
      <sheetData sheetId="5506" refreshError="1"/>
      <sheetData sheetId="5507" refreshError="1"/>
      <sheetData sheetId="5508">
        <row r="2">
          <cell r="A2">
            <v>0</v>
          </cell>
        </row>
      </sheetData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 refreshError="1"/>
      <sheetData sheetId="5520" refreshError="1"/>
      <sheetData sheetId="5521">
        <row r="2">
          <cell r="A2">
            <v>0</v>
          </cell>
        </row>
      </sheetData>
      <sheetData sheetId="5522">
        <row r="2">
          <cell r="A2">
            <v>0</v>
          </cell>
        </row>
      </sheetData>
      <sheetData sheetId="5523">
        <row r="2">
          <cell r="A2">
            <v>0</v>
          </cell>
        </row>
      </sheetData>
      <sheetData sheetId="5524">
        <row r="2">
          <cell r="A2">
            <v>0</v>
          </cell>
        </row>
      </sheetData>
      <sheetData sheetId="5525">
        <row r="2">
          <cell r="A2">
            <v>0</v>
          </cell>
        </row>
      </sheetData>
      <sheetData sheetId="5526">
        <row r="2">
          <cell r="A2">
            <v>0</v>
          </cell>
        </row>
      </sheetData>
      <sheetData sheetId="5527">
        <row r="2">
          <cell r="A2">
            <v>0</v>
          </cell>
        </row>
      </sheetData>
      <sheetData sheetId="5528">
        <row r="2">
          <cell r="A2">
            <v>0</v>
          </cell>
        </row>
      </sheetData>
      <sheetData sheetId="5529" refreshError="1"/>
      <sheetData sheetId="5530" refreshError="1"/>
      <sheetData sheetId="5531">
        <row r="2">
          <cell r="A2">
            <v>0</v>
          </cell>
        </row>
      </sheetData>
      <sheetData sheetId="5532">
        <row r="2">
          <cell r="A2">
            <v>0</v>
          </cell>
        </row>
      </sheetData>
      <sheetData sheetId="5533" refreshError="1"/>
      <sheetData sheetId="5534" refreshError="1"/>
      <sheetData sheetId="5535">
        <row r="2">
          <cell r="A2">
            <v>0</v>
          </cell>
        </row>
      </sheetData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>
        <row r="2">
          <cell r="A2">
            <v>0</v>
          </cell>
        </row>
      </sheetData>
      <sheetData sheetId="5545">
        <row r="2">
          <cell r="A2">
            <v>0</v>
          </cell>
        </row>
      </sheetData>
      <sheetData sheetId="5546">
        <row r="2">
          <cell r="A2">
            <v>0</v>
          </cell>
        </row>
      </sheetData>
      <sheetData sheetId="5547">
        <row r="2">
          <cell r="A2">
            <v>0</v>
          </cell>
        </row>
      </sheetData>
      <sheetData sheetId="5548">
        <row r="2">
          <cell r="A2">
            <v>0</v>
          </cell>
        </row>
      </sheetData>
      <sheetData sheetId="5549">
        <row r="2">
          <cell r="A2">
            <v>0</v>
          </cell>
        </row>
      </sheetData>
      <sheetData sheetId="5550">
        <row r="2">
          <cell r="A2">
            <v>0</v>
          </cell>
        </row>
      </sheetData>
      <sheetData sheetId="5551">
        <row r="2">
          <cell r="A2">
            <v>0</v>
          </cell>
        </row>
      </sheetData>
      <sheetData sheetId="5552">
        <row r="2">
          <cell r="A2">
            <v>0</v>
          </cell>
        </row>
      </sheetData>
      <sheetData sheetId="5553" refreshError="1"/>
      <sheetData sheetId="5554" refreshError="1"/>
      <sheetData sheetId="5555" refreshError="1"/>
      <sheetData sheetId="5556" refreshError="1"/>
      <sheetData sheetId="5557" refreshError="1"/>
      <sheetData sheetId="5558">
        <row r="2">
          <cell r="A2" t="str">
            <v>FORMULARIO N° 4</v>
          </cell>
        </row>
      </sheetData>
      <sheetData sheetId="5559">
        <row r="2">
          <cell r="A2">
            <v>0</v>
          </cell>
        </row>
      </sheetData>
      <sheetData sheetId="5560">
        <row r="2">
          <cell r="A2">
            <v>0</v>
          </cell>
        </row>
      </sheetData>
      <sheetData sheetId="5561">
        <row r="2">
          <cell r="A2">
            <v>0</v>
          </cell>
        </row>
      </sheetData>
      <sheetData sheetId="5562">
        <row r="2">
          <cell r="A2">
            <v>0</v>
          </cell>
        </row>
      </sheetData>
      <sheetData sheetId="5563">
        <row r="2">
          <cell r="A2">
            <v>0</v>
          </cell>
        </row>
      </sheetData>
      <sheetData sheetId="5564">
        <row r="2">
          <cell r="A2">
            <v>0</v>
          </cell>
        </row>
      </sheetData>
      <sheetData sheetId="5565" refreshError="1"/>
      <sheetData sheetId="5566">
        <row r="2">
          <cell r="A2">
            <v>0</v>
          </cell>
        </row>
      </sheetData>
      <sheetData sheetId="5567">
        <row r="2">
          <cell r="A2">
            <v>0</v>
          </cell>
        </row>
      </sheetData>
      <sheetData sheetId="5568">
        <row r="2">
          <cell r="A2">
            <v>0</v>
          </cell>
        </row>
      </sheetData>
      <sheetData sheetId="5569">
        <row r="2">
          <cell r="A2">
            <v>0</v>
          </cell>
        </row>
      </sheetData>
      <sheetData sheetId="5570">
        <row r="2">
          <cell r="A2">
            <v>0</v>
          </cell>
        </row>
      </sheetData>
      <sheetData sheetId="5571">
        <row r="2">
          <cell r="A2">
            <v>0</v>
          </cell>
        </row>
      </sheetData>
      <sheetData sheetId="5572">
        <row r="2">
          <cell r="A2">
            <v>0</v>
          </cell>
        </row>
      </sheetData>
      <sheetData sheetId="5573" refreshError="1"/>
      <sheetData sheetId="5574" refreshError="1"/>
      <sheetData sheetId="5575" refreshError="1"/>
      <sheetData sheetId="5576" refreshError="1"/>
      <sheetData sheetId="5577" refreshError="1"/>
      <sheetData sheetId="5578" refreshError="1"/>
      <sheetData sheetId="5579" refreshError="1"/>
      <sheetData sheetId="5580"/>
      <sheetData sheetId="5581">
        <row r="2">
          <cell r="A2" t="str">
            <v>“CONSTRUCCIÓN DE OBRAS CIVILES, ELÉCTRICAS, MECÁNICAS E INSTRUMENTACIÓN REQUERIDAS POR ECOPETROL Y SU GRUPO EMPRESARIAL PARA LA VIGENCIA 2017-2020 CON OPCIÓN DE DOS AÑOS”</v>
          </cell>
        </row>
      </sheetData>
      <sheetData sheetId="5582">
        <row r="2">
          <cell r="A2" t="str">
            <v>“CONSTRUCCIÓN DE OBRAS CIVILES, ELÉCTRICAS, MECÁNICAS E INSTRUMENTACIÓN REQUERIDAS POR ECOPETROL Y SU GRUPO EMPRESARIAL PARA LA VIGENCIA 2017-2020 CON OPCIÓN DE DOS AÑOS”</v>
          </cell>
        </row>
      </sheetData>
      <sheetData sheetId="5583">
        <row r="2">
          <cell r="A2">
            <v>0</v>
          </cell>
        </row>
      </sheetData>
      <sheetData sheetId="5584">
        <row r="2">
          <cell r="A2">
            <v>0</v>
          </cell>
        </row>
      </sheetData>
      <sheetData sheetId="5585">
        <row r="2">
          <cell r="A2">
            <v>0</v>
          </cell>
        </row>
      </sheetData>
      <sheetData sheetId="5586">
        <row r="2">
          <cell r="A2">
            <v>0</v>
          </cell>
        </row>
      </sheetData>
      <sheetData sheetId="5587">
        <row r="2">
          <cell r="A2">
            <v>0</v>
          </cell>
        </row>
      </sheetData>
      <sheetData sheetId="5588">
        <row r="2">
          <cell r="A2">
            <v>0</v>
          </cell>
        </row>
      </sheetData>
      <sheetData sheetId="5589">
        <row r="2">
          <cell r="A2">
            <v>0</v>
          </cell>
        </row>
      </sheetData>
      <sheetData sheetId="5590"/>
      <sheetData sheetId="5591"/>
      <sheetData sheetId="5592" refreshError="1"/>
      <sheetData sheetId="5593" refreshError="1"/>
      <sheetData sheetId="5594" refreshError="1"/>
      <sheetData sheetId="5595" refreshError="1"/>
      <sheetData sheetId="5596" refreshError="1"/>
      <sheetData sheetId="5597" refreshError="1"/>
      <sheetData sheetId="5598" refreshError="1"/>
      <sheetData sheetId="5599" refreshError="1"/>
      <sheetData sheetId="5600" refreshError="1"/>
      <sheetData sheetId="5601" refreshError="1"/>
      <sheetData sheetId="5602" refreshError="1"/>
      <sheetData sheetId="5603" refreshError="1"/>
      <sheetData sheetId="5604" refreshError="1"/>
      <sheetData sheetId="5605" refreshError="1"/>
      <sheetData sheetId="5606" refreshError="1"/>
      <sheetData sheetId="5607" refreshError="1"/>
      <sheetData sheetId="5608" refreshError="1"/>
      <sheetData sheetId="5609" refreshError="1"/>
      <sheetData sheetId="5610" refreshError="1"/>
      <sheetData sheetId="5611" refreshError="1"/>
      <sheetData sheetId="5612" refreshError="1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>
        <row r="2">
          <cell r="B2">
            <v>0</v>
          </cell>
        </row>
      </sheetData>
      <sheetData sheetId="5620"/>
      <sheetData sheetId="5621" refreshError="1"/>
      <sheetData sheetId="5622" refreshError="1"/>
      <sheetData sheetId="5623" refreshError="1"/>
      <sheetData sheetId="5624" refreshError="1"/>
      <sheetData sheetId="5625">
        <row r="2">
          <cell r="A2">
            <v>0</v>
          </cell>
        </row>
      </sheetData>
      <sheetData sheetId="5626"/>
      <sheetData sheetId="5627"/>
      <sheetData sheetId="5628"/>
      <sheetData sheetId="5629"/>
      <sheetData sheetId="5630"/>
      <sheetData sheetId="5631">
        <row r="2">
          <cell r="A2">
            <v>0</v>
          </cell>
        </row>
      </sheetData>
      <sheetData sheetId="5632"/>
      <sheetData sheetId="5633">
        <row r="2">
          <cell r="A2">
            <v>0</v>
          </cell>
        </row>
      </sheetData>
      <sheetData sheetId="5634"/>
      <sheetData sheetId="5635">
        <row r="2">
          <cell r="A2">
            <v>0</v>
          </cell>
        </row>
      </sheetData>
      <sheetData sheetId="5636">
        <row r="5">
          <cell r="B5">
            <v>0</v>
          </cell>
        </row>
      </sheetData>
      <sheetData sheetId="5637"/>
      <sheetData sheetId="5638">
        <row r="2">
          <cell r="A2">
            <v>0</v>
          </cell>
        </row>
      </sheetData>
      <sheetData sheetId="5639" refreshError="1"/>
      <sheetData sheetId="5640" refreshError="1"/>
      <sheetData sheetId="5641" refreshError="1"/>
      <sheetData sheetId="5642" refreshError="1"/>
      <sheetData sheetId="5643" refreshError="1"/>
      <sheetData sheetId="5644" refreshError="1"/>
      <sheetData sheetId="5645" refreshError="1"/>
      <sheetData sheetId="5646" refreshError="1"/>
      <sheetData sheetId="5647" refreshError="1"/>
      <sheetData sheetId="5648" refreshError="1"/>
      <sheetData sheetId="5649" refreshError="1"/>
      <sheetData sheetId="5650" refreshError="1"/>
      <sheetData sheetId="5651" refreshError="1"/>
      <sheetData sheetId="5652">
        <row r="2">
          <cell r="A2">
            <v>0</v>
          </cell>
        </row>
      </sheetData>
      <sheetData sheetId="5653">
        <row r="2">
          <cell r="A2">
            <v>0</v>
          </cell>
        </row>
      </sheetData>
      <sheetData sheetId="5654">
        <row r="2">
          <cell r="A2">
            <v>0</v>
          </cell>
        </row>
      </sheetData>
      <sheetData sheetId="5655">
        <row r="2">
          <cell r="A2">
            <v>0</v>
          </cell>
        </row>
      </sheetData>
      <sheetData sheetId="5656">
        <row r="2">
          <cell r="A2">
            <v>0</v>
          </cell>
        </row>
      </sheetData>
      <sheetData sheetId="5657"/>
      <sheetData sheetId="5658"/>
      <sheetData sheetId="5659">
        <row r="2">
          <cell r="A2">
            <v>0</v>
          </cell>
        </row>
      </sheetData>
      <sheetData sheetId="5660">
        <row r="2">
          <cell r="A2">
            <v>0</v>
          </cell>
        </row>
      </sheetData>
      <sheetData sheetId="5661">
        <row r="2">
          <cell r="A2">
            <v>0</v>
          </cell>
        </row>
      </sheetData>
      <sheetData sheetId="5662"/>
      <sheetData sheetId="5663"/>
      <sheetData sheetId="5664"/>
      <sheetData sheetId="5665"/>
      <sheetData sheetId="5666"/>
      <sheetData sheetId="5667"/>
      <sheetData sheetId="5668"/>
      <sheetData sheetId="5669">
        <row r="2">
          <cell r="B2">
            <v>0</v>
          </cell>
        </row>
      </sheetData>
      <sheetData sheetId="5670">
        <row r="2">
          <cell r="B2">
            <v>0</v>
          </cell>
        </row>
      </sheetData>
      <sheetData sheetId="5671">
        <row r="2">
          <cell r="A2">
            <v>0</v>
          </cell>
        </row>
      </sheetData>
      <sheetData sheetId="5672">
        <row r="2">
          <cell r="A2">
            <v>0</v>
          </cell>
        </row>
      </sheetData>
      <sheetData sheetId="5673">
        <row r="2">
          <cell r="A2">
            <v>0</v>
          </cell>
        </row>
      </sheetData>
      <sheetData sheetId="5674">
        <row r="2">
          <cell r="A2">
            <v>0</v>
          </cell>
        </row>
      </sheetData>
      <sheetData sheetId="5675">
        <row r="2">
          <cell r="A2">
            <v>0</v>
          </cell>
        </row>
      </sheetData>
      <sheetData sheetId="5676">
        <row r="2">
          <cell r="A2">
            <v>0</v>
          </cell>
        </row>
      </sheetData>
      <sheetData sheetId="5677">
        <row r="2">
          <cell r="A2">
            <v>0</v>
          </cell>
        </row>
      </sheetData>
      <sheetData sheetId="5678">
        <row r="2">
          <cell r="A2">
            <v>0</v>
          </cell>
        </row>
      </sheetData>
      <sheetData sheetId="5679">
        <row r="2">
          <cell r="A2">
            <v>0</v>
          </cell>
        </row>
      </sheetData>
      <sheetData sheetId="5680">
        <row r="2">
          <cell r="A2">
            <v>0</v>
          </cell>
        </row>
      </sheetData>
      <sheetData sheetId="5681"/>
      <sheetData sheetId="5682"/>
      <sheetData sheetId="5683"/>
      <sheetData sheetId="5684"/>
      <sheetData sheetId="5685"/>
      <sheetData sheetId="5686"/>
      <sheetData sheetId="5687"/>
      <sheetData sheetId="5688">
        <row r="2">
          <cell r="B2">
            <v>0</v>
          </cell>
        </row>
      </sheetData>
      <sheetData sheetId="5689">
        <row r="2">
          <cell r="B2">
            <v>0</v>
          </cell>
        </row>
      </sheetData>
      <sheetData sheetId="5690">
        <row r="2">
          <cell r="B2">
            <v>0</v>
          </cell>
        </row>
      </sheetData>
      <sheetData sheetId="5691">
        <row r="2">
          <cell r="B2">
            <v>0</v>
          </cell>
        </row>
      </sheetData>
      <sheetData sheetId="5692">
        <row r="2">
          <cell r="B2">
            <v>0</v>
          </cell>
        </row>
      </sheetData>
      <sheetData sheetId="5693">
        <row r="2">
          <cell r="B2">
            <v>0</v>
          </cell>
        </row>
      </sheetData>
      <sheetData sheetId="5694"/>
      <sheetData sheetId="5695">
        <row r="2">
          <cell r="A2">
            <v>0</v>
          </cell>
        </row>
      </sheetData>
      <sheetData sheetId="5696">
        <row r="2">
          <cell r="A2">
            <v>0</v>
          </cell>
        </row>
      </sheetData>
      <sheetData sheetId="5697">
        <row r="2">
          <cell r="A2">
            <v>0</v>
          </cell>
        </row>
      </sheetData>
      <sheetData sheetId="5698">
        <row r="2">
          <cell r="A2">
            <v>0</v>
          </cell>
        </row>
      </sheetData>
      <sheetData sheetId="5699">
        <row r="2">
          <cell r="A2">
            <v>0</v>
          </cell>
        </row>
      </sheetData>
      <sheetData sheetId="5700">
        <row r="2">
          <cell r="B2">
            <v>0</v>
          </cell>
        </row>
      </sheetData>
      <sheetData sheetId="5701"/>
      <sheetData sheetId="5702"/>
      <sheetData sheetId="5703"/>
      <sheetData sheetId="5704"/>
      <sheetData sheetId="5705"/>
      <sheetData sheetId="5706">
        <row r="2">
          <cell r="A2">
            <v>0</v>
          </cell>
        </row>
      </sheetData>
      <sheetData sheetId="5707">
        <row r="2">
          <cell r="A2">
            <v>0</v>
          </cell>
        </row>
      </sheetData>
      <sheetData sheetId="5708">
        <row r="2">
          <cell r="A2">
            <v>0</v>
          </cell>
        </row>
      </sheetData>
      <sheetData sheetId="5709"/>
      <sheetData sheetId="5710">
        <row r="2">
          <cell r="A2">
            <v>0</v>
          </cell>
        </row>
      </sheetData>
      <sheetData sheetId="5711">
        <row r="2">
          <cell r="A2">
            <v>0</v>
          </cell>
        </row>
      </sheetData>
      <sheetData sheetId="5712">
        <row r="2">
          <cell r="A2">
            <v>0</v>
          </cell>
        </row>
      </sheetData>
      <sheetData sheetId="5713">
        <row r="2">
          <cell r="B2">
            <v>0</v>
          </cell>
        </row>
      </sheetData>
      <sheetData sheetId="5714">
        <row r="2">
          <cell r="B2">
            <v>0</v>
          </cell>
        </row>
      </sheetData>
      <sheetData sheetId="5715">
        <row r="2">
          <cell r="B2">
            <v>0</v>
          </cell>
        </row>
      </sheetData>
      <sheetData sheetId="5716"/>
      <sheetData sheetId="5717"/>
      <sheetData sheetId="5718"/>
      <sheetData sheetId="5719"/>
      <sheetData sheetId="5720"/>
      <sheetData sheetId="5721">
        <row r="2">
          <cell r="B2">
            <v>0</v>
          </cell>
        </row>
      </sheetData>
      <sheetData sheetId="5722">
        <row r="2">
          <cell r="B2">
            <v>0</v>
          </cell>
        </row>
      </sheetData>
      <sheetData sheetId="5723">
        <row r="2">
          <cell r="A2">
            <v>0</v>
          </cell>
        </row>
      </sheetData>
      <sheetData sheetId="5724"/>
      <sheetData sheetId="5725">
        <row r="2">
          <cell r="A2">
            <v>0</v>
          </cell>
        </row>
      </sheetData>
      <sheetData sheetId="5726">
        <row r="2">
          <cell r="A2">
            <v>0</v>
          </cell>
        </row>
      </sheetData>
      <sheetData sheetId="5727">
        <row r="2">
          <cell r="A2">
            <v>0</v>
          </cell>
        </row>
      </sheetData>
      <sheetData sheetId="5728">
        <row r="2">
          <cell r="A2">
            <v>0</v>
          </cell>
        </row>
      </sheetData>
      <sheetData sheetId="5729">
        <row r="2">
          <cell r="A2">
            <v>0</v>
          </cell>
        </row>
      </sheetData>
      <sheetData sheetId="5730">
        <row r="2">
          <cell r="A2">
            <v>0</v>
          </cell>
        </row>
      </sheetData>
      <sheetData sheetId="5731">
        <row r="2">
          <cell r="A2">
            <v>0</v>
          </cell>
        </row>
      </sheetData>
      <sheetData sheetId="5732">
        <row r="2">
          <cell r="A2">
            <v>0</v>
          </cell>
        </row>
      </sheetData>
      <sheetData sheetId="5733">
        <row r="2">
          <cell r="A2">
            <v>0</v>
          </cell>
        </row>
      </sheetData>
      <sheetData sheetId="5734">
        <row r="2">
          <cell r="B2">
            <v>0</v>
          </cell>
        </row>
      </sheetData>
      <sheetData sheetId="5735"/>
      <sheetData sheetId="5736"/>
      <sheetData sheetId="5737"/>
      <sheetData sheetId="5738"/>
      <sheetData sheetId="5739"/>
      <sheetData sheetId="5740">
        <row r="2">
          <cell r="B2">
            <v>0</v>
          </cell>
        </row>
      </sheetData>
      <sheetData sheetId="5741">
        <row r="2">
          <cell r="B2">
            <v>0</v>
          </cell>
        </row>
      </sheetData>
      <sheetData sheetId="5742">
        <row r="2">
          <cell r="B2">
            <v>0</v>
          </cell>
        </row>
      </sheetData>
      <sheetData sheetId="5743"/>
      <sheetData sheetId="5744">
        <row r="2">
          <cell r="A2">
            <v>0</v>
          </cell>
        </row>
      </sheetData>
      <sheetData sheetId="5745">
        <row r="2">
          <cell r="A2">
            <v>0</v>
          </cell>
        </row>
      </sheetData>
      <sheetData sheetId="5746">
        <row r="2">
          <cell r="A2">
            <v>0</v>
          </cell>
        </row>
      </sheetData>
      <sheetData sheetId="5747">
        <row r="2">
          <cell r="A2">
            <v>0</v>
          </cell>
        </row>
      </sheetData>
      <sheetData sheetId="5748">
        <row r="2">
          <cell r="A2">
            <v>0</v>
          </cell>
        </row>
      </sheetData>
      <sheetData sheetId="5749">
        <row r="2">
          <cell r="A2">
            <v>0</v>
          </cell>
        </row>
      </sheetData>
      <sheetData sheetId="5750">
        <row r="2">
          <cell r="A2">
            <v>0</v>
          </cell>
        </row>
      </sheetData>
      <sheetData sheetId="5751">
        <row r="2">
          <cell r="A2">
            <v>0</v>
          </cell>
        </row>
      </sheetData>
      <sheetData sheetId="5752"/>
      <sheetData sheetId="5753"/>
      <sheetData sheetId="5754"/>
      <sheetData sheetId="5755"/>
      <sheetData sheetId="5756"/>
      <sheetData sheetId="5757"/>
      <sheetData sheetId="5758"/>
      <sheetData sheetId="5759">
        <row r="2">
          <cell r="A2" t="str">
            <v>FORMULARIO N° 4</v>
          </cell>
        </row>
      </sheetData>
      <sheetData sheetId="5760">
        <row r="2">
          <cell r="A2" t="str">
            <v>FORMULARIO N° 4</v>
          </cell>
        </row>
      </sheetData>
      <sheetData sheetId="5761">
        <row r="2">
          <cell r="A2" t="str">
            <v>FORMULARIO N° 4</v>
          </cell>
        </row>
      </sheetData>
      <sheetData sheetId="5762">
        <row r="5">
          <cell r="A5" t="str">
            <v>OFERTA ECONÓMICA DETALLADA</v>
          </cell>
        </row>
      </sheetData>
      <sheetData sheetId="5763">
        <row r="5">
          <cell r="A5" t="str">
            <v>OFERTA ECONÓMICA DETALLADA</v>
          </cell>
        </row>
      </sheetData>
      <sheetData sheetId="5764">
        <row r="2">
          <cell r="B2">
            <v>0</v>
          </cell>
        </row>
      </sheetData>
      <sheetData sheetId="5765">
        <row r="2">
          <cell r="B2">
            <v>0</v>
          </cell>
        </row>
      </sheetData>
      <sheetData sheetId="5766">
        <row r="2">
          <cell r="A2">
            <v>0</v>
          </cell>
        </row>
      </sheetData>
      <sheetData sheetId="5767">
        <row r="2">
          <cell r="A2">
            <v>0</v>
          </cell>
        </row>
      </sheetData>
      <sheetData sheetId="5768">
        <row r="2">
          <cell r="A2">
            <v>0</v>
          </cell>
        </row>
      </sheetData>
      <sheetData sheetId="5769">
        <row r="2">
          <cell r="A2">
            <v>0</v>
          </cell>
        </row>
      </sheetData>
      <sheetData sheetId="5770">
        <row r="2">
          <cell r="A2">
            <v>0</v>
          </cell>
        </row>
      </sheetData>
      <sheetData sheetId="5771">
        <row r="5">
          <cell r="A5" t="str">
            <v>OFERTA ECONÓMICA DETALLADA</v>
          </cell>
        </row>
      </sheetData>
      <sheetData sheetId="5772">
        <row r="5">
          <cell r="A5" t="str">
            <v>OFERTA ECONÓMICA DETALLADA</v>
          </cell>
        </row>
      </sheetData>
      <sheetData sheetId="5773">
        <row r="2">
          <cell r="B2">
            <v>0</v>
          </cell>
        </row>
      </sheetData>
      <sheetData sheetId="5774">
        <row r="2">
          <cell r="B2">
            <v>0</v>
          </cell>
        </row>
      </sheetData>
      <sheetData sheetId="5775" refreshError="1"/>
      <sheetData sheetId="5776" refreshError="1"/>
      <sheetData sheetId="5777" refreshError="1"/>
      <sheetData sheetId="5778" refreshError="1"/>
      <sheetData sheetId="5779" refreshError="1"/>
      <sheetData sheetId="5780" refreshError="1"/>
      <sheetData sheetId="5781" refreshError="1"/>
      <sheetData sheetId="5782" refreshError="1"/>
      <sheetData sheetId="5783" refreshError="1"/>
      <sheetData sheetId="5784" refreshError="1"/>
      <sheetData sheetId="5785" refreshError="1"/>
      <sheetData sheetId="5786"/>
      <sheetData sheetId="5787"/>
      <sheetData sheetId="5788"/>
      <sheetData sheetId="5789"/>
      <sheetData sheetId="5790"/>
      <sheetData sheetId="5791"/>
      <sheetData sheetId="5792"/>
      <sheetData sheetId="5793"/>
      <sheetData sheetId="5794"/>
      <sheetData sheetId="5795"/>
      <sheetData sheetId="5796"/>
      <sheetData sheetId="5797"/>
      <sheetData sheetId="5798"/>
      <sheetData sheetId="5799">
        <row r="2">
          <cell r="B2" t="str">
            <v>Patrimonio
neto
personal</v>
          </cell>
        </row>
      </sheetData>
      <sheetData sheetId="5800"/>
      <sheetData sheetId="5801"/>
      <sheetData sheetId="5802"/>
      <sheetData sheetId="5803"/>
      <sheetData sheetId="5804"/>
      <sheetData sheetId="5805"/>
      <sheetData sheetId="5806"/>
      <sheetData sheetId="5807"/>
      <sheetData sheetId="5808"/>
      <sheetData sheetId="5809"/>
      <sheetData sheetId="5810"/>
      <sheetData sheetId="5811"/>
      <sheetData sheetId="5812"/>
      <sheetData sheetId="5813"/>
      <sheetData sheetId="5814"/>
      <sheetData sheetId="5815"/>
      <sheetData sheetId="5816"/>
      <sheetData sheetId="5817"/>
      <sheetData sheetId="5818"/>
      <sheetData sheetId="5819"/>
      <sheetData sheetId="5820"/>
      <sheetData sheetId="5821"/>
      <sheetData sheetId="5822"/>
      <sheetData sheetId="5823"/>
      <sheetData sheetId="5824" refreshError="1"/>
      <sheetData sheetId="5825" refreshError="1"/>
      <sheetData sheetId="5826" refreshError="1"/>
      <sheetData sheetId="5827" refreshError="1"/>
      <sheetData sheetId="5828" refreshError="1"/>
      <sheetData sheetId="5829" refreshError="1"/>
      <sheetData sheetId="5830" refreshError="1"/>
      <sheetData sheetId="5831" refreshError="1"/>
      <sheetData sheetId="5832" refreshError="1"/>
      <sheetData sheetId="5833" refreshError="1"/>
      <sheetData sheetId="5834"/>
      <sheetData sheetId="5835"/>
      <sheetData sheetId="5836"/>
      <sheetData sheetId="5837"/>
      <sheetData sheetId="5838"/>
      <sheetData sheetId="5839"/>
      <sheetData sheetId="5840"/>
      <sheetData sheetId="5841"/>
      <sheetData sheetId="5842"/>
      <sheetData sheetId="5843"/>
      <sheetData sheetId="5844"/>
      <sheetData sheetId="5845"/>
      <sheetData sheetId="5846"/>
      <sheetData sheetId="5847"/>
      <sheetData sheetId="5848"/>
      <sheetData sheetId="5849"/>
      <sheetData sheetId="5850"/>
      <sheetData sheetId="5851"/>
      <sheetData sheetId="5852"/>
      <sheetData sheetId="5853"/>
      <sheetData sheetId="5854"/>
      <sheetData sheetId="5855"/>
      <sheetData sheetId="5856"/>
      <sheetData sheetId="5857"/>
      <sheetData sheetId="5858"/>
      <sheetData sheetId="5859"/>
      <sheetData sheetId="5860"/>
      <sheetData sheetId="5861"/>
      <sheetData sheetId="5862"/>
      <sheetData sheetId="5863"/>
      <sheetData sheetId="5864"/>
      <sheetData sheetId="5865"/>
      <sheetData sheetId="5866"/>
      <sheetData sheetId="5867"/>
      <sheetData sheetId="5868"/>
      <sheetData sheetId="5869"/>
      <sheetData sheetId="5870"/>
      <sheetData sheetId="5871"/>
      <sheetData sheetId="5872"/>
      <sheetData sheetId="5873"/>
      <sheetData sheetId="5874"/>
      <sheetData sheetId="5875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>
        <row r="2">
          <cell r="A2">
            <v>0</v>
          </cell>
        </row>
      </sheetData>
      <sheetData sheetId="5882"/>
      <sheetData sheetId="5883"/>
      <sheetData sheetId="5884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/>
      <sheetData sheetId="5895"/>
      <sheetData sheetId="5896"/>
      <sheetData sheetId="5897"/>
      <sheetData sheetId="5898"/>
      <sheetData sheetId="5899"/>
      <sheetData sheetId="5900"/>
      <sheetData sheetId="5901"/>
      <sheetData sheetId="5902"/>
      <sheetData sheetId="5903"/>
      <sheetData sheetId="5904"/>
      <sheetData sheetId="5905"/>
      <sheetData sheetId="5906"/>
      <sheetData sheetId="5907"/>
      <sheetData sheetId="5908"/>
      <sheetData sheetId="5909"/>
      <sheetData sheetId="5910"/>
      <sheetData sheetId="5911"/>
      <sheetData sheetId="5912"/>
      <sheetData sheetId="5913"/>
      <sheetData sheetId="5914"/>
      <sheetData sheetId="5915"/>
      <sheetData sheetId="5916"/>
      <sheetData sheetId="5917"/>
      <sheetData sheetId="5918"/>
      <sheetData sheetId="5919"/>
      <sheetData sheetId="5920"/>
      <sheetData sheetId="5921"/>
      <sheetData sheetId="5922"/>
      <sheetData sheetId="5923"/>
      <sheetData sheetId="5924"/>
      <sheetData sheetId="5925"/>
      <sheetData sheetId="5926"/>
      <sheetData sheetId="5927"/>
      <sheetData sheetId="5928"/>
      <sheetData sheetId="5929"/>
      <sheetData sheetId="5930"/>
      <sheetData sheetId="5931"/>
      <sheetData sheetId="5932"/>
      <sheetData sheetId="5933"/>
      <sheetData sheetId="5934"/>
      <sheetData sheetId="5935"/>
      <sheetData sheetId="5936"/>
      <sheetData sheetId="5937"/>
      <sheetData sheetId="5938"/>
      <sheetData sheetId="5939"/>
      <sheetData sheetId="5940"/>
      <sheetData sheetId="5941"/>
      <sheetData sheetId="5942"/>
      <sheetData sheetId="5943"/>
      <sheetData sheetId="5944"/>
      <sheetData sheetId="5945"/>
      <sheetData sheetId="5946"/>
      <sheetData sheetId="5947"/>
      <sheetData sheetId="5948"/>
      <sheetData sheetId="5949"/>
      <sheetData sheetId="5950"/>
      <sheetData sheetId="5951"/>
      <sheetData sheetId="5952"/>
      <sheetData sheetId="5953"/>
      <sheetData sheetId="5954"/>
      <sheetData sheetId="5955"/>
      <sheetData sheetId="5956"/>
      <sheetData sheetId="5957"/>
      <sheetData sheetId="5958"/>
      <sheetData sheetId="5959"/>
      <sheetData sheetId="5960"/>
      <sheetData sheetId="5961"/>
      <sheetData sheetId="5962"/>
      <sheetData sheetId="5963"/>
      <sheetData sheetId="5964"/>
      <sheetData sheetId="5965"/>
      <sheetData sheetId="5966"/>
      <sheetData sheetId="5967"/>
      <sheetData sheetId="5968"/>
      <sheetData sheetId="5969"/>
      <sheetData sheetId="5970"/>
      <sheetData sheetId="5971"/>
      <sheetData sheetId="5972"/>
      <sheetData sheetId="5973"/>
      <sheetData sheetId="5974"/>
      <sheetData sheetId="5975"/>
      <sheetData sheetId="5976"/>
      <sheetData sheetId="5977"/>
      <sheetData sheetId="5978"/>
      <sheetData sheetId="5979"/>
      <sheetData sheetId="5980"/>
      <sheetData sheetId="5981"/>
      <sheetData sheetId="5982"/>
      <sheetData sheetId="5983"/>
      <sheetData sheetId="5984"/>
      <sheetData sheetId="5985"/>
      <sheetData sheetId="5986"/>
      <sheetData sheetId="5987"/>
      <sheetData sheetId="5988"/>
      <sheetData sheetId="5989"/>
      <sheetData sheetId="5990"/>
      <sheetData sheetId="5991"/>
      <sheetData sheetId="5992"/>
      <sheetData sheetId="5993"/>
      <sheetData sheetId="5994"/>
      <sheetData sheetId="5995"/>
      <sheetData sheetId="5996"/>
      <sheetData sheetId="5997"/>
      <sheetData sheetId="5998"/>
      <sheetData sheetId="5999"/>
      <sheetData sheetId="6000"/>
      <sheetData sheetId="6001"/>
      <sheetData sheetId="6002"/>
      <sheetData sheetId="6003"/>
      <sheetData sheetId="6004"/>
      <sheetData sheetId="6005"/>
      <sheetData sheetId="6006"/>
      <sheetData sheetId="6007"/>
      <sheetData sheetId="6008"/>
      <sheetData sheetId="6009"/>
      <sheetData sheetId="6010"/>
      <sheetData sheetId="6011"/>
      <sheetData sheetId="6012"/>
      <sheetData sheetId="6013"/>
      <sheetData sheetId="6014"/>
      <sheetData sheetId="6015"/>
      <sheetData sheetId="6016"/>
      <sheetData sheetId="6017"/>
      <sheetData sheetId="6018"/>
      <sheetData sheetId="6019"/>
      <sheetData sheetId="6020"/>
      <sheetData sheetId="6021"/>
      <sheetData sheetId="6022"/>
      <sheetData sheetId="6023"/>
      <sheetData sheetId="6024"/>
      <sheetData sheetId="6025"/>
      <sheetData sheetId="6026"/>
      <sheetData sheetId="6027"/>
      <sheetData sheetId="6028"/>
      <sheetData sheetId="6029"/>
      <sheetData sheetId="6030"/>
      <sheetData sheetId="6031"/>
      <sheetData sheetId="6032"/>
      <sheetData sheetId="6033"/>
      <sheetData sheetId="6034"/>
      <sheetData sheetId="6035"/>
      <sheetData sheetId="6036"/>
      <sheetData sheetId="6037"/>
      <sheetData sheetId="6038"/>
      <sheetData sheetId="6039"/>
      <sheetData sheetId="6040"/>
      <sheetData sheetId="6041"/>
      <sheetData sheetId="6042"/>
      <sheetData sheetId="6043"/>
      <sheetData sheetId="6044"/>
      <sheetData sheetId="6045"/>
      <sheetData sheetId="6046"/>
      <sheetData sheetId="6047"/>
      <sheetData sheetId="6048"/>
      <sheetData sheetId="6049"/>
      <sheetData sheetId="6050"/>
      <sheetData sheetId="6051"/>
      <sheetData sheetId="6052"/>
      <sheetData sheetId="6053"/>
      <sheetData sheetId="6054"/>
      <sheetData sheetId="6055"/>
      <sheetData sheetId="6056"/>
      <sheetData sheetId="6057"/>
      <sheetData sheetId="6058" refreshError="1"/>
      <sheetData sheetId="6059" refreshError="1"/>
      <sheetData sheetId="6060" refreshError="1"/>
      <sheetData sheetId="6061" refreshError="1"/>
      <sheetData sheetId="6062" refreshError="1"/>
      <sheetData sheetId="6063" refreshError="1"/>
      <sheetData sheetId="6064" refreshError="1"/>
      <sheetData sheetId="6065" refreshError="1"/>
      <sheetData sheetId="6066" refreshError="1"/>
      <sheetData sheetId="6067" refreshError="1"/>
      <sheetData sheetId="6068" refreshError="1"/>
      <sheetData sheetId="6069" refreshError="1"/>
      <sheetData sheetId="6070" refreshError="1"/>
      <sheetData sheetId="6071" refreshError="1"/>
      <sheetData sheetId="6072" refreshError="1"/>
      <sheetData sheetId="6073" refreshError="1"/>
      <sheetData sheetId="6074" refreshError="1"/>
      <sheetData sheetId="6075" refreshError="1"/>
      <sheetData sheetId="6076" refreshError="1"/>
      <sheetData sheetId="6077" refreshError="1"/>
      <sheetData sheetId="6078" refreshError="1"/>
      <sheetData sheetId="6079" refreshError="1"/>
      <sheetData sheetId="6080" refreshError="1"/>
      <sheetData sheetId="6081" refreshError="1"/>
      <sheetData sheetId="6082" refreshError="1"/>
      <sheetData sheetId="6083" refreshError="1"/>
      <sheetData sheetId="6084" refreshError="1"/>
      <sheetData sheetId="6085" refreshError="1"/>
      <sheetData sheetId="6086" refreshError="1"/>
      <sheetData sheetId="6087" refreshError="1"/>
      <sheetData sheetId="6088" refreshError="1"/>
      <sheetData sheetId="6089" refreshError="1"/>
      <sheetData sheetId="6090" refreshError="1"/>
      <sheetData sheetId="6091" refreshError="1"/>
      <sheetData sheetId="6092" refreshError="1"/>
      <sheetData sheetId="6093" refreshError="1"/>
      <sheetData sheetId="6094" refreshError="1"/>
      <sheetData sheetId="6095" refreshError="1"/>
      <sheetData sheetId="6096" refreshError="1"/>
      <sheetData sheetId="6097" refreshError="1"/>
      <sheetData sheetId="6098" refreshError="1"/>
      <sheetData sheetId="6099" refreshError="1"/>
      <sheetData sheetId="6100" refreshError="1"/>
      <sheetData sheetId="6101" refreshError="1"/>
      <sheetData sheetId="6102" refreshError="1"/>
      <sheetData sheetId="6103" refreshError="1"/>
      <sheetData sheetId="6104" refreshError="1"/>
      <sheetData sheetId="6105" refreshError="1"/>
      <sheetData sheetId="6106" refreshError="1"/>
      <sheetData sheetId="6107" refreshError="1"/>
      <sheetData sheetId="6108" refreshError="1"/>
      <sheetData sheetId="6109" refreshError="1"/>
      <sheetData sheetId="6110" refreshError="1"/>
      <sheetData sheetId="6111" refreshError="1"/>
      <sheetData sheetId="6112" refreshError="1"/>
      <sheetData sheetId="6113" refreshError="1"/>
      <sheetData sheetId="6114" refreshError="1"/>
      <sheetData sheetId="6115" refreshError="1"/>
      <sheetData sheetId="6116" refreshError="1"/>
      <sheetData sheetId="6117" refreshError="1"/>
      <sheetData sheetId="6118" refreshError="1"/>
      <sheetData sheetId="6119" refreshError="1"/>
      <sheetData sheetId="6120" refreshError="1"/>
      <sheetData sheetId="6121" refreshError="1"/>
      <sheetData sheetId="6122" refreshError="1"/>
      <sheetData sheetId="6123" refreshError="1"/>
      <sheetData sheetId="6124" refreshError="1"/>
      <sheetData sheetId="6125" refreshError="1"/>
      <sheetData sheetId="6126" refreshError="1"/>
      <sheetData sheetId="6127" refreshError="1"/>
      <sheetData sheetId="6128" refreshError="1"/>
      <sheetData sheetId="6129" refreshError="1"/>
      <sheetData sheetId="6130" refreshError="1"/>
      <sheetData sheetId="6131" refreshError="1"/>
      <sheetData sheetId="6132" refreshError="1"/>
      <sheetData sheetId="6133" refreshError="1"/>
      <sheetData sheetId="6134" refreshError="1"/>
      <sheetData sheetId="6135" refreshError="1"/>
      <sheetData sheetId="6136" refreshError="1"/>
      <sheetData sheetId="6137" refreshError="1"/>
      <sheetData sheetId="6138" refreshError="1"/>
      <sheetData sheetId="6139" refreshError="1"/>
      <sheetData sheetId="6140" refreshError="1"/>
      <sheetData sheetId="6141" refreshError="1"/>
      <sheetData sheetId="6142" refreshError="1"/>
      <sheetData sheetId="6143" refreshError="1"/>
      <sheetData sheetId="6144" refreshError="1"/>
      <sheetData sheetId="6145" refreshError="1"/>
      <sheetData sheetId="6146" refreshError="1"/>
      <sheetData sheetId="6147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 y Dis"/>
      <sheetName val="Fondo Ensayos"/>
      <sheetName val="Obra puente"/>
      <sheetName val="AIU"/>
      <sheetName val="Fondo Ajustes"/>
      <sheetName val="Interventoria"/>
      <sheetName val="MINTRANSPORTE"/>
      <sheetName val="FACTOR MULTIPLICADOR"/>
      <sheetName val="Datos Generales"/>
      <sheetName val="CRONOGRAMA"/>
      <sheetName val="APU ANTICORROSIVO"/>
      <sheetName val="APU LIMPIEZA Y PINTURA"/>
      <sheetName val="APU REFUERZOS"/>
      <sheetName val="APU ADECUACIÓN PASAMANOS"/>
      <sheetName val="APU DESMONTE BARANDA"/>
      <sheetName val="APU REINSTALACIÓN BARANDA"/>
      <sheetName val="APU BARANDA NUEVA"/>
      <sheetName val="APU PINTURA BARANDA"/>
      <sheetName val="APU CONCRETO - METALDECK"/>
      <sheetName val="Est_y_Dis"/>
      <sheetName val="Fondo_Ensayos"/>
      <sheetName val="Obra_puente"/>
      <sheetName val="Fondo_Ajustes"/>
      <sheetName val="FACTOR_MULTIPLICADOR"/>
      <sheetName val="Datos_Generales"/>
      <sheetName val="APU_ANTICORROSIVO"/>
      <sheetName val="APU_LIMPIEZA_Y_PINTURA"/>
      <sheetName val="APU_REFUERZOS"/>
      <sheetName val="APU_ADECUACIÓN_PASAMANOS"/>
      <sheetName val="APU_DESMONTE_BARANDA"/>
      <sheetName val="APU_REINSTALACIÓN_BARANDA"/>
      <sheetName val="APU_BARANDA_NUEVA"/>
      <sheetName val="APU_PINTURA_BARANDA"/>
      <sheetName val="APU_CONCRETO_-_METALDECK"/>
      <sheetName val="Est_y_Dis1"/>
      <sheetName val="Fondo_Ensayos1"/>
      <sheetName val="Obra_puente1"/>
      <sheetName val="Fondo_Ajustes1"/>
      <sheetName val="FACTOR_MULTIPLICADOR1"/>
      <sheetName val="Datos_Generales1"/>
      <sheetName val="APU_ANTICORROSIVO1"/>
      <sheetName val="APU_LIMPIEZA_Y_PINTURA1"/>
      <sheetName val="APU_REFUERZOS1"/>
      <sheetName val="APU_ADECUACIÓN_PASAMANOS1"/>
      <sheetName val="APU_DESMONTE_BARANDA1"/>
      <sheetName val="APU_REINSTALACIÓN_BARANDA1"/>
      <sheetName val="APU_BARANDA_NUEVA1"/>
      <sheetName val="APU_PINTURA_BARANDA1"/>
      <sheetName val="APU_CONCRETO_-_METALDECK1"/>
      <sheetName val="Est_y_Dis4"/>
      <sheetName val="Fondo_Ensayos4"/>
      <sheetName val="Obra_puente4"/>
      <sheetName val="Fondo_Ajustes4"/>
      <sheetName val="FACTOR_MULTIPLICADOR4"/>
      <sheetName val="Datos_Generales4"/>
      <sheetName val="APU_ANTICORROSIVO4"/>
      <sheetName val="APU_LIMPIEZA_Y_PINTURA4"/>
      <sheetName val="APU_REFUERZOS4"/>
      <sheetName val="APU_ADECUACIÓN_PASAMANOS4"/>
      <sheetName val="APU_DESMONTE_BARANDA4"/>
      <sheetName val="APU_REINSTALACIÓN_BARANDA4"/>
      <sheetName val="APU_BARANDA_NUEVA4"/>
      <sheetName val="APU_PINTURA_BARANDA4"/>
      <sheetName val="APU_CONCRETO_-_METALDECK4"/>
      <sheetName val="Est_y_Dis2"/>
      <sheetName val="Fondo_Ensayos2"/>
      <sheetName val="Obra_puente2"/>
      <sheetName val="Fondo_Ajustes2"/>
      <sheetName val="FACTOR_MULTIPLICADOR2"/>
      <sheetName val="Datos_Generales2"/>
      <sheetName val="APU_ANTICORROSIVO2"/>
      <sheetName val="APU_LIMPIEZA_Y_PINTURA2"/>
      <sheetName val="APU_REFUERZOS2"/>
      <sheetName val="APU_ADECUACIÓN_PASAMANOS2"/>
      <sheetName val="APU_DESMONTE_BARANDA2"/>
      <sheetName val="APU_REINSTALACIÓN_BARANDA2"/>
      <sheetName val="APU_BARANDA_NUEVA2"/>
      <sheetName val="APU_PINTURA_BARANDA2"/>
      <sheetName val="APU_CONCRETO_-_METALDECK2"/>
      <sheetName val="Est_y_Dis3"/>
      <sheetName val="Fondo_Ensayos3"/>
      <sheetName val="Obra_puente3"/>
      <sheetName val="Fondo_Ajustes3"/>
      <sheetName val="FACTOR_MULTIPLICADOR3"/>
      <sheetName val="Datos_Generales3"/>
      <sheetName val="APU_ANTICORROSIVO3"/>
      <sheetName val="APU_LIMPIEZA_Y_PINTURA3"/>
      <sheetName val="APU_REFUERZOS3"/>
      <sheetName val="APU_ADECUACIÓN_PASAMANOS3"/>
      <sheetName val="APU_DESMONTE_BARANDA3"/>
      <sheetName val="APU_REINSTALACIÓN_BARANDA3"/>
      <sheetName val="APU_BARANDA_NUEVA3"/>
      <sheetName val="APU_PINTURA_BARANDA3"/>
      <sheetName val="APU_CONCRETO_-_METALDECK3"/>
      <sheetName val="Est_y_Dis5"/>
      <sheetName val="Fondo_Ensayos5"/>
      <sheetName val="Obra_puente5"/>
      <sheetName val="Fondo_Ajustes5"/>
      <sheetName val="FACTOR_MULTIPLICADOR5"/>
      <sheetName val="Datos_Generales5"/>
      <sheetName val="APU_ANTICORROSIVO5"/>
      <sheetName val="APU_LIMPIEZA_Y_PINTURA5"/>
      <sheetName val="APU_REFUERZOS5"/>
      <sheetName val="APU_ADECUACIÓN_PASAMANOS5"/>
      <sheetName val="APU_DESMONTE_BARANDA5"/>
      <sheetName val="APU_REINSTALACIÓN_BARANDA5"/>
      <sheetName val="APU_BARANDA_NUEVA5"/>
      <sheetName val="APU_PINTURA_BARANDA5"/>
      <sheetName val="APU_CONCRETO_-_METALDECK5"/>
      <sheetName val="Est_y_Dis6"/>
      <sheetName val="Fondo_Ensayos6"/>
      <sheetName val="Obra_puente6"/>
      <sheetName val="Fondo_Ajustes6"/>
      <sheetName val="FACTOR_MULTIPLICADOR6"/>
      <sheetName val="Datos_Generales6"/>
      <sheetName val="APU_ANTICORROSIVO6"/>
      <sheetName val="APU_LIMPIEZA_Y_PINTURA6"/>
      <sheetName val="APU_REFUERZOS6"/>
      <sheetName val="APU_ADECUACIÓN_PASAMANOS6"/>
      <sheetName val="APU_DESMONTE_BARANDA6"/>
      <sheetName val="APU_REINSTALACIÓN_BARANDA6"/>
      <sheetName val="APU_BARANDA_NUEVA6"/>
      <sheetName val="APU_PINTURA_BARANDA6"/>
      <sheetName val="APU_CONCRETO_-_METALDECK6"/>
      <sheetName val="Est_y_Dis7"/>
      <sheetName val="Fondo_Ensayos7"/>
      <sheetName val="Obra_puente7"/>
      <sheetName val="Fondo_Ajustes7"/>
      <sheetName val="FACTOR_MULTIPLICADOR7"/>
      <sheetName val="Datos_Generales7"/>
      <sheetName val="APU_ANTICORROSIVO7"/>
      <sheetName val="APU_LIMPIEZA_Y_PINTURA7"/>
      <sheetName val="APU_REFUERZOS7"/>
      <sheetName val="APU_ADECUACIÓN_PASAMANOS7"/>
      <sheetName val="APU_DESMONTE_BARANDA7"/>
      <sheetName val="APU_REINSTALACIÓN_BARANDA7"/>
      <sheetName val="APU_BARANDA_NUEVA7"/>
      <sheetName val="APU_PINTURA_BARANDA7"/>
      <sheetName val="APU_CONCRETO_-_METALDECK7"/>
      <sheetName val="días habiles 2015"/>
      <sheetName val="Equipo"/>
      <sheetName val="materiales"/>
      <sheetName val="otros"/>
      <sheetName val="lista-precio-mat-equipos"/>
      <sheetName val="rendimiento"/>
      <sheetName val="Hoja2"/>
      <sheetName val="Hoja1"/>
      <sheetName val="AUX"/>
      <sheetName val="DATOS DE ENTRADA"/>
      <sheetName val="DATOS_DE_ENTRADA"/>
      <sheetName val="ITEMS"/>
      <sheetName val="Datos básicos"/>
      <sheetName val="Datos_básicos"/>
      <sheetName val="MEMORIAS"/>
      <sheetName val="Datos"/>
      <sheetName val="Circuitos"/>
      <sheetName val="Banderas"/>
      <sheetName val="Cuadrillas"/>
      <sheetName val="APU"/>
      <sheetName val="EQUIPOS"/>
      <sheetName val="Item"/>
      <sheetName val="Jornal"/>
      <sheetName val="FLUJO DE CAJA PRESUPUESTO"/>
      <sheetName val="PESOS"/>
      <sheetName val="Est_y_Dis8"/>
      <sheetName val="Fondo_Ensayos8"/>
      <sheetName val="Obra_puente8"/>
      <sheetName val="Fondo_Ajustes8"/>
      <sheetName val="FACTOR_MULTIPLICADOR8"/>
      <sheetName val="Datos_Generales8"/>
      <sheetName val="APU_ANTICORROSIVO8"/>
      <sheetName val="APU_LIMPIEZA_Y_PINTURA8"/>
      <sheetName val="APU_REFUERZOS8"/>
      <sheetName val="APU_ADECUACIÓN_PASAMANOS8"/>
      <sheetName val="APU_DESMONTE_BARANDA8"/>
      <sheetName val="APU_REINSTALACIÓN_BARANDA8"/>
      <sheetName val="APU_BARANDA_NUEVA8"/>
      <sheetName val="APU_PINTURA_BARANDA8"/>
      <sheetName val="APU_CONCRETO_-_METALDECK8"/>
      <sheetName val="Est_y_Dis9"/>
      <sheetName val="Fondo_Ensayos9"/>
      <sheetName val="Obra_puente9"/>
      <sheetName val="Fondo_Ajustes9"/>
      <sheetName val="FACTOR_MULTIPLICADOR9"/>
      <sheetName val="Datos_Generales9"/>
      <sheetName val="APU_ANTICORROSIVO9"/>
      <sheetName val="APU_LIMPIEZA_Y_PINTURA9"/>
      <sheetName val="APU_REFUERZOS9"/>
      <sheetName val="APU_ADECUACIÓN_PASAMANOS9"/>
      <sheetName val="APU_DESMONTE_BARANDA9"/>
      <sheetName val="APU_REINSTALACIÓN_BARANDA9"/>
      <sheetName val="APU_BARANDA_NUEVA9"/>
      <sheetName val="APU_PINTURA_BARANDA9"/>
      <sheetName val="APU_CONCRETO_-_METALDECK9"/>
      <sheetName val="EMPRESA"/>
      <sheetName val="INSUMOS"/>
    </sheetNames>
    <sheetDataSet>
      <sheetData sheetId="0" refreshError="1"/>
      <sheetData sheetId="1" refreshError="1"/>
      <sheetData sheetId="2" refreshError="1"/>
      <sheetData sheetId="3">
        <row r="105">
          <cell r="J105">
            <v>0.2394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/>
      <sheetData sheetId="150" refreshError="1"/>
      <sheetData sheetId="151" refreshError="1"/>
      <sheetData sheetId="152"/>
      <sheetData sheetId="153" refreshError="1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 refreshError="1"/>
      <sheetData sheetId="163" refreshError="1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 refreshError="1"/>
      <sheetData sheetId="195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PRESTA"/>
      <sheetName val="BASE"/>
      <sheetName val="BASE CTOS"/>
      <sheetName val="MG ppto solo daños a"/>
      <sheetName val="Hoja4"/>
      <sheetName val="Hoja1"/>
      <sheetName val="PRELIM"/>
      <sheetName val="TUBERIA"/>
      <sheetName val="EXCAV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Interc_de_Hidr_"/>
      <sheetName val="Cambio_de_Valv_"/>
      <sheetName val="Interc_tapones"/>
      <sheetName val="Interc_válv_"/>
      <sheetName val="Coloc__e_Interc__Tapones"/>
      <sheetName val="Varios_"/>
      <sheetName val="Paral__1"/>
      <sheetName val="Paral__2"/>
      <sheetName val="Paral__3"/>
      <sheetName val="Paral_4"/>
      <sheetName val="Interc_de_Hidr_2"/>
      <sheetName val="Cambio_de_Valv_2"/>
      <sheetName val="Interc_tapones2"/>
      <sheetName val="Interc_válv_2"/>
      <sheetName val="Coloc__e_Interc__Tapones2"/>
      <sheetName val="Varios_2"/>
      <sheetName val="Paral__12"/>
      <sheetName val="Paral__22"/>
      <sheetName val="Paral__32"/>
      <sheetName val="Paral_42"/>
      <sheetName val="Interc_de_Hidr_1"/>
      <sheetName val="Cambio_de_Valv_1"/>
      <sheetName val="Interc_tapones1"/>
      <sheetName val="Interc_válv_1"/>
      <sheetName val="Coloc__e_Interc__Tapones1"/>
      <sheetName val="Varios_1"/>
      <sheetName val="Paral__11"/>
      <sheetName val="Paral__21"/>
      <sheetName val="Paral__31"/>
      <sheetName val="Paral_41"/>
      <sheetName val="Hoja1"/>
      <sheetName val="PrecRec"/>
      <sheetName val="32"/>
      <sheetName val="APU"/>
      <sheetName val="LISTA CÓDIGOS"/>
      <sheetName val="BASE APU"/>
      <sheetName val="MANO DE OBRA"/>
      <sheetName val="INSUMOS"/>
      <sheetName val="EQUIPOS"/>
      <sheetName val="MATERIALES"/>
      <sheetName val="ESTRUCTURAS"/>
      <sheetName val="TRANSPORT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3">
          <cell r="E153">
            <v>6</v>
          </cell>
        </row>
        <row r="155">
          <cell r="E155">
            <v>21.7</v>
          </cell>
        </row>
        <row r="157">
          <cell r="E157">
            <v>3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7" refreshError="1">
        <row r="5">
          <cell r="E5" t="str">
            <v>CANTIDAD</v>
          </cell>
        </row>
        <row r="11">
          <cell r="E11">
            <v>22.94</v>
          </cell>
        </row>
        <row r="13">
          <cell r="E13">
            <v>2</v>
          </cell>
        </row>
        <row r="15">
          <cell r="E15">
            <v>6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25">
          <cell r="E25">
            <v>4.6399999999999997</v>
          </cell>
        </row>
        <row r="27">
          <cell r="E27">
            <v>11</v>
          </cell>
        </row>
        <row r="29">
          <cell r="E29">
            <v>6.5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69">
          <cell r="E69">
            <v>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1">
          <cell r="E101">
            <v>2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41">
          <cell r="E141">
            <v>98</v>
          </cell>
        </row>
        <row r="143">
          <cell r="E143">
            <v>310</v>
          </cell>
        </row>
        <row r="153">
          <cell r="E153">
            <v>11.5</v>
          </cell>
        </row>
        <row r="155">
          <cell r="E155">
            <v>15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13</v>
          </cell>
        </row>
        <row r="171">
          <cell r="E171">
            <v>24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3">
          <cell r="E193">
            <v>4</v>
          </cell>
        </row>
        <row r="195">
          <cell r="E195">
            <v>4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4</v>
          </cell>
        </row>
        <row r="213">
          <cell r="E213">
            <v>4</v>
          </cell>
        </row>
        <row r="217">
          <cell r="E217">
            <v>2</v>
          </cell>
        </row>
        <row r="219">
          <cell r="E219">
            <v>2</v>
          </cell>
        </row>
        <row r="225">
          <cell r="E225">
            <v>2</v>
          </cell>
        </row>
        <row r="233">
          <cell r="E233">
            <v>2</v>
          </cell>
        </row>
        <row r="263">
          <cell r="E263">
            <v>1</v>
          </cell>
        </row>
        <row r="267">
          <cell r="E267">
            <v>3</v>
          </cell>
        </row>
        <row r="269">
          <cell r="E269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12">
          <cell r="E312">
            <v>2</v>
          </cell>
        </row>
        <row r="318">
          <cell r="E318">
            <v>4</v>
          </cell>
        </row>
        <row r="320">
          <cell r="E320">
            <v>2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358">
          <cell r="E358">
            <v>1</v>
          </cell>
        </row>
        <row r="364">
          <cell r="E364">
            <v>1</v>
          </cell>
        </row>
        <row r="368">
          <cell r="E368">
            <v>1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04">
          <cell r="E404">
            <v>1</v>
          </cell>
        </row>
        <row r="406">
          <cell r="E406">
            <v>2</v>
          </cell>
        </row>
        <row r="422">
          <cell r="E422">
            <v>426</v>
          </cell>
        </row>
        <row r="424">
          <cell r="E424">
            <v>4</v>
          </cell>
        </row>
        <row r="432">
          <cell r="E432">
            <v>1</v>
          </cell>
        </row>
        <row r="434">
          <cell r="E434">
            <v>2</v>
          </cell>
        </row>
        <row r="450">
          <cell r="E450">
            <v>1723.2</v>
          </cell>
        </row>
        <row r="452">
          <cell r="E452">
            <v>951.3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25">
          <cell r="E25">
            <v>4.6399999999999997</v>
          </cell>
        </row>
        <row r="27">
          <cell r="E27">
            <v>11</v>
          </cell>
        </row>
        <row r="29">
          <cell r="E29">
            <v>6.5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41">
          <cell r="E141">
            <v>98</v>
          </cell>
        </row>
        <row r="143">
          <cell r="E143">
            <v>310</v>
          </cell>
        </row>
        <row r="153">
          <cell r="E153">
            <v>3</v>
          </cell>
        </row>
        <row r="155">
          <cell r="E155">
            <v>15</v>
          </cell>
        </row>
        <row r="157">
          <cell r="E157">
            <v>19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10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3">
          <cell r="E193">
            <v>4</v>
          </cell>
        </row>
        <row r="195">
          <cell r="E195">
            <v>4</v>
          </cell>
        </row>
        <row r="197">
          <cell r="E197">
            <v>4</v>
          </cell>
        </row>
        <row r="209">
          <cell r="E209">
            <v>2</v>
          </cell>
        </row>
        <row r="211">
          <cell r="E211">
            <v>4</v>
          </cell>
        </row>
        <row r="213">
          <cell r="E213">
            <v>2</v>
          </cell>
        </row>
        <row r="217">
          <cell r="E217">
            <v>2</v>
          </cell>
        </row>
        <row r="219">
          <cell r="E219">
            <v>4</v>
          </cell>
        </row>
        <row r="225">
          <cell r="E225">
            <v>2</v>
          </cell>
        </row>
        <row r="233">
          <cell r="E233">
            <v>2</v>
          </cell>
        </row>
        <row r="263">
          <cell r="E263">
            <v>1</v>
          </cell>
        </row>
        <row r="267">
          <cell r="E267">
            <v>3</v>
          </cell>
        </row>
        <row r="269">
          <cell r="E269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312">
          <cell r="E312">
            <v>2</v>
          </cell>
        </row>
        <row r="318">
          <cell r="E318">
            <v>4</v>
          </cell>
        </row>
        <row r="320">
          <cell r="E320">
            <v>2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358">
          <cell r="E358">
            <v>1</v>
          </cell>
        </row>
        <row r="364">
          <cell r="E364">
            <v>1</v>
          </cell>
        </row>
        <row r="368">
          <cell r="E368">
            <v>1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04">
          <cell r="E404">
            <v>1</v>
          </cell>
        </row>
        <row r="406">
          <cell r="E406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32">
          <cell r="E432">
            <v>1</v>
          </cell>
        </row>
        <row r="434">
          <cell r="E434">
            <v>2</v>
          </cell>
        </row>
        <row r="450">
          <cell r="E450">
            <v>3438.1</v>
          </cell>
        </row>
        <row r="452">
          <cell r="E452">
            <v>167.4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9" refreshError="1">
        <row r="5">
          <cell r="E5" t="str">
            <v>CANTIDAD</v>
          </cell>
        </row>
        <row r="11">
          <cell r="E11">
            <v>24.25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2.86</v>
          </cell>
        </row>
        <row r="21">
          <cell r="E21">
            <v>2</v>
          </cell>
        </row>
        <row r="23">
          <cell r="E23">
            <v>2</v>
          </cell>
        </row>
        <row r="25">
          <cell r="E25">
            <v>4.6399999999999997</v>
          </cell>
        </row>
        <row r="27">
          <cell r="E27">
            <v>11</v>
          </cell>
        </row>
        <row r="29">
          <cell r="E29">
            <v>6.5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41">
          <cell r="E141">
            <v>98</v>
          </cell>
        </row>
        <row r="143">
          <cell r="E143">
            <v>310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4</v>
          </cell>
        </row>
        <row r="209">
          <cell r="E209">
            <v>2</v>
          </cell>
        </row>
        <row r="211">
          <cell r="E211">
            <v>2</v>
          </cell>
        </row>
        <row r="213">
          <cell r="E213">
            <v>4</v>
          </cell>
        </row>
        <row r="217">
          <cell r="E217">
            <v>2</v>
          </cell>
        </row>
        <row r="219">
          <cell r="E219">
            <v>2</v>
          </cell>
        </row>
        <row r="225">
          <cell r="E225">
            <v>2</v>
          </cell>
        </row>
        <row r="233">
          <cell r="E233">
            <v>2</v>
          </cell>
        </row>
        <row r="263">
          <cell r="E263">
            <v>1</v>
          </cell>
        </row>
        <row r="267">
          <cell r="E267">
            <v>3</v>
          </cell>
        </row>
        <row r="269">
          <cell r="E269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12">
          <cell r="E312">
            <v>2</v>
          </cell>
        </row>
        <row r="318">
          <cell r="E318">
            <v>4</v>
          </cell>
        </row>
        <row r="320">
          <cell r="E320">
            <v>2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358">
          <cell r="E358">
            <v>1</v>
          </cell>
        </row>
        <row r="364">
          <cell r="E364">
            <v>1</v>
          </cell>
        </row>
        <row r="368">
          <cell r="E368">
            <v>1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04">
          <cell r="E404">
            <v>1</v>
          </cell>
        </row>
        <row r="406">
          <cell r="E406">
            <v>2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34">
          <cell r="E434">
            <v>2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10" refreshError="1"/>
      <sheetData sheetId="11">
        <row r="5">
          <cell r="E5" t="str">
            <v>CANTIDAD</v>
          </cell>
        </row>
      </sheetData>
      <sheetData sheetId="12">
        <row r="5">
          <cell r="E5" t="str">
            <v>CANTIDAD</v>
          </cell>
        </row>
      </sheetData>
      <sheetData sheetId="13">
        <row r="5">
          <cell r="E5" t="str">
            <v>CANTIDAD</v>
          </cell>
        </row>
      </sheetData>
      <sheetData sheetId="14">
        <row r="5">
          <cell r="E5" t="str">
            <v>CANTIDAD</v>
          </cell>
        </row>
      </sheetData>
      <sheetData sheetId="15">
        <row r="5">
          <cell r="E5" t="str">
            <v>CANTIDAD</v>
          </cell>
        </row>
      </sheetData>
      <sheetData sheetId="16">
        <row r="5">
          <cell r="E5" t="str">
            <v>CANTIDAD</v>
          </cell>
        </row>
      </sheetData>
      <sheetData sheetId="17">
        <row r="5">
          <cell r="E5" t="str">
            <v>CANTIDAD</v>
          </cell>
        </row>
      </sheetData>
      <sheetData sheetId="18">
        <row r="5">
          <cell r="E5" t="str">
            <v>CANTIDAD</v>
          </cell>
        </row>
      </sheetData>
      <sheetData sheetId="19">
        <row r="5">
          <cell r="E5" t="str">
            <v>CANTIDAD</v>
          </cell>
        </row>
      </sheetData>
      <sheetData sheetId="20">
        <row r="5">
          <cell r="E5" t="str">
            <v>CANTIDAD</v>
          </cell>
        </row>
      </sheetData>
      <sheetData sheetId="21">
        <row r="5">
          <cell r="E5" t="str">
            <v>CANTIDAD</v>
          </cell>
        </row>
      </sheetData>
      <sheetData sheetId="22">
        <row r="5">
          <cell r="E5" t="str">
            <v>CANTIDAD</v>
          </cell>
        </row>
      </sheetData>
      <sheetData sheetId="23">
        <row r="5">
          <cell r="E5" t="str">
            <v>CANTIDAD</v>
          </cell>
        </row>
      </sheetData>
      <sheetData sheetId="24">
        <row r="5">
          <cell r="E5" t="str">
            <v>CANTIDAD</v>
          </cell>
        </row>
      </sheetData>
      <sheetData sheetId="25">
        <row r="5">
          <cell r="E5" t="str">
            <v>CANTIDAD</v>
          </cell>
        </row>
      </sheetData>
      <sheetData sheetId="26">
        <row r="5">
          <cell r="E5" t="str">
            <v>CANTIDAD</v>
          </cell>
        </row>
      </sheetData>
      <sheetData sheetId="27">
        <row r="5">
          <cell r="E5" t="str">
            <v>CANTIDAD</v>
          </cell>
        </row>
      </sheetData>
      <sheetData sheetId="28">
        <row r="5">
          <cell r="E5" t="str">
            <v>CANTIDAD</v>
          </cell>
        </row>
      </sheetData>
      <sheetData sheetId="29">
        <row r="5">
          <cell r="E5" t="str">
            <v>CANTIDAD</v>
          </cell>
        </row>
      </sheetData>
      <sheetData sheetId="30">
        <row r="5">
          <cell r="E5" t="str">
            <v>CANTIDAD</v>
          </cell>
        </row>
      </sheetData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 refreshError="1"/>
      <sheetData sheetId="43" refreshError="1"/>
      <sheetData sheetId="44" refreshError="1"/>
      <sheetData sheetId="45"/>
      <sheetData sheetId="46">
        <row r="1">
          <cell r="E1">
            <v>0</v>
          </cell>
        </row>
      </sheetData>
      <sheetData sheetId="47"/>
      <sheetData sheetId="48"/>
      <sheetData sheetId="49"/>
      <sheetData sheetId="50"/>
      <sheetData sheetId="51"/>
      <sheetData sheetId="5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AIU"/>
      <sheetName val="PRESTA"/>
      <sheetName val="BASE CTOS"/>
      <sheetName val="BASE"/>
      <sheetName val="APU CORDOBA"/>
      <sheetName val="APU's"/>
      <sheetName val="CALLE CORDOBA"/>
      <sheetName val="Memorias"/>
    </sheetNames>
    <sheetDataSet>
      <sheetData sheetId="0"/>
      <sheetData sheetId="1">
        <row r="13">
          <cell r="D13">
            <v>589500</v>
          </cell>
        </row>
      </sheetData>
      <sheetData sheetId="2"/>
      <sheetData sheetId="3">
        <row r="3">
          <cell r="C3">
            <v>0.3</v>
          </cell>
        </row>
        <row r="8">
          <cell r="D8">
            <v>0.66280000000000017</v>
          </cell>
        </row>
        <row r="11">
          <cell r="D11">
            <v>71882.844000000026</v>
          </cell>
        </row>
        <row r="12">
          <cell r="D12">
            <v>53912.133000000016</v>
          </cell>
        </row>
        <row r="13">
          <cell r="D13">
            <v>35941.422000000013</v>
          </cell>
        </row>
        <row r="14">
          <cell r="D14">
            <v>650000</v>
          </cell>
        </row>
        <row r="16">
          <cell r="D16">
            <v>60000</v>
          </cell>
        </row>
        <row r="23">
          <cell r="D23">
            <v>3400</v>
          </cell>
        </row>
        <row r="24">
          <cell r="D24">
            <v>3151</v>
          </cell>
        </row>
        <row r="25">
          <cell r="D25">
            <v>3400</v>
          </cell>
        </row>
        <row r="35">
          <cell r="D35">
            <v>368107.20236875</v>
          </cell>
        </row>
        <row r="36">
          <cell r="D36">
            <v>347012.20236875</v>
          </cell>
        </row>
        <row r="38">
          <cell r="D38">
            <v>299130.97120500001</v>
          </cell>
        </row>
        <row r="39">
          <cell r="D39">
            <v>298772.20236875</v>
          </cell>
        </row>
        <row r="54">
          <cell r="D54">
            <v>37500</v>
          </cell>
        </row>
        <row r="56">
          <cell r="D56">
            <v>15000</v>
          </cell>
        </row>
        <row r="57">
          <cell r="D57">
            <v>25000</v>
          </cell>
        </row>
        <row r="58">
          <cell r="D58">
            <v>55000</v>
          </cell>
        </row>
        <row r="59">
          <cell r="D59">
            <v>43500</v>
          </cell>
        </row>
        <row r="60">
          <cell r="D60">
            <v>55000</v>
          </cell>
        </row>
        <row r="61">
          <cell r="D61">
            <v>60000</v>
          </cell>
        </row>
        <row r="62">
          <cell r="D62">
            <v>27000</v>
          </cell>
        </row>
        <row r="76">
          <cell r="D76">
            <v>2000</v>
          </cell>
        </row>
        <row r="78">
          <cell r="D78">
            <v>102098.56</v>
          </cell>
        </row>
        <row r="86">
          <cell r="D86">
            <v>16025.4</v>
          </cell>
        </row>
        <row r="87">
          <cell r="D87">
            <v>26442.199999999997</v>
          </cell>
        </row>
        <row r="218">
          <cell r="D218">
            <v>23536</v>
          </cell>
        </row>
        <row r="219">
          <cell r="D219">
            <v>34407</v>
          </cell>
        </row>
        <row r="220">
          <cell r="D220">
            <v>50018</v>
          </cell>
        </row>
        <row r="221">
          <cell r="D221">
            <v>73953</v>
          </cell>
        </row>
        <row r="222">
          <cell r="D222">
            <v>114547</v>
          </cell>
        </row>
        <row r="223">
          <cell r="D223">
            <v>150656</v>
          </cell>
        </row>
        <row r="224">
          <cell r="D224">
            <v>187004</v>
          </cell>
        </row>
        <row r="226">
          <cell r="D226">
            <v>240784</v>
          </cell>
        </row>
        <row r="227">
          <cell r="D227">
            <v>299409</v>
          </cell>
        </row>
        <row r="228">
          <cell r="D228">
            <v>368701</v>
          </cell>
        </row>
        <row r="229">
          <cell r="D229">
            <v>417994</v>
          </cell>
        </row>
        <row r="230">
          <cell r="D230">
            <v>617090</v>
          </cell>
        </row>
        <row r="236">
          <cell r="D236">
            <v>1138004</v>
          </cell>
        </row>
        <row r="239">
          <cell r="D239">
            <v>199479</v>
          </cell>
        </row>
        <row r="241">
          <cell r="D241">
            <v>271479</v>
          </cell>
        </row>
        <row r="243">
          <cell r="D243">
            <v>471618</v>
          </cell>
        </row>
        <row r="249">
          <cell r="D249">
            <v>598104</v>
          </cell>
        </row>
        <row r="253">
          <cell r="D253">
            <v>126818</v>
          </cell>
        </row>
        <row r="272">
          <cell r="D272">
            <v>90723.599999999991</v>
          </cell>
        </row>
        <row r="280">
          <cell r="D280">
            <v>199630.19999999998</v>
          </cell>
        </row>
        <row r="283">
          <cell r="D283">
            <v>308087.88</v>
          </cell>
        </row>
        <row r="285">
          <cell r="D285">
            <v>345599.95999999996</v>
          </cell>
        </row>
        <row r="289">
          <cell r="D289">
            <v>423911.56</v>
          </cell>
        </row>
        <row r="291">
          <cell r="D291">
            <v>913900.2</v>
          </cell>
        </row>
        <row r="365">
          <cell r="D365">
            <v>12255</v>
          </cell>
        </row>
        <row r="372">
          <cell r="D372">
            <v>29706</v>
          </cell>
        </row>
        <row r="375">
          <cell r="D375">
            <v>15000</v>
          </cell>
        </row>
        <row r="376">
          <cell r="D376">
            <v>11020</v>
          </cell>
        </row>
        <row r="380">
          <cell r="D380">
            <v>4800</v>
          </cell>
        </row>
        <row r="381">
          <cell r="D381">
            <v>1600</v>
          </cell>
        </row>
        <row r="382">
          <cell r="D382">
            <v>24882.000000000004</v>
          </cell>
        </row>
        <row r="463">
          <cell r="D463">
            <v>60000</v>
          </cell>
        </row>
        <row r="464">
          <cell r="D464">
            <v>75000</v>
          </cell>
        </row>
        <row r="465">
          <cell r="D465">
            <v>85000</v>
          </cell>
        </row>
        <row r="466">
          <cell r="D466">
            <v>7830</v>
          </cell>
        </row>
        <row r="467">
          <cell r="D467">
            <v>37000</v>
          </cell>
        </row>
        <row r="468">
          <cell r="D468">
            <v>41760</v>
          </cell>
        </row>
        <row r="469">
          <cell r="D469">
            <v>36600</v>
          </cell>
        </row>
        <row r="470">
          <cell r="D470">
            <v>35960</v>
          </cell>
        </row>
        <row r="477">
          <cell r="D477">
            <v>14000</v>
          </cell>
        </row>
        <row r="478">
          <cell r="D478">
            <v>8000</v>
          </cell>
        </row>
        <row r="479">
          <cell r="D479">
            <v>16000</v>
          </cell>
        </row>
        <row r="480">
          <cell r="D480">
            <v>231.99999999999997</v>
          </cell>
        </row>
        <row r="482">
          <cell r="D482">
            <v>696</v>
          </cell>
        </row>
        <row r="485">
          <cell r="D485">
            <v>719.19999999999993</v>
          </cell>
        </row>
        <row r="486">
          <cell r="D486">
            <v>17400</v>
          </cell>
        </row>
        <row r="487">
          <cell r="D487">
            <v>5000</v>
          </cell>
        </row>
        <row r="498">
          <cell r="D498">
            <v>25000</v>
          </cell>
        </row>
        <row r="499">
          <cell r="D499">
            <v>35000</v>
          </cell>
        </row>
        <row r="500">
          <cell r="D500">
            <v>30000</v>
          </cell>
        </row>
        <row r="501">
          <cell r="D501">
            <v>1100000</v>
          </cell>
        </row>
        <row r="507">
          <cell r="D507">
            <v>25000</v>
          </cell>
        </row>
        <row r="508">
          <cell r="D508">
            <v>45000</v>
          </cell>
        </row>
        <row r="515">
          <cell r="D515">
            <v>10</v>
          </cell>
        </row>
        <row r="516">
          <cell r="D516">
            <v>6050.0000000000009</v>
          </cell>
        </row>
      </sheetData>
      <sheetData sheetId="4" refreshError="1"/>
      <sheetData sheetId="5" refreshError="1"/>
      <sheetData sheetId="6"/>
      <sheetData sheetId="7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OBRAS "/>
      <sheetName val="ACUEDUCTO"/>
      <sheetName val="ALCANTARILLADO"/>
      <sheetName val="DOMICILIARIAS"/>
      <sheetName val="APU ACUEDUCTO"/>
      <sheetName val="APU ALCANTARILLADO"/>
      <sheetName val="BASE CTOS"/>
      <sheetName val="FORMULARIO AIU"/>
      <sheetName val="PRESTA"/>
      <sheetName val="BASE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>
        <row r="85">
          <cell r="D85">
            <v>15930</v>
          </cell>
        </row>
        <row r="344">
          <cell r="D344">
            <v>2972</v>
          </cell>
        </row>
        <row r="345">
          <cell r="D345">
            <v>2798</v>
          </cell>
        </row>
      </sheetData>
      <sheetData sheetId="1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BASE CTOS"/>
      <sheetName val="SEPARADORAS"/>
      <sheetName val="RESUMEN GENERAL OBRAS"/>
      <sheetName val="CAPTACIÓN"/>
      <sheetName val="APU CAPTACION"/>
      <sheetName val="DESARENADOR"/>
      <sheetName val="APU DESARENDOR"/>
      <sheetName val="ADUCCION"/>
      <sheetName val="APU ADUCCION"/>
      <sheetName val="POZO "/>
      <sheetName val="APU POZO"/>
      <sheetName val="CASETA"/>
      <sheetName val="APU CASETA"/>
      <sheetName val="SIS. BOMBEO"/>
      <sheetName val="APU SIST BOMBEO"/>
      <sheetName val="SIS. ELECTRICO"/>
      <sheetName val="APU SIS. ELECTRICO"/>
      <sheetName val="FORMULARIO AIU"/>
      <sheetName val="PRESTA"/>
      <sheetName val="1. SISTEMA  MEDIA FALDA"/>
      <sheetName val="2. SISTEMA LOS GILES"/>
      <sheetName val="3. SISTEMA BATEA MOJADA"/>
      <sheetName val="4.PTAP "/>
      <sheetName val="5. TANQUE 300"/>
      <sheetName val="6. TANQUE 50"/>
      <sheetName val="7. OPTIM TANQUES"/>
      <sheetName val="8. REDES"/>
      <sheetName val="9. MICROCUENCAS"/>
      <sheetName val="APU MED FALD,  PLANTA, TANQUES "/>
      <sheetName val="APU LOS GILES"/>
      <sheetName val="APU BATEA MOJADA"/>
      <sheetName val="APU REDES"/>
      <sheetName val="APU MICRO"/>
      <sheetName val="RESUMEN OBRAS"/>
      <sheetName val="resumen"/>
      <sheetName val="1. bocatoma la trinidad"/>
      <sheetName val=" BOCATOMA TRINIDAD"/>
      <sheetName val="2. BOCATOMA TIRANA"/>
      <sheetName val="3. DESARENADOR"/>
      <sheetName val="4. ADUCCION"/>
      <sheetName val="5. REDES"/>
      <sheetName val="listado de apu"/>
      <sheetName val="AIU"/>
      <sheetName val="1__bocatoma_la_trinidad"/>
      <sheetName val="_BOCATOMA_TRINIDAD"/>
      <sheetName val="2__BOCATOMA_TIRANA"/>
      <sheetName val="3__DESARENADOR"/>
      <sheetName val="4__ADUCCION"/>
      <sheetName val="5__REDES"/>
      <sheetName val="listado_de_apu"/>
      <sheetName val="BASE_CTOS"/>
      <sheetName val="RESUMEN_GENERAL_OBRAS"/>
      <sheetName val="APU_CAPTACION"/>
      <sheetName val="APU_DESARENDOR"/>
      <sheetName val="1__bocatoma_la_trinidad2"/>
      <sheetName val="_BOCATOMA_TRINIDAD2"/>
      <sheetName val="2__BOCATOMA_TIRANA2"/>
      <sheetName val="3__DESARENADOR2"/>
      <sheetName val="4__ADUCCION2"/>
      <sheetName val="5__REDES2"/>
      <sheetName val="listado_de_apu2"/>
      <sheetName val="BASE_CTOS2"/>
      <sheetName val="RESUMEN_GENERAL_OBRAS2"/>
      <sheetName val="APU_CAPTACION2"/>
      <sheetName val="APU_DESARENDOR2"/>
      <sheetName val="1__bocatoma_la_trinidad1"/>
      <sheetName val="_BOCATOMA_TRINIDAD1"/>
      <sheetName val="2__BOCATOMA_TIRANA1"/>
      <sheetName val="3__DESARENADOR1"/>
      <sheetName val="4__ADUCCION1"/>
      <sheetName val="5__REDES1"/>
      <sheetName val="listado_de_apu1"/>
      <sheetName val="BASE_CTOS1"/>
      <sheetName val="RESUMEN_GENERAL_OBRAS1"/>
      <sheetName val="APU_CAPTACION1"/>
      <sheetName val="APU_DESARENDOR1"/>
      <sheetName val="APU_ADUCCION2"/>
      <sheetName val="POZO_2"/>
      <sheetName val="APU_POZO2"/>
      <sheetName val="APU_CASETA2"/>
      <sheetName val="SIS__BOMBEO2"/>
      <sheetName val="APU_SIST_BOMBEO2"/>
      <sheetName val="SIS__ELECTRICO2"/>
      <sheetName val="APU_SIS__ELECTRICO2"/>
      <sheetName val="APU_ADUCCION"/>
      <sheetName val="POZO_"/>
      <sheetName val="APU_POZO"/>
      <sheetName val="APU_CASETA"/>
      <sheetName val="SIS__BOMBEO"/>
      <sheetName val="APU_SIST_BOMBEO"/>
      <sheetName val="SIS__ELECTRICO"/>
      <sheetName val="APU_SIS__ELECTRICO"/>
      <sheetName val="APU_ADUCCION1"/>
      <sheetName val="POZO_1"/>
      <sheetName val="APU_POZO1"/>
      <sheetName val="APU_CASETA1"/>
      <sheetName val="SIS__BOMBEO1"/>
      <sheetName val="APU_SIST_BOMBEO1"/>
      <sheetName val="SIS__ELECTRICO1"/>
      <sheetName val="APU_SIS__ELECTRICO1"/>
    </sheetNames>
    <sheetDataSet>
      <sheetData sheetId="0" refreshError="1">
        <row r="5">
          <cell r="C5">
            <v>0.1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triz"/>
      <sheetName val="FormCan"/>
      <sheetName val="Prog"/>
      <sheetName val="PrecRec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</sheetNames>
    <sheetDataSet>
      <sheetData sheetId="0" refreshError="1"/>
      <sheetData sheetId="1"/>
      <sheetData sheetId="2" refreshError="1"/>
      <sheetData sheetId="3" refreshError="1">
        <row r="6">
          <cell r="D6">
            <v>130000</v>
          </cell>
        </row>
        <row r="7">
          <cell r="D7">
            <v>120000</v>
          </cell>
        </row>
        <row r="8">
          <cell r="D8">
            <v>100000</v>
          </cell>
        </row>
        <row r="12">
          <cell r="D12">
            <v>120000</v>
          </cell>
        </row>
        <row r="13">
          <cell r="D13">
            <v>90000</v>
          </cell>
        </row>
        <row r="14">
          <cell r="D14">
            <v>45000</v>
          </cell>
        </row>
        <row r="15">
          <cell r="D15">
            <v>1125</v>
          </cell>
        </row>
        <row r="16">
          <cell r="D16">
            <v>10000</v>
          </cell>
        </row>
        <row r="17">
          <cell r="D17">
            <v>3500</v>
          </cell>
        </row>
        <row r="18">
          <cell r="D18">
            <v>2500</v>
          </cell>
        </row>
        <row r="19">
          <cell r="D19">
            <v>45000</v>
          </cell>
        </row>
        <row r="20">
          <cell r="D20">
            <v>6000</v>
          </cell>
        </row>
        <row r="23">
          <cell r="D23">
            <v>50000</v>
          </cell>
        </row>
        <row r="24">
          <cell r="D24">
            <v>108000</v>
          </cell>
        </row>
        <row r="25">
          <cell r="D25">
            <v>16000</v>
          </cell>
        </row>
        <row r="26">
          <cell r="D26">
            <v>154000</v>
          </cell>
        </row>
        <row r="29">
          <cell r="D29">
            <v>295000</v>
          </cell>
        </row>
        <row r="30">
          <cell r="D30">
            <v>305000</v>
          </cell>
        </row>
        <row r="31">
          <cell r="D31">
            <v>400</v>
          </cell>
        </row>
        <row r="33">
          <cell r="D33">
            <v>40000</v>
          </cell>
        </row>
        <row r="34">
          <cell r="D34">
            <v>50000</v>
          </cell>
        </row>
        <row r="35">
          <cell r="D35">
            <v>2700</v>
          </cell>
        </row>
        <row r="36">
          <cell r="D36">
            <v>33000</v>
          </cell>
        </row>
        <row r="37">
          <cell r="D37">
            <v>25000</v>
          </cell>
        </row>
        <row r="38">
          <cell r="D38">
            <v>15000</v>
          </cell>
        </row>
        <row r="39">
          <cell r="D39">
            <v>3000</v>
          </cell>
        </row>
        <row r="40">
          <cell r="D40">
            <v>3500</v>
          </cell>
        </row>
        <row r="41">
          <cell r="D41">
            <v>15000</v>
          </cell>
        </row>
        <row r="42">
          <cell r="D42">
            <v>30000</v>
          </cell>
        </row>
        <row r="43">
          <cell r="D43">
            <v>18000</v>
          </cell>
        </row>
        <row r="44">
          <cell r="D44">
            <v>230000</v>
          </cell>
        </row>
        <row r="45">
          <cell r="D45">
            <v>210000</v>
          </cell>
        </row>
        <row r="46">
          <cell r="D46">
            <v>50000</v>
          </cell>
        </row>
        <row r="47">
          <cell r="D47">
            <v>40000</v>
          </cell>
        </row>
        <row r="48">
          <cell r="D48">
            <v>190000</v>
          </cell>
        </row>
        <row r="49">
          <cell r="D49">
            <v>60000</v>
          </cell>
        </row>
        <row r="50">
          <cell r="D50">
            <v>350000</v>
          </cell>
        </row>
        <row r="51">
          <cell r="D51">
            <v>280000</v>
          </cell>
        </row>
        <row r="52">
          <cell r="D52">
            <v>7780</v>
          </cell>
        </row>
        <row r="53">
          <cell r="D53">
            <v>15000</v>
          </cell>
        </row>
        <row r="54">
          <cell r="D54">
            <v>200000</v>
          </cell>
        </row>
        <row r="55">
          <cell r="D55">
            <v>150000</v>
          </cell>
        </row>
        <row r="56">
          <cell r="D56">
            <v>250000</v>
          </cell>
        </row>
        <row r="57">
          <cell r="D57">
            <v>40000</v>
          </cell>
        </row>
        <row r="58">
          <cell r="D58">
            <v>1100</v>
          </cell>
        </row>
        <row r="59">
          <cell r="D59">
            <v>3000</v>
          </cell>
        </row>
        <row r="60">
          <cell r="D60">
            <v>20000</v>
          </cell>
        </row>
        <row r="63">
          <cell r="D63">
            <v>50000</v>
          </cell>
        </row>
        <row r="64">
          <cell r="D64">
            <v>2500</v>
          </cell>
        </row>
        <row r="65">
          <cell r="D65">
            <v>10000</v>
          </cell>
        </row>
        <row r="66">
          <cell r="D66">
            <v>20000</v>
          </cell>
        </row>
        <row r="67">
          <cell r="D67">
            <v>50000</v>
          </cell>
        </row>
        <row r="68">
          <cell r="D68">
            <v>30000</v>
          </cell>
        </row>
        <row r="72">
          <cell r="D72">
            <v>0.03</v>
          </cell>
        </row>
        <row r="73">
          <cell r="D73">
            <v>0.05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Interc_de_Hidr_"/>
      <sheetName val="Cambio_de_Valv_"/>
      <sheetName val="Interc_tapones"/>
      <sheetName val="Interc_válv_"/>
      <sheetName val="Coloc__e_Interc__Tapones"/>
      <sheetName val="Varios_"/>
      <sheetName val="Paral__1"/>
      <sheetName val="Paral__2"/>
      <sheetName val="Paral__3"/>
      <sheetName val="Paral_4"/>
      <sheetName val="Interc_de_Hidr_2"/>
      <sheetName val="Cambio_de_Valv_2"/>
      <sheetName val="Interc_tapones2"/>
      <sheetName val="Interc_válv_2"/>
      <sheetName val="Coloc__e_Interc__Tapones2"/>
      <sheetName val="Varios_2"/>
      <sheetName val="Paral__12"/>
      <sheetName val="Paral__22"/>
      <sheetName val="Paral__32"/>
      <sheetName val="Paral_42"/>
      <sheetName val="Interc_de_Hidr_1"/>
      <sheetName val="Cambio_de_Valv_1"/>
      <sheetName val="Interc_tapones1"/>
      <sheetName val="Interc_válv_1"/>
      <sheetName val="Coloc__e_Interc__Tapones1"/>
      <sheetName val="Varios_1"/>
      <sheetName val="Paral__11"/>
      <sheetName val="Paral__21"/>
      <sheetName val="Paral__31"/>
      <sheetName val="Paral_41"/>
      <sheetName val="Hoja1"/>
      <sheetName val="LISTA CÓDIGOS"/>
      <sheetName val="BASE APU"/>
      <sheetName val="MANO DE OBRA"/>
      <sheetName val="INSUMOS"/>
      <sheetName val="EQUIPOS"/>
      <sheetName val="MATERIALES"/>
      <sheetName val="ESTRUCTURAS"/>
      <sheetName val="TRANSPORTE"/>
      <sheetName val="PrecRec"/>
      <sheetName val="32"/>
      <sheetName val="APU"/>
    </sheetNames>
    <sheetDataSet>
      <sheetData sheetId="0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1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2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3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3">
          <cell r="E153">
            <v>6</v>
          </cell>
        </row>
        <row r="155">
          <cell r="E155">
            <v>21.7</v>
          </cell>
        </row>
        <row r="157">
          <cell r="E157">
            <v>3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7" refreshError="1">
        <row r="5">
          <cell r="E5" t="str">
            <v>CANTIDAD</v>
          </cell>
        </row>
        <row r="11">
          <cell r="E11">
            <v>22.94</v>
          </cell>
        </row>
        <row r="13">
          <cell r="E13">
            <v>2</v>
          </cell>
        </row>
        <row r="15">
          <cell r="E15">
            <v>6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25">
          <cell r="E25">
            <v>4.6399999999999997</v>
          </cell>
        </row>
        <row r="27">
          <cell r="E27">
            <v>11</v>
          </cell>
        </row>
        <row r="29">
          <cell r="E29">
            <v>6.5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69">
          <cell r="E69">
            <v>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1">
          <cell r="E101">
            <v>2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41">
          <cell r="E141">
            <v>98</v>
          </cell>
        </row>
        <row r="143">
          <cell r="E143">
            <v>310</v>
          </cell>
        </row>
        <row r="153">
          <cell r="E153">
            <v>11.5</v>
          </cell>
        </row>
        <row r="155">
          <cell r="E155">
            <v>15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13</v>
          </cell>
        </row>
        <row r="171">
          <cell r="E171">
            <v>24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3">
          <cell r="E193">
            <v>4</v>
          </cell>
        </row>
        <row r="195">
          <cell r="E195">
            <v>4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4</v>
          </cell>
        </row>
        <row r="213">
          <cell r="E213">
            <v>4</v>
          </cell>
        </row>
        <row r="217">
          <cell r="E217">
            <v>2</v>
          </cell>
        </row>
        <row r="219">
          <cell r="E219">
            <v>2</v>
          </cell>
        </row>
        <row r="225">
          <cell r="E225">
            <v>2</v>
          </cell>
        </row>
        <row r="233">
          <cell r="E233">
            <v>2</v>
          </cell>
        </row>
        <row r="263">
          <cell r="E263">
            <v>1</v>
          </cell>
        </row>
        <row r="267">
          <cell r="E267">
            <v>3</v>
          </cell>
        </row>
        <row r="269">
          <cell r="E269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12">
          <cell r="E312">
            <v>2</v>
          </cell>
        </row>
        <row r="318">
          <cell r="E318">
            <v>4</v>
          </cell>
        </row>
        <row r="320">
          <cell r="E320">
            <v>2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358">
          <cell r="E358">
            <v>1</v>
          </cell>
        </row>
        <row r="364">
          <cell r="E364">
            <v>1</v>
          </cell>
        </row>
        <row r="368">
          <cell r="E368">
            <v>1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04">
          <cell r="E404">
            <v>1</v>
          </cell>
        </row>
        <row r="406">
          <cell r="E406">
            <v>2</v>
          </cell>
        </row>
        <row r="422">
          <cell r="E422">
            <v>426</v>
          </cell>
        </row>
        <row r="424">
          <cell r="E424">
            <v>4</v>
          </cell>
        </row>
        <row r="432">
          <cell r="E432">
            <v>1</v>
          </cell>
        </row>
        <row r="434">
          <cell r="E434">
            <v>2</v>
          </cell>
        </row>
        <row r="450">
          <cell r="E450">
            <v>1723.2</v>
          </cell>
        </row>
        <row r="452">
          <cell r="E452">
            <v>951.3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25">
          <cell r="E25">
            <v>4.6399999999999997</v>
          </cell>
        </row>
        <row r="27">
          <cell r="E27">
            <v>11</v>
          </cell>
        </row>
        <row r="29">
          <cell r="E29">
            <v>6.5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41">
          <cell r="E141">
            <v>98</v>
          </cell>
        </row>
        <row r="143">
          <cell r="E143">
            <v>310</v>
          </cell>
        </row>
        <row r="153">
          <cell r="E153">
            <v>3</v>
          </cell>
        </row>
        <row r="155">
          <cell r="E155">
            <v>15</v>
          </cell>
        </row>
        <row r="157">
          <cell r="E157">
            <v>19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10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3">
          <cell r="E193">
            <v>4</v>
          </cell>
        </row>
        <row r="195">
          <cell r="E195">
            <v>4</v>
          </cell>
        </row>
        <row r="197">
          <cell r="E197">
            <v>4</v>
          </cell>
        </row>
        <row r="209">
          <cell r="E209">
            <v>2</v>
          </cell>
        </row>
        <row r="211">
          <cell r="E211">
            <v>4</v>
          </cell>
        </row>
        <row r="213">
          <cell r="E213">
            <v>2</v>
          </cell>
        </row>
        <row r="217">
          <cell r="E217">
            <v>2</v>
          </cell>
        </row>
        <row r="219">
          <cell r="E219">
            <v>4</v>
          </cell>
        </row>
        <row r="225">
          <cell r="E225">
            <v>2</v>
          </cell>
        </row>
        <row r="233">
          <cell r="E233">
            <v>2</v>
          </cell>
        </row>
        <row r="263">
          <cell r="E263">
            <v>1</v>
          </cell>
        </row>
        <row r="267">
          <cell r="E267">
            <v>3</v>
          </cell>
        </row>
        <row r="269">
          <cell r="E269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312">
          <cell r="E312">
            <v>2</v>
          </cell>
        </row>
        <row r="318">
          <cell r="E318">
            <v>4</v>
          </cell>
        </row>
        <row r="320">
          <cell r="E320">
            <v>2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358">
          <cell r="E358">
            <v>1</v>
          </cell>
        </row>
        <row r="364">
          <cell r="E364">
            <v>1</v>
          </cell>
        </row>
        <row r="368">
          <cell r="E368">
            <v>1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04">
          <cell r="E404">
            <v>1</v>
          </cell>
        </row>
        <row r="406">
          <cell r="E406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32">
          <cell r="E432">
            <v>1</v>
          </cell>
        </row>
        <row r="434">
          <cell r="E434">
            <v>2</v>
          </cell>
        </row>
        <row r="450">
          <cell r="E450">
            <v>3438.1</v>
          </cell>
        </row>
        <row r="452">
          <cell r="E452">
            <v>167.4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9" refreshError="1">
        <row r="5">
          <cell r="E5" t="str">
            <v>CANTIDAD</v>
          </cell>
        </row>
        <row r="11">
          <cell r="E11">
            <v>24.25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2.86</v>
          </cell>
        </row>
        <row r="21">
          <cell r="E21">
            <v>2</v>
          </cell>
        </row>
        <row r="23">
          <cell r="E23">
            <v>2</v>
          </cell>
        </row>
        <row r="25">
          <cell r="E25">
            <v>4.6399999999999997</v>
          </cell>
        </row>
        <row r="27">
          <cell r="E27">
            <v>11</v>
          </cell>
        </row>
        <row r="29">
          <cell r="E29">
            <v>6.5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41">
          <cell r="E141">
            <v>98</v>
          </cell>
        </row>
        <row r="143">
          <cell r="E143">
            <v>310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4</v>
          </cell>
        </row>
        <row r="209">
          <cell r="E209">
            <v>2</v>
          </cell>
        </row>
        <row r="211">
          <cell r="E211">
            <v>2</v>
          </cell>
        </row>
        <row r="213">
          <cell r="E213">
            <v>4</v>
          </cell>
        </row>
        <row r="217">
          <cell r="E217">
            <v>2</v>
          </cell>
        </row>
        <row r="219">
          <cell r="E219">
            <v>2</v>
          </cell>
        </row>
        <row r="225">
          <cell r="E225">
            <v>2</v>
          </cell>
        </row>
        <row r="233">
          <cell r="E233">
            <v>2</v>
          </cell>
        </row>
        <row r="263">
          <cell r="E263">
            <v>1</v>
          </cell>
        </row>
        <row r="267">
          <cell r="E267">
            <v>3</v>
          </cell>
        </row>
        <row r="269">
          <cell r="E269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12">
          <cell r="E312">
            <v>2</v>
          </cell>
        </row>
        <row r="318">
          <cell r="E318">
            <v>4</v>
          </cell>
        </row>
        <row r="320">
          <cell r="E320">
            <v>2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358">
          <cell r="E358">
            <v>1</v>
          </cell>
        </row>
        <row r="364">
          <cell r="E364">
            <v>1</v>
          </cell>
        </row>
        <row r="368">
          <cell r="E368">
            <v>1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04">
          <cell r="E404">
            <v>1</v>
          </cell>
        </row>
        <row r="406">
          <cell r="E406">
            <v>2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34">
          <cell r="E434">
            <v>2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10" refreshError="1"/>
      <sheetData sheetId="11" refreshError="1"/>
      <sheetData sheetId="12">
        <row r="5">
          <cell r="E5" t="str">
            <v>CANTIDAD</v>
          </cell>
        </row>
      </sheetData>
      <sheetData sheetId="13">
        <row r="5">
          <cell r="E5" t="str">
            <v>CANTIDAD</v>
          </cell>
        </row>
      </sheetData>
      <sheetData sheetId="14">
        <row r="5">
          <cell r="E5" t="str">
            <v>CANTIDAD</v>
          </cell>
        </row>
      </sheetData>
      <sheetData sheetId="15">
        <row r="5">
          <cell r="E5" t="str">
            <v>CANTIDAD</v>
          </cell>
        </row>
      </sheetData>
      <sheetData sheetId="16">
        <row r="5">
          <cell r="E5" t="str">
            <v>CANTIDAD</v>
          </cell>
        </row>
      </sheetData>
      <sheetData sheetId="17">
        <row r="5">
          <cell r="E5" t="str">
            <v>CANTIDAD</v>
          </cell>
        </row>
      </sheetData>
      <sheetData sheetId="18">
        <row r="5">
          <cell r="E5" t="str">
            <v>CANTIDAD</v>
          </cell>
        </row>
      </sheetData>
      <sheetData sheetId="19">
        <row r="5">
          <cell r="E5" t="str">
            <v>CANTIDAD</v>
          </cell>
        </row>
      </sheetData>
      <sheetData sheetId="20">
        <row r="5">
          <cell r="E5" t="str">
            <v>CANTIDAD</v>
          </cell>
        </row>
      </sheetData>
      <sheetData sheetId="21">
        <row r="5">
          <cell r="E5" t="str">
            <v>CANTIDAD</v>
          </cell>
        </row>
      </sheetData>
      <sheetData sheetId="22">
        <row r="5">
          <cell r="E5" t="str">
            <v>CANTIDAD</v>
          </cell>
        </row>
      </sheetData>
      <sheetData sheetId="23">
        <row r="5">
          <cell r="E5" t="str">
            <v>CANTIDAD</v>
          </cell>
        </row>
      </sheetData>
      <sheetData sheetId="24">
        <row r="5">
          <cell r="E5" t="str">
            <v>CANTIDAD</v>
          </cell>
        </row>
      </sheetData>
      <sheetData sheetId="25">
        <row r="5">
          <cell r="E5" t="str">
            <v>CANTIDAD</v>
          </cell>
        </row>
      </sheetData>
      <sheetData sheetId="26">
        <row r="5">
          <cell r="E5" t="str">
            <v>CANTIDAD</v>
          </cell>
        </row>
      </sheetData>
      <sheetData sheetId="27">
        <row r="5">
          <cell r="E5" t="str">
            <v>CANTIDAD</v>
          </cell>
        </row>
      </sheetData>
      <sheetData sheetId="28">
        <row r="5">
          <cell r="E5" t="str">
            <v>CANTIDAD</v>
          </cell>
        </row>
      </sheetData>
      <sheetData sheetId="29">
        <row r="5">
          <cell r="E5" t="str">
            <v>CANTIDAD</v>
          </cell>
        </row>
      </sheetData>
      <sheetData sheetId="30">
        <row r="5">
          <cell r="E5" t="str">
            <v>CANTIDAD</v>
          </cell>
        </row>
      </sheetData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>
        <row r="1">
          <cell r="E1">
            <v>0</v>
          </cell>
        </row>
      </sheetData>
      <sheetData sheetId="44"/>
      <sheetData sheetId="45"/>
      <sheetData sheetId="46"/>
      <sheetData sheetId="47"/>
      <sheetData sheetId="48"/>
      <sheetData sheetId="49"/>
      <sheetData sheetId="50" refreshError="1"/>
      <sheetData sheetId="51" refreshError="1"/>
      <sheetData sheetId="52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AIU"/>
      <sheetName val="PRESTA"/>
      <sheetName val="BASE CTOS"/>
      <sheetName val="BASE"/>
      <sheetName val="Alcant Calle 19 y Guayabito"/>
      <sheetName val="APU Calle 19"/>
      <sheetName val="Alcant Calle Bolivar"/>
      <sheetName val="APU CALLE BOLIVAR"/>
      <sheetName val="RESUMEN DE CANT GUARNE"/>
      <sheetName val="PRESUPUESTO"/>
      <sheetName val="APU GUARNE"/>
      <sheetName val="DISEÑO"/>
      <sheetName val="CIMENTACION"/>
      <sheetName val="RESUMEN DE ACNT LOS ALAMOS"/>
      <sheetName val="PRESUPUESTO LOS ALAMOS"/>
      <sheetName val="APU LOS  ALAMOS ALCA"/>
      <sheetName val="RESUMEN DE CANT MIRADOR"/>
      <sheetName val="COLECTOR NORTE (1)"/>
      <sheetName val="COLECTOR NORTE (2)"/>
      <sheetName val="COLECTOR NORTE (3)"/>
      <sheetName val="COLECTOR NORTE (4)"/>
      <sheetName val="REDES SEC. NORTE"/>
      <sheetName val="DOM.  COLECTOR NORTE 1"/>
      <sheetName val="DOMI. SEC  NORTE"/>
      <sheetName val="COLECTOR ORIENTAL"/>
      <sheetName val="REDES SEC ORIENTAL"/>
      <sheetName val="DOMI. SEC ORIENTAL"/>
      <sheetName val="DOMI. COLEC.  ORIENTAL"/>
      <sheetName val="COLECTOR OCCIDENTAL"/>
      <sheetName val="REDES SEC. OCCIDENTAL"/>
      <sheetName val="DOMI. SEC OCCIDENTAL"/>
      <sheetName val="DOMI. COLEC  OCCIDENTAL "/>
      <sheetName val="APU COLECTOR NORTE."/>
      <sheetName val=" PTAR NORTE"/>
      <sheetName val="APU PTAR"/>
      <sheetName val="PRESUPUESTO PTAR OCCIDENTAL"/>
      <sheetName val="APU PTAR OCCIDENTAL"/>
      <sheetName val="PRESUPUESTO PTAR oriental"/>
      <sheetName val="RESUMEN OBRAS"/>
      <sheetName val="PRESUPUESTO SIN PAVIMENTO ALCAN"/>
      <sheetName val="PRESUPUESTO CON PAVIMENTO ALCAN"/>
      <sheetName val="PRESUPUESTO ACUEDUCTO"/>
      <sheetName val="APU MIRADOR ALCA"/>
      <sheetName val="APU MIRADOR ACUEDUCTO"/>
    </sheetNames>
    <sheetDataSet>
      <sheetData sheetId="0" refreshError="1"/>
      <sheetData sheetId="1" refreshError="1"/>
      <sheetData sheetId="2" refreshError="1"/>
      <sheetData sheetId="3" refreshError="1">
        <row r="3">
          <cell r="C3">
            <v>0.22</v>
          </cell>
        </row>
        <row r="287">
          <cell r="D287">
            <v>129618.4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PRESTA"/>
      <sheetName val="BASE"/>
      <sheetName val="BASE CTOS"/>
      <sheetName val="PRELIM"/>
      <sheetName val="TUBERIA"/>
      <sheetName val="EXCAVA"/>
      <sheetName val="PRESUPUESTO PTAR ALT 1"/>
      <sheetName val="APU PTAR ALT 1"/>
      <sheetName val="PRESUPUESTO PTAR ALT 2"/>
      <sheetName val="APU PTAR ALT 2"/>
      <sheetName val="RESUMEN ALTERNATIVA 1"/>
      <sheetName val="RESUMEN ALTERNATIVA 2"/>
      <sheetName val="RESUMEN ALTERNATIVA SELECCIONAD"/>
      <sheetName val="PRESUPUESTO PTAR LA FLORESTA"/>
      <sheetName val="RESUMEN PTAR LA FLORESTA"/>
    </sheetNames>
    <sheetDataSet>
      <sheetData sheetId="0" refreshError="1"/>
      <sheetData sheetId="1" refreshError="1"/>
      <sheetData sheetId="2" refreshError="1">
        <row r="146">
          <cell r="D146">
            <v>1115.9199999999998</v>
          </cell>
        </row>
        <row r="147">
          <cell r="D147">
            <v>2122.7999999999997</v>
          </cell>
        </row>
        <row r="148">
          <cell r="D148">
            <v>3513.64</v>
          </cell>
        </row>
        <row r="150">
          <cell r="D150">
            <v>8297.48</v>
          </cell>
        </row>
        <row r="151">
          <cell r="D151">
            <v>17264.28</v>
          </cell>
        </row>
        <row r="152">
          <cell r="D152">
            <v>25705.599999999999</v>
          </cell>
        </row>
        <row r="153">
          <cell r="D153">
            <v>53855.32</v>
          </cell>
        </row>
        <row r="154">
          <cell r="D154">
            <v>84420.159999999989</v>
          </cell>
        </row>
        <row r="160">
          <cell r="D160">
            <v>10508.439999999999</v>
          </cell>
        </row>
        <row r="161">
          <cell r="D161">
            <v>14880.48</v>
          </cell>
        </row>
        <row r="162">
          <cell r="D162">
            <v>31806.039999999997</v>
          </cell>
        </row>
        <row r="163">
          <cell r="D163">
            <v>67297.399999999994</v>
          </cell>
        </row>
        <row r="164">
          <cell r="D164">
            <v>105660.92</v>
          </cell>
        </row>
        <row r="167">
          <cell r="D167">
            <v>1504.52</v>
          </cell>
        </row>
        <row r="168">
          <cell r="D168">
            <v>12321.519999999999</v>
          </cell>
        </row>
        <row r="169">
          <cell r="D169">
            <v>25152.28</v>
          </cell>
        </row>
        <row r="170">
          <cell r="D170">
            <v>37514.399999999994</v>
          </cell>
        </row>
        <row r="171">
          <cell r="D171">
            <v>79415.92</v>
          </cell>
        </row>
        <row r="172">
          <cell r="D172">
            <v>124474.95999999999</v>
          </cell>
        </row>
        <row r="248">
          <cell r="D248">
            <v>120078.56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TA"/>
      <sheetName val="Mano obra"/>
      <sheetName val="AIU"/>
      <sheetName val="BASE"/>
      <sheetName val="BASE CTOS"/>
      <sheetName val="RESUMEN MATERIALES"/>
      <sheetName val="4.1.1_APU"/>
      <sheetName val="4.1.2_Opt boc Trinidad"/>
      <sheetName val="4.1.3_Const boc Tirana"/>
      <sheetName val="4.1.4_Opt desarenador"/>
      <sheetName val="4.1.5_Opt aducción"/>
      <sheetName val="4.1.6_Const tanque 250m³"/>
      <sheetName val="4.1.7_Opt redes dist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 ACOM ACDTO FRENTE"/>
      <sheetName val="FORMATO ACOM ACTO REVES"/>
    </sheetNames>
    <sheetDataSet>
      <sheetData sheetId="0">
        <row r="8">
          <cell r="M8" t="str">
            <v xml:space="preserve">    ACOMETIDAS ACUEDUCTO</v>
          </cell>
        </row>
      </sheetData>
      <sheetData sheetId="1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6. AU"/>
      <sheetName val="PÓLIZAS"/>
      <sheetName val="F7. AMBIENTAL"/>
      <sheetName val="PRESTA"/>
      <sheetName val="BASE"/>
      <sheetName val="BASE CTOS"/>
      <sheetName val="APU"/>
      <sheetName val="FORMULARIO 3 PPTO"/>
    </sheetNames>
    <sheetDataSet>
      <sheetData sheetId="0"/>
      <sheetData sheetId="1"/>
      <sheetData sheetId="2"/>
      <sheetData sheetId="3"/>
      <sheetData sheetId="4">
        <row r="8">
          <cell r="D8">
            <v>0.75</v>
          </cell>
        </row>
        <row r="11">
          <cell r="D11">
            <v>68775</v>
          </cell>
        </row>
        <row r="12">
          <cell r="D12">
            <v>40200</v>
          </cell>
        </row>
        <row r="13">
          <cell r="D13">
            <v>34387.5</v>
          </cell>
        </row>
        <row r="347">
          <cell r="D347">
            <v>1345</v>
          </cell>
        </row>
        <row r="348">
          <cell r="D348">
            <v>7307</v>
          </cell>
        </row>
        <row r="353">
          <cell r="D353">
            <v>20226</v>
          </cell>
        </row>
        <row r="354">
          <cell r="D354">
            <v>66000</v>
          </cell>
        </row>
        <row r="482">
          <cell r="D482">
            <v>1000</v>
          </cell>
        </row>
      </sheetData>
      <sheetData sheetId="5"/>
      <sheetData sheetId="6"/>
      <sheetData sheetId="7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  <sheetName val="Formulario N_ 4"/>
      <sheetName val="Formulario_N°_4"/>
      <sheetName val="CAPITULO_II"/>
      <sheetName val="CAPITULO_III"/>
      <sheetName val="CAPITULO_IV"/>
      <sheetName val="CAPITULO_V_"/>
      <sheetName val="CAPITULO_VI"/>
      <sheetName val="AUXILIAR_CONCRETOS"/>
      <sheetName val="CAPITULO_VII"/>
      <sheetName val="CAPITULO_VIII"/>
      <sheetName val="CAPITULO_IX"/>
      <sheetName val="AUXILIAR_MEZCLA_Y_TRITURACION"/>
      <sheetName val="Formulario_N__4"/>
      <sheetName val="Formulario_N°_42"/>
      <sheetName val="CAPITULO_II2"/>
      <sheetName val="CAPITULO_III2"/>
      <sheetName val="CAPITULO_IV2"/>
      <sheetName val="CAPITULO_V_2"/>
      <sheetName val="CAPITULO_VI2"/>
      <sheetName val="AUXILIAR_CONCRETOS2"/>
      <sheetName val="CAPITULO_VII2"/>
      <sheetName val="CAPITULO_VIII2"/>
      <sheetName val="CAPITULO_IX2"/>
      <sheetName val="AUXILIAR_MEZCLA_Y_TRITURACION2"/>
      <sheetName val="Formulario_N__42"/>
      <sheetName val="Formulario_N°_41"/>
      <sheetName val="CAPITULO_II1"/>
      <sheetName val="CAPITULO_III1"/>
      <sheetName val="CAPITULO_IV1"/>
      <sheetName val="CAPITULO_V_1"/>
      <sheetName val="CAPITULO_VI1"/>
      <sheetName val="AUXILIAR_CONCRETOS1"/>
      <sheetName val="CAPITULO_VII1"/>
      <sheetName val="CAPITULO_VIII1"/>
      <sheetName val="CAPITULO_IX1"/>
      <sheetName val="AUXILIAR_MEZCLA_Y_TRITURACION1"/>
      <sheetName val="Formulario_N__41"/>
    </sheetNames>
    <sheetDataSet>
      <sheetData sheetId="0" refreshError="1">
        <row r="129">
          <cell r="F129">
            <v>0.22</v>
          </cell>
        </row>
        <row r="130">
          <cell r="F130">
            <v>0.03</v>
          </cell>
        </row>
        <row r="131">
          <cell r="F131">
            <v>0.05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>
        <row r="2">
          <cell r="D2">
            <v>17269.396666666667</v>
          </cell>
        </row>
        <row r="3">
          <cell r="D3">
            <v>17269.396666666667</v>
          </cell>
        </row>
      </sheetData>
      <sheetData sheetId="11" refreshError="1">
        <row r="5">
          <cell r="D5">
            <v>40000</v>
          </cell>
        </row>
        <row r="10">
          <cell r="D10">
            <v>80000</v>
          </cell>
        </row>
        <row r="27">
          <cell r="D27">
            <v>3300</v>
          </cell>
        </row>
      </sheetData>
      <sheetData sheetId="12" refreshError="1"/>
      <sheetData sheetId="13"/>
      <sheetData sheetId="14">
        <row r="129">
          <cell r="F129">
            <v>0.22</v>
          </cell>
        </row>
      </sheetData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ión"/>
      <sheetName val="Sanitaria"/>
      <sheetName val="CPVC"/>
      <sheetName val="CANALES"/>
      <sheetName val="Conduit"/>
      <sheetName val="Union-Z"/>
      <sheetName val="NOVAFORT"/>
      <sheetName val="Alcantarillado"/>
      <sheetName val="Cobre"/>
      <sheetName val="Galvanizado"/>
      <sheetName val="PRES.AGRI"/>
      <sheetName val="CORR.DREN"/>
      <sheetName val="POZOS."/>
      <sheetName val="RIEGO-CONDUCC."/>
      <sheetName val="RIEGO MOVIL"/>
      <sheetName val="GEOMECANICO"/>
      <sheetName val="POLIETILENO "/>
      <sheetName val="GAS "/>
      <sheetName val="REFERENCIAS BANN"/>
      <sheetName val="PRES_AGRI"/>
      <sheetName val="CORR_DREN"/>
      <sheetName val="POZOS_"/>
      <sheetName val="RIEGO-CONDUCC_"/>
      <sheetName val="RIEGO_MOVIL"/>
      <sheetName val="POLIETILENO_"/>
      <sheetName val="GAS_"/>
      <sheetName val="REFERENCIAS_BANN"/>
      <sheetName val="PRES_AGRI2"/>
      <sheetName val="CORR_DREN2"/>
      <sheetName val="POZOS_2"/>
      <sheetName val="RIEGO-CONDUCC_2"/>
      <sheetName val="RIEGO_MOVIL2"/>
      <sheetName val="POLIETILENO_2"/>
      <sheetName val="GAS_2"/>
      <sheetName val="REFERENCIAS_BANN2"/>
      <sheetName val="PRES_AGRI1"/>
      <sheetName val="CORR_DREN1"/>
      <sheetName val="POZOS_1"/>
      <sheetName val="RIEGO-CONDUCC_1"/>
      <sheetName val="RIEGO_MOVIL1"/>
      <sheetName val="POLIETILENO_1"/>
      <sheetName val="GAS_1"/>
      <sheetName val="REFERENCIAS_BANN1"/>
      <sheetName val="LISTA CÓDIGOS"/>
      <sheetName val="BASE APU"/>
      <sheetName val="MANO DE OBRA"/>
      <sheetName val="INSUMOS"/>
      <sheetName val="EQUIPOS"/>
      <sheetName val="MATERIALES"/>
      <sheetName val="ESTRUCTURAS"/>
      <sheetName val="TRANSPORTE"/>
      <sheetName val="Vitelma"/>
      <sheetName val="Piedra Herrada"/>
      <sheetName val="Vitelma3"/>
      <sheetName val="Vitelma2"/>
      <sheetName val="Piedra Herrada2"/>
      <sheetName val="Vitelma4"/>
      <sheetName val="PiedraHerrada "/>
      <sheetName val="PiedraHerrada3"/>
      <sheetName val="Tanque Fiscala"/>
      <sheetName val="Form 1| VALOR OFERTA"/>
      <sheetName val="Por Proyecto"/>
      <sheetName val="AIU"/>
      <sheetName val="Cronograma"/>
      <sheetName val="Excavacion_Rotura"/>
      <sheetName val="ALTERNATIVAS"/>
      <sheetName val="APU_DERIVACIÓNVitelma"/>
      <sheetName val="APU_EMPATEVitelma"/>
      <sheetName val="APU_EMPATEVitelma (V3)"/>
      <sheetName val="APU_EMPATEVitelma (V2)"/>
      <sheetName val="APU_DERIVACIÓNPiedraHerrada"/>
      <sheetName val="APU_EMPATEPiedraHerrada"/>
      <sheetName val="REFERENCIAAPU"/>
      <sheetName val="CATALOGOS"/>
      <sheetName val="APU"/>
      <sheetName val="APU (2)"/>
      <sheetName val="Items"/>
      <sheetName val="SAI 2016"/>
      <sheetName val="Imp Urbano"/>
      <sheetName val="Pto PMT Vitelma"/>
      <sheetName val="Pto PMT PH-La Fiscala"/>
      <sheetName val="Plan de Gestión Social"/>
      <sheetName val="FACTOR_PRESTACIONAL"/>
      <sheetName val="SAI 2015 (2)"/>
      <sheetName val="Hoja1"/>
      <sheetName val="Hoja3"/>
      <sheetName val="Hoja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>
        <row r="1">
          <cell r="B1" t="str">
            <v>Sistema de Tubería y Accesorios</v>
          </cell>
        </row>
        <row r="2">
          <cell r="B2" t="str">
            <v>Presión Uso Agricola PAVCO</v>
          </cell>
        </row>
        <row r="3">
          <cell r="B3" t="str">
            <v>Lista de Precios</v>
          </cell>
        </row>
        <row r="5">
          <cell r="B5">
            <v>1</v>
          </cell>
        </row>
        <row r="6">
          <cell r="B6" t="str">
            <v>PRECIOS: NO INCLUYEN I.V.A.</v>
          </cell>
          <cell r="I6" t="str">
            <v>FECHA:</v>
          </cell>
          <cell r="J6" t="str">
            <v>Septiembre 1 de 1998</v>
          </cell>
        </row>
        <row r="9">
          <cell r="B9" t="str">
            <v>Tuberías</v>
          </cell>
          <cell r="D9" t="str">
            <v>Referencia</v>
          </cell>
          <cell r="E9" t="str">
            <v>Diámetro</v>
          </cell>
          <cell r="F9" t="str">
            <v>Precio por Metro</v>
          </cell>
        </row>
        <row r="10">
          <cell r="B10" t="str">
            <v>Tramos de 6 metros</v>
          </cell>
        </row>
        <row r="11">
          <cell r="B11" t="str">
            <v>Extremos lisos</v>
          </cell>
        </row>
        <row r="12">
          <cell r="B12" t="str">
            <v>RDE   Presión de</v>
          </cell>
        </row>
        <row r="13">
          <cell r="B13" t="str">
            <v xml:space="preserve">      trabajo a</v>
          </cell>
        </row>
        <row r="14">
          <cell r="B14" t="str">
            <v xml:space="preserve">      23°C psi</v>
          </cell>
        </row>
        <row r="15">
          <cell r="B15" t="str">
            <v>21    200</v>
          </cell>
          <cell r="D15" t="str">
            <v>0150201001</v>
          </cell>
          <cell r="E15" t="str">
            <v>1/2</v>
          </cell>
          <cell r="F15" t="str">
            <v>$</v>
          </cell>
          <cell r="G15">
            <v>602.85714285714289</v>
          </cell>
        </row>
        <row r="16">
          <cell r="B16" t="str">
            <v>26    160</v>
          </cell>
          <cell r="D16" t="str">
            <v>0150301001</v>
          </cell>
          <cell r="E16" t="str">
            <v>3/4</v>
          </cell>
          <cell r="F16" t="str">
            <v>$</v>
          </cell>
          <cell r="G16">
            <v>765.71428571428578</v>
          </cell>
        </row>
        <row r="17">
          <cell r="D17" t="str">
            <v>0150401001</v>
          </cell>
          <cell r="E17" t="str">
            <v>1</v>
          </cell>
          <cell r="G17">
            <v>1088.5714285714287</v>
          </cell>
        </row>
        <row r="18">
          <cell r="D18" t="str">
            <v>0150501001</v>
          </cell>
          <cell r="E18" t="str">
            <v>1-1/4</v>
          </cell>
          <cell r="G18">
            <v>1588.5714285714287</v>
          </cell>
        </row>
        <row r="19">
          <cell r="D19" t="str">
            <v>0150601001</v>
          </cell>
          <cell r="E19" t="str">
            <v>1-1/2</v>
          </cell>
          <cell r="G19">
            <v>2017.1428571428573</v>
          </cell>
        </row>
        <row r="21">
          <cell r="B21" t="str">
            <v>Tuberías</v>
          </cell>
          <cell r="D21" t="str">
            <v>Referencia</v>
          </cell>
          <cell r="E21" t="str">
            <v>Diámetro</v>
          </cell>
          <cell r="F21" t="str">
            <v>Precio por Metro</v>
          </cell>
        </row>
        <row r="22">
          <cell r="B22" t="str">
            <v>Tramos de 6 metros</v>
          </cell>
        </row>
        <row r="23">
          <cell r="B23" t="str">
            <v>campana Union Z</v>
          </cell>
        </row>
        <row r="24">
          <cell r="B24" t="str">
            <v>RDE   Presión de</v>
          </cell>
        </row>
        <row r="25">
          <cell r="B25" t="str">
            <v xml:space="preserve">      trabajo a</v>
          </cell>
        </row>
        <row r="26">
          <cell r="B26" t="str">
            <v xml:space="preserve">      23°C psi</v>
          </cell>
        </row>
        <row r="27">
          <cell r="B27" t="str">
            <v>32.5  125</v>
          </cell>
          <cell r="D27" t="str">
            <v>0210702003</v>
          </cell>
          <cell r="E27" t="str">
            <v>2</v>
          </cell>
          <cell r="F27" t="str">
            <v>$</v>
          </cell>
          <cell r="G27">
            <v>2650</v>
          </cell>
        </row>
        <row r="28">
          <cell r="B28" t="str">
            <v>41    100</v>
          </cell>
          <cell r="D28" t="str">
            <v>0210702004</v>
          </cell>
          <cell r="E28" t="str">
            <v>2</v>
          </cell>
          <cell r="F28" t="str">
            <v>$</v>
          </cell>
          <cell r="G28">
            <v>2208.5714285714289</v>
          </cell>
        </row>
        <row r="29">
          <cell r="D29" t="str">
            <v>0210902004</v>
          </cell>
          <cell r="E29" t="str">
            <v>3</v>
          </cell>
          <cell r="G29">
            <v>4531.4285714285716</v>
          </cell>
        </row>
        <row r="30">
          <cell r="B30" t="str">
            <v>51     80</v>
          </cell>
          <cell r="D30" t="str">
            <v>0210902005</v>
          </cell>
          <cell r="E30" t="str">
            <v>3</v>
          </cell>
          <cell r="F30" t="str">
            <v>$</v>
          </cell>
          <cell r="G30">
            <v>3794.2857142857147</v>
          </cell>
        </row>
        <row r="31">
          <cell r="D31" t="str">
            <v>0211002005</v>
          </cell>
          <cell r="E31" t="str">
            <v>4</v>
          </cell>
          <cell r="G31">
            <v>6082.8571428571431</v>
          </cell>
        </row>
        <row r="32">
          <cell r="D32" t="str">
            <v>0211202005</v>
          </cell>
          <cell r="E32" t="str">
            <v>6</v>
          </cell>
          <cell r="G32">
            <v>13038.571428571429</v>
          </cell>
        </row>
        <row r="33">
          <cell r="D33" t="str">
            <v>0211302005</v>
          </cell>
          <cell r="E33" t="str">
            <v>8</v>
          </cell>
          <cell r="G33">
            <v>22107.142857142859</v>
          </cell>
        </row>
        <row r="34">
          <cell r="D34" t="str">
            <v>0211402005</v>
          </cell>
          <cell r="E34" t="str">
            <v>10</v>
          </cell>
          <cell r="G34">
            <v>34177.142857142862</v>
          </cell>
        </row>
        <row r="35">
          <cell r="D35" t="str">
            <v>0211502005</v>
          </cell>
          <cell r="E35" t="str">
            <v>12</v>
          </cell>
          <cell r="G35">
            <v>48884.285714285717</v>
          </cell>
        </row>
      </sheetData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>
        <row r="1">
          <cell r="B1" t="str">
            <v>Sistema de Tubería y Accesorios</v>
          </cell>
        </row>
      </sheetData>
      <sheetData sheetId="20"/>
      <sheetData sheetId="21"/>
      <sheetData sheetId="22"/>
      <sheetData sheetId="23"/>
      <sheetData sheetId="24"/>
      <sheetData sheetId="25"/>
      <sheetData sheetId="26"/>
      <sheetData sheetId="27">
        <row r="1">
          <cell r="B1" t="str">
            <v>Sistema de Tubería y Accesorios</v>
          </cell>
        </row>
      </sheetData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>
        <row r="1">
          <cell r="B1">
            <v>0</v>
          </cell>
        </row>
      </sheetData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DES_ALDO"/>
      <sheetName val="APU COLECTOR NORTE."/>
      <sheetName val="FORMULARIO AIU"/>
      <sheetName val="PRESTA"/>
      <sheetName val="BASE"/>
      <sheetName val="BASE CTOS"/>
      <sheetName val="1. SISTEMA  MEDIA FALDA"/>
      <sheetName val="APU MEDIA FALDA"/>
      <sheetName val="2. SISTEMA LOS GILES"/>
      <sheetName val="APU LOS GILES"/>
      <sheetName val="3. SISTEMA BATEA MOJADA"/>
      <sheetName val="APU BATEA MOJADA"/>
      <sheetName val="4.PTAP "/>
      <sheetName val="APU PTAP"/>
      <sheetName val="5. OPTIM TANQUES"/>
      <sheetName val="APU TANQUE"/>
      <sheetName val="6. REDES"/>
      <sheetName val="APU REDES"/>
      <sheetName val="7. MICROCUENCAS"/>
      <sheetName val="APU MICRO"/>
      <sheetName val="RESUMEN OBRAS"/>
    </sheetNames>
    <sheetDataSet>
      <sheetData sheetId="0"/>
      <sheetData sheetId="1"/>
      <sheetData sheetId="2">
        <row r="48">
          <cell r="G48">
            <v>0.22</v>
          </cell>
        </row>
      </sheetData>
      <sheetData sheetId="3"/>
      <sheetData sheetId="4">
        <row r="137">
          <cell r="D137">
            <v>45820</v>
          </cell>
        </row>
        <row r="234">
          <cell r="D234">
            <v>91640</v>
          </cell>
        </row>
        <row r="503">
          <cell r="D503">
            <v>1500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AIU"/>
      <sheetName val="PRESTACIONES"/>
      <sheetName val="BASE"/>
      <sheetName val="ACUEDUCTO"/>
      <sheetName val="APU Acueducto"/>
      <sheetName val="ALCANTARILLADO"/>
      <sheetName val="APU REDES ALDO "/>
    </sheetNames>
    <sheetDataSet>
      <sheetData sheetId="0" refreshError="1">
        <row r="44">
          <cell r="G44">
            <v>0.3</v>
          </cell>
        </row>
      </sheetData>
      <sheetData sheetId="1" refreshError="1"/>
      <sheetData sheetId="2" refreshError="1">
        <row r="11">
          <cell r="D11">
            <v>65310.349866666686</v>
          </cell>
        </row>
        <row r="12">
          <cell r="D12">
            <v>48982.762400000014</v>
          </cell>
        </row>
        <row r="76">
          <cell r="D76">
            <v>10324</v>
          </cell>
        </row>
        <row r="86">
          <cell r="D86">
            <v>26284</v>
          </cell>
        </row>
        <row r="446">
          <cell r="D446">
            <v>37332</v>
          </cell>
        </row>
        <row r="460">
          <cell r="D460">
            <v>2550</v>
          </cell>
        </row>
        <row r="478">
          <cell r="D478">
            <v>1000000</v>
          </cell>
        </row>
        <row r="479">
          <cell r="D479">
            <v>1000000</v>
          </cell>
        </row>
      </sheetData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AIU"/>
      <sheetName val="PRESTACIONES"/>
      <sheetName val="BASE_Concretos"/>
      <sheetName val="BASE"/>
      <sheetName val="COLECTOR-NORTE"/>
      <sheetName val="APU COLECTOR-NORTE"/>
      <sheetName val="COLECTOR-SUR"/>
      <sheetName val="APU COLECTOR-SUR"/>
      <sheetName val="REDES SECUND SUR"/>
      <sheetName val="APU Redes Secundarias  SUR"/>
      <sheetName val="DOMICILIARES"/>
      <sheetName val="PRESUPUESTO PTAR"/>
      <sheetName val="APU PTAR"/>
      <sheetName val="CANAL CRIBADO"/>
      <sheetName val="APU CANAL CRIBADO"/>
    </sheetNames>
    <sheetDataSet>
      <sheetData sheetId="0"/>
      <sheetData sheetId="1"/>
      <sheetData sheetId="2"/>
      <sheetData sheetId="3">
        <row r="3">
          <cell r="C3">
            <v>0.3</v>
          </cell>
        </row>
        <row r="44">
          <cell r="D44">
            <v>371475.46752499999</v>
          </cell>
        </row>
        <row r="138">
          <cell r="D138">
            <v>35142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. G2. Sur - LOS PARRAS  3472"/>
      <sheetName val="SABANETA 3335"/>
      <sheetName val="AJIZAL 3335"/>
      <sheetName val="BASE"/>
      <sheetName val="4__G2__Sur_-_LOS_PARRAS__3472"/>
      <sheetName val="SABANETA_3335"/>
      <sheetName val="AJIZAL_3335"/>
      <sheetName val="AC2-AG96"/>
      <sheetName val="LISTA CÓDIGOS"/>
      <sheetName val="BASE APU"/>
      <sheetName val="MANO DE OBRA"/>
      <sheetName val="INSUMOS"/>
      <sheetName val="EQUIPOS"/>
      <sheetName val="MATERIALES"/>
      <sheetName val="ESTRUCTURAS"/>
      <sheetName val="TRANSPORTE"/>
      <sheetName val="PRES.AGRI"/>
    </sheetNames>
    <sheetDataSet>
      <sheetData sheetId="0"/>
      <sheetData sheetId="1" refreshError="1">
        <row r="7">
          <cell r="C7" t="str">
            <v>301, 301.A1</v>
          </cell>
          <cell r="D7">
            <v>1</v>
          </cell>
          <cell r="E7" t="str">
            <v>Corte, retiro y botada de pavimento:</v>
          </cell>
        </row>
        <row r="8">
          <cell r="C8" t="str">
            <v xml:space="preserve"> </v>
          </cell>
        </row>
        <row r="9">
          <cell r="B9">
            <v>4030101</v>
          </cell>
          <cell r="D9" t="str">
            <v>1.1</v>
          </cell>
          <cell r="E9" t="str">
            <v>Asfaltico (flexible)</v>
          </cell>
          <cell r="F9" t="str">
            <v>m3</v>
          </cell>
          <cell r="G9">
            <v>381</v>
          </cell>
          <cell r="I9">
            <v>43791</v>
          </cell>
          <cell r="J9">
            <v>58395.298499999997</v>
          </cell>
          <cell r="K9">
            <v>16684371</v>
          </cell>
        </row>
        <row r="10">
          <cell r="G10">
            <v>0</v>
          </cell>
        </row>
        <row r="11">
          <cell r="B11">
            <v>4030103</v>
          </cell>
          <cell r="D11" t="str">
            <v>1.2</v>
          </cell>
          <cell r="E11" t="str">
            <v>Concreto (rigido), incluye rieles o piedra pegada</v>
          </cell>
          <cell r="F11" t="str">
            <v>m3</v>
          </cell>
          <cell r="G11">
            <v>10</v>
          </cell>
          <cell r="I11">
            <v>56124</v>
          </cell>
          <cell r="J11">
            <v>74841.353999999992</v>
          </cell>
          <cell r="K11">
            <v>561240</v>
          </cell>
        </row>
        <row r="12">
          <cell r="G12">
            <v>0</v>
          </cell>
        </row>
        <row r="13">
          <cell r="B13">
            <v>4040345</v>
          </cell>
          <cell r="C13" t="str">
            <v>309, 309.A1</v>
          </cell>
          <cell r="D13">
            <v>2</v>
          </cell>
          <cell r="E13" t="str">
            <v>Retiro, almacenamiento y colocación de adoquines de concreto (no incluye suministro)</v>
          </cell>
          <cell r="F13" t="str">
            <v>m2</v>
          </cell>
          <cell r="G13">
            <v>42</v>
          </cell>
          <cell r="I13">
            <v>13527</v>
          </cell>
          <cell r="J13">
            <v>18038.254499999999</v>
          </cell>
          <cell r="K13">
            <v>568134</v>
          </cell>
        </row>
        <row r="14">
          <cell r="B14">
            <v>4040215</v>
          </cell>
          <cell r="C14" t="str">
            <v>105, 105.A2</v>
          </cell>
          <cell r="D14">
            <v>3</v>
          </cell>
          <cell r="E14" t="str">
            <v>Retiro, almacenamiento y colocación de cordones de concreto (no incluye suministro)</v>
          </cell>
          <cell r="F14" t="str">
            <v>m</v>
          </cell>
          <cell r="G14">
            <v>25</v>
          </cell>
          <cell r="I14">
            <v>13280</v>
          </cell>
          <cell r="J14">
            <v>17708.879999999997</v>
          </cell>
          <cell r="K14">
            <v>332000</v>
          </cell>
        </row>
        <row r="15">
          <cell r="G15">
            <v>0</v>
          </cell>
        </row>
        <row r="16">
          <cell r="C16" t="str">
            <v>100, 105</v>
          </cell>
          <cell r="D16">
            <v>4</v>
          </cell>
          <cell r="E16" t="str">
            <v>Demolición, cargue, retiro y botada de:</v>
          </cell>
          <cell r="F16" t="str">
            <v xml:space="preserve"> </v>
          </cell>
          <cell r="G16">
            <v>0</v>
          </cell>
        </row>
        <row r="17">
          <cell r="G17">
            <v>0</v>
          </cell>
        </row>
        <row r="18">
          <cell r="B18">
            <v>4015201</v>
          </cell>
          <cell r="C18" t="str">
            <v xml:space="preserve"> 105.2, 105.2.A1</v>
          </cell>
          <cell r="D18">
            <v>4.0999999999999996</v>
          </cell>
          <cell r="E18" t="str">
            <v>Andenes con y sin escalas, en cualquier material (simples o reforzado)</v>
          </cell>
          <cell r="F18" t="str">
            <v xml:space="preserve"> m3</v>
          </cell>
          <cell r="G18">
            <v>8</v>
          </cell>
          <cell r="I18">
            <v>44732</v>
          </cell>
          <cell r="J18">
            <v>59650.121999999996</v>
          </cell>
          <cell r="K18">
            <v>357856</v>
          </cell>
        </row>
        <row r="19">
          <cell r="G19">
            <v>0</v>
          </cell>
        </row>
        <row r="20">
          <cell r="B20">
            <v>4015103</v>
          </cell>
          <cell r="C20" t="str">
            <v xml:space="preserve"> 105.1, 105.1.A1</v>
          </cell>
          <cell r="D20">
            <v>4.2</v>
          </cell>
          <cell r="E20" t="str">
            <v>Cordones (retiro si son prefabricados)</v>
          </cell>
          <cell r="F20" t="str">
            <v xml:space="preserve"> m3</v>
          </cell>
          <cell r="G20">
            <v>3</v>
          </cell>
          <cell r="I20">
            <v>49008</v>
          </cell>
          <cell r="J20">
            <v>65352.167999999998</v>
          </cell>
          <cell r="K20">
            <v>147024</v>
          </cell>
        </row>
        <row r="21">
          <cell r="K21">
            <v>0</v>
          </cell>
        </row>
        <row r="22">
          <cell r="B22">
            <v>4015536</v>
          </cell>
          <cell r="C22" t="str">
            <v xml:space="preserve"> 105.2, 105.1.A3</v>
          </cell>
          <cell r="D22">
            <v>4.3</v>
          </cell>
          <cell r="E22" t="str">
            <v>Concreto simple o reforzado</v>
          </cell>
          <cell r="F22" t="str">
            <v xml:space="preserve"> m3</v>
          </cell>
          <cell r="G22">
            <v>3</v>
          </cell>
          <cell r="I22">
            <v>65047</v>
          </cell>
          <cell r="J22">
            <v>86740.174499999994</v>
          </cell>
          <cell r="K22">
            <v>195141</v>
          </cell>
        </row>
        <row r="24">
          <cell r="C24" t="str">
            <v xml:space="preserve"> 103, 104, 107, 107.1, 107.A1, 201, 201.A1</v>
          </cell>
          <cell r="D24">
            <v>5</v>
          </cell>
          <cell r="E24" t="str">
            <v>Excavación, manual o mecánica, en cualquier material y grado de humedad, a las siguientes profundidades:</v>
          </cell>
          <cell r="G24">
            <v>0</v>
          </cell>
        </row>
        <row r="25">
          <cell r="G25">
            <v>0</v>
          </cell>
        </row>
        <row r="26">
          <cell r="B26">
            <v>4021103</v>
          </cell>
          <cell r="D26">
            <v>5.0999999999999996</v>
          </cell>
          <cell r="E26" t="str">
            <v>Entre 0 y 2,0 m de profundidad</v>
          </cell>
          <cell r="F26" t="str">
            <v>m3</v>
          </cell>
          <cell r="G26">
            <v>3585</v>
          </cell>
          <cell r="I26">
            <v>7189</v>
          </cell>
          <cell r="J26">
            <v>9586.5314999999991</v>
          </cell>
          <cell r="K26">
            <v>25772565</v>
          </cell>
        </row>
        <row r="27">
          <cell r="G27">
            <v>0</v>
          </cell>
        </row>
        <row r="28">
          <cell r="B28">
            <v>4021303</v>
          </cell>
          <cell r="C28">
            <v>107.2</v>
          </cell>
          <cell r="D28">
            <v>5.2</v>
          </cell>
          <cell r="E28" t="str">
            <v>En roca, a cualquier profundidad</v>
          </cell>
          <cell r="F28" t="str">
            <v>m3</v>
          </cell>
          <cell r="G28">
            <v>7</v>
          </cell>
          <cell r="I28">
            <v>53529</v>
          </cell>
          <cell r="J28">
            <v>71380.921499999997</v>
          </cell>
          <cell r="K28">
            <v>374703</v>
          </cell>
        </row>
        <row r="29">
          <cell r="G29">
            <v>0</v>
          </cell>
        </row>
        <row r="30">
          <cell r="B30">
            <v>4021503</v>
          </cell>
          <cell r="D30">
            <v>5.3</v>
          </cell>
          <cell r="E30" t="str">
            <v>Para nichos de investigación entre 0 y 2 m (incluye lleno con material de la escavación y botada de escombros)</v>
          </cell>
          <cell r="F30" t="str">
            <v>m3</v>
          </cell>
          <cell r="G30">
            <v>150</v>
          </cell>
          <cell r="I30">
            <v>18551</v>
          </cell>
          <cell r="J30">
            <v>24737.7585</v>
          </cell>
          <cell r="K30">
            <v>2782650</v>
          </cell>
        </row>
        <row r="31">
          <cell r="C31" t="str">
            <v xml:space="preserve"> </v>
          </cell>
          <cell r="G31">
            <v>0</v>
          </cell>
        </row>
        <row r="32">
          <cell r="B32">
            <v>4025001</v>
          </cell>
          <cell r="C32">
            <v>205</v>
          </cell>
          <cell r="D32">
            <v>6</v>
          </cell>
          <cell r="E32" t="str">
            <v>Cargue, retiro y botada de material sobrante y escombros, a cualquier distancia (incluye acarreo en sitio sin acceso vehicular)</v>
          </cell>
          <cell r="F32" t="str">
            <v>m3</v>
          </cell>
          <cell r="G32">
            <v>2257</v>
          </cell>
          <cell r="I32">
            <v>16625</v>
          </cell>
          <cell r="J32">
            <v>22169.4375</v>
          </cell>
          <cell r="K32">
            <v>37522625</v>
          </cell>
        </row>
        <row r="33">
          <cell r="G33">
            <v>0</v>
          </cell>
        </row>
        <row r="34">
          <cell r="C34" t="str">
            <v>204, 204.A1, 206</v>
          </cell>
          <cell r="D34">
            <v>7</v>
          </cell>
          <cell r="E34" t="str">
            <v>Llenos compactados en zanjas y apiques:</v>
          </cell>
          <cell r="G34">
            <v>0</v>
          </cell>
        </row>
        <row r="35">
          <cell r="G35">
            <v>0</v>
          </cell>
        </row>
        <row r="36">
          <cell r="B36">
            <v>4024103</v>
          </cell>
          <cell r="D36">
            <v>7.1</v>
          </cell>
          <cell r="E36" t="str">
            <v>Con material selecto de excavación</v>
          </cell>
          <cell r="F36" t="str">
            <v>m3</v>
          </cell>
          <cell r="G36">
            <v>1330</v>
          </cell>
          <cell r="I36">
            <v>8051</v>
          </cell>
          <cell r="J36">
            <v>10736.0085</v>
          </cell>
          <cell r="K36">
            <v>10707830</v>
          </cell>
        </row>
        <row r="37">
          <cell r="G37">
            <v>0</v>
          </cell>
        </row>
        <row r="38">
          <cell r="B38">
            <v>4024112</v>
          </cell>
          <cell r="D38">
            <v>7.2</v>
          </cell>
          <cell r="E38" t="str">
            <v>Con material de préstamo (arenilla o similar)</v>
          </cell>
          <cell r="F38" t="str">
            <v>m3</v>
          </cell>
          <cell r="G38">
            <v>1015</v>
          </cell>
          <cell r="I38">
            <v>15712</v>
          </cell>
          <cell r="J38">
            <v>20951.951999999997</v>
          </cell>
          <cell r="K38">
            <v>15947680</v>
          </cell>
        </row>
        <row r="39">
          <cell r="G39">
            <v>0</v>
          </cell>
        </row>
        <row r="40">
          <cell r="B40">
            <v>4030301</v>
          </cell>
          <cell r="C40">
            <v>303</v>
          </cell>
          <cell r="D40">
            <v>7.3</v>
          </cell>
          <cell r="E40" t="str">
            <v>Con material granular para base</v>
          </cell>
          <cell r="F40" t="str">
            <v>m3</v>
          </cell>
          <cell r="G40">
            <v>951</v>
          </cell>
          <cell r="I40">
            <v>41911</v>
          </cell>
          <cell r="J40">
            <v>55888.318499999994</v>
          </cell>
          <cell r="K40">
            <v>39857361</v>
          </cell>
        </row>
        <row r="41">
          <cell r="G41">
            <v>0</v>
          </cell>
        </row>
        <row r="42">
          <cell r="B42">
            <v>4040401</v>
          </cell>
          <cell r="C42">
            <v>404</v>
          </cell>
          <cell r="D42">
            <v>8</v>
          </cell>
          <cell r="E42" t="str">
            <v>Suministro, transporte e instalación de entresuelo para apoyo de tubería, en arenilla</v>
          </cell>
          <cell r="F42" t="str">
            <v>m3</v>
          </cell>
          <cell r="G42">
            <v>220</v>
          </cell>
          <cell r="I42">
            <v>37094</v>
          </cell>
          <cell r="J42">
            <v>49464.848999999995</v>
          </cell>
          <cell r="K42">
            <v>8160680</v>
          </cell>
        </row>
        <row r="43">
          <cell r="G43">
            <v>0</v>
          </cell>
        </row>
        <row r="44">
          <cell r="B44">
            <v>4040301</v>
          </cell>
          <cell r="C44" t="str">
            <v>403, 403.A2, 501, 506, 507</v>
          </cell>
          <cell r="D44">
            <v>9</v>
          </cell>
          <cell r="E44" t="str">
            <v>Reconstrucción de andenes en concreto, con y sin escalas</v>
          </cell>
          <cell r="F44" t="str">
            <v>m2</v>
          </cell>
          <cell r="G44">
            <v>70</v>
          </cell>
          <cell r="I44">
            <v>32102</v>
          </cell>
          <cell r="J44">
            <v>42808.017</v>
          </cell>
          <cell r="K44">
            <v>2247140</v>
          </cell>
        </row>
        <row r="45">
          <cell r="G45">
            <v>0</v>
          </cell>
        </row>
        <row r="46">
          <cell r="B46">
            <v>4040220</v>
          </cell>
          <cell r="C46">
            <v>402</v>
          </cell>
          <cell r="D46">
            <v>10</v>
          </cell>
          <cell r="E46" t="str">
            <v>Reconstrucción de cordones simples, de dos o tres caras, prefabricados o vaciados  en el sitio de cualquier dimensión.</v>
          </cell>
          <cell r="F46" t="str">
            <v>m</v>
          </cell>
          <cell r="G46">
            <v>50</v>
          </cell>
          <cell r="I46">
            <v>16358</v>
          </cell>
          <cell r="J46">
            <v>21813.393</v>
          </cell>
          <cell r="K46">
            <v>817900</v>
          </cell>
        </row>
        <row r="48">
          <cell r="B48">
            <v>4040130</v>
          </cell>
          <cell r="C48" t="str">
            <v>401, 401.A1, 501, 506, 507</v>
          </cell>
          <cell r="D48">
            <v>11</v>
          </cell>
          <cell r="E48" t="str">
            <v>Reconstrucción de cunetas o cordón cuneta, cualquier tipo de sección</v>
          </cell>
          <cell r="F48" t="str">
            <v>m</v>
          </cell>
          <cell r="G48">
            <v>5</v>
          </cell>
          <cell r="I48">
            <v>21714</v>
          </cell>
          <cell r="J48">
            <v>28955.618999999999</v>
          </cell>
          <cell r="K48">
            <v>108570</v>
          </cell>
        </row>
        <row r="49">
          <cell r="G49">
            <v>0</v>
          </cell>
        </row>
        <row r="50">
          <cell r="C50" t="str">
            <v>406, 406.A1, 407.A1</v>
          </cell>
          <cell r="D50">
            <v>12</v>
          </cell>
          <cell r="E50" t="str">
            <v>Reconstrucción de engramados</v>
          </cell>
          <cell r="G50">
            <v>0</v>
          </cell>
        </row>
        <row r="51">
          <cell r="G51">
            <v>0</v>
          </cell>
        </row>
        <row r="52">
          <cell r="B52">
            <v>4040601</v>
          </cell>
          <cell r="D52">
            <v>12.1</v>
          </cell>
          <cell r="E52" t="str">
            <v>Con reutilización de grama existente:</v>
          </cell>
          <cell r="F52" t="str">
            <v>m2</v>
          </cell>
          <cell r="G52">
            <v>5</v>
          </cell>
          <cell r="I52">
            <v>3997</v>
          </cell>
          <cell r="J52">
            <v>5329.9994999999999</v>
          </cell>
          <cell r="K52">
            <v>19985</v>
          </cell>
        </row>
        <row r="53">
          <cell r="G53">
            <v>0</v>
          </cell>
        </row>
        <row r="54">
          <cell r="B54">
            <v>4040603</v>
          </cell>
          <cell r="D54">
            <v>12.2</v>
          </cell>
          <cell r="E54" t="str">
            <v>Con suministro, transporte y colocación de grama</v>
          </cell>
          <cell r="F54" t="str">
            <v>m2</v>
          </cell>
          <cell r="G54">
            <v>30</v>
          </cell>
          <cell r="I54">
            <v>6637</v>
          </cell>
          <cell r="J54">
            <v>8850.4394999999986</v>
          </cell>
          <cell r="K54">
            <v>199110</v>
          </cell>
        </row>
        <row r="56">
          <cell r="B56">
            <v>4051101</v>
          </cell>
          <cell r="C56" t="str">
            <v xml:space="preserve"> 306, 306.A1, 307</v>
          </cell>
          <cell r="D56">
            <v>13</v>
          </cell>
          <cell r="E56" t="str">
            <v>Suministro, transporte, colocación  de concreto de 21  Mpa  para el vaciado de fundaciones, apoyo de anclajes y  elementos de confinación de pavimentos.</v>
          </cell>
          <cell r="F56" t="str">
            <v>m3</v>
          </cell>
          <cell r="G56">
            <v>15</v>
          </cell>
          <cell r="I56">
            <v>203228</v>
          </cell>
          <cell r="J56">
            <v>271004.538</v>
          </cell>
          <cell r="K56">
            <v>3048420</v>
          </cell>
        </row>
        <row r="57">
          <cell r="G57">
            <v>0</v>
          </cell>
        </row>
        <row r="58">
          <cell r="C58" t="str">
            <v>305, 306, 306.A1, 307</v>
          </cell>
          <cell r="D58">
            <v>14</v>
          </cell>
          <cell r="E58" t="str">
            <v xml:space="preserve">Suministro, transporte, colocación y compactación de pavimento asfáltico, para: </v>
          </cell>
          <cell r="G58">
            <v>0</v>
          </cell>
        </row>
        <row r="60">
          <cell r="B60">
            <v>4030701</v>
          </cell>
          <cell r="D60">
            <v>14.1</v>
          </cell>
          <cell r="E60" t="str">
            <v>Pavimentación total de la vía</v>
          </cell>
          <cell r="F60" t="str">
            <v>m3</v>
          </cell>
          <cell r="G60">
            <v>5</v>
          </cell>
          <cell r="I60">
            <v>293063</v>
          </cell>
          <cell r="J60">
            <v>390799.51049999997</v>
          </cell>
          <cell r="K60">
            <v>1465315</v>
          </cell>
        </row>
        <row r="61">
          <cell r="G61">
            <v>0</v>
          </cell>
        </row>
        <row r="62">
          <cell r="B62">
            <v>4030705</v>
          </cell>
          <cell r="D62">
            <v>14.2</v>
          </cell>
          <cell r="E62" t="str">
            <v>Para parcheo</v>
          </cell>
          <cell r="F62" t="str">
            <v>m3</v>
          </cell>
          <cell r="G62">
            <v>496</v>
          </cell>
          <cell r="I62">
            <v>368064</v>
          </cell>
          <cell r="J62">
            <v>490813.34399999998</v>
          </cell>
          <cell r="K62">
            <v>182559744</v>
          </cell>
        </row>
        <row r="63">
          <cell r="G63">
            <v>0</v>
          </cell>
        </row>
        <row r="64">
          <cell r="B64" t="str">
            <v xml:space="preserve">TUBERIAS Y ACCESORIOS  PARA REDES DE ACUEDUCTO </v>
          </cell>
        </row>
        <row r="65">
          <cell r="C65" t="str">
            <v>701, 701.1, 701.1.A1, 704</v>
          </cell>
          <cell r="D65">
            <v>15</v>
          </cell>
          <cell r="E65" t="str">
            <v>Suministro, transporte y colocación de tubería de acero para acueducto schedule 40 (incluye protección y tratamiento), en los siguientes diámetros:</v>
          </cell>
          <cell r="G65">
            <v>0</v>
          </cell>
        </row>
        <row r="66">
          <cell r="B66">
            <v>4071008</v>
          </cell>
          <cell r="D66">
            <v>15.1</v>
          </cell>
          <cell r="E66" t="str">
            <v>75 mm (3")</v>
          </cell>
          <cell r="F66" t="str">
            <v>m</v>
          </cell>
          <cell r="G66">
            <v>4</v>
          </cell>
          <cell r="I66">
            <v>62066</v>
          </cell>
          <cell r="J66">
            <v>82765.010999999999</v>
          </cell>
          <cell r="K66">
            <v>248264</v>
          </cell>
        </row>
        <row r="67">
          <cell r="G67">
            <v>0</v>
          </cell>
        </row>
        <row r="68">
          <cell r="B68">
            <v>4071010</v>
          </cell>
          <cell r="D68">
            <v>15.2</v>
          </cell>
          <cell r="E68" t="str">
            <v>100 mm (4")</v>
          </cell>
          <cell r="F68" t="str">
            <v>m</v>
          </cell>
          <cell r="G68">
            <v>40</v>
          </cell>
          <cell r="I68">
            <v>78590</v>
          </cell>
          <cell r="J68">
            <v>104799.765</v>
          </cell>
          <cell r="K68">
            <v>3143600</v>
          </cell>
        </row>
        <row r="69">
          <cell r="G69">
            <v>0</v>
          </cell>
        </row>
        <row r="70">
          <cell r="B70">
            <v>4071014</v>
          </cell>
          <cell r="D70">
            <v>15.3</v>
          </cell>
          <cell r="E70" t="str">
            <v>150 mm (6")</v>
          </cell>
          <cell r="F70" t="str">
            <v>m</v>
          </cell>
          <cell r="G70">
            <v>9</v>
          </cell>
          <cell r="I70">
            <v>121932</v>
          </cell>
          <cell r="J70">
            <v>162596.32199999999</v>
          </cell>
          <cell r="K70">
            <v>1097388</v>
          </cell>
        </row>
        <row r="72">
          <cell r="B72">
            <v>4071018</v>
          </cell>
          <cell r="D72">
            <v>15.4</v>
          </cell>
          <cell r="E72" t="str">
            <v>250 mm (10")</v>
          </cell>
          <cell r="F72" t="str">
            <v>m</v>
          </cell>
          <cell r="G72">
            <v>3</v>
          </cell>
          <cell r="I72">
            <v>280343</v>
          </cell>
          <cell r="J72">
            <v>373837.39049999998</v>
          </cell>
          <cell r="K72">
            <v>841029</v>
          </cell>
        </row>
        <row r="74">
          <cell r="C74" t="str">
            <v>701, 701.3, 701.3.A1, 704</v>
          </cell>
          <cell r="D74">
            <v>16</v>
          </cell>
          <cell r="E74" t="str">
            <v>Transporte y colocación  tubería   PVC-P  RDE 13.5  para acueducto ( Las Empresas suministran la tubería,  los empaques y el lubricante requerido, en los siguientes diámetros:</v>
          </cell>
          <cell r="G74">
            <v>0</v>
          </cell>
        </row>
        <row r="75">
          <cell r="B75">
            <v>4073012</v>
          </cell>
          <cell r="D75">
            <v>16.100000000000001</v>
          </cell>
          <cell r="E75" t="str">
            <v>100 mm (4")</v>
          </cell>
          <cell r="F75" t="str">
            <v>m</v>
          </cell>
          <cell r="G75">
            <v>3200</v>
          </cell>
          <cell r="I75">
            <v>11091</v>
          </cell>
          <cell r="J75">
            <v>14789.848499999998</v>
          </cell>
          <cell r="K75">
            <v>35491200</v>
          </cell>
        </row>
        <row r="76">
          <cell r="G76">
            <v>0</v>
          </cell>
        </row>
        <row r="77">
          <cell r="B77">
            <v>4073014</v>
          </cell>
          <cell r="D77">
            <v>16.2</v>
          </cell>
          <cell r="E77" t="str">
            <v>150 mm (6")</v>
          </cell>
          <cell r="F77" t="str">
            <v>m</v>
          </cell>
          <cell r="G77">
            <v>900</v>
          </cell>
          <cell r="I77">
            <v>12377</v>
          </cell>
          <cell r="J77">
            <v>16504.729499999998</v>
          </cell>
          <cell r="K77">
            <v>11139300</v>
          </cell>
        </row>
        <row r="79">
          <cell r="C79" t="str">
            <v>701, 701.1, 701.1.A1, 704</v>
          </cell>
          <cell r="D79">
            <v>17</v>
          </cell>
          <cell r="E79" t="str">
            <v>Transporte y colocación de tubería de hierro dúctil para acueducto  TK9 unión mécanica  ( Las empresas suministran  la tubería ,los empaques y el lubricante, en los siguientes diámetros:</v>
          </cell>
          <cell r="G79">
            <v>0</v>
          </cell>
        </row>
        <row r="80">
          <cell r="B80">
            <v>4072012</v>
          </cell>
          <cell r="D80">
            <v>17.100000000000001</v>
          </cell>
          <cell r="E80" t="str">
            <v>300 mm (12")</v>
          </cell>
          <cell r="F80" t="str">
            <v>m</v>
          </cell>
          <cell r="G80">
            <v>500</v>
          </cell>
          <cell r="I80">
            <v>22472</v>
          </cell>
          <cell r="J80">
            <v>29966.411999999997</v>
          </cell>
          <cell r="K80">
            <v>11236000</v>
          </cell>
        </row>
        <row r="82">
          <cell r="B82">
            <v>4072014</v>
          </cell>
          <cell r="D82">
            <v>17.2</v>
          </cell>
          <cell r="E82" t="str">
            <v>350 mm (14")</v>
          </cell>
          <cell r="F82" t="str">
            <v>m</v>
          </cell>
          <cell r="G82">
            <v>450</v>
          </cell>
          <cell r="I82">
            <v>27858</v>
          </cell>
          <cell r="J82">
            <v>37148.642999999996</v>
          </cell>
          <cell r="K82">
            <v>12536100</v>
          </cell>
        </row>
        <row r="83">
          <cell r="G83">
            <v>0</v>
          </cell>
        </row>
        <row r="84">
          <cell r="B84">
            <v>4071068</v>
          </cell>
          <cell r="C84" t="str">
            <v>706, 701.N1</v>
          </cell>
          <cell r="D84">
            <v>18</v>
          </cell>
          <cell r="E84" t="str">
            <v>Suministro, transporte y colocación de tubería galvanizada de 37.5 mm (1 1/2") para atraque de tuberias (incluye cortes y soldaduras)</v>
          </cell>
          <cell r="F84" t="str">
            <v>m</v>
          </cell>
          <cell r="G84">
            <v>20</v>
          </cell>
          <cell r="I84">
            <v>12099</v>
          </cell>
          <cell r="J84">
            <v>16134.0165</v>
          </cell>
          <cell r="K84">
            <v>241980</v>
          </cell>
        </row>
        <row r="86">
          <cell r="C86" t="str">
            <v>803, 707, 707.A2</v>
          </cell>
          <cell r="D86">
            <v>19</v>
          </cell>
          <cell r="E86" t="str">
            <v>Suministro, transporte y colocación de tubería PVC-Sanitaria para desagües de cajas de válvulas, incluye suministro, transporte e instalación de rejilla en aluminio en la caja y las perforaciones, emboquilladas y resanes tanto en la caja como en la cámara</v>
          </cell>
        </row>
        <row r="87">
          <cell r="B87">
            <v>4083178</v>
          </cell>
          <cell r="D87">
            <v>19.100000000000001</v>
          </cell>
          <cell r="E87" t="str">
            <v>100 mm (4")</v>
          </cell>
          <cell r="F87" t="str">
            <v>m</v>
          </cell>
          <cell r="G87">
            <v>80</v>
          </cell>
          <cell r="I87">
            <v>24899</v>
          </cell>
          <cell r="J87">
            <v>33202.816500000001</v>
          </cell>
          <cell r="K87">
            <v>1991920</v>
          </cell>
        </row>
        <row r="88">
          <cell r="G88">
            <v>0</v>
          </cell>
        </row>
        <row r="89">
          <cell r="C89">
            <v>601</v>
          </cell>
          <cell r="D89">
            <v>20</v>
          </cell>
          <cell r="E89" t="str">
            <v>Suministro, transporte, figuración y colocación de  acero de refuerzo en los siguientes diámetros :</v>
          </cell>
        </row>
        <row r="90">
          <cell r="B90">
            <v>4060122</v>
          </cell>
          <cell r="D90">
            <v>20.100000000000001</v>
          </cell>
          <cell r="E90" t="str">
            <v>9.52 mm  (3/8")  grado 60</v>
          </cell>
          <cell r="F90" t="str">
            <v>kg</v>
          </cell>
          <cell r="G90">
            <v>75</v>
          </cell>
          <cell r="I90">
            <v>3162</v>
          </cell>
          <cell r="J90">
            <v>4216.527</v>
          </cell>
          <cell r="K90">
            <v>237150</v>
          </cell>
        </row>
        <row r="92">
          <cell r="B92">
            <v>4060120</v>
          </cell>
          <cell r="D92">
            <v>20.2</v>
          </cell>
          <cell r="E92" t="str">
            <v>12.70 mm  (1/2")  grado 60</v>
          </cell>
          <cell r="F92" t="str">
            <v>kg</v>
          </cell>
          <cell r="G92">
            <v>16</v>
          </cell>
          <cell r="I92">
            <v>2244</v>
          </cell>
          <cell r="J92">
            <v>2992.3739999999998</v>
          </cell>
          <cell r="K92">
            <v>35904</v>
          </cell>
        </row>
        <row r="94">
          <cell r="B94">
            <v>4060124</v>
          </cell>
          <cell r="D94">
            <v>20.3</v>
          </cell>
          <cell r="E94" t="str">
            <v>12.70 mm  (5/8")  grado 60</v>
          </cell>
          <cell r="F94" t="str">
            <v>kg</v>
          </cell>
          <cell r="G94">
            <v>20</v>
          </cell>
          <cell r="I94">
            <v>2261</v>
          </cell>
          <cell r="J94">
            <v>3015.0434999999998</v>
          </cell>
          <cell r="K94">
            <v>45220</v>
          </cell>
        </row>
        <row r="95">
          <cell r="E95" t="str">
            <v>ACCESORIOS</v>
          </cell>
        </row>
        <row r="96">
          <cell r="G96">
            <v>0</v>
          </cell>
        </row>
        <row r="97">
          <cell r="C97" t="str">
            <v>705, 706</v>
          </cell>
          <cell r="D97">
            <v>21</v>
          </cell>
          <cell r="E97" t="str">
            <v>Suministro, transporte y colocación de unión de reparación universal, en los siguientes diámetros:</v>
          </cell>
          <cell r="G97">
            <v>0</v>
          </cell>
        </row>
        <row r="98">
          <cell r="B98">
            <v>4079150</v>
          </cell>
          <cell r="D98">
            <v>21.1</v>
          </cell>
          <cell r="E98" t="str">
            <v>De 75 mm (3") - Rango de atención en extemos de 88.1 mm a 102.4</v>
          </cell>
          <cell r="F98" t="str">
            <v>un</v>
          </cell>
          <cell r="G98">
            <v>6</v>
          </cell>
          <cell r="I98">
            <v>79749</v>
          </cell>
          <cell r="J98">
            <v>106345.29149999999</v>
          </cell>
          <cell r="K98">
            <v>478494</v>
          </cell>
        </row>
        <row r="99">
          <cell r="G99">
            <v>0</v>
          </cell>
        </row>
        <row r="100">
          <cell r="B100">
            <v>4079152</v>
          </cell>
          <cell r="D100">
            <v>21.2</v>
          </cell>
          <cell r="E100" t="str">
            <v>De 100 mm (4") - Rango de atención en extremos de 109 mm a 127.8 mm</v>
          </cell>
          <cell r="F100" t="str">
            <v>un</v>
          </cell>
          <cell r="G100">
            <v>58</v>
          </cell>
          <cell r="I100">
            <v>81189</v>
          </cell>
          <cell r="J100">
            <v>108265.5315</v>
          </cell>
          <cell r="K100">
            <v>4708962</v>
          </cell>
        </row>
        <row r="101">
          <cell r="G101">
            <v>0</v>
          </cell>
        </row>
        <row r="102">
          <cell r="B102">
            <v>4079154</v>
          </cell>
          <cell r="D102">
            <v>21.3</v>
          </cell>
          <cell r="E102" t="str">
            <v>De 150 mm (6") - Rango de atención en extremos de 159.2 mm a 181.6 mm</v>
          </cell>
          <cell r="F102" t="str">
            <v>un</v>
          </cell>
          <cell r="G102">
            <v>17</v>
          </cell>
          <cell r="I102">
            <v>131600</v>
          </cell>
          <cell r="J102">
            <v>175488.59999999998</v>
          </cell>
          <cell r="K102">
            <v>2237200</v>
          </cell>
        </row>
        <row r="103">
          <cell r="G103">
            <v>0</v>
          </cell>
        </row>
        <row r="104">
          <cell r="B104">
            <v>4079156</v>
          </cell>
          <cell r="D104">
            <v>21.4</v>
          </cell>
          <cell r="E104" t="str">
            <v>De 200 mm (8") - Rango de atención en extremos de 218.1 mm a 235.0 mm</v>
          </cell>
          <cell r="F104" t="str">
            <v>un</v>
          </cell>
          <cell r="G104">
            <v>1</v>
          </cell>
          <cell r="I104">
            <v>206927</v>
          </cell>
          <cell r="J104">
            <v>275937.1545</v>
          </cell>
          <cell r="K104">
            <v>206927</v>
          </cell>
        </row>
        <row r="105">
          <cell r="G105">
            <v>0</v>
          </cell>
        </row>
        <row r="106">
          <cell r="B106">
            <v>4079158</v>
          </cell>
          <cell r="D106">
            <v>21.5</v>
          </cell>
          <cell r="E106" t="str">
            <v>De 250 mm (10") - Rango de atención en extremos de 272 mm a 289 mm</v>
          </cell>
          <cell r="F106" t="str">
            <v>un</v>
          </cell>
          <cell r="G106">
            <v>2</v>
          </cell>
          <cell r="I106">
            <v>309361</v>
          </cell>
          <cell r="J106">
            <v>412532.89349999995</v>
          </cell>
          <cell r="K106">
            <v>618722</v>
          </cell>
        </row>
        <row r="108">
          <cell r="B108">
            <v>4079160</v>
          </cell>
          <cell r="D108">
            <v>21.6</v>
          </cell>
          <cell r="E108" t="str">
            <v>De 300 mm (12") - Rango de atención en extremos de XXX  mm   a  XXX mm</v>
          </cell>
          <cell r="F108" t="str">
            <v>un</v>
          </cell>
          <cell r="G108">
            <v>5</v>
          </cell>
          <cell r="I108">
            <v>443745</v>
          </cell>
          <cell r="J108">
            <v>591733.9574999999</v>
          </cell>
          <cell r="K108">
            <v>2218725</v>
          </cell>
        </row>
        <row r="110">
          <cell r="D110">
            <v>21.7</v>
          </cell>
          <cell r="E110" t="str">
            <v>De 350 mm (14") - Rango de atención en extremos de XXX mm a  XXX mm</v>
          </cell>
          <cell r="F110" t="str">
            <v>un</v>
          </cell>
          <cell r="G110">
            <v>4</v>
          </cell>
          <cell r="I110">
            <v>580000</v>
          </cell>
          <cell r="J110">
            <v>773430</v>
          </cell>
          <cell r="K110">
            <v>2320000</v>
          </cell>
        </row>
        <row r="112">
          <cell r="C112" t="str">
            <v>701, 701.2, 701.7, 704, 706</v>
          </cell>
          <cell r="D112">
            <v>22</v>
          </cell>
          <cell r="E112" t="str">
            <v>Suministro, transporte y colocación de tees en hierro fundido o hierro ductil para tubería PVC RDE 13.5, en los siguientes diámetros:</v>
          </cell>
        </row>
        <row r="113">
          <cell r="B113">
            <v>4072360</v>
          </cell>
          <cell r="D113">
            <v>22.1</v>
          </cell>
          <cell r="E113" t="str">
            <v>De 100 mm x 100 mm (4" x 4")</v>
          </cell>
          <cell r="F113" t="str">
            <v>un</v>
          </cell>
          <cell r="G113">
            <v>8</v>
          </cell>
          <cell r="I113">
            <v>110895</v>
          </cell>
          <cell r="J113">
            <v>147878.48249999998</v>
          </cell>
          <cell r="K113">
            <v>887160</v>
          </cell>
        </row>
        <row r="114">
          <cell r="G114">
            <v>0</v>
          </cell>
        </row>
        <row r="115">
          <cell r="B115">
            <v>4072343</v>
          </cell>
          <cell r="D115">
            <v>22.2</v>
          </cell>
          <cell r="E115" t="str">
            <v>De 150 mm x 75 mm (6" x 3")</v>
          </cell>
          <cell r="F115" t="str">
            <v>un</v>
          </cell>
          <cell r="G115">
            <v>1</v>
          </cell>
          <cell r="I115">
            <v>173198</v>
          </cell>
          <cell r="J115">
            <v>230959.533</v>
          </cell>
          <cell r="K115">
            <v>173198</v>
          </cell>
        </row>
        <row r="116">
          <cell r="G116">
            <v>0</v>
          </cell>
        </row>
        <row r="117">
          <cell r="B117">
            <v>4072366</v>
          </cell>
          <cell r="D117">
            <v>22.3</v>
          </cell>
          <cell r="E117" t="str">
            <v>De 150 mm x 100 mm (6" x 4")</v>
          </cell>
          <cell r="F117" t="str">
            <v>un</v>
          </cell>
          <cell r="G117">
            <v>9</v>
          </cell>
          <cell r="I117">
            <v>205678</v>
          </cell>
          <cell r="J117">
            <v>274271.61299999995</v>
          </cell>
          <cell r="K117">
            <v>1851102</v>
          </cell>
        </row>
        <row r="118">
          <cell r="G118">
            <v>0</v>
          </cell>
        </row>
        <row r="119">
          <cell r="C119" t="str">
            <v>706.A2</v>
          </cell>
          <cell r="D119">
            <v>24</v>
          </cell>
          <cell r="E119" t="str">
            <v>Suministro, transporte y colocación de de tee partida para  intercalado de hidrantes ( el hidrante y el codo lo suministran las Empresas ), incluye válvula de compuerta elástica bridada, adaptador de transicón brida x unta rápida y anclaje de la válvula ,</v>
          </cell>
          <cell r="G119">
            <v>0</v>
          </cell>
        </row>
        <row r="120">
          <cell r="B120">
            <v>4071559</v>
          </cell>
          <cell r="D120">
            <v>24.1</v>
          </cell>
          <cell r="E120" t="str">
            <v>75 mm x  75 mm (3" x 3")</v>
          </cell>
          <cell r="F120" t="str">
            <v>un</v>
          </cell>
          <cell r="G120">
            <v>1</v>
          </cell>
          <cell r="I120">
            <v>1939239</v>
          </cell>
          <cell r="J120">
            <v>2585975.2064999999</v>
          </cell>
          <cell r="K120">
            <v>1939239</v>
          </cell>
        </row>
        <row r="122">
          <cell r="B122">
            <v>4071563</v>
          </cell>
          <cell r="D122">
            <v>24.2</v>
          </cell>
          <cell r="E122" t="str">
            <v>150 mm x 150 mm ( 6" x  6")</v>
          </cell>
          <cell r="F122" t="str">
            <v>un</v>
          </cell>
          <cell r="G122">
            <v>6</v>
          </cell>
          <cell r="I122">
            <v>3504563</v>
          </cell>
          <cell r="J122">
            <v>4673334.7604999999</v>
          </cell>
          <cell r="K122">
            <v>21027378</v>
          </cell>
        </row>
        <row r="123">
          <cell r="G123">
            <v>0</v>
          </cell>
        </row>
        <row r="124">
          <cell r="C124" t="str">
            <v>701, 701.2, 701.3, 701.7, 704, 706</v>
          </cell>
          <cell r="D124">
            <v>25</v>
          </cell>
          <cell r="E124" t="str">
            <v>Suministro, transporte y colocación de codos de hierro fundido o hierro dúctil para hierro dúctil, en los siguientes diámetros:</v>
          </cell>
          <cell r="G124">
            <v>0</v>
          </cell>
        </row>
        <row r="125">
          <cell r="B125">
            <v>4076072</v>
          </cell>
          <cell r="D125">
            <v>25.1</v>
          </cell>
          <cell r="E125" t="str">
            <v>300 mm (12") de 90°</v>
          </cell>
          <cell r="F125" t="str">
            <v>un</v>
          </cell>
          <cell r="G125">
            <v>1</v>
          </cell>
          <cell r="I125">
            <v>1108425</v>
          </cell>
          <cell r="J125">
            <v>1478084.7374999998</v>
          </cell>
          <cell r="K125">
            <v>1108425</v>
          </cell>
        </row>
        <row r="126">
          <cell r="G126">
            <v>0</v>
          </cell>
        </row>
        <row r="127">
          <cell r="B127">
            <v>4076124</v>
          </cell>
          <cell r="D127">
            <v>25.2</v>
          </cell>
          <cell r="E127" t="str">
            <v>300 mm (12") de 45°</v>
          </cell>
          <cell r="F127" t="str">
            <v>un</v>
          </cell>
          <cell r="G127">
            <v>2</v>
          </cell>
          <cell r="I127">
            <v>893825</v>
          </cell>
          <cell r="J127">
            <v>1191915.6375</v>
          </cell>
          <cell r="K127">
            <v>1787650</v>
          </cell>
        </row>
        <row r="128">
          <cell r="G128">
            <v>0</v>
          </cell>
        </row>
        <row r="129">
          <cell r="B129">
            <v>4076160</v>
          </cell>
          <cell r="D129">
            <v>25.3</v>
          </cell>
          <cell r="E129" t="str">
            <v>300 mm (12") de 22.5°</v>
          </cell>
          <cell r="F129" t="str">
            <v>un</v>
          </cell>
          <cell r="G129">
            <v>7</v>
          </cell>
          <cell r="I129">
            <v>747665</v>
          </cell>
          <cell r="J129">
            <v>997011.27749999997</v>
          </cell>
          <cell r="K129">
            <v>5233655</v>
          </cell>
        </row>
        <row r="130">
          <cell r="G130">
            <v>0</v>
          </cell>
        </row>
        <row r="131">
          <cell r="B131">
            <v>4076204</v>
          </cell>
          <cell r="D131">
            <v>25.4</v>
          </cell>
          <cell r="E131" t="str">
            <v>300 mm (12") de 11.25°</v>
          </cell>
          <cell r="F131" t="str">
            <v>un</v>
          </cell>
          <cell r="G131">
            <v>5</v>
          </cell>
          <cell r="I131">
            <v>747665</v>
          </cell>
          <cell r="J131">
            <v>997011.27749999997</v>
          </cell>
          <cell r="K131">
            <v>3738325</v>
          </cell>
        </row>
        <row r="133">
          <cell r="B133">
            <v>4076101</v>
          </cell>
          <cell r="D133">
            <v>25.5</v>
          </cell>
          <cell r="E133" t="str">
            <v>350 mm (14") de 90°</v>
          </cell>
          <cell r="F133" t="str">
            <v>un</v>
          </cell>
          <cell r="G133">
            <v>3</v>
          </cell>
          <cell r="I133">
            <v>1867519</v>
          </cell>
          <cell r="J133">
            <v>2490336.5864999997</v>
          </cell>
          <cell r="K133">
            <v>5602557</v>
          </cell>
        </row>
        <row r="134">
          <cell r="G134">
            <v>0</v>
          </cell>
        </row>
        <row r="135">
          <cell r="B135">
            <v>4076126</v>
          </cell>
          <cell r="D135">
            <v>25.6</v>
          </cell>
          <cell r="E135" t="str">
            <v>350 mm (14") de 45°</v>
          </cell>
          <cell r="F135" t="str">
            <v>un</v>
          </cell>
          <cell r="G135">
            <v>4</v>
          </cell>
          <cell r="I135">
            <v>1303574</v>
          </cell>
          <cell r="J135">
            <v>1738315.9289999998</v>
          </cell>
          <cell r="K135">
            <v>5214296</v>
          </cell>
        </row>
        <row r="136">
          <cell r="G136">
            <v>0</v>
          </cell>
        </row>
        <row r="137">
          <cell r="B137">
            <v>4076214</v>
          </cell>
          <cell r="D137">
            <v>25.7</v>
          </cell>
          <cell r="E137" t="str">
            <v>350 mm (14") de 22.5°</v>
          </cell>
          <cell r="F137" t="str">
            <v>un</v>
          </cell>
          <cell r="G137">
            <v>1</v>
          </cell>
          <cell r="I137">
            <v>1303574</v>
          </cell>
          <cell r="J137">
            <v>1738315.9289999998</v>
          </cell>
          <cell r="K137">
            <v>1303574</v>
          </cell>
        </row>
        <row r="138">
          <cell r="G138">
            <v>0</v>
          </cell>
        </row>
        <row r="139">
          <cell r="B139">
            <v>4076214</v>
          </cell>
          <cell r="D139">
            <v>25.8</v>
          </cell>
          <cell r="E139" t="str">
            <v>350 mm (14") de 11.25°</v>
          </cell>
          <cell r="F139" t="str">
            <v>un</v>
          </cell>
          <cell r="G139">
            <v>1</v>
          </cell>
          <cell r="I139">
            <v>1303574</v>
          </cell>
          <cell r="J139">
            <v>1738315.9289999998</v>
          </cell>
          <cell r="K139">
            <v>1303574</v>
          </cell>
        </row>
        <row r="140">
          <cell r="G140">
            <v>0</v>
          </cell>
        </row>
        <row r="141">
          <cell r="C141" t="str">
            <v>701, 701.2, 701.3, 701.7, 704, 706</v>
          </cell>
          <cell r="D141">
            <v>26</v>
          </cell>
          <cell r="E141" t="str">
            <v>Suministro, transporte y colocación de codos de PVC-P, hierro fundido o hierro dúctil para tubería PVC  RDE 13.5  , en los siguientes diámetros:</v>
          </cell>
        </row>
        <row r="142">
          <cell r="B142">
            <v>4072124</v>
          </cell>
          <cell r="D142">
            <v>26.1</v>
          </cell>
          <cell r="E142" t="str">
            <v>150 mm (6") de 90°</v>
          </cell>
          <cell r="F142" t="str">
            <v>un</v>
          </cell>
          <cell r="G142">
            <v>1</v>
          </cell>
          <cell r="I142">
            <v>256880</v>
          </cell>
          <cell r="J142">
            <v>342549.48</v>
          </cell>
          <cell r="K142">
            <v>256880</v>
          </cell>
        </row>
        <row r="144">
          <cell r="B144">
            <v>4072152</v>
          </cell>
          <cell r="D144">
            <v>26.2</v>
          </cell>
          <cell r="E144" t="str">
            <v>150 mm (6") de 45°</v>
          </cell>
          <cell r="F144" t="str">
            <v>un</v>
          </cell>
          <cell r="G144">
            <v>4</v>
          </cell>
          <cell r="I144">
            <v>181480</v>
          </cell>
          <cell r="J144">
            <v>242003.58</v>
          </cell>
          <cell r="K144">
            <v>725920</v>
          </cell>
        </row>
        <row r="146">
          <cell r="B146">
            <v>4072174</v>
          </cell>
          <cell r="D146">
            <v>26.3</v>
          </cell>
          <cell r="E146" t="str">
            <v>150 mm (6") de 22.5°</v>
          </cell>
          <cell r="F146" t="str">
            <v>un</v>
          </cell>
          <cell r="G146">
            <v>4</v>
          </cell>
          <cell r="I146">
            <v>165240</v>
          </cell>
          <cell r="J146">
            <v>220347.53999999998</v>
          </cell>
          <cell r="K146">
            <v>660960</v>
          </cell>
        </row>
        <row r="148">
          <cell r="B148">
            <v>4072192</v>
          </cell>
          <cell r="D148">
            <v>26.4</v>
          </cell>
          <cell r="E148" t="str">
            <v>150 mm (6") de 11.25°</v>
          </cell>
          <cell r="F148" t="str">
            <v>un</v>
          </cell>
          <cell r="G148">
            <v>6</v>
          </cell>
          <cell r="I148">
            <v>154047</v>
          </cell>
          <cell r="J148">
            <v>205421.67449999999</v>
          </cell>
          <cell r="K148">
            <v>924282</v>
          </cell>
        </row>
        <row r="150">
          <cell r="B150">
            <v>4072122</v>
          </cell>
          <cell r="D150">
            <v>26.5</v>
          </cell>
          <cell r="E150" t="str">
            <v>100 mm (4") de 90°</v>
          </cell>
          <cell r="F150" t="str">
            <v>un</v>
          </cell>
          <cell r="G150">
            <v>2</v>
          </cell>
          <cell r="I150">
            <v>104389</v>
          </cell>
          <cell r="J150">
            <v>139202.73149999999</v>
          </cell>
          <cell r="K150">
            <v>208778</v>
          </cell>
        </row>
        <row r="152">
          <cell r="B152">
            <v>4072150</v>
          </cell>
          <cell r="D152">
            <v>26.6</v>
          </cell>
          <cell r="E152" t="str">
            <v>100 mm (4") de 45°</v>
          </cell>
          <cell r="F152" t="str">
            <v>un</v>
          </cell>
          <cell r="G152">
            <v>5</v>
          </cell>
          <cell r="I152">
            <v>86989</v>
          </cell>
          <cell r="J152">
            <v>115999.83149999999</v>
          </cell>
          <cell r="K152">
            <v>434945</v>
          </cell>
        </row>
        <row r="154">
          <cell r="B154">
            <v>4072173</v>
          </cell>
          <cell r="D154">
            <v>26.7</v>
          </cell>
          <cell r="E154" t="str">
            <v>100 mm (4") de 22.5°</v>
          </cell>
          <cell r="F154" t="str">
            <v>un</v>
          </cell>
          <cell r="G154">
            <v>4</v>
          </cell>
          <cell r="I154">
            <v>74229</v>
          </cell>
          <cell r="J154">
            <v>98984.371499999994</v>
          </cell>
          <cell r="K154">
            <v>296916</v>
          </cell>
        </row>
        <row r="156">
          <cell r="B156">
            <v>4072194</v>
          </cell>
          <cell r="D156">
            <v>26.8</v>
          </cell>
          <cell r="E156" t="str">
            <v>100 mm (4") de 11,2.5°</v>
          </cell>
          <cell r="F156" t="str">
            <v>un</v>
          </cell>
          <cell r="G156">
            <v>4</v>
          </cell>
          <cell r="I156">
            <v>74229</v>
          </cell>
          <cell r="J156">
            <v>98984.371499999994</v>
          </cell>
          <cell r="K156">
            <v>296916</v>
          </cell>
        </row>
        <row r="158">
          <cell r="C158" t="str">
            <v>701, 701.1.A1, 701.2, 701.7, 704, 706</v>
          </cell>
          <cell r="D158">
            <v>27</v>
          </cell>
          <cell r="E158" t="str">
            <v>Suministro, transporte y colocación de reducciones hierro fundido, hierro dúctil o acero, J.R en los siguientes diametros:</v>
          </cell>
          <cell r="G158">
            <v>0</v>
          </cell>
        </row>
        <row r="159">
          <cell r="B159">
            <v>4076652</v>
          </cell>
          <cell r="D159">
            <v>27.1</v>
          </cell>
          <cell r="E159" t="str">
            <v>150 mm x 100 mm (6" x 4")</v>
          </cell>
          <cell r="F159" t="str">
            <v>un</v>
          </cell>
          <cell r="G159">
            <v>2</v>
          </cell>
          <cell r="I159">
            <v>127958</v>
          </cell>
          <cell r="J159">
            <v>170631.99299999999</v>
          </cell>
          <cell r="K159">
            <v>255916</v>
          </cell>
        </row>
        <row r="161">
          <cell r="B161">
            <v>4079811</v>
          </cell>
          <cell r="C161">
            <v>711</v>
          </cell>
          <cell r="D161">
            <v>28</v>
          </cell>
          <cell r="E161" t="str">
            <v>Retiro de válvulas de compuerta e hidrantes, tal y como se encuentren en el terreno, en cualquier diámetro</v>
          </cell>
          <cell r="F161" t="str">
            <v>un</v>
          </cell>
          <cell r="G161">
            <v>11</v>
          </cell>
          <cell r="I161">
            <v>41969</v>
          </cell>
          <cell r="J161">
            <v>55965.661499999995</v>
          </cell>
          <cell r="K161">
            <v>461659</v>
          </cell>
        </row>
        <row r="162">
          <cell r="G162">
            <v>0</v>
          </cell>
        </row>
        <row r="163">
          <cell r="C163" t="str">
            <v>703, 703.A1</v>
          </cell>
          <cell r="D163">
            <v>29</v>
          </cell>
          <cell r="E163" t="str">
            <v>Transporte y colocación de hidrantes en los siguientes diámetros:</v>
          </cell>
          <cell r="G163">
            <v>0</v>
          </cell>
        </row>
        <row r="164">
          <cell r="B164">
            <v>4078706</v>
          </cell>
          <cell r="D164">
            <v>30.1</v>
          </cell>
          <cell r="E164" t="str">
            <v>De 75 mm (3")</v>
          </cell>
          <cell r="F164" t="str">
            <v>un</v>
          </cell>
          <cell r="G164">
            <v>1</v>
          </cell>
          <cell r="I164">
            <v>67049</v>
          </cell>
          <cell r="J164">
            <v>89409.841499999995</v>
          </cell>
          <cell r="K164">
            <v>67049</v>
          </cell>
        </row>
        <row r="166">
          <cell r="B166">
            <v>4078728</v>
          </cell>
          <cell r="D166">
            <v>30.2</v>
          </cell>
          <cell r="E166" t="str">
            <v>De 150 mm (6")</v>
          </cell>
          <cell r="F166" t="str">
            <v>un</v>
          </cell>
          <cell r="G166">
            <v>6</v>
          </cell>
          <cell r="I166">
            <v>200173</v>
          </cell>
          <cell r="J166">
            <v>266930.69549999997</v>
          </cell>
          <cell r="K166">
            <v>1201038</v>
          </cell>
        </row>
        <row r="167">
          <cell r="G167">
            <v>0</v>
          </cell>
        </row>
        <row r="168">
          <cell r="C168" t="str">
            <v>702, 702.1 y 702.1.A1</v>
          </cell>
          <cell r="D168">
            <v>31</v>
          </cell>
          <cell r="E168" t="str">
            <v>Transporte y colocación de válvulas de compuerta elásticas de vástago no ascendente  CxC  en los siguientes diámetros:</v>
          </cell>
          <cell r="G168">
            <v>0</v>
          </cell>
        </row>
        <row r="169">
          <cell r="B169">
            <v>4078204</v>
          </cell>
          <cell r="D169">
            <v>31.1</v>
          </cell>
          <cell r="E169" t="str">
            <v>75 mm (3")</v>
          </cell>
          <cell r="F169" t="str">
            <v>un</v>
          </cell>
          <cell r="G169">
            <v>1</v>
          </cell>
          <cell r="I169">
            <v>13556.01</v>
          </cell>
          <cell r="J169">
            <v>18076.939334999999</v>
          </cell>
          <cell r="K169">
            <v>13556.01</v>
          </cell>
        </row>
        <row r="170">
          <cell r="G170">
            <v>0</v>
          </cell>
        </row>
        <row r="171">
          <cell r="B171">
            <v>4078206</v>
          </cell>
          <cell r="D171">
            <v>31.2</v>
          </cell>
          <cell r="E171" t="str">
            <v>100 mm (4")</v>
          </cell>
          <cell r="F171" t="str">
            <v>un</v>
          </cell>
          <cell r="G171">
            <v>5</v>
          </cell>
          <cell r="I171">
            <v>16947.759999999998</v>
          </cell>
          <cell r="J171">
            <v>22599.837959999997</v>
          </cell>
          <cell r="K171">
            <v>84738.799999999988</v>
          </cell>
        </row>
        <row r="172">
          <cell r="G172">
            <v>0</v>
          </cell>
        </row>
        <row r="173">
          <cell r="B173">
            <v>4078208</v>
          </cell>
          <cell r="D173">
            <v>31.3</v>
          </cell>
          <cell r="E173" t="str">
            <v>150 mm (6")</v>
          </cell>
          <cell r="F173" t="str">
            <v>un</v>
          </cell>
          <cell r="G173">
            <v>14</v>
          </cell>
          <cell r="I173">
            <v>40161.769999999997</v>
          </cell>
          <cell r="J173">
            <v>53555.720294999992</v>
          </cell>
          <cell r="K173">
            <v>562264.77999999991</v>
          </cell>
        </row>
        <row r="174">
          <cell r="G174">
            <v>0</v>
          </cell>
        </row>
        <row r="175">
          <cell r="B175">
            <v>4078210</v>
          </cell>
          <cell r="D175">
            <v>31.4</v>
          </cell>
          <cell r="E175" t="str">
            <v>200 mm (8")</v>
          </cell>
          <cell r="F175" t="str">
            <v>un</v>
          </cell>
          <cell r="G175">
            <v>0</v>
          </cell>
          <cell r="I175">
            <v>50270.95</v>
          </cell>
          <cell r="J175">
            <v>67036.311824999997</v>
          </cell>
        </row>
        <row r="176">
          <cell r="G176">
            <v>0</v>
          </cell>
        </row>
        <row r="177">
          <cell r="B177">
            <v>4078282</v>
          </cell>
          <cell r="D177">
            <v>31.5</v>
          </cell>
          <cell r="E177" t="str">
            <v>250 mm (10")</v>
          </cell>
          <cell r="F177" t="str">
            <v>un</v>
          </cell>
          <cell r="G177">
            <v>0</v>
          </cell>
          <cell r="I177">
            <v>55994.62</v>
          </cell>
          <cell r="J177">
            <v>74668.825769999996</v>
          </cell>
        </row>
        <row r="179">
          <cell r="B179">
            <v>4078284</v>
          </cell>
          <cell r="D179">
            <v>31.6</v>
          </cell>
          <cell r="E179" t="str">
            <v>300 mm (12")</v>
          </cell>
          <cell r="F179" t="str">
            <v>un</v>
          </cell>
          <cell r="G179">
            <v>2</v>
          </cell>
          <cell r="I179">
            <v>62933</v>
          </cell>
          <cell r="J179">
            <v>83921.155499999993</v>
          </cell>
          <cell r="K179">
            <v>125866</v>
          </cell>
        </row>
        <row r="180">
          <cell r="G180">
            <v>0</v>
          </cell>
        </row>
        <row r="181">
          <cell r="C181" t="str">
            <v>702, 702.1, 702.1.A2, 704</v>
          </cell>
          <cell r="D181">
            <v>32</v>
          </cell>
          <cell r="E181" t="str">
            <v>Transporte e intercalado de válvulas de compuerta en redes existentes, incluye niples y uniones, en los siguientes diametros:</v>
          </cell>
          <cell r="G181">
            <v>0</v>
          </cell>
        </row>
        <row r="182">
          <cell r="B182">
            <v>4078371</v>
          </cell>
          <cell r="D182">
            <v>32.1</v>
          </cell>
          <cell r="E182" t="str">
            <v>De 75 mm (3")</v>
          </cell>
          <cell r="F182" t="str">
            <v>un</v>
          </cell>
          <cell r="G182">
            <v>2</v>
          </cell>
          <cell r="I182">
            <v>166343</v>
          </cell>
          <cell r="J182">
            <v>221818.39049999998</v>
          </cell>
          <cell r="K182">
            <v>332686</v>
          </cell>
        </row>
        <row r="183">
          <cell r="G183">
            <v>0</v>
          </cell>
        </row>
        <row r="184">
          <cell r="B184">
            <v>4078372</v>
          </cell>
          <cell r="D184">
            <v>32.200000000000003</v>
          </cell>
          <cell r="E184" t="str">
            <v>De 100 mm (4")</v>
          </cell>
          <cell r="F184" t="str">
            <v>un</v>
          </cell>
          <cell r="G184">
            <v>8</v>
          </cell>
          <cell r="I184">
            <v>184800</v>
          </cell>
          <cell r="J184">
            <v>246430.8</v>
          </cell>
          <cell r="K184">
            <v>1478400</v>
          </cell>
        </row>
        <row r="185">
          <cell r="G185">
            <v>0</v>
          </cell>
        </row>
        <row r="186">
          <cell r="B186">
            <v>4078373</v>
          </cell>
          <cell r="D186">
            <v>32.299999999999997</v>
          </cell>
          <cell r="E186" t="str">
            <v>De 150 mm (6")</v>
          </cell>
          <cell r="F186" t="str">
            <v>un</v>
          </cell>
          <cell r="G186">
            <v>2</v>
          </cell>
          <cell r="I186">
            <v>280633</v>
          </cell>
          <cell r="J186">
            <v>374224.10549999995</v>
          </cell>
          <cell r="K186">
            <v>561266</v>
          </cell>
        </row>
        <row r="188">
          <cell r="B188">
            <v>4078374</v>
          </cell>
          <cell r="D188">
            <v>32.4</v>
          </cell>
          <cell r="E188" t="str">
            <v>De 200 mm (8")</v>
          </cell>
          <cell r="F188" t="str">
            <v>un</v>
          </cell>
          <cell r="G188">
            <v>4</v>
          </cell>
          <cell r="I188">
            <v>422153</v>
          </cell>
          <cell r="J188">
            <v>562941.02549999999</v>
          </cell>
          <cell r="K188">
            <v>1688612</v>
          </cell>
        </row>
        <row r="190">
          <cell r="B190">
            <v>4078375</v>
          </cell>
          <cell r="D190">
            <v>32.5</v>
          </cell>
          <cell r="E190" t="str">
            <v>De 250 mm ( 10")</v>
          </cell>
          <cell r="F190" t="str">
            <v>un</v>
          </cell>
          <cell r="G190">
            <v>1</v>
          </cell>
          <cell r="I190">
            <v>639337</v>
          </cell>
          <cell r="J190">
            <v>852555.88949999993</v>
          </cell>
          <cell r="K190">
            <v>639337</v>
          </cell>
        </row>
        <row r="192">
          <cell r="B192">
            <v>4079302</v>
          </cell>
          <cell r="C192" t="str">
            <v>707, 707.A1</v>
          </cell>
          <cell r="D192">
            <v>33</v>
          </cell>
          <cell r="E192" t="str">
            <v>Construcción de cajas para válvulas, según esquema 1, incluye suministro y transporte de materiales y marco de concreto</v>
          </cell>
          <cell r="F192" t="str">
            <v>un</v>
          </cell>
          <cell r="G192">
            <v>43</v>
          </cell>
          <cell r="I192">
            <v>134381</v>
          </cell>
          <cell r="J192">
            <v>179197.06349999999</v>
          </cell>
          <cell r="K192">
            <v>5778383</v>
          </cell>
        </row>
        <row r="194">
          <cell r="C194" t="str">
            <v>702, 702.1 y 702.1.A1</v>
          </cell>
          <cell r="D194">
            <v>34</v>
          </cell>
          <cell r="E194" t="str">
            <v>Transporte y colocación de válvulas mariposa   en los siguientes diámetros:</v>
          </cell>
          <cell r="G194">
            <v>0</v>
          </cell>
        </row>
        <row r="195">
          <cell r="B195">
            <v>4078414</v>
          </cell>
          <cell r="D195">
            <v>34.1</v>
          </cell>
          <cell r="E195" t="str">
            <v>De 350 mm (14")</v>
          </cell>
          <cell r="F195" t="str">
            <v>un</v>
          </cell>
          <cell r="G195">
            <v>2</v>
          </cell>
          <cell r="I195">
            <v>250000</v>
          </cell>
          <cell r="J195">
            <v>333375</v>
          </cell>
          <cell r="K195">
            <v>500000</v>
          </cell>
        </row>
        <row r="197">
          <cell r="C197" t="str">
            <v>702, 702.1 y 702.1.A1</v>
          </cell>
          <cell r="D197">
            <v>35</v>
          </cell>
          <cell r="E197" t="str">
            <v>Transporte y colocación de válvulas reguladoras de presión,  la Empresa suminitrará las válvulas  reguladoras y  el contratista suministrará las reduciones, los niples de acero soldados  y roscados, las bridas , ventosas, manometros , filtro en y y las de</v>
          </cell>
          <cell r="G197">
            <v>0</v>
          </cell>
        </row>
        <row r="198">
          <cell r="B198">
            <v>4078414</v>
          </cell>
          <cell r="D198">
            <v>35.1</v>
          </cell>
          <cell r="E198" t="str">
            <v>100 mm (4")</v>
          </cell>
          <cell r="F198" t="str">
            <v>un</v>
          </cell>
          <cell r="G198">
            <v>1</v>
          </cell>
          <cell r="I198">
            <v>2319080</v>
          </cell>
          <cell r="J198">
            <v>3092493.1799999997</v>
          </cell>
          <cell r="K198">
            <v>2319080</v>
          </cell>
        </row>
        <row r="200">
          <cell r="C200" t="str">
            <v>702, 702.1 y 702.1.A1</v>
          </cell>
          <cell r="D200">
            <v>36</v>
          </cell>
          <cell r="E200" t="str">
            <v>Construción de las  cajas  para la estación reguladora de presión en donde se alojarán las VRP,  en los siguientes diámetros, segun plano ACC-02-05-0119-16, e incluye la excavación, llenos y la botada de  los ecombros:</v>
          </cell>
          <cell r="G200">
            <v>0</v>
          </cell>
        </row>
        <row r="201">
          <cell r="B201">
            <v>4079320</v>
          </cell>
          <cell r="D201">
            <v>36.1</v>
          </cell>
          <cell r="E201" t="str">
            <v>100 mm (4")</v>
          </cell>
          <cell r="F201" t="str">
            <v>un</v>
          </cell>
          <cell r="G201">
            <v>1</v>
          </cell>
          <cell r="I201">
            <v>1439463</v>
          </cell>
          <cell r="J201">
            <v>1919523.9104999998</v>
          </cell>
          <cell r="K201">
            <v>1439463</v>
          </cell>
        </row>
        <row r="203">
          <cell r="B203" t="str">
            <v xml:space="preserve">                                OTROS ACCESORIOS </v>
          </cell>
        </row>
        <row r="204">
          <cell r="C204" t="str">
            <v>708, 708.A1</v>
          </cell>
          <cell r="D204">
            <v>37</v>
          </cell>
          <cell r="E204" t="str">
            <v xml:space="preserve">  Suministro,transporte y colocación de collares de derivación en hierro dúctil para tubería PVC-P, en los siguientes diámetros:</v>
          </cell>
          <cell r="G204">
            <v>0</v>
          </cell>
        </row>
        <row r="205">
          <cell r="B205">
            <v>4079460</v>
          </cell>
          <cell r="D205">
            <v>37.1</v>
          </cell>
          <cell r="E205" t="str">
            <v xml:space="preserve"> De 100 mm (4") a 13 mm (1/2")</v>
          </cell>
          <cell r="F205" t="str">
            <v>un</v>
          </cell>
          <cell r="G205">
            <v>175</v>
          </cell>
          <cell r="I205">
            <v>27249</v>
          </cell>
          <cell r="J205">
            <v>36336.541499999999</v>
          </cell>
          <cell r="K205">
            <v>4768575</v>
          </cell>
        </row>
        <row r="206">
          <cell r="G206">
            <v>0</v>
          </cell>
        </row>
        <row r="207">
          <cell r="B207">
            <v>4079461</v>
          </cell>
          <cell r="D207">
            <v>37.200000000000003</v>
          </cell>
          <cell r="E207" t="str">
            <v xml:space="preserve"> De 150 mm (6") a 13 mm (1/2")</v>
          </cell>
          <cell r="F207" t="str">
            <v>un</v>
          </cell>
          <cell r="G207">
            <v>65</v>
          </cell>
          <cell r="I207">
            <v>38220</v>
          </cell>
          <cell r="J207">
            <v>50966.369999999995</v>
          </cell>
          <cell r="K207">
            <v>2484300</v>
          </cell>
        </row>
        <row r="209">
          <cell r="D209">
            <v>38</v>
          </cell>
          <cell r="E209" t="str">
            <v>Cortes de tubería (incluye biselada):</v>
          </cell>
          <cell r="G209">
            <v>0</v>
          </cell>
        </row>
        <row r="210">
          <cell r="B210">
            <v>4041101</v>
          </cell>
          <cell r="C210">
            <v>411</v>
          </cell>
          <cell r="D210">
            <v>38.1</v>
          </cell>
          <cell r="E210" t="str">
            <v>Con acetileno</v>
          </cell>
          <cell r="F210" t="str">
            <v xml:space="preserve"> cm</v>
          </cell>
          <cell r="G210">
            <v>4276</v>
          </cell>
          <cell r="I210">
            <v>604</v>
          </cell>
          <cell r="J210">
            <v>805.43399999999997</v>
          </cell>
          <cell r="K210">
            <v>2582704</v>
          </cell>
        </row>
        <row r="211">
          <cell r="G211">
            <v>0</v>
          </cell>
        </row>
        <row r="212">
          <cell r="B212">
            <v>4041201</v>
          </cell>
          <cell r="C212">
            <v>412</v>
          </cell>
          <cell r="D212">
            <v>38.200000000000003</v>
          </cell>
          <cell r="E212" t="str">
            <v>Sin acetileno</v>
          </cell>
          <cell r="F212" t="str">
            <v xml:space="preserve"> cm</v>
          </cell>
          <cell r="G212">
            <v>2076</v>
          </cell>
          <cell r="I212">
            <v>604</v>
          </cell>
          <cell r="J212">
            <v>805.43399999999997</v>
          </cell>
          <cell r="K212">
            <v>1253904</v>
          </cell>
        </row>
        <row r="213">
          <cell r="G213">
            <v>0</v>
          </cell>
        </row>
        <row r="214">
          <cell r="B214">
            <v>4041301</v>
          </cell>
          <cell r="C214">
            <v>413</v>
          </cell>
          <cell r="D214">
            <v>39</v>
          </cell>
          <cell r="E214" t="str">
            <v>Suministro, transporte y colocación de cordón de soldadura completo</v>
          </cell>
          <cell r="F214" t="str">
            <v>cm</v>
          </cell>
          <cell r="G214">
            <v>3600</v>
          </cell>
          <cell r="I214">
            <v>881</v>
          </cell>
          <cell r="J214">
            <v>1174.8135</v>
          </cell>
          <cell r="K214">
            <v>3171600</v>
          </cell>
        </row>
        <row r="216">
          <cell r="B216">
            <v>4042294</v>
          </cell>
          <cell r="C216" t="str">
            <v>411,411,A1,413</v>
          </cell>
          <cell r="D216">
            <v>40</v>
          </cell>
          <cell r="E216" t="str">
            <v>Suministro transporte y  figuración. Corte y biselado de lámina de acero, espesor 6.25 mm. ( 1/4 ")</v>
          </cell>
          <cell r="F216" t="str">
            <v>un</v>
          </cell>
          <cell r="G216">
            <v>200</v>
          </cell>
          <cell r="I216">
            <v>186</v>
          </cell>
          <cell r="J216">
            <v>248.03099999999998</v>
          </cell>
          <cell r="K216">
            <v>37200</v>
          </cell>
        </row>
        <row r="218">
          <cell r="B218" t="str">
            <v xml:space="preserve">                                                                                                                       TUBERIAS Y ACCESORIOS PARA LAS ACOMETIDAS DE ACUEDUCTO</v>
          </cell>
        </row>
        <row r="220">
          <cell r="B220">
            <v>4079545</v>
          </cell>
          <cell r="C220" t="str">
            <v>704, 708.A1</v>
          </cell>
          <cell r="D220">
            <v>41</v>
          </cell>
          <cell r="E220" t="str">
            <v xml:space="preserve"> Suministro, transporte y colocación de tubería domiciliaria de acueducto en cualquier material, utilizando barreno para su instalaión, diámetro 12.7 mm (1/2")</v>
          </cell>
          <cell r="F220" t="str">
            <v>m</v>
          </cell>
          <cell r="G220">
            <v>60</v>
          </cell>
          <cell r="I220">
            <v>24350</v>
          </cell>
          <cell r="J220">
            <v>32470.724999999999</v>
          </cell>
          <cell r="K220">
            <v>1461000</v>
          </cell>
        </row>
        <row r="222">
          <cell r="C222">
            <v>708</v>
          </cell>
          <cell r="D222">
            <v>42</v>
          </cell>
          <cell r="E222" t="str">
            <v>Suministro, transporte y colocación de uniones dos y tres partes de 13 mm (1/2") para acometidas de acueducto en tubería de polietileno con alma de aluminio, de:</v>
          </cell>
        </row>
        <row r="223">
          <cell r="B223">
            <v>4075520</v>
          </cell>
          <cell r="D223">
            <v>42.1</v>
          </cell>
          <cell r="E223" t="str">
            <v>Tres partes</v>
          </cell>
          <cell r="F223" t="str">
            <v>un</v>
          </cell>
          <cell r="G223">
            <v>232</v>
          </cell>
          <cell r="I223">
            <v>4073</v>
          </cell>
          <cell r="J223">
            <v>5431.3454999999994</v>
          </cell>
          <cell r="K223">
            <v>944936</v>
          </cell>
        </row>
        <row r="225">
          <cell r="B225">
            <v>4079414</v>
          </cell>
          <cell r="C225" t="str">
            <v>708, 708.A1</v>
          </cell>
          <cell r="D225">
            <v>43</v>
          </cell>
          <cell r="E225" t="str">
            <v>Suministro , transporte y colocación de llaves de acera, diámetro 13 mm (1/2"), con racor, para tuberías de cobre, PE-AL-PE o polietileno (20 mm)</v>
          </cell>
          <cell r="F225" t="str">
            <v>un</v>
          </cell>
          <cell r="G225">
            <v>15</v>
          </cell>
          <cell r="I225">
            <v>18171</v>
          </cell>
          <cell r="J225">
            <v>24231.028499999997</v>
          </cell>
          <cell r="K225">
            <v>272565</v>
          </cell>
        </row>
        <row r="227">
          <cell r="C227" t="str">
            <v>708, 708.A1</v>
          </cell>
          <cell r="D227">
            <v>44</v>
          </cell>
          <cell r="E227" t="str">
            <v>Suministro, transporte y colocación de llaves de contención, en los siguientes diámetros:</v>
          </cell>
        </row>
        <row r="228">
          <cell r="B228">
            <v>4079449</v>
          </cell>
          <cell r="D228">
            <v>44.1</v>
          </cell>
          <cell r="E228" t="str">
            <v>13 mm (1/2")</v>
          </cell>
          <cell r="F228" t="str">
            <v>un</v>
          </cell>
          <cell r="G228">
            <v>10</v>
          </cell>
          <cell r="I228">
            <v>22886</v>
          </cell>
          <cell r="J228">
            <v>30518.480999999996</v>
          </cell>
          <cell r="K228">
            <v>228860</v>
          </cell>
        </row>
        <row r="230">
          <cell r="B230">
            <v>4079451</v>
          </cell>
          <cell r="D230">
            <v>44.2</v>
          </cell>
          <cell r="E230" t="str">
            <v>25 mm (1")</v>
          </cell>
          <cell r="F230" t="str">
            <v>un</v>
          </cell>
          <cell r="G230">
            <v>3</v>
          </cell>
          <cell r="I230">
            <v>48404</v>
          </cell>
          <cell r="J230">
            <v>64546.733999999997</v>
          </cell>
          <cell r="K230">
            <v>145212</v>
          </cell>
        </row>
        <row r="231">
          <cell r="K231">
            <v>0</v>
          </cell>
        </row>
        <row r="232">
          <cell r="B232">
            <v>4079426</v>
          </cell>
          <cell r="C232" t="str">
            <v>708, 708.A1</v>
          </cell>
          <cell r="D232">
            <v>45</v>
          </cell>
          <cell r="E232" t="str">
            <v xml:space="preserve"> Suministro, transporte y colocación de llaves de incorporación cónica o cilíndrica, diámetro 13 mm (1/2"), con racor, para tuberías de cobre, PE-AL-PE o polietileno (20 mm)</v>
          </cell>
          <cell r="F232" t="str">
            <v>un</v>
          </cell>
          <cell r="G232">
            <v>375</v>
          </cell>
          <cell r="I232">
            <v>21666.03</v>
          </cell>
          <cell r="J232">
            <v>28891.651004999996</v>
          </cell>
          <cell r="K232">
            <v>8124761.25</v>
          </cell>
        </row>
        <row r="234">
          <cell r="C234">
            <v>708</v>
          </cell>
          <cell r="D234">
            <v>46</v>
          </cell>
          <cell r="E234" t="str">
            <v>Cambio de toma (no necesita unión de tres partes ni cobre)</v>
          </cell>
        </row>
        <row r="235">
          <cell r="B235">
            <v>4250103</v>
          </cell>
          <cell r="D235">
            <v>46.1</v>
          </cell>
          <cell r="E235" t="str">
            <v xml:space="preserve"> 13 mm (1/2")</v>
          </cell>
          <cell r="F235" t="str">
            <v>un</v>
          </cell>
          <cell r="G235">
            <v>260</v>
          </cell>
          <cell r="I235">
            <v>8685</v>
          </cell>
          <cell r="J235">
            <v>11581.447499999998</v>
          </cell>
          <cell r="K235">
            <v>2258100</v>
          </cell>
        </row>
        <row r="237">
          <cell r="C237" t="str">
            <v>ACTIVIDADES COMPLEMENTARIAS</v>
          </cell>
        </row>
        <row r="238">
          <cell r="B238">
            <v>4042117</v>
          </cell>
          <cell r="C238" t="str">
            <v>423.N1</v>
          </cell>
          <cell r="D238">
            <v>47</v>
          </cell>
          <cell r="E238" t="str">
            <v>Suministro, transporte e instalación de cinta en polietileno para señalización de redes de acueducto</v>
          </cell>
          <cell r="F238" t="str">
            <v>m</v>
          </cell>
          <cell r="G238">
            <v>3950</v>
          </cell>
          <cell r="I238">
            <v>1082</v>
          </cell>
          <cell r="J238">
            <v>1442.847</v>
          </cell>
          <cell r="K238">
            <v>4273900</v>
          </cell>
        </row>
        <row r="240">
          <cell r="C240" t="str">
            <v>422.N1</v>
          </cell>
          <cell r="D240">
            <v>48</v>
          </cell>
          <cell r="E240" t="str">
            <v>Mano de obra (incluye prestaciones sociales)</v>
          </cell>
        </row>
        <row r="241">
          <cell r="B241">
            <v>4042152</v>
          </cell>
          <cell r="D241">
            <v>48.1</v>
          </cell>
          <cell r="E241" t="str">
            <v>Oficial</v>
          </cell>
          <cell r="F241" t="str">
            <v>h</v>
          </cell>
          <cell r="G241">
            <v>40</v>
          </cell>
          <cell r="I241">
            <v>8395.14</v>
          </cell>
          <cell r="J241">
            <v>11194.919189999999</v>
          </cell>
          <cell r="K241">
            <v>335805.6</v>
          </cell>
        </row>
        <row r="243">
          <cell r="B243">
            <v>4042150</v>
          </cell>
          <cell r="D243">
            <v>48.2</v>
          </cell>
          <cell r="E243" t="str">
            <v>Ayudante</v>
          </cell>
          <cell r="F243" t="str">
            <v>h</v>
          </cell>
          <cell r="G243">
            <v>40</v>
          </cell>
          <cell r="I243">
            <v>4095.26</v>
          </cell>
          <cell r="J243">
            <v>5461.0292099999997</v>
          </cell>
          <cell r="K243">
            <v>163810.40000000002</v>
          </cell>
        </row>
        <row r="246">
          <cell r="E246" t="str">
            <v xml:space="preserve">VALOR TOTAL DE LAS OBRAS EN NUMEROS </v>
          </cell>
          <cell r="K246">
            <v>546504406.83999991</v>
          </cell>
        </row>
        <row r="248">
          <cell r="E248" t="str">
            <v>VALOR TOTAL DE LAS OBRAS EN  LETRAS</v>
          </cell>
        </row>
        <row r="249">
          <cell r="C249" t="str">
            <v>Total suma AIUI</v>
          </cell>
          <cell r="E249">
            <v>0.33350000000000002</v>
          </cell>
        </row>
        <row r="251">
          <cell r="C251" t="str">
            <v xml:space="preserve">Además.              </v>
          </cell>
          <cell r="E251" t="str">
            <v xml:space="preserve">  _____________________%  (Especificar y soportar)</v>
          </cell>
        </row>
        <row r="253">
          <cell r="C253" t="str">
            <v>Firma del proponente. __________________________________________________________________________________</v>
          </cell>
        </row>
        <row r="255">
          <cell r="C255" t="str">
            <v>Nota:  El proponente  debe estudiar  todas y cada  una de  la especificaciones señaladas en los  ítem, para la elaboración de su oferta.</v>
          </cell>
        </row>
      </sheetData>
      <sheetData sheetId="2" refreshError="1">
        <row r="7">
          <cell r="D7" t="str">
            <v>ACTIVIDADES PRELIMINARES</v>
          </cell>
        </row>
        <row r="8">
          <cell r="B8" t="str">
            <v>103, 104,107 ,107A1, 201</v>
          </cell>
          <cell r="C8">
            <v>1</v>
          </cell>
          <cell r="D8" t="str">
            <v xml:space="preserve">Excavación manual o mecánica, en cualquier material y cualquier grado de humedad a las siguientes profundidades </v>
          </cell>
        </row>
        <row r="9">
          <cell r="A9">
            <v>4021103</v>
          </cell>
          <cell r="C9">
            <v>1.1000000000000001</v>
          </cell>
          <cell r="D9" t="str">
            <v>Excavación de zanjas entre 0 y 2,00 m de profundidad para redes de acueducto</v>
          </cell>
          <cell r="E9" t="str">
            <v>m3</v>
          </cell>
          <cell r="F9">
            <v>158</v>
          </cell>
          <cell r="G9">
            <v>11798</v>
          </cell>
          <cell r="H9">
            <v>7189</v>
          </cell>
          <cell r="I9">
            <v>9586.5314999999991</v>
          </cell>
          <cell r="J9">
            <v>1514671.977</v>
          </cell>
        </row>
        <row r="10">
          <cell r="A10">
            <v>4021130</v>
          </cell>
          <cell r="C10">
            <v>1.2</v>
          </cell>
          <cell r="D10" t="str">
            <v>Excavación de zanjas entre  2,00 y 4.00  m de profundidad para redes de acueducto</v>
          </cell>
          <cell r="E10" t="str">
            <v>m3</v>
          </cell>
          <cell r="F10">
            <v>65</v>
          </cell>
          <cell r="G10">
            <v>11798</v>
          </cell>
          <cell r="H10">
            <v>7962</v>
          </cell>
          <cell r="I10">
            <v>10617.326999999999</v>
          </cell>
          <cell r="J10">
            <v>690126.255</v>
          </cell>
        </row>
        <row r="11">
          <cell r="A11">
            <v>4021503</v>
          </cell>
          <cell r="C11">
            <v>1.3</v>
          </cell>
          <cell r="D11" t="str">
            <v>Excavaciòn para nichos de investigaciòn entre 0 y 2.00 metros  de profundidad (incluye lleno con material sobrante de la excavación y botada de los escombros)</v>
          </cell>
          <cell r="E11" t="str">
            <v>m3</v>
          </cell>
          <cell r="F11">
            <v>12</v>
          </cell>
          <cell r="G11">
            <v>15761</v>
          </cell>
          <cell r="H11">
            <v>18551</v>
          </cell>
          <cell r="I11">
            <v>24737.7585</v>
          </cell>
          <cell r="J11">
            <v>296853.10200000001</v>
          </cell>
        </row>
        <row r="12">
          <cell r="A12">
            <v>4021303</v>
          </cell>
          <cell r="C12">
            <v>1.4</v>
          </cell>
          <cell r="D12" t="str">
            <v>Excavación en roca, a cualquier profundidad</v>
          </cell>
          <cell r="E12" t="str">
            <v>m3</v>
          </cell>
          <cell r="F12">
            <v>5</v>
          </cell>
          <cell r="G12">
            <v>48891</v>
          </cell>
          <cell r="H12">
            <v>55428</v>
          </cell>
          <cell r="I12">
            <v>73913.237999999998</v>
          </cell>
          <cell r="J12">
            <v>369566.19</v>
          </cell>
        </row>
        <row r="14">
          <cell r="B14" t="str">
            <v>204, 204.A1,206,303,404</v>
          </cell>
          <cell r="C14">
            <v>2</v>
          </cell>
          <cell r="D14" t="str">
            <v>Llenos compactados en  zanjas y apiques:</v>
          </cell>
        </row>
        <row r="15">
          <cell r="A15">
            <v>4024103</v>
          </cell>
          <cell r="C15">
            <v>2.1</v>
          </cell>
          <cell r="D15" t="str">
            <v>Con material selecto de la excavación</v>
          </cell>
          <cell r="E15" t="str">
            <v>m3</v>
          </cell>
          <cell r="F15">
            <v>135</v>
          </cell>
          <cell r="G15">
            <v>6847</v>
          </cell>
          <cell r="H15">
            <v>8147</v>
          </cell>
          <cell r="I15">
            <v>10864.0245</v>
          </cell>
          <cell r="J15">
            <v>1466643.3074999999</v>
          </cell>
        </row>
        <row r="16">
          <cell r="A16">
            <v>4024112</v>
          </cell>
          <cell r="C16">
            <v>2.2000000000000002</v>
          </cell>
          <cell r="D16" t="str">
            <v>Con material de préstamo (arenilla o similar)</v>
          </cell>
          <cell r="E16" t="str">
            <v>m3</v>
          </cell>
          <cell r="F16">
            <v>90</v>
          </cell>
          <cell r="G16">
            <v>14409</v>
          </cell>
          <cell r="H16">
            <v>16896</v>
          </cell>
          <cell r="I16">
            <v>22530.815999999999</v>
          </cell>
          <cell r="J16">
            <v>2027773.44</v>
          </cell>
        </row>
        <row r="18">
          <cell r="A18">
            <v>4040401</v>
          </cell>
          <cell r="B18">
            <v>404</v>
          </cell>
          <cell r="C18">
            <v>3</v>
          </cell>
          <cell r="D18" t="str">
            <v>Suministro, transporte e instalación de entresuelo en arenilla, para apoyo de tubería.</v>
          </cell>
          <cell r="E18" t="str">
            <v>m3</v>
          </cell>
          <cell r="F18">
            <v>33</v>
          </cell>
          <cell r="G18">
            <v>30914</v>
          </cell>
          <cell r="H18">
            <v>40308</v>
          </cell>
          <cell r="I18">
            <v>53750.717999999993</v>
          </cell>
          <cell r="J18">
            <v>1773773.6939999997</v>
          </cell>
        </row>
        <row r="20">
          <cell r="A20">
            <v>4025001</v>
          </cell>
          <cell r="B20">
            <v>205</v>
          </cell>
          <cell r="C20">
            <v>4</v>
          </cell>
          <cell r="D20" t="str">
            <v>Cargue, retiro y botada de material sobrante y escombros, a cualquier distancia (incluye acarreo en sitio sin acceso vehicular)</v>
          </cell>
          <cell r="E20" t="str">
            <v>m3</v>
          </cell>
          <cell r="F20">
            <v>130</v>
          </cell>
          <cell r="G20">
            <v>19849</v>
          </cell>
          <cell r="H20">
            <v>16765</v>
          </cell>
          <cell r="I20">
            <v>22356.127499999999</v>
          </cell>
          <cell r="J20">
            <v>2906296.5749999997</v>
          </cell>
        </row>
        <row r="22">
          <cell r="B22">
            <v>202</v>
          </cell>
          <cell r="C22">
            <v>5</v>
          </cell>
          <cell r="D22" t="str">
            <v>Entibado de madera:</v>
          </cell>
        </row>
        <row r="23">
          <cell r="A23">
            <v>4022120</v>
          </cell>
          <cell r="C23">
            <v>5.0999999999999996</v>
          </cell>
          <cell r="D23" t="str">
            <v>Temporal</v>
          </cell>
          <cell r="E23" t="str">
            <v>m2</v>
          </cell>
          <cell r="F23">
            <v>30</v>
          </cell>
          <cell r="H23">
            <v>9932</v>
          </cell>
          <cell r="I23">
            <v>13244.321999999998</v>
          </cell>
          <cell r="J23">
            <v>397329.66</v>
          </cell>
        </row>
        <row r="25">
          <cell r="A25">
            <v>4023003</v>
          </cell>
          <cell r="B25">
            <v>203</v>
          </cell>
          <cell r="C25">
            <v>6</v>
          </cell>
          <cell r="D25" t="str">
            <v>Trinchos de madera permanente</v>
          </cell>
          <cell r="E25" t="str">
            <v>m2</v>
          </cell>
          <cell r="F25">
            <v>15</v>
          </cell>
          <cell r="H25">
            <v>7888</v>
          </cell>
          <cell r="I25">
            <v>10518.647999999999</v>
          </cell>
          <cell r="J25">
            <v>157779.72</v>
          </cell>
        </row>
        <row r="27">
          <cell r="B27" t="str">
            <v>701, 701.2, 704</v>
          </cell>
          <cell r="C27">
            <v>7</v>
          </cell>
          <cell r="D27" t="str">
            <v>Transporte y colocación de tubería de hierro dúctil TK9, unión mecánica, incluye el suministro y aplicación del lubricante requerido, en los siguientes diámetros:</v>
          </cell>
        </row>
        <row r="28">
          <cell r="A28">
            <v>4072006</v>
          </cell>
          <cell r="C28">
            <v>7.1</v>
          </cell>
          <cell r="D28" t="str">
            <v>De 150mm (6")</v>
          </cell>
          <cell r="E28" t="str">
            <v>m</v>
          </cell>
          <cell r="F28">
            <v>273</v>
          </cell>
          <cell r="G28">
            <v>16000</v>
          </cell>
          <cell r="H28">
            <v>10166</v>
          </cell>
          <cell r="I28">
            <v>13556.360999999999</v>
          </cell>
          <cell r="J28">
            <v>3700886.5529999998</v>
          </cell>
        </row>
        <row r="30">
          <cell r="A30">
            <v>4071068</v>
          </cell>
          <cell r="B30" t="str">
            <v>701, 701.N1</v>
          </cell>
          <cell r="C30">
            <v>8</v>
          </cell>
          <cell r="D30" t="str">
            <v xml:space="preserve">Suministro, transporte y colocación de tubería galvanizada de 37.5 mm (1 1/2") para atraque de tuberías ( incluye cortes y soldaduras) </v>
          </cell>
          <cell r="E30" t="str">
            <v>m</v>
          </cell>
          <cell r="F30">
            <v>25</v>
          </cell>
          <cell r="G30">
            <v>11908</v>
          </cell>
          <cell r="H30">
            <v>12099</v>
          </cell>
          <cell r="I30">
            <v>16134.0165</v>
          </cell>
          <cell r="J30">
            <v>403350.41249999998</v>
          </cell>
        </row>
        <row r="32">
          <cell r="B32" t="str">
            <v>705, 706, 701, 701.3</v>
          </cell>
          <cell r="C32">
            <v>9</v>
          </cell>
          <cell r="D32" t="str">
            <v>Suministro, transporte y colocación de unión de reparación universal , en los siguientes diámetros:</v>
          </cell>
        </row>
        <row r="33">
          <cell r="A33">
            <v>4079154</v>
          </cell>
          <cell r="C33">
            <v>9.1</v>
          </cell>
          <cell r="D33" t="str">
            <v>De 150 mm (6") - Rango de atención en extremos de 159.2 mm a 181.6 mm</v>
          </cell>
          <cell r="E33" t="str">
            <v>un</v>
          </cell>
          <cell r="F33">
            <v>6</v>
          </cell>
          <cell r="G33">
            <v>89697</v>
          </cell>
          <cell r="H33">
            <v>131600</v>
          </cell>
          <cell r="I33">
            <v>175488.59999999998</v>
          </cell>
          <cell r="J33">
            <v>1052931.5999999999</v>
          </cell>
        </row>
        <row r="35">
          <cell r="B35" t="str">
            <v>705, 706, 701, 701.3.A1</v>
          </cell>
          <cell r="C35">
            <v>10</v>
          </cell>
          <cell r="D35" t="str">
            <v>Suministro, transporte y colocación de unión de construcción  ( unión mecánica) en PVC RDE 21, en los siguientes diámetros:</v>
          </cell>
        </row>
        <row r="36">
          <cell r="A36">
            <v>4078992</v>
          </cell>
          <cell r="C36">
            <v>10.1</v>
          </cell>
          <cell r="D36" t="str">
            <v>De 150 mm (6")</v>
          </cell>
          <cell r="E36" t="str">
            <v>un</v>
          </cell>
          <cell r="F36">
            <v>4</v>
          </cell>
          <cell r="G36">
            <v>58514</v>
          </cell>
          <cell r="H36">
            <v>142805</v>
          </cell>
          <cell r="I36">
            <v>190430.4675</v>
          </cell>
          <cell r="J36">
            <v>761721.87</v>
          </cell>
        </row>
        <row r="37">
          <cell r="A37">
            <v>4078990</v>
          </cell>
          <cell r="B37" t="str">
            <v>701, 706, 701.2, 701.3, 701.7</v>
          </cell>
          <cell r="C37">
            <v>12</v>
          </cell>
          <cell r="D37" t="str">
            <v>Suministro, transporte y colocación de codos en hierro fundido o hierro dúctil, en los siguientes diámetros y ángulos</v>
          </cell>
          <cell r="I37">
            <v>0</v>
          </cell>
          <cell r="J37">
            <v>0</v>
          </cell>
        </row>
        <row r="38">
          <cell r="A38">
            <v>4078990</v>
          </cell>
          <cell r="C38">
            <v>12.1</v>
          </cell>
          <cell r="D38" t="str">
            <v>De 100 mm (4"), 90 grados</v>
          </cell>
          <cell r="E38" t="str">
            <v>un</v>
          </cell>
          <cell r="G38">
            <v>84875</v>
          </cell>
          <cell r="H38">
            <v>103265</v>
          </cell>
          <cell r="I38">
            <v>137703.8775</v>
          </cell>
          <cell r="J38">
            <v>0</v>
          </cell>
        </row>
        <row r="39">
          <cell r="A39">
            <v>4078990</v>
          </cell>
          <cell r="C39">
            <v>12.2</v>
          </cell>
          <cell r="D39" t="str">
            <v>De 100 mm (4"), 45 grados</v>
          </cell>
          <cell r="E39" t="str">
            <v>un</v>
          </cell>
          <cell r="G39">
            <v>178309</v>
          </cell>
          <cell r="H39">
            <v>85865</v>
          </cell>
          <cell r="I39">
            <v>114500.97749999999</v>
          </cell>
          <cell r="J39">
            <v>0</v>
          </cell>
        </row>
        <row r="40">
          <cell r="A40">
            <v>4078990</v>
          </cell>
          <cell r="C40">
            <v>12.3</v>
          </cell>
          <cell r="D40" t="str">
            <v>De 100 mm (4"), 22,50 grados</v>
          </cell>
          <cell r="E40" t="str">
            <v>un</v>
          </cell>
          <cell r="G40">
            <v>61225</v>
          </cell>
          <cell r="H40">
            <v>73105</v>
          </cell>
          <cell r="I40">
            <v>97485.517499999987</v>
          </cell>
          <cell r="J40">
            <v>0</v>
          </cell>
        </row>
        <row r="41">
          <cell r="A41">
            <v>4078990</v>
          </cell>
          <cell r="C41">
            <v>12.4</v>
          </cell>
          <cell r="D41" t="str">
            <v>De 100 mm (4"), 11,25 grados</v>
          </cell>
          <cell r="E41" t="str">
            <v>un</v>
          </cell>
          <cell r="G41">
            <v>61095</v>
          </cell>
          <cell r="H41">
            <v>73105</v>
          </cell>
          <cell r="I41">
            <v>97485.517499999987</v>
          </cell>
          <cell r="J41">
            <v>0</v>
          </cell>
        </row>
        <row r="42">
          <cell r="A42">
            <v>4078990</v>
          </cell>
          <cell r="C42">
            <v>12.5</v>
          </cell>
          <cell r="D42" t="str">
            <v>De 150 mm (6"), 90 grados</v>
          </cell>
          <cell r="E42" t="str">
            <v>un</v>
          </cell>
          <cell r="G42">
            <v>84875</v>
          </cell>
          <cell r="H42">
            <v>255194</v>
          </cell>
          <cell r="I42">
            <v>340301.19899999996</v>
          </cell>
          <cell r="J42">
            <v>0</v>
          </cell>
        </row>
        <row r="43">
          <cell r="A43">
            <v>4078990</v>
          </cell>
          <cell r="C43">
            <v>12.6</v>
          </cell>
          <cell r="D43" t="str">
            <v>De 150 mm (6"), 45 grados</v>
          </cell>
          <cell r="E43" t="str">
            <v>un</v>
          </cell>
          <cell r="G43">
            <v>178309</v>
          </cell>
          <cell r="H43">
            <v>179794</v>
          </cell>
          <cell r="I43">
            <v>239755.29899999997</v>
          </cell>
          <cell r="J43">
            <v>0</v>
          </cell>
        </row>
        <row r="44">
          <cell r="A44">
            <v>4078990</v>
          </cell>
          <cell r="C44">
            <v>12.7</v>
          </cell>
          <cell r="D44" t="str">
            <v>De 150 mm (6"), 22,50 grados</v>
          </cell>
          <cell r="E44" t="str">
            <v>un</v>
          </cell>
          <cell r="G44">
            <v>61225</v>
          </cell>
          <cell r="H44">
            <v>163554</v>
          </cell>
          <cell r="I44">
            <v>218099.25899999999</v>
          </cell>
          <cell r="J44">
            <v>0</v>
          </cell>
        </row>
        <row r="45">
          <cell r="A45">
            <v>4078990</v>
          </cell>
          <cell r="C45">
            <v>12.8</v>
          </cell>
          <cell r="D45" t="str">
            <v>De 150 mm (6"), 11,25 grados</v>
          </cell>
          <cell r="E45" t="str">
            <v>un</v>
          </cell>
          <cell r="G45">
            <v>61095</v>
          </cell>
          <cell r="H45">
            <v>153204</v>
          </cell>
          <cell r="I45">
            <v>204297.53399999999</v>
          </cell>
          <cell r="J45">
            <v>0</v>
          </cell>
        </row>
        <row r="46">
          <cell r="A46">
            <v>4078990</v>
          </cell>
          <cell r="C46">
            <v>12.9</v>
          </cell>
          <cell r="D46" t="str">
            <v>De 200 mm (8"), 90 grados</v>
          </cell>
          <cell r="E46" t="str">
            <v>un</v>
          </cell>
          <cell r="G46">
            <v>84875</v>
          </cell>
          <cell r="H46">
            <v>443863</v>
          </cell>
          <cell r="I46">
            <v>591891.31049999991</v>
          </cell>
          <cell r="J46">
            <v>0</v>
          </cell>
        </row>
        <row r="47">
          <cell r="A47">
            <v>4078990</v>
          </cell>
          <cell r="C47">
            <v>12.1</v>
          </cell>
          <cell r="D47" t="str">
            <v>De 200 mm (8"), 45 grados</v>
          </cell>
          <cell r="E47" t="str">
            <v>un</v>
          </cell>
          <cell r="G47">
            <v>178309</v>
          </cell>
          <cell r="H47">
            <v>359183</v>
          </cell>
          <cell r="I47">
            <v>478970.53049999999</v>
          </cell>
          <cell r="J47">
            <v>0</v>
          </cell>
        </row>
        <row r="48">
          <cell r="A48">
            <v>4078990</v>
          </cell>
          <cell r="C48">
            <v>12.11</v>
          </cell>
          <cell r="D48" t="str">
            <v>De 200 mm (8"), 22,50 grados</v>
          </cell>
          <cell r="E48" t="str">
            <v>un</v>
          </cell>
          <cell r="G48">
            <v>61225</v>
          </cell>
          <cell r="I48">
            <v>0</v>
          </cell>
          <cell r="J48">
            <v>0</v>
          </cell>
        </row>
        <row r="49">
          <cell r="A49">
            <v>4078990</v>
          </cell>
          <cell r="C49">
            <v>12.12</v>
          </cell>
          <cell r="D49" t="str">
            <v>De 200 mm (8"), 11,25 grados</v>
          </cell>
          <cell r="E49" t="str">
            <v>un</v>
          </cell>
          <cell r="G49">
            <v>61095</v>
          </cell>
          <cell r="I49">
            <v>0</v>
          </cell>
          <cell r="J49">
            <v>0</v>
          </cell>
        </row>
        <row r="50">
          <cell r="A50">
            <v>4078990</v>
          </cell>
          <cell r="B50" t="str">
            <v>701, 701.2, 706</v>
          </cell>
          <cell r="C50">
            <v>13</v>
          </cell>
          <cell r="D50" t="str">
            <v>Suministro, transporte y colocación de tees en hierro dúctil en los siguientes diámetros:</v>
          </cell>
          <cell r="I50">
            <v>0</v>
          </cell>
          <cell r="J50">
            <v>0</v>
          </cell>
        </row>
        <row r="51">
          <cell r="A51">
            <v>4078990</v>
          </cell>
          <cell r="C51">
            <v>13.1</v>
          </cell>
          <cell r="D51" t="str">
            <v>De 100mm x 100mm (4"x4")</v>
          </cell>
          <cell r="E51" t="str">
            <v>un</v>
          </cell>
          <cell r="G51">
            <v>79073</v>
          </cell>
          <cell r="H51">
            <v>109630</v>
          </cell>
          <cell r="I51">
            <v>146191.60499999998</v>
          </cell>
          <cell r="J51">
            <v>0</v>
          </cell>
        </row>
        <row r="52">
          <cell r="A52">
            <v>4078990</v>
          </cell>
          <cell r="C52">
            <v>13.2</v>
          </cell>
          <cell r="D52" t="str">
            <v>De 100 mm x 75 mm (4" x 3")</v>
          </cell>
          <cell r="E52" t="str">
            <v>un</v>
          </cell>
          <cell r="G52">
            <v>168813</v>
          </cell>
          <cell r="H52">
            <v>90287</v>
          </cell>
          <cell r="I52">
            <v>120397.71449999999</v>
          </cell>
          <cell r="J52">
            <v>0</v>
          </cell>
        </row>
        <row r="53">
          <cell r="A53">
            <v>4078990</v>
          </cell>
          <cell r="C53">
            <v>13.3</v>
          </cell>
          <cell r="D53" t="str">
            <v>De 150 mm x 150 mm (6" x 6")</v>
          </cell>
          <cell r="E53" t="str">
            <v>un</v>
          </cell>
          <cell r="G53">
            <v>168813</v>
          </cell>
          <cell r="H53">
            <v>228014</v>
          </cell>
          <cell r="I53">
            <v>304056.66899999999</v>
          </cell>
          <cell r="J53">
            <v>0</v>
          </cell>
        </row>
        <row r="54">
          <cell r="A54">
            <v>4078990</v>
          </cell>
          <cell r="C54">
            <v>13.4</v>
          </cell>
          <cell r="D54" t="str">
            <v>De 150 mm x 100 mm (6" x 4")</v>
          </cell>
          <cell r="E54" t="str">
            <v>un</v>
          </cell>
          <cell r="G54">
            <v>168813</v>
          </cell>
          <cell r="H54">
            <v>215254</v>
          </cell>
          <cell r="I54">
            <v>287041.20899999997</v>
          </cell>
          <cell r="J54">
            <v>0</v>
          </cell>
        </row>
        <row r="55">
          <cell r="A55">
            <v>4078990</v>
          </cell>
          <cell r="C55">
            <v>13.5</v>
          </cell>
          <cell r="D55" t="str">
            <v>De 200 mm x 200 mm (8" x 8")</v>
          </cell>
          <cell r="E55" t="str">
            <v>un</v>
          </cell>
          <cell r="H55">
            <v>0</v>
          </cell>
          <cell r="I55">
            <v>0</v>
          </cell>
          <cell r="J55">
            <v>0</v>
          </cell>
        </row>
        <row r="56">
          <cell r="A56">
            <v>4078990</v>
          </cell>
          <cell r="C56">
            <v>13.6</v>
          </cell>
          <cell r="D56" t="str">
            <v>De 200 mm x 150 mm (8" x 6")</v>
          </cell>
          <cell r="E56" t="str">
            <v>un</v>
          </cell>
          <cell r="H56">
            <v>365394</v>
          </cell>
          <cell r="I56">
            <v>487252.89899999998</v>
          </cell>
          <cell r="J56">
            <v>0</v>
          </cell>
        </row>
        <row r="57">
          <cell r="A57">
            <v>4078990</v>
          </cell>
          <cell r="C57">
            <v>13.7</v>
          </cell>
          <cell r="D57" t="str">
            <v>De 200 mm x 100 mm (8" x 4")</v>
          </cell>
          <cell r="E57" t="str">
            <v>un</v>
          </cell>
          <cell r="H57">
            <v>365394</v>
          </cell>
          <cell r="I57">
            <v>487252.89899999998</v>
          </cell>
          <cell r="J57">
            <v>0</v>
          </cell>
        </row>
        <row r="59">
          <cell r="B59" t="str">
            <v>701, 701.2, 701.7, 706</v>
          </cell>
          <cell r="C59">
            <v>11</v>
          </cell>
          <cell r="D59" t="str">
            <v>Suministro, transporte y colocación de tees en hierro fundido o hierro ductil para hierro dúctil, en los siguientes diámetros:</v>
          </cell>
          <cell r="F59">
            <v>0</v>
          </cell>
        </row>
        <row r="60">
          <cell r="F60">
            <v>0</v>
          </cell>
        </row>
        <row r="61">
          <cell r="A61">
            <v>4072345</v>
          </cell>
          <cell r="C61">
            <v>11.1</v>
          </cell>
          <cell r="D61" t="str">
            <v>150 mm x 150 mm (6" x 6")</v>
          </cell>
          <cell r="E61" t="str">
            <v>un</v>
          </cell>
          <cell r="F61">
            <v>2</v>
          </cell>
          <cell r="H61">
            <v>230038</v>
          </cell>
          <cell r="I61">
            <v>306755.67299999995</v>
          </cell>
          <cell r="J61">
            <v>613511.3459999999</v>
          </cell>
        </row>
        <row r="62">
          <cell r="F62">
            <v>0</v>
          </cell>
        </row>
        <row r="63">
          <cell r="B63" t="str">
            <v>701, 701.2,  701.3,  701.7, 706</v>
          </cell>
          <cell r="C63">
            <v>12</v>
          </cell>
          <cell r="D63" t="str">
            <v>Suministro, transporte y colocación de codos de hierro fundido o hierro dúctil para hierro dúctil, en los siguientes diámetros:</v>
          </cell>
        </row>
        <row r="64">
          <cell r="A64">
            <v>4072174</v>
          </cell>
          <cell r="C64">
            <v>12.1</v>
          </cell>
          <cell r="D64" t="str">
            <v>150  mm (6") de 22.5°</v>
          </cell>
          <cell r="E64" t="str">
            <v>un</v>
          </cell>
          <cell r="F64">
            <v>7</v>
          </cell>
          <cell r="H64">
            <v>165240</v>
          </cell>
          <cell r="I64">
            <v>220347.53999999998</v>
          </cell>
          <cell r="J64">
            <v>1542432.7799999998</v>
          </cell>
        </row>
        <row r="66">
          <cell r="A66">
            <v>4072192</v>
          </cell>
          <cell r="C66">
            <v>12.2</v>
          </cell>
          <cell r="D66" t="str">
            <v>150  mm  (6") de 11.25°</v>
          </cell>
          <cell r="E66" t="str">
            <v>un</v>
          </cell>
          <cell r="F66">
            <v>6</v>
          </cell>
          <cell r="H66">
            <v>154047</v>
          </cell>
          <cell r="I66">
            <v>205421.67449999999</v>
          </cell>
          <cell r="J66">
            <v>1232530.047</v>
          </cell>
        </row>
        <row r="68">
          <cell r="A68">
            <v>4072124</v>
          </cell>
          <cell r="C68">
            <v>12.3</v>
          </cell>
          <cell r="D68" t="str">
            <v>150 mm (16") de 90°</v>
          </cell>
          <cell r="E68" t="str">
            <v>un</v>
          </cell>
          <cell r="F68">
            <v>1</v>
          </cell>
          <cell r="H68">
            <v>256880</v>
          </cell>
          <cell r="I68">
            <v>342549.48</v>
          </cell>
          <cell r="J68">
            <v>342549.48</v>
          </cell>
        </row>
        <row r="70">
          <cell r="A70">
            <v>4072152</v>
          </cell>
          <cell r="C70">
            <v>12.4</v>
          </cell>
          <cell r="D70" t="str">
            <v>150 mm  (6") de 45°</v>
          </cell>
          <cell r="E70" t="str">
            <v>un</v>
          </cell>
          <cell r="F70">
            <v>9</v>
          </cell>
          <cell r="H70">
            <v>181480</v>
          </cell>
          <cell r="I70">
            <v>242003.58</v>
          </cell>
          <cell r="J70">
            <v>2178032.2199999997</v>
          </cell>
        </row>
        <row r="72">
          <cell r="B72" t="str">
            <v>707, 707.A1</v>
          </cell>
          <cell r="C72">
            <v>13</v>
          </cell>
          <cell r="D72" t="str">
            <v>Construcción de cajas para  válvulas incluye tapa y marco, según esquema No.1 de la norma 707</v>
          </cell>
        </row>
        <row r="73">
          <cell r="A73">
            <v>4079302</v>
          </cell>
          <cell r="C73">
            <v>13.1</v>
          </cell>
          <cell r="D73" t="str">
            <v xml:space="preserve">Para válvulas de  diámetro  6 "  </v>
          </cell>
          <cell r="E73" t="str">
            <v>un</v>
          </cell>
          <cell r="F73">
            <v>2</v>
          </cell>
          <cell r="G73">
            <v>140354</v>
          </cell>
          <cell r="H73">
            <v>134682</v>
          </cell>
          <cell r="I73">
            <v>179598.44699999999</v>
          </cell>
          <cell r="J73">
            <v>359196.89399999997</v>
          </cell>
        </row>
        <row r="74">
          <cell r="A74">
            <v>4079302</v>
          </cell>
          <cell r="C74">
            <v>13.2</v>
          </cell>
          <cell r="D74" t="str">
            <v xml:space="preserve">Para válvulas de  diámetro  2 "  </v>
          </cell>
          <cell r="E74" t="str">
            <v>un</v>
          </cell>
          <cell r="F74">
            <v>2</v>
          </cell>
          <cell r="G74">
            <v>140354</v>
          </cell>
          <cell r="H74">
            <v>134682</v>
          </cell>
          <cell r="I74">
            <v>179598.44699999999</v>
          </cell>
          <cell r="J74">
            <v>359196.89399999997</v>
          </cell>
        </row>
        <row r="76">
          <cell r="B76" t="str">
            <v>702, 702.1 y 702.1.A1</v>
          </cell>
          <cell r="C76">
            <v>14</v>
          </cell>
          <cell r="D76" t="str">
            <v>Transporte y colocación de válvulas de compuerta elástica de vástago no ascendente extremo CxC (junta perdida con empaque), en los siguientes diámetros:</v>
          </cell>
        </row>
        <row r="77">
          <cell r="A77">
            <v>4077725</v>
          </cell>
          <cell r="C77">
            <v>24.1</v>
          </cell>
          <cell r="D77" t="str">
            <v xml:space="preserve">De 50 mm (2") </v>
          </cell>
          <cell r="E77" t="str">
            <v>un</v>
          </cell>
          <cell r="F77">
            <v>2</v>
          </cell>
          <cell r="H77">
            <v>23200</v>
          </cell>
          <cell r="I77">
            <v>30937.199999999997</v>
          </cell>
          <cell r="J77">
            <v>61874.399999999994</v>
          </cell>
        </row>
        <row r="78">
          <cell r="A78">
            <v>4078208</v>
          </cell>
          <cell r="C78">
            <v>14.1</v>
          </cell>
          <cell r="D78" t="str">
            <v xml:space="preserve">De 150 mm (6") </v>
          </cell>
          <cell r="E78" t="str">
            <v>un</v>
          </cell>
          <cell r="F78">
            <v>2</v>
          </cell>
          <cell r="H78">
            <v>40162</v>
          </cell>
          <cell r="I78">
            <v>53556.026999999995</v>
          </cell>
          <cell r="J78">
            <v>107112.05399999999</v>
          </cell>
        </row>
        <row r="79">
          <cell r="B79" t="str">
            <v>411,    411.A1</v>
          </cell>
          <cell r="C79">
            <v>15</v>
          </cell>
          <cell r="D79" t="str">
            <v>Cortes de tubería  (incluye biselada)</v>
          </cell>
          <cell r="I79">
            <v>0</v>
          </cell>
          <cell r="J79">
            <v>0</v>
          </cell>
        </row>
        <row r="80">
          <cell r="C80">
            <v>15.1</v>
          </cell>
          <cell r="D80" t="str">
            <v>Con acetileno</v>
          </cell>
          <cell r="E80" t="str">
            <v>cm</v>
          </cell>
          <cell r="G80">
            <v>611</v>
          </cell>
          <cell r="I80">
            <v>0</v>
          </cell>
          <cell r="J80">
            <v>0</v>
          </cell>
        </row>
        <row r="81">
          <cell r="C81">
            <v>15.2</v>
          </cell>
          <cell r="D81" t="str">
            <v>Sin acetileno</v>
          </cell>
          <cell r="E81" t="str">
            <v>cm</v>
          </cell>
          <cell r="G81">
            <v>611</v>
          </cell>
          <cell r="I81">
            <v>0</v>
          </cell>
          <cell r="J81">
            <v>0</v>
          </cell>
        </row>
        <row r="82">
          <cell r="I82">
            <v>0</v>
          </cell>
          <cell r="J82">
            <v>0</v>
          </cell>
        </row>
        <row r="83">
          <cell r="B83" t="str">
            <v>411, 411.A.1</v>
          </cell>
          <cell r="C83">
            <v>16</v>
          </cell>
          <cell r="D83" t="str">
            <v>Suministro, transporte y colocación de cordón de soldadura completo</v>
          </cell>
          <cell r="E83" t="str">
            <v>cm</v>
          </cell>
          <cell r="G83">
            <v>826</v>
          </cell>
          <cell r="I83">
            <v>0</v>
          </cell>
          <cell r="J83">
            <v>0</v>
          </cell>
        </row>
        <row r="84">
          <cell r="B84" t="str">
            <v>711, 702.N4</v>
          </cell>
          <cell r="C84">
            <v>27</v>
          </cell>
          <cell r="D84" t="str">
            <v>Retiro de válvulas de compuerta e hidrantes y reintegro al almacén de EPM en Guayabal, tal y como se encuentren en el terreno, en cualquier diámetro</v>
          </cell>
          <cell r="E84" t="str">
            <v>un</v>
          </cell>
          <cell r="I84">
            <v>0</v>
          </cell>
          <cell r="J84">
            <v>0</v>
          </cell>
        </row>
        <row r="86">
          <cell r="B86" t="str">
            <v>703, 703.A1</v>
          </cell>
          <cell r="C86">
            <v>17</v>
          </cell>
          <cell r="D86" t="str">
            <v xml:space="preserve">Transporte y colocación de hidrante suministrado por EPM (no incluye la válvula), en los siguientes diámetros. </v>
          </cell>
        </row>
        <row r="87">
          <cell r="A87">
            <v>4078716</v>
          </cell>
          <cell r="C87">
            <v>15.1</v>
          </cell>
          <cell r="D87" t="str">
            <v xml:space="preserve">De  100 mm (4") </v>
          </cell>
          <cell r="E87" t="str">
            <v>un</v>
          </cell>
          <cell r="F87">
            <v>3</v>
          </cell>
          <cell r="G87">
            <v>30104</v>
          </cell>
          <cell r="H87">
            <v>67049</v>
          </cell>
          <cell r="I87">
            <v>89409.841499999995</v>
          </cell>
          <cell r="J87">
            <v>268229.5245</v>
          </cell>
        </row>
        <row r="89">
          <cell r="A89">
            <v>4042117</v>
          </cell>
          <cell r="B89" t="str">
            <v>423.N1</v>
          </cell>
          <cell r="C89">
            <v>16</v>
          </cell>
          <cell r="D89" t="str">
            <v>Suministro, transporte e instalación de cinta en polietileno para señalización de redes de acueducto</v>
          </cell>
          <cell r="E89" t="str">
            <v>m</v>
          </cell>
          <cell r="F89">
            <v>280</v>
          </cell>
          <cell r="H89">
            <v>1082</v>
          </cell>
          <cell r="I89">
            <v>1442.847</v>
          </cell>
          <cell r="J89">
            <v>403997.16</v>
          </cell>
        </row>
        <row r="91">
          <cell r="B91" t="str">
            <v>702.2, 702.2A1</v>
          </cell>
          <cell r="C91">
            <v>17</v>
          </cell>
          <cell r="D91" t="str">
            <v>Suministro, transporte y colocación de válvulas reguladoras de presión, incluye las reducciones niples de acero soldados y roscados, bridas, válvula de admisión y expulsión de aire, válvula de guarda, manómetros, filtro en Y, válvulas auxiliares de entrad</v>
          </cell>
        </row>
        <row r="92">
          <cell r="A92">
            <v>4078414</v>
          </cell>
          <cell r="C92">
            <v>17.100000000000001</v>
          </cell>
          <cell r="D92" t="str">
            <v>75 mm (3")</v>
          </cell>
          <cell r="E92" t="str">
            <v>un</v>
          </cell>
          <cell r="F92">
            <v>2</v>
          </cell>
          <cell r="H92">
            <v>2319080</v>
          </cell>
          <cell r="I92">
            <v>3092493.1799999997</v>
          </cell>
          <cell r="J92">
            <v>6184986.3599999994</v>
          </cell>
        </row>
        <row r="94">
          <cell r="B94">
            <v>707</v>
          </cell>
          <cell r="C94">
            <v>18</v>
          </cell>
          <cell r="D94" t="str">
            <v>Construcción de cajas para estación reguladora de presión según plano ACC-02-05-0119-16, se incluye excavación, lleno y botada de escombros, en los siguientes diámetros:</v>
          </cell>
        </row>
        <row r="95">
          <cell r="A95">
            <v>4079320</v>
          </cell>
          <cell r="C95">
            <v>18.100000000000001</v>
          </cell>
          <cell r="D95" t="str">
            <v>75 mm (3")</v>
          </cell>
          <cell r="E95" t="str">
            <v>un</v>
          </cell>
          <cell r="F95">
            <v>2</v>
          </cell>
          <cell r="H95">
            <v>1451620</v>
          </cell>
          <cell r="I95">
            <v>1935735.2699999998</v>
          </cell>
          <cell r="J95">
            <v>3871470.5399999996</v>
          </cell>
        </row>
        <row r="97">
          <cell r="D97" t="str">
            <v>ACTIVIDADES COMPLEMENTARIAS</v>
          </cell>
        </row>
        <row r="98">
          <cell r="A98">
            <v>4051101</v>
          </cell>
          <cell r="B98" t="str">
            <v>306, 306.A1,   307</v>
          </cell>
          <cell r="C98">
            <v>19</v>
          </cell>
          <cell r="D98" t="str">
            <v>Suministro, transporte y colocación de concreto (incluye aditivos requeridos por la mezcla), de f'c=21 MPa (210 kg/cm2) para vaciado de anclajes, fundaciones, apoyos de la tubería</v>
          </cell>
          <cell r="E98" t="str">
            <v>m3</v>
          </cell>
          <cell r="F98">
            <v>10</v>
          </cell>
          <cell r="G98">
            <v>201419</v>
          </cell>
          <cell r="H98">
            <v>206324</v>
          </cell>
          <cell r="I98">
            <v>275133.054</v>
          </cell>
          <cell r="J98">
            <v>2751330.54</v>
          </cell>
        </row>
        <row r="100">
          <cell r="B100">
            <v>601</v>
          </cell>
          <cell r="C100">
            <v>20</v>
          </cell>
          <cell r="D100" t="str">
            <v>Suministro, transporte, figuración y colocación de acero de refuerzo, en los siguientes diametros:</v>
          </cell>
        </row>
        <row r="101">
          <cell r="A101">
            <v>4060122</v>
          </cell>
          <cell r="C101">
            <v>20.100000000000001</v>
          </cell>
          <cell r="D101" t="str">
            <v>9,52 mm  (3/8"), grado 60</v>
          </cell>
          <cell r="E101" t="str">
            <v>Kg</v>
          </cell>
          <cell r="F101">
            <v>50</v>
          </cell>
          <cell r="G101">
            <v>0</v>
          </cell>
          <cell r="H101">
            <v>3162</v>
          </cell>
          <cell r="I101">
            <v>4216.527</v>
          </cell>
          <cell r="J101">
            <v>210826.35</v>
          </cell>
        </row>
        <row r="102">
          <cell r="A102">
            <v>4060120</v>
          </cell>
          <cell r="C102">
            <v>20.2</v>
          </cell>
          <cell r="D102" t="str">
            <v>12,70 mm  (1/2"), grado 60</v>
          </cell>
          <cell r="E102" t="str">
            <v>Kg</v>
          </cell>
          <cell r="F102">
            <v>250</v>
          </cell>
          <cell r="G102">
            <v>0</v>
          </cell>
          <cell r="H102">
            <v>2244</v>
          </cell>
          <cell r="I102">
            <v>2992.3739999999998</v>
          </cell>
          <cell r="J102">
            <v>748093.5</v>
          </cell>
        </row>
        <row r="104">
          <cell r="B104" t="str">
            <v>422.N1</v>
          </cell>
          <cell r="C104">
            <v>21</v>
          </cell>
          <cell r="D104" t="str">
            <v>Mano de obra (incluye prestaciones sociales, y herramienta menor)</v>
          </cell>
        </row>
        <row r="105">
          <cell r="A105">
            <v>4042152</v>
          </cell>
          <cell r="C105">
            <v>21.1</v>
          </cell>
          <cell r="D105" t="str">
            <v>Oficial</v>
          </cell>
          <cell r="E105" t="str">
            <v>h</v>
          </cell>
          <cell r="F105">
            <v>56</v>
          </cell>
          <cell r="G105">
            <v>6500</v>
          </cell>
          <cell r="H105">
            <v>8395</v>
          </cell>
          <cell r="I105">
            <v>11194.7325</v>
          </cell>
          <cell r="J105">
            <v>626905.02</v>
          </cell>
        </row>
        <row r="106">
          <cell r="A106">
            <v>4042150</v>
          </cell>
          <cell r="C106">
            <v>21.2</v>
          </cell>
          <cell r="D106" t="str">
            <v>Ayudante</v>
          </cell>
          <cell r="E106" t="str">
            <v>h</v>
          </cell>
          <cell r="F106">
            <v>150</v>
          </cell>
          <cell r="G106">
            <v>12000</v>
          </cell>
          <cell r="H106">
            <v>4095</v>
          </cell>
          <cell r="I106">
            <v>5460.6824999999999</v>
          </cell>
          <cell r="J106">
            <v>819102.375</v>
          </cell>
        </row>
        <row r="107">
          <cell r="G107" t="str">
            <v>SUBTOTAL     $</v>
          </cell>
          <cell r="J107">
            <v>40201081.840500005</v>
          </cell>
        </row>
        <row r="109">
          <cell r="D109" t="str">
            <v>VALOR TOTAL DE LAS OBRAS ( en números)</v>
          </cell>
        </row>
        <row r="110">
          <cell r="D110" t="str">
            <v xml:space="preserve">VALOR TOTAL DE LAS OBRAS ( en letras) </v>
          </cell>
        </row>
        <row r="111">
          <cell r="D111" t="str">
            <v xml:space="preserve">PLAZO (en días comunes o solares, cuarenta y cinco dias) </v>
          </cell>
        </row>
        <row r="113">
          <cell r="D113" t="str">
            <v>LOS PRECIOS ANTERIORES SON A TODO COSTO (incluyen costos directos más indirectos)</v>
          </cell>
        </row>
        <row r="114">
          <cell r="D114" t="str">
            <v>ADMINISTRACIÓN                                        21.50  %</v>
          </cell>
        </row>
        <row r="115">
          <cell r="D115" t="str">
            <v>IMPREVISTOS                                                 2.00  %</v>
          </cell>
        </row>
        <row r="116">
          <cell r="D116" t="str">
            <v>UTILIDADES                                                    6.00   %</v>
          </cell>
        </row>
        <row r="117">
          <cell r="D117" t="str">
            <v>IMPACTO COMUNITARIO                            47.85  %</v>
          </cell>
        </row>
        <row r="118">
          <cell r="D118" t="str">
            <v xml:space="preserve">TOTAL SUMA AIU                                          33.35  %               </v>
          </cell>
        </row>
        <row r="119">
          <cell r="D119" t="str">
            <v>OTROS (especificar y soportar)                             %</v>
          </cell>
        </row>
        <row r="124">
          <cell r="C124" t="str">
            <v>FIRMA DEL PROPONENTE</v>
          </cell>
          <cell r="E124" t="str">
            <v>FIRMA DEL INGENIERO QUE ABONA LA PROPUESTA</v>
          </cell>
        </row>
        <row r="129">
          <cell r="D129" t="str">
            <v xml:space="preserve">Zona Sur </v>
          </cell>
        </row>
        <row r="130">
          <cell r="D130" t="str">
            <v>Plan de la Infraestructura</v>
          </cell>
        </row>
        <row r="131">
          <cell r="D131" t="str">
            <v>En abril 21 de 2004 :</v>
          </cell>
        </row>
        <row r="133">
          <cell r="H133">
            <v>40201082</v>
          </cell>
        </row>
        <row r="134">
          <cell r="H134">
            <v>1126112260</v>
          </cell>
        </row>
        <row r="135">
          <cell r="H135">
            <v>728763626</v>
          </cell>
        </row>
        <row r="136">
          <cell r="D136" t="str">
            <v xml:space="preserve">Lo que vale actualmente </v>
          </cell>
          <cell r="H136">
            <v>1895076968</v>
          </cell>
        </row>
        <row r="140">
          <cell r="H140">
            <v>580859771</v>
          </cell>
        </row>
        <row r="141">
          <cell r="H141">
            <v>83769871</v>
          </cell>
        </row>
        <row r="142">
          <cell r="H142">
            <v>31130992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>
        <row r="7">
          <cell r="A7">
            <v>0</v>
          </cell>
        </row>
      </sheetData>
      <sheetData sheetId="10"/>
      <sheetData sheetId="11"/>
      <sheetData sheetId="12"/>
      <sheetData sheetId="13"/>
      <sheetData sheetId="14"/>
      <sheetData sheetId="15"/>
      <sheetData sheetId="16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 ACOM ALDO. FRENTE"/>
      <sheetName val="FORMATO ACOM ALDO REVES"/>
    </sheetNames>
    <sheetDataSet>
      <sheetData sheetId="0"/>
      <sheetData sheetId="1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2-AG96"/>
      <sheetName val="AC2_AG96"/>
    </sheetNames>
    <sheetDataSet>
      <sheetData sheetId="0"/>
      <sheetData sheetId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BASE"/>
      <sheetName val="BASE CTOS"/>
      <sheetName val="APU BOMBEO"/>
      <sheetName val="APU PTAR"/>
      <sheetName val="BASE_CTOS"/>
      <sheetName val="APU_BOMBEO"/>
      <sheetName val="APU_PTAR"/>
      <sheetName val="BASE_CTOS2"/>
      <sheetName val="APU_BOMBEO2"/>
      <sheetName val="APU_PTAR2"/>
      <sheetName val="BASE_CTOS1"/>
      <sheetName val="APU_BOMBEO1"/>
      <sheetName val="APU_PTAR1"/>
    </sheetNames>
    <sheetDataSet>
      <sheetData sheetId="0" refreshError="1"/>
      <sheetData sheetId="1" refreshError="1">
        <row r="13">
          <cell r="C13">
            <v>340000</v>
          </cell>
        </row>
        <row r="47">
          <cell r="C47">
            <v>62000</v>
          </cell>
        </row>
        <row r="50">
          <cell r="C50">
            <v>25000</v>
          </cell>
        </row>
        <row r="51">
          <cell r="C51">
            <v>25000</v>
          </cell>
        </row>
      </sheetData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specto General Obras"/>
    </sheetNames>
    <sheetDataSet>
      <sheetData sheetId="0">
        <row r="3">
          <cell r="B3" t="str">
            <v>EMPRESAS PÚBLICAS DE MEDELLÍN</v>
          </cell>
        </row>
      </sheetData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PRESTA"/>
      <sheetName val="BASE"/>
      <sheetName val="BASE CTOS"/>
      <sheetName val="PRELIM"/>
      <sheetName val="TUBERIA"/>
      <sheetName val="EXCAVA"/>
      <sheetName val="RESUMEN OBRAS "/>
      <sheetName val="OPTIMIZACIÓN"/>
      <sheetName val="APU OPTIMIZACIÓN"/>
      <sheetName val="PTAP"/>
      <sheetName val="APU PTAP"/>
      <sheetName val="Tanque de Almacenamiento"/>
      <sheetName val="APU TAL"/>
      <sheetName val=" REDES DE DISTRI"/>
      <sheetName val="APU_Redes"/>
      <sheetName val="ESTAC.  REGULA"/>
      <sheetName val="APU ESTC REGUL "/>
      <sheetName val="REDES ALCANTARILLADO"/>
      <sheetName val="APU REDES ALCANTARILLADO"/>
      <sheetName val="VIA"/>
      <sheetName val="APU VIA"/>
      <sheetName val="SENDEROS"/>
      <sheetName val="APU SENDEROS"/>
      <sheetName val="ResumenGeneral"/>
      <sheetName val="BOCATOMA"/>
      <sheetName val="APU BOCATOMA"/>
      <sheetName val="ADUCCIÓN"/>
      <sheetName val="APU ADUCCIÓN"/>
      <sheetName val="DESARENADOR"/>
      <sheetName val="APU DESARENADOR"/>
      <sheetName val="PLANTA DE TRATAMIENTO"/>
      <sheetName val="APU PLANTA DE TRATAMIENTO"/>
      <sheetName val="APU TANQUE ALMAC"/>
      <sheetName val="CASETA DE OPERACIONES"/>
      <sheetName val="APU CASETA DE OPERACIONES"/>
      <sheetName val="APU BOMBEO Y L. IMPUL."/>
      <sheetName val="BASE_CTOS"/>
      <sheetName val="BASE_CTOS2"/>
      <sheetName val="BASE_CTOS1"/>
      <sheetName val="Hoja1"/>
      <sheetName val="Hoja2"/>
      <sheetName val="Hoja3"/>
      <sheetName val="Solicitud"/>
      <sheetName val="ID-01A"/>
      <sheetName val="ID-01B"/>
      <sheetName val="ID-01C"/>
      <sheetName val="ID-01D"/>
      <sheetName val="ID-01E"/>
      <sheetName val="ID-01F"/>
      <sheetName val="ID-02"/>
      <sheetName val="ID-03"/>
      <sheetName val="ID-05"/>
      <sheetName val="ID-06"/>
      <sheetName val="PE-01"/>
      <sheetName val="PE-02B"/>
      <sheetName val="PE-03"/>
      <sheetName val="PE-04"/>
      <sheetName val="PE-05A"/>
      <sheetName val="PE-05B"/>
      <sheetName val="PE-06"/>
      <sheetName val="PE-07B"/>
      <sheetName val="PE-07C"/>
      <sheetName val="PE-08A"/>
      <sheetName val="PE-08B"/>
      <sheetName val="PE-09(a)"/>
      <sheetName val="PE-09(b)"/>
      <sheetName val="PE-09(c)"/>
      <sheetName val="PE-10"/>
      <sheetName val="FS-01(h)"/>
      <sheetName val="FS-02"/>
      <sheetName val="FS-03"/>
      <sheetName val="FF-01"/>
      <sheetName val="FS-01(h) (2)"/>
      <sheetName val="FS-02 (2)"/>
      <sheetName val="FF-01 (2)"/>
      <sheetName val="POI Físico"/>
      <sheetName val="POI Financiero"/>
      <sheetName val="FLUJO DE FONDOS "/>
      <sheetName val="PRESTACIONES"/>
      <sheetName val="BASE SALARIOS"/>
      <sheetName val="BASE CONCRETOS"/>
      <sheetName val="CUADRO RESUMEN"/>
      <sheetName val="PRESUPUESTO"/>
      <sheetName val="APU"/>
      <sheetName val="Tabla 1.1"/>
      <sheetName val="FS-01(h)_(2)"/>
      <sheetName val="FS-02_(2)"/>
      <sheetName val="FF-01_(2)"/>
      <sheetName val="POI_Físico"/>
      <sheetName val="POI_Financiero"/>
      <sheetName val="FLUJO_DE_FONDOS_"/>
      <sheetName val="BASE_SALARIOS"/>
      <sheetName val="BASE_CONCRETOS"/>
      <sheetName val="CUADRO_RESUMEN"/>
      <sheetName val="RESUMEN_OBRAS_"/>
      <sheetName val="_REDES_DE_DISTRI"/>
      <sheetName val="APU_OPTIMIZACIÓN"/>
      <sheetName val="APU_PTAP"/>
      <sheetName val="Tanque_de_Almacenamiento"/>
      <sheetName val="APU_TAL"/>
      <sheetName val="ESTAC___REGULA"/>
      <sheetName val="APU_ESTC_REGUL_"/>
      <sheetName val="REDES_ALCANTARILLADO"/>
      <sheetName val="APU_REDES_ALCANTARILLADO"/>
      <sheetName val="APU_VIA"/>
      <sheetName val="APU_SENDEROS"/>
      <sheetName val="CANALETA9"/>
      <sheetName val="1.2.1 DESCAPOTE"/>
      <sheetName val="2.1.1 EXCAVACIÓN 0-2"/>
      <sheetName val="2.1.2 CARGUE Y BOTADA"/>
      <sheetName val="2.2.1 LLENOS MATERIAL EXCAV."/>
      <sheetName val="2.2.2 LLENOS LIMO"/>
      <sheetName val="2.2.3 LLENOS TRITURADO "/>
      <sheetName val="4.1.1 BASE GRANULAR"/>
      <sheetName val="4.1.2 PEDRAPLEN"/>
      <sheetName val="4.1.3 AFIRMADO"/>
      <sheetName val="4.2.1 PAVIMENTO"/>
      <sheetName val="6.1.2 SOLADO"/>
      <sheetName val="6.1.3 CICLOPEO"/>
      <sheetName val="6.1.12 LOSA APROX"/>
      <sheetName val="7.1.2 ADOQUIN DEMARCADOR"/>
      <sheetName val="7.1.4 LOSETA GUIA"/>
      <sheetName val="7.2 BORDILLOS PREFABRICADOS"/>
      <sheetName val="11.1.1 GEOTEXTIL NT 2000"/>
      <sheetName val="11.1.2 TUBERIA FILTRO 4"/>
      <sheetName val="11.2.2 TUBERIA 315"/>
      <sheetName val="11.2.4 TUBERIA 400"/>
      <sheetName val="11.5.1 CONO 1.2m"/>
      <sheetName val="11.5.2 CUELLO Y TAPA"/>
      <sheetName val="11.5.3 CILINDRO"/>
      <sheetName val="O.E.2 EXCAVACION 2-4"/>
      <sheetName val="O.E.3 ENTIBA TEMPORAL"/>
      <sheetName val="O.E.4 LLENOS ARENILLA"/>
      <sheetName val="O.E.5 BASE Y CAÑUELA"/>
      <sheetName val="O.E.6 GEOTEXTIL TR 4000"/>
      <sheetName val="O.E-01 Demolicion estructura"/>
      <sheetName val="ACTA 1"/>
      <sheetName val="ACTA 2 "/>
      <sheetName val="1,01 Topografia"/>
      <sheetName val="1,02 Roceria y limpieza"/>
      <sheetName val="2,02 Cargue y botada"/>
      <sheetName val="2,03 demolicion estructuras"/>
      <sheetName val="2,05 Cargue y botada "/>
      <sheetName val="3,01 Excavacion"/>
      <sheetName val="3,04 llenos"/>
      <sheetName val="3,07 enrocado"/>
      <sheetName val="3,08 Excav. mecanica"/>
      <sheetName val="4,02 cuneta"/>
      <sheetName val="4,03 mpa 210"/>
      <sheetName val="4,04 ciclopeo"/>
      <sheetName val="4,10 Concreto anden"/>
      <sheetName val="5,04 Geotextil 1800"/>
      <sheetName val="7.01Trincho"/>
      <sheetName val="7,03 Concreto llave"/>
      <sheetName val="9,01 Pavimentos mdc19 "/>
      <sheetName val="9,02. emulsion "/>
      <sheetName val="8,01 Fresado"/>
      <sheetName val="8,02 mezcla mdc-2"/>
      <sheetName val="8,03 Base granular"/>
      <sheetName val="8,04 Riego"/>
      <sheetName val="9,01 Bordillo"/>
      <sheetName val="11,01 mezcla msc -25"/>
      <sheetName val="6,01 ACERO"/>
      <sheetName val="iniciativas comunitarias"/>
      <sheetName val="1,01 Topografia."/>
      <sheetName val="1,02 cerramiento prov."/>
      <sheetName val="3,01 Desmonte  piso ceramico"/>
      <sheetName val="3,04 Retiro de puertas"/>
      <sheetName val="3,07 Demolicion de piso"/>
      <sheetName val="3,13 Retiro de aparatos sanit."/>
      <sheetName val="3,14 Desm. y dem. de cubierta"/>
      <sheetName val="5.09 Base granular "/>
      <sheetName val="8,01 Rep. y Mto de cubierta"/>
      <sheetName val="8,10 Construccion de cubierta"/>
      <sheetName val="9,01 Picado de revoque"/>
      <sheetName val="9,03 Colocacion de revoque"/>
      <sheetName val="9,07 Revoque"/>
      <sheetName val="10,01 Entresuelo"/>
      <sheetName val="10,03 Piso en concretio"/>
      <sheetName val="10,04 Construccion mortero"/>
      <sheetName val="10,06 Colocacion de piso gres"/>
      <sheetName val="O.E-01"/>
      <sheetName val="O.E-02"/>
      <sheetName val="O.E-03"/>
      <sheetName val="O.E-4"/>
      <sheetName val="O.E-05"/>
      <sheetName val="O.E-06"/>
      <sheetName val="O.E-07"/>
      <sheetName val="O.E-08"/>
      <sheetName val="O.E-09 pilas 0-2"/>
      <sheetName val="O.E-10 pilas 2-4"/>
      <sheetName val="O.E-11 pilas 4-6"/>
      <sheetName val="O.E-12 pilas 6-8"/>
      <sheetName val="O.E-13 pilas 8-10"/>
      <sheetName val="O.E-14 pilas 10-12"/>
      <sheetName val="O.E-15 pilas 12-14"/>
      <sheetName val="O.E-16 pilas 14-16"/>
      <sheetName val="O.E-17 DV-1"/>
      <sheetName val="O.E-18 DV-2"/>
      <sheetName val="O.E-19 DV-3"/>
      <sheetName val="O.E-23 Pintura koraza"/>
      <sheetName val="O.E-24 Lavada de fachada "/>
      <sheetName val="O.E 26 COLUMNA CIRCULAR 35 MPA"/>
    </sheetNames>
    <sheetDataSet>
      <sheetData sheetId="0" refreshError="1"/>
      <sheetData sheetId="1" refreshError="1"/>
      <sheetData sheetId="2" refreshError="1">
        <row r="3">
          <cell r="C3">
            <v>0.25</v>
          </cell>
        </row>
        <row r="392">
          <cell r="D392">
            <v>71500</v>
          </cell>
        </row>
        <row r="394">
          <cell r="D394">
            <v>19800</v>
          </cell>
        </row>
        <row r="395">
          <cell r="D395">
            <v>14400</v>
          </cell>
        </row>
        <row r="396">
          <cell r="D396">
            <v>7250</v>
          </cell>
        </row>
        <row r="401">
          <cell r="D401">
            <v>5120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/>
      <sheetData sheetId="38" refreshError="1"/>
      <sheetData sheetId="39" refreshError="1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/>
      <sheetData sheetId="80" refreshError="1"/>
      <sheetData sheetId="81" refreshError="1"/>
      <sheetData sheetId="82" refreshError="1"/>
      <sheetData sheetId="83"/>
      <sheetData sheetId="84"/>
      <sheetData sheetId="85" refreshError="1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 refreshError="1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4. G1 Norte"/>
    </sheetNames>
    <sheetDataSet>
      <sheetData sheetId="0" refreshError="1">
        <row r="5">
          <cell r="A5">
            <v>4010000</v>
          </cell>
          <cell r="B5" t="str">
            <v>ACTIVIDADES PRELIMINARES</v>
          </cell>
          <cell r="D5">
            <v>0</v>
          </cell>
          <cell r="E5">
            <v>0</v>
          </cell>
          <cell r="F5">
            <v>62910244</v>
          </cell>
        </row>
        <row r="6">
          <cell r="A6">
            <v>4015100</v>
          </cell>
          <cell r="B6" t="str">
            <v>DEMOL. DE CORDONES Y CUNETAS</v>
          </cell>
          <cell r="D6">
            <v>0</v>
          </cell>
          <cell r="E6">
            <v>0</v>
          </cell>
          <cell r="F6">
            <v>1676272</v>
          </cell>
        </row>
        <row r="7">
          <cell r="A7">
            <v>4015103</v>
          </cell>
          <cell r="B7" t="str">
            <v>Demolición de cordones</v>
          </cell>
          <cell r="C7" t="str">
            <v>m3</v>
          </cell>
          <cell r="D7">
            <v>26</v>
          </cell>
          <cell r="E7">
            <v>64472</v>
          </cell>
          <cell r="F7">
            <v>1676272</v>
          </cell>
        </row>
        <row r="8">
          <cell r="A8">
            <v>4015200</v>
          </cell>
          <cell r="B8" t="str">
            <v>DEMOLICIÓN DE ANDENES</v>
          </cell>
          <cell r="D8">
            <v>0</v>
          </cell>
          <cell r="E8">
            <v>0</v>
          </cell>
          <cell r="F8">
            <v>58275360</v>
          </cell>
        </row>
        <row r="9">
          <cell r="A9">
            <v>4015201</v>
          </cell>
          <cell r="B9" t="str">
            <v>Demolición de andenes</v>
          </cell>
          <cell r="C9" t="str">
            <v>m3</v>
          </cell>
          <cell r="D9">
            <v>990</v>
          </cell>
          <cell r="E9">
            <v>58864</v>
          </cell>
          <cell r="F9">
            <v>58275360</v>
          </cell>
        </row>
        <row r="10">
          <cell r="A10">
            <v>4015300</v>
          </cell>
          <cell r="B10" t="str">
            <v>DEMOL. C.I. Y TUB. CTO. EMPOT.</v>
          </cell>
          <cell r="D10">
            <v>0</v>
          </cell>
          <cell r="E10">
            <v>0</v>
          </cell>
          <cell r="F10">
            <v>198464</v>
          </cell>
        </row>
        <row r="11">
          <cell r="A11">
            <v>4015322</v>
          </cell>
          <cell r="B11" t="str">
            <v>Demolición de cajas válvulas</v>
          </cell>
          <cell r="C11" t="str">
            <v>un</v>
          </cell>
          <cell r="D11">
            <v>32</v>
          </cell>
          <cell r="E11">
            <v>6202</v>
          </cell>
          <cell r="F11">
            <v>198464</v>
          </cell>
        </row>
        <row r="12">
          <cell r="A12">
            <v>4015400</v>
          </cell>
          <cell r="B12" t="str">
            <v>DEMOLICIÓN DE SUMIDEROS</v>
          </cell>
          <cell r="D12">
            <v>0</v>
          </cell>
          <cell r="E12">
            <v>0</v>
          </cell>
          <cell r="F12">
            <v>209400</v>
          </cell>
        </row>
        <row r="13">
          <cell r="A13">
            <v>4015401</v>
          </cell>
          <cell r="B13" t="str">
            <v>Demolicion de sumideros</v>
          </cell>
          <cell r="C13" t="str">
            <v>un</v>
          </cell>
          <cell r="D13">
            <v>5</v>
          </cell>
          <cell r="E13">
            <v>41880</v>
          </cell>
          <cell r="F13">
            <v>209400</v>
          </cell>
        </row>
        <row r="14">
          <cell r="A14">
            <v>4015500</v>
          </cell>
          <cell r="B14" t="str">
            <v>DEMOLICIONES EN EDIFICACIONES</v>
          </cell>
          <cell r="D14">
            <v>0</v>
          </cell>
          <cell r="E14">
            <v>0</v>
          </cell>
          <cell r="F14">
            <v>2550748</v>
          </cell>
        </row>
        <row r="15">
          <cell r="A15">
            <v>4015521</v>
          </cell>
          <cell r="B15" t="str">
            <v>Demolición muro bloque y ladri</v>
          </cell>
          <cell r="C15" t="str">
            <v>m3</v>
          </cell>
          <cell r="D15">
            <v>10</v>
          </cell>
          <cell r="E15">
            <v>49846</v>
          </cell>
          <cell r="F15">
            <v>498460</v>
          </cell>
        </row>
        <row r="16">
          <cell r="A16">
            <v>4015536</v>
          </cell>
          <cell r="B16" t="str">
            <v>Demolición obras en concreto</v>
          </cell>
          <cell r="C16" t="str">
            <v>m3</v>
          </cell>
          <cell r="D16">
            <v>24</v>
          </cell>
          <cell r="E16">
            <v>85512</v>
          </cell>
          <cell r="F16">
            <v>2052288</v>
          </cell>
        </row>
        <row r="17">
          <cell r="A17">
            <v>0</v>
          </cell>
        </row>
        <row r="18">
          <cell r="A18">
            <v>4020000</v>
          </cell>
          <cell r="B18" t="str">
            <v>EXCAVACIONES Y LLENOS ESTRUCT.</v>
          </cell>
          <cell r="D18">
            <v>0</v>
          </cell>
          <cell r="E18">
            <v>0</v>
          </cell>
          <cell r="F18">
            <v>268584624</v>
          </cell>
        </row>
        <row r="19">
          <cell r="A19">
            <v>4021100</v>
          </cell>
          <cell r="B19" t="str">
            <v>EXCAVACIONES MAT. COMÚN SECO</v>
          </cell>
          <cell r="D19">
            <v>0</v>
          </cell>
          <cell r="E19">
            <v>0</v>
          </cell>
          <cell r="F19">
            <v>56438550</v>
          </cell>
        </row>
        <row r="20">
          <cell r="A20">
            <v>4021103</v>
          </cell>
          <cell r="B20" t="str">
            <v>Excavación mat. común seco&lt;2m</v>
          </cell>
          <cell r="C20" t="str">
            <v>m3</v>
          </cell>
          <cell r="D20">
            <v>5985</v>
          </cell>
          <cell r="E20">
            <v>9430</v>
          </cell>
          <cell r="F20">
            <v>56438550</v>
          </cell>
        </row>
        <row r="21">
          <cell r="A21">
            <v>4021300</v>
          </cell>
          <cell r="B21" t="str">
            <v>EXCAVACIONES EN ROCA</v>
          </cell>
          <cell r="D21">
            <v>0</v>
          </cell>
          <cell r="E21">
            <v>0</v>
          </cell>
          <cell r="F21">
            <v>18831890</v>
          </cell>
        </row>
        <row r="22">
          <cell r="A22">
            <v>4021303</v>
          </cell>
          <cell r="B22" t="str">
            <v>Excavación roca a cualq. prof.</v>
          </cell>
          <cell r="C22" t="str">
            <v>m3</v>
          </cell>
          <cell r="D22">
            <v>259</v>
          </cell>
          <cell r="E22">
            <v>72710</v>
          </cell>
          <cell r="F22">
            <v>18831890</v>
          </cell>
        </row>
        <row r="23">
          <cell r="A23">
            <v>4021500</v>
          </cell>
          <cell r="B23" t="str">
            <v>EXCAVACIÓN NICHOS Y OTROS</v>
          </cell>
          <cell r="D23">
            <v>0</v>
          </cell>
          <cell r="E23">
            <v>0</v>
          </cell>
          <cell r="F23">
            <v>39399984</v>
          </cell>
        </row>
        <row r="24">
          <cell r="A24">
            <v>4021503</v>
          </cell>
          <cell r="B24" t="str">
            <v>Excavac.lle y ap.nicho m.s&lt;2m In.bo</v>
          </cell>
          <cell r="C24" t="str">
            <v>m3</v>
          </cell>
          <cell r="D24">
            <v>1619</v>
          </cell>
          <cell r="E24">
            <v>24336</v>
          </cell>
          <cell r="F24">
            <v>39399984</v>
          </cell>
        </row>
        <row r="25">
          <cell r="A25">
            <v>4024100</v>
          </cell>
          <cell r="B25" t="str">
            <v>LLENOS EN ZANJAS Y APIQUES</v>
          </cell>
          <cell r="D25">
            <v>0</v>
          </cell>
          <cell r="E25">
            <v>0</v>
          </cell>
          <cell r="F25">
            <v>53014904</v>
          </cell>
        </row>
        <row r="26">
          <cell r="A26">
            <v>4024103</v>
          </cell>
          <cell r="B26" t="str">
            <v>Lleno ap.z. y apiq.material selecto</v>
          </cell>
          <cell r="C26" t="str">
            <v>m3</v>
          </cell>
          <cell r="D26">
            <v>1663</v>
          </cell>
          <cell r="E26">
            <v>10688</v>
          </cell>
          <cell r="F26">
            <v>17774144</v>
          </cell>
        </row>
        <row r="27">
          <cell r="A27">
            <v>4024112</v>
          </cell>
          <cell r="B27" t="str">
            <v>Lleno ap.z. y apiq. mat. prestamo</v>
          </cell>
          <cell r="C27" t="str">
            <v>m3</v>
          </cell>
          <cell r="D27">
            <v>1590</v>
          </cell>
          <cell r="E27">
            <v>22164</v>
          </cell>
          <cell r="F27">
            <v>35240760</v>
          </cell>
        </row>
        <row r="28">
          <cell r="A28">
            <v>4025000</v>
          </cell>
          <cell r="B28" t="str">
            <v>CARGUE, RETIRO Y BOTADA MAT.S.</v>
          </cell>
          <cell r="D28">
            <v>0</v>
          </cell>
          <cell r="E28">
            <v>0</v>
          </cell>
          <cell r="F28">
            <v>100899296</v>
          </cell>
        </row>
        <row r="29">
          <cell r="A29">
            <v>4025001</v>
          </cell>
          <cell r="B29" t="str">
            <v>Cargue,ret. y bot. m.sobran.</v>
          </cell>
          <cell r="C29" t="str">
            <v>m3</v>
          </cell>
          <cell r="D29">
            <v>4588</v>
          </cell>
          <cell r="E29">
            <v>21992</v>
          </cell>
          <cell r="F29">
            <v>100899296</v>
          </cell>
        </row>
        <row r="30">
          <cell r="A30">
            <v>0</v>
          </cell>
        </row>
        <row r="31">
          <cell r="A31">
            <v>4030000</v>
          </cell>
          <cell r="B31" t="str">
            <v>PAVIMENTOS</v>
          </cell>
          <cell r="D31">
            <v>0</v>
          </cell>
          <cell r="E31">
            <v>0</v>
          </cell>
          <cell r="F31">
            <v>264236671</v>
          </cell>
        </row>
        <row r="32">
          <cell r="A32">
            <v>4030100</v>
          </cell>
          <cell r="B32" t="str">
            <v>CORTE Y RETIRO DE PAVIMENTO</v>
          </cell>
          <cell r="D32">
            <v>0</v>
          </cell>
          <cell r="E32">
            <v>0</v>
          </cell>
          <cell r="F32">
            <v>30564947</v>
          </cell>
        </row>
        <row r="33">
          <cell r="A33">
            <v>4030101</v>
          </cell>
          <cell r="B33" t="str">
            <v>Corte y ret. pav. asf. e&lt; 10cm</v>
          </cell>
          <cell r="C33" t="str">
            <v>m3</v>
          </cell>
          <cell r="D33">
            <v>223</v>
          </cell>
          <cell r="E33">
            <v>57629</v>
          </cell>
          <cell r="F33">
            <v>12851267</v>
          </cell>
        </row>
        <row r="34">
          <cell r="A34">
            <v>4030103</v>
          </cell>
          <cell r="B34" t="str">
            <v>Corte y ret. pav. Cto. e&lt; 20cm</v>
          </cell>
          <cell r="C34" t="str">
            <v>m3</v>
          </cell>
          <cell r="D34">
            <v>240</v>
          </cell>
          <cell r="E34">
            <v>73807</v>
          </cell>
          <cell r="F34">
            <v>17713680</v>
          </cell>
        </row>
        <row r="35">
          <cell r="A35">
            <v>4030300</v>
          </cell>
          <cell r="B35" t="str">
            <v>BASE GRANULAR</v>
          </cell>
          <cell r="D35">
            <v>0</v>
          </cell>
          <cell r="E35">
            <v>0</v>
          </cell>
          <cell r="F35">
            <v>79287264</v>
          </cell>
        </row>
        <row r="36">
          <cell r="A36">
            <v>4030301</v>
          </cell>
          <cell r="B36" t="str">
            <v>STC y comp. base granular</v>
          </cell>
          <cell r="C36" t="str">
            <v>m3</v>
          </cell>
          <cell r="D36">
            <v>1407</v>
          </cell>
          <cell r="E36">
            <v>56352</v>
          </cell>
          <cell r="F36">
            <v>79287264</v>
          </cell>
        </row>
        <row r="37">
          <cell r="A37">
            <v>4030700</v>
          </cell>
          <cell r="B37" t="str">
            <v>CONCRETO ASFÁLTICO</v>
          </cell>
          <cell r="D37">
            <v>0</v>
          </cell>
          <cell r="E37">
            <v>0</v>
          </cell>
          <cell r="F37">
            <v>81025340</v>
          </cell>
        </row>
        <row r="38">
          <cell r="A38">
            <v>4030706</v>
          </cell>
          <cell r="B38" t="str">
            <v>STC C.pav.asf.z.y ap-proyectos</v>
          </cell>
          <cell r="C38" t="str">
            <v>m3</v>
          </cell>
          <cell r="D38">
            <v>212</v>
          </cell>
          <cell r="E38">
            <v>382195</v>
          </cell>
          <cell r="F38">
            <v>81025340</v>
          </cell>
        </row>
        <row r="39">
          <cell r="A39">
            <v>4030800</v>
          </cell>
          <cell r="B39" t="str">
            <v>PAVIMENTOS RÍGIDOS</v>
          </cell>
          <cell r="D39">
            <v>0</v>
          </cell>
          <cell r="E39">
            <v>0</v>
          </cell>
          <cell r="F39">
            <v>73359120</v>
          </cell>
        </row>
        <row r="40">
          <cell r="A40">
            <v>4030801</v>
          </cell>
          <cell r="B40" t="str">
            <v>Reconst.pav.Cto.28 Mpa-e=0.20</v>
          </cell>
          <cell r="C40" t="str">
            <v>m3</v>
          </cell>
          <cell r="D40">
            <v>240</v>
          </cell>
          <cell r="E40">
            <v>305663</v>
          </cell>
          <cell r="F40">
            <v>73359120</v>
          </cell>
        </row>
        <row r="41">
          <cell r="A41">
            <v>0</v>
          </cell>
        </row>
        <row r="42">
          <cell r="A42">
            <v>4040000</v>
          </cell>
          <cell r="B42" t="str">
            <v>OBRAS VARIAS</v>
          </cell>
          <cell r="D42">
            <v>0</v>
          </cell>
          <cell r="E42">
            <v>0</v>
          </cell>
          <cell r="F42">
            <v>645067350</v>
          </cell>
        </row>
        <row r="43">
          <cell r="A43">
            <v>4040100</v>
          </cell>
          <cell r="B43" t="str">
            <v>CUNETAS</v>
          </cell>
          <cell r="D43">
            <v>0</v>
          </cell>
          <cell r="E43">
            <v>0</v>
          </cell>
          <cell r="F43">
            <v>749528</v>
          </cell>
        </row>
        <row r="44">
          <cell r="A44">
            <v>4040130</v>
          </cell>
          <cell r="B44" t="str">
            <v>Reconst. cunetas Cto.-Esq. 10</v>
          </cell>
          <cell r="C44" t="str">
            <v>m</v>
          </cell>
          <cell r="D44">
            <v>26</v>
          </cell>
          <cell r="E44">
            <v>28828</v>
          </cell>
          <cell r="F44">
            <v>749528</v>
          </cell>
        </row>
        <row r="45">
          <cell r="A45">
            <v>4040300</v>
          </cell>
          <cell r="B45" t="str">
            <v>ANDENES</v>
          </cell>
          <cell r="D45">
            <v>0</v>
          </cell>
          <cell r="E45">
            <v>0</v>
          </cell>
          <cell r="F45">
            <v>556310268</v>
          </cell>
        </row>
        <row r="46">
          <cell r="A46">
            <v>4040301</v>
          </cell>
          <cell r="B46" t="str">
            <v>Rec. anden Cto. con escalas</v>
          </cell>
          <cell r="C46" t="str">
            <v>m2</v>
          </cell>
          <cell r="D46">
            <v>12793</v>
          </cell>
          <cell r="E46">
            <v>42366</v>
          </cell>
          <cell r="F46">
            <v>541988238</v>
          </cell>
        </row>
        <row r="47">
          <cell r="A47">
            <v>4040310</v>
          </cell>
          <cell r="B47" t="str">
            <v>Rec. anden granito con escalas</v>
          </cell>
          <cell r="C47" t="str">
            <v>m2</v>
          </cell>
          <cell r="D47">
            <v>50</v>
          </cell>
          <cell r="E47">
            <v>49870</v>
          </cell>
          <cell r="F47">
            <v>2493500</v>
          </cell>
        </row>
        <row r="48">
          <cell r="A48">
            <v>4040323</v>
          </cell>
          <cell r="B48" t="str">
            <v>Rec.anden vitrific.sin escalas</v>
          </cell>
          <cell r="C48" t="str">
            <v>m2</v>
          </cell>
          <cell r="D48">
            <v>100</v>
          </cell>
          <cell r="E48">
            <v>53848</v>
          </cell>
          <cell r="F48">
            <v>5384800</v>
          </cell>
        </row>
        <row r="49">
          <cell r="A49">
            <v>4040333</v>
          </cell>
          <cell r="B49" t="str">
            <v>Rec. anden arenón sin escalas</v>
          </cell>
          <cell r="C49" t="str">
            <v>m2</v>
          </cell>
          <cell r="D49">
            <v>100</v>
          </cell>
          <cell r="E49">
            <v>59010</v>
          </cell>
          <cell r="F49">
            <v>5901000</v>
          </cell>
        </row>
        <row r="50">
          <cell r="A50">
            <v>4040345</v>
          </cell>
          <cell r="B50" t="str">
            <v>Rec. anden adoquin-colocación</v>
          </cell>
          <cell r="C50" t="str">
            <v>m2</v>
          </cell>
          <cell r="D50">
            <v>30</v>
          </cell>
          <cell r="E50">
            <v>18091</v>
          </cell>
          <cell r="F50">
            <v>542730</v>
          </cell>
        </row>
        <row r="51">
          <cell r="A51">
            <v>4040600</v>
          </cell>
          <cell r="B51" t="str">
            <v>ENGRAMADOS</v>
          </cell>
          <cell r="D51">
            <v>0</v>
          </cell>
          <cell r="E51">
            <v>0</v>
          </cell>
          <cell r="F51">
            <v>5760937</v>
          </cell>
        </row>
        <row r="52">
          <cell r="A52">
            <v>4040601</v>
          </cell>
          <cell r="B52" t="str">
            <v>Engramado con reut.grama exist</v>
          </cell>
          <cell r="C52" t="str">
            <v>m2</v>
          </cell>
          <cell r="D52">
            <v>413</v>
          </cell>
          <cell r="E52">
            <v>5243</v>
          </cell>
          <cell r="F52">
            <v>2165359</v>
          </cell>
        </row>
        <row r="53">
          <cell r="A53">
            <v>4040603</v>
          </cell>
          <cell r="B53" t="str">
            <v>Engramado-STC grama t.macana</v>
          </cell>
          <cell r="C53" t="str">
            <v>m2</v>
          </cell>
          <cell r="D53">
            <v>413</v>
          </cell>
          <cell r="E53">
            <v>8706</v>
          </cell>
          <cell r="F53">
            <v>3595578</v>
          </cell>
        </row>
        <row r="54">
          <cell r="A54">
            <v>4041100</v>
          </cell>
          <cell r="B54" t="str">
            <v>CORTES CON ACETILENO</v>
          </cell>
          <cell r="D54">
            <v>0</v>
          </cell>
          <cell r="E54">
            <v>0</v>
          </cell>
          <cell r="F54">
            <v>19360302</v>
          </cell>
        </row>
        <row r="55">
          <cell r="A55">
            <v>4041101</v>
          </cell>
          <cell r="B55" t="str">
            <v>Cortes tub.acero-incl.biselada</v>
          </cell>
          <cell r="C55" t="str">
            <v>cm</v>
          </cell>
          <cell r="D55">
            <v>24414</v>
          </cell>
          <cell r="E55">
            <v>793</v>
          </cell>
          <cell r="F55">
            <v>19360302</v>
          </cell>
        </row>
        <row r="56">
          <cell r="A56">
            <v>4041200</v>
          </cell>
          <cell r="B56" t="str">
            <v>CORTES SIN ACETILENO</v>
          </cell>
          <cell r="D56">
            <v>0</v>
          </cell>
          <cell r="E56">
            <v>0</v>
          </cell>
          <cell r="F56">
            <v>7018050</v>
          </cell>
        </row>
        <row r="57">
          <cell r="A57">
            <v>4041201</v>
          </cell>
          <cell r="B57" t="str">
            <v>Corte sin acetileno con pulidora</v>
          </cell>
          <cell r="C57" t="str">
            <v>cm</v>
          </cell>
          <cell r="D57">
            <v>8850</v>
          </cell>
          <cell r="E57">
            <v>793</v>
          </cell>
          <cell r="F57">
            <v>7018050</v>
          </cell>
        </row>
        <row r="58">
          <cell r="A58">
            <v>4041300</v>
          </cell>
          <cell r="B58" t="str">
            <v>SOLDADURA</v>
          </cell>
          <cell r="D58">
            <v>0</v>
          </cell>
          <cell r="E58">
            <v>0</v>
          </cell>
          <cell r="F58">
            <v>24738480</v>
          </cell>
        </row>
        <row r="59">
          <cell r="A59">
            <v>4041301</v>
          </cell>
          <cell r="B59" t="str">
            <v>STC Cordon soldadura compl.</v>
          </cell>
          <cell r="C59" t="str">
            <v>cm</v>
          </cell>
          <cell r="D59">
            <v>21144</v>
          </cell>
          <cell r="E59">
            <v>1170</v>
          </cell>
          <cell r="F59">
            <v>24738480</v>
          </cell>
        </row>
        <row r="60">
          <cell r="A60">
            <v>4042100</v>
          </cell>
          <cell r="B60" t="str">
            <v>OTRAS OBRAS VARIAS</v>
          </cell>
          <cell r="D60">
            <v>0</v>
          </cell>
          <cell r="E60">
            <v>0</v>
          </cell>
          <cell r="F60">
            <v>28988769</v>
          </cell>
        </row>
        <row r="61">
          <cell r="A61">
            <v>4042117</v>
          </cell>
          <cell r="B61" t="str">
            <v>STC cinta poliet-re.red 10cm</v>
          </cell>
          <cell r="C61" t="str">
            <v>m</v>
          </cell>
          <cell r="D61">
            <v>10143</v>
          </cell>
          <cell r="E61">
            <v>1419</v>
          </cell>
          <cell r="F61">
            <v>14392917</v>
          </cell>
        </row>
        <row r="62">
          <cell r="A62">
            <v>4042130</v>
          </cell>
          <cell r="B62" t="str">
            <v>Alquiler retroexcav. hr.diurna</v>
          </cell>
          <cell r="C62" t="str">
            <v>h</v>
          </cell>
          <cell r="D62">
            <v>24</v>
          </cell>
          <cell r="E62">
            <v>70668</v>
          </cell>
          <cell r="F62">
            <v>1696032</v>
          </cell>
        </row>
        <row r="63">
          <cell r="A63">
            <v>4042132</v>
          </cell>
          <cell r="B63" t="str">
            <v>Alquiler retroexcav. hr.noctur</v>
          </cell>
          <cell r="C63" t="str">
            <v>h</v>
          </cell>
          <cell r="D63">
            <v>12</v>
          </cell>
          <cell r="E63">
            <v>81068</v>
          </cell>
          <cell r="F63">
            <v>972816</v>
          </cell>
        </row>
        <row r="64">
          <cell r="A64">
            <v>4042136</v>
          </cell>
          <cell r="B64" t="str">
            <v>Alquiler volqueta 6m3 hr.diurn</v>
          </cell>
          <cell r="C64" t="str">
            <v>h</v>
          </cell>
          <cell r="D64">
            <v>24</v>
          </cell>
          <cell r="E64">
            <v>38042</v>
          </cell>
          <cell r="F64">
            <v>913008</v>
          </cell>
        </row>
        <row r="65">
          <cell r="A65">
            <v>4042137</v>
          </cell>
          <cell r="B65" t="str">
            <v>Alquiler volqueta 6m3 hr.noctu</v>
          </cell>
          <cell r="C65" t="str">
            <v>h</v>
          </cell>
          <cell r="D65">
            <v>12</v>
          </cell>
          <cell r="E65">
            <v>47553</v>
          </cell>
          <cell r="F65">
            <v>570636</v>
          </cell>
        </row>
        <row r="66">
          <cell r="A66">
            <v>4042150</v>
          </cell>
          <cell r="B66" t="str">
            <v>Ayudante incluye prestaciones</v>
          </cell>
          <cell r="C66" t="str">
            <v>h</v>
          </cell>
          <cell r="D66">
            <v>960</v>
          </cell>
          <cell r="E66">
            <v>5372</v>
          </cell>
          <cell r="F66">
            <v>5157120</v>
          </cell>
        </row>
        <row r="67">
          <cell r="A67">
            <v>4042152</v>
          </cell>
          <cell r="B67" t="str">
            <v>Oficial incluye prestaciones</v>
          </cell>
          <cell r="C67" t="str">
            <v>h</v>
          </cell>
          <cell r="D67">
            <v>480</v>
          </cell>
          <cell r="E67">
            <v>11013</v>
          </cell>
          <cell r="F67">
            <v>5286240</v>
          </cell>
        </row>
        <row r="68">
          <cell r="A68">
            <v>4042200</v>
          </cell>
          <cell r="B68" t="str">
            <v>OTRAS OBRAS VARIAS-CONTINUACIÓN</v>
          </cell>
          <cell r="D68">
            <v>0</v>
          </cell>
          <cell r="E68">
            <v>0</v>
          </cell>
          <cell r="F68">
            <v>2141016</v>
          </cell>
        </row>
        <row r="69">
          <cell r="A69">
            <v>4042201</v>
          </cell>
          <cell r="B69" t="str">
            <v>Compresor 125 P3/min-in.mart.d</v>
          </cell>
          <cell r="C69" t="str">
            <v>h</v>
          </cell>
          <cell r="D69">
            <v>24</v>
          </cell>
          <cell r="E69">
            <v>53259</v>
          </cell>
          <cell r="F69">
            <v>1278216</v>
          </cell>
        </row>
        <row r="70">
          <cell r="A70">
            <v>4042203</v>
          </cell>
          <cell r="B70" t="str">
            <v>Compresor 125 P3/min-in.mart.n</v>
          </cell>
          <cell r="C70" t="str">
            <v>h</v>
          </cell>
          <cell r="D70">
            <v>12</v>
          </cell>
          <cell r="E70">
            <v>71900</v>
          </cell>
          <cell r="F70">
            <v>862800</v>
          </cell>
        </row>
        <row r="71">
          <cell r="A71">
            <v>0</v>
          </cell>
        </row>
        <row r="72">
          <cell r="A72">
            <v>4050000</v>
          </cell>
          <cell r="B72" t="str">
            <v>FABRICACIÓN Y UTILIZACIÓN CTO.</v>
          </cell>
          <cell r="D72">
            <v>0</v>
          </cell>
          <cell r="E72">
            <v>0</v>
          </cell>
          <cell r="F72">
            <v>3510676</v>
          </cell>
        </row>
        <row r="73">
          <cell r="A73">
            <v>4051100</v>
          </cell>
          <cell r="B73" t="str">
            <v>CONCRETOS DE 21 MPa</v>
          </cell>
          <cell r="D73">
            <v>0</v>
          </cell>
          <cell r="E73">
            <v>0</v>
          </cell>
          <cell r="F73">
            <v>3510676</v>
          </cell>
        </row>
        <row r="74">
          <cell r="A74">
            <v>4051101</v>
          </cell>
          <cell r="B74" t="str">
            <v>STC Cto.21MPa em.tuxve-an-ap</v>
          </cell>
          <cell r="C74" t="str">
            <v>m3</v>
          </cell>
          <cell r="D74">
            <v>13</v>
          </cell>
          <cell r="E74">
            <v>270052</v>
          </cell>
          <cell r="F74">
            <v>3510676</v>
          </cell>
        </row>
        <row r="75">
          <cell r="A75">
            <v>0</v>
          </cell>
        </row>
        <row r="76">
          <cell r="A76">
            <v>4060000</v>
          </cell>
          <cell r="B76" t="str">
            <v>ACERO DE REFUERZO</v>
          </cell>
          <cell r="D76">
            <v>0</v>
          </cell>
          <cell r="E76">
            <v>0</v>
          </cell>
          <cell r="F76">
            <v>555420</v>
          </cell>
        </row>
        <row r="77">
          <cell r="A77">
            <v>4060100</v>
          </cell>
          <cell r="B77" t="str">
            <v>BARRAS DE ACERO DE REFUERZO</v>
          </cell>
          <cell r="D77">
            <v>0</v>
          </cell>
          <cell r="E77">
            <v>0</v>
          </cell>
          <cell r="F77">
            <v>555420</v>
          </cell>
        </row>
        <row r="78">
          <cell r="A78">
            <v>4060120</v>
          </cell>
          <cell r="B78" t="str">
            <v>S.T.F.C.acero refuerzo 420 MPa 1/2"</v>
          </cell>
          <cell r="C78" t="str">
            <v>kg</v>
          </cell>
          <cell r="D78">
            <v>60</v>
          </cell>
          <cell r="E78">
            <v>3710</v>
          </cell>
          <cell r="F78">
            <v>222600</v>
          </cell>
        </row>
        <row r="79">
          <cell r="A79">
            <v>4060122</v>
          </cell>
          <cell r="B79" t="str">
            <v>S.T.F.C.acero refuerzo 420 MPa 3/8"</v>
          </cell>
          <cell r="C79" t="str">
            <v>kg</v>
          </cell>
          <cell r="D79">
            <v>60</v>
          </cell>
          <cell r="E79">
            <v>5547</v>
          </cell>
          <cell r="F79">
            <v>332820</v>
          </cell>
        </row>
        <row r="80">
          <cell r="A80">
            <v>0</v>
          </cell>
        </row>
        <row r="81">
          <cell r="A81">
            <v>4070000</v>
          </cell>
          <cell r="B81" t="str">
            <v>REDES DISTRIB.ACOM.YCOND.ACDTO</v>
          </cell>
          <cell r="D81">
            <v>0</v>
          </cell>
          <cell r="E81">
            <v>0</v>
          </cell>
          <cell r="F81">
            <v>638555084</v>
          </cell>
        </row>
        <row r="82">
          <cell r="A82">
            <v>4071000</v>
          </cell>
          <cell r="B82" t="str">
            <v>TUBERÍAS DE ACERO</v>
          </cell>
          <cell r="D82">
            <v>0</v>
          </cell>
          <cell r="E82">
            <v>0</v>
          </cell>
          <cell r="F82">
            <v>18457907</v>
          </cell>
        </row>
        <row r="83">
          <cell r="A83">
            <v>4071004</v>
          </cell>
          <cell r="B83" t="str">
            <v>STC Tuberia acero 2"</v>
          </cell>
          <cell r="C83" t="str">
            <v>m</v>
          </cell>
          <cell r="D83">
            <v>10</v>
          </cell>
          <cell r="E83">
            <v>34151</v>
          </cell>
          <cell r="F83">
            <v>341510</v>
          </cell>
        </row>
        <row r="84">
          <cell r="A84">
            <v>4071008</v>
          </cell>
          <cell r="B84" t="str">
            <v>STC Tuberia acero 3"</v>
          </cell>
          <cell r="C84" t="str">
            <v>m</v>
          </cell>
          <cell r="D84">
            <v>113</v>
          </cell>
          <cell r="E84">
            <v>75385</v>
          </cell>
          <cell r="F84">
            <v>8518505</v>
          </cell>
        </row>
        <row r="85">
          <cell r="A85">
            <v>4071010</v>
          </cell>
          <cell r="B85" t="str">
            <v>STC Tuberia acero 4"</v>
          </cell>
          <cell r="C85" t="str">
            <v>m</v>
          </cell>
          <cell r="D85">
            <v>13</v>
          </cell>
          <cell r="E85">
            <v>106533</v>
          </cell>
          <cell r="F85">
            <v>1384929</v>
          </cell>
        </row>
        <row r="86">
          <cell r="A86">
            <v>4071014</v>
          </cell>
          <cell r="B86" t="str">
            <v>STC Tuberia acero 6"</v>
          </cell>
          <cell r="C86" t="str">
            <v>m</v>
          </cell>
          <cell r="D86">
            <v>2</v>
          </cell>
          <cell r="E86">
            <v>184010</v>
          </cell>
          <cell r="F86">
            <v>368020</v>
          </cell>
        </row>
        <row r="87">
          <cell r="A87">
            <v>4071016</v>
          </cell>
          <cell r="B87" t="str">
            <v>STC Tuberia acero 8"</v>
          </cell>
          <cell r="C87" t="str">
            <v>m</v>
          </cell>
          <cell r="D87">
            <v>1</v>
          </cell>
          <cell r="E87">
            <v>274790</v>
          </cell>
          <cell r="F87">
            <v>274790</v>
          </cell>
        </row>
        <row r="88">
          <cell r="A88">
            <v>4071018</v>
          </cell>
          <cell r="B88" t="str">
            <v>STC Tuberia acero 10"</v>
          </cell>
          <cell r="C88" t="str">
            <v>m</v>
          </cell>
          <cell r="D88">
            <v>7</v>
          </cell>
          <cell r="E88">
            <v>387661</v>
          </cell>
          <cell r="F88">
            <v>2713627</v>
          </cell>
        </row>
        <row r="89">
          <cell r="A89">
            <v>4071068</v>
          </cell>
          <cell r="B89" t="str">
            <v>STC Tub. galvanix. pesada 11/2"</v>
          </cell>
          <cell r="C89" t="str">
            <v>m</v>
          </cell>
          <cell r="D89">
            <v>306</v>
          </cell>
          <cell r="E89">
            <v>15871</v>
          </cell>
          <cell r="F89">
            <v>4856526</v>
          </cell>
        </row>
        <row r="90">
          <cell r="A90">
            <v>4071500</v>
          </cell>
          <cell r="B90" t="str">
            <v>TEES Y TAPONES EN ACERO</v>
          </cell>
          <cell r="D90">
            <v>0</v>
          </cell>
          <cell r="E90">
            <v>0</v>
          </cell>
          <cell r="F90">
            <v>21455799</v>
          </cell>
        </row>
        <row r="91">
          <cell r="A91">
            <v>4071531</v>
          </cell>
          <cell r="B91" t="str">
            <v>STC Tee partida R.D 6"x3"</v>
          </cell>
          <cell r="C91" t="str">
            <v>un</v>
          </cell>
          <cell r="D91">
            <v>7</v>
          </cell>
          <cell r="E91">
            <v>2634924</v>
          </cell>
          <cell r="F91">
            <v>18444468</v>
          </cell>
        </row>
        <row r="92">
          <cell r="A92">
            <v>4071541</v>
          </cell>
          <cell r="B92" t="str">
            <v>STC Tee partida R.B 8"x6"</v>
          </cell>
          <cell r="C92" t="str">
            <v>un</v>
          </cell>
          <cell r="D92">
            <v>1</v>
          </cell>
          <cell r="E92">
            <v>3011331</v>
          </cell>
          <cell r="F92">
            <v>3011331</v>
          </cell>
        </row>
        <row r="93">
          <cell r="A93">
            <v>4072000</v>
          </cell>
          <cell r="B93" t="str">
            <v>TUBERÍAS Y ACCESORIOS DE H.D.</v>
          </cell>
          <cell r="D93">
            <v>0</v>
          </cell>
          <cell r="E93">
            <v>0</v>
          </cell>
          <cell r="F93">
            <v>18722245</v>
          </cell>
        </row>
        <row r="94">
          <cell r="A94">
            <v>4072006</v>
          </cell>
          <cell r="B94" t="str">
            <v>STC Tuberia H.D. 6"</v>
          </cell>
          <cell r="C94" t="str">
            <v>m</v>
          </cell>
          <cell r="D94">
            <v>1396</v>
          </cell>
          <cell r="E94">
            <v>13335</v>
          </cell>
          <cell r="F94">
            <v>18615660</v>
          </cell>
        </row>
        <row r="95">
          <cell r="A95">
            <v>4072008</v>
          </cell>
          <cell r="B95" t="str">
            <v>STC Tuberia H.D. 8"</v>
          </cell>
          <cell r="C95" t="str">
            <v>m</v>
          </cell>
          <cell r="D95">
            <v>5</v>
          </cell>
          <cell r="E95">
            <v>21317</v>
          </cell>
          <cell r="F95">
            <v>106585</v>
          </cell>
        </row>
        <row r="96">
          <cell r="A96">
            <v>4072100</v>
          </cell>
          <cell r="B96" t="str">
            <v>CODOS EN H.D.</v>
          </cell>
          <cell r="D96">
            <v>0</v>
          </cell>
          <cell r="E96">
            <v>0</v>
          </cell>
          <cell r="F96">
            <v>9597735</v>
          </cell>
        </row>
        <row r="97">
          <cell r="A97">
            <v>4072152</v>
          </cell>
          <cell r="B97" t="str">
            <v>STC codo H.D-J.R. PVC 45° 6"</v>
          </cell>
          <cell r="C97" t="str">
            <v>un</v>
          </cell>
          <cell r="D97">
            <v>28</v>
          </cell>
          <cell r="E97">
            <v>238066</v>
          </cell>
          <cell r="F97">
            <v>6665848</v>
          </cell>
        </row>
        <row r="98">
          <cell r="A98">
            <v>4072174</v>
          </cell>
          <cell r="B98" t="str">
            <v>STC codo H.D-J.R. PVC 22.5° 6"</v>
          </cell>
          <cell r="C98" t="str">
            <v>un</v>
          </cell>
          <cell r="D98">
            <v>7</v>
          </cell>
          <cell r="E98">
            <v>216762</v>
          </cell>
          <cell r="F98">
            <v>1517334</v>
          </cell>
        </row>
        <row r="99">
          <cell r="A99">
            <v>4072192</v>
          </cell>
          <cell r="B99" t="str">
            <v>STC codo H.D-J.R.PVC 11.25° 6"</v>
          </cell>
          <cell r="C99" t="str">
            <v>un</v>
          </cell>
          <cell r="D99">
            <v>7</v>
          </cell>
          <cell r="E99">
            <v>202079</v>
          </cell>
          <cell r="F99">
            <v>1414553</v>
          </cell>
        </row>
        <row r="100">
          <cell r="A100">
            <v>4072300</v>
          </cell>
          <cell r="B100" t="str">
            <v>REDUCCIONES Y TEES EN H.D.</v>
          </cell>
          <cell r="D100">
            <v>0</v>
          </cell>
          <cell r="E100">
            <v>0</v>
          </cell>
          <cell r="F100">
            <v>16054785</v>
          </cell>
        </row>
        <row r="101">
          <cell r="A101">
            <v>4072302</v>
          </cell>
          <cell r="B101" t="str">
            <v>STC Reduccion H.D-E.L. PVC 3"x2"</v>
          </cell>
          <cell r="C101" t="str">
            <v>un</v>
          </cell>
          <cell r="D101">
            <v>18</v>
          </cell>
          <cell r="E101">
            <v>52691</v>
          </cell>
          <cell r="F101">
            <v>948438</v>
          </cell>
        </row>
        <row r="102">
          <cell r="A102">
            <v>4072304</v>
          </cell>
          <cell r="B102" t="str">
            <v>STC Reduccion H.D-E.L. PVC 4"x2"</v>
          </cell>
          <cell r="C102" t="str">
            <v>un</v>
          </cell>
          <cell r="D102">
            <v>4</v>
          </cell>
          <cell r="E102">
            <v>64822</v>
          </cell>
          <cell r="F102">
            <v>259288</v>
          </cell>
        </row>
        <row r="103">
          <cell r="A103">
            <v>4072306</v>
          </cell>
          <cell r="B103" t="str">
            <v>STC Reduccion H.D-E.L. PVC 4"x3"</v>
          </cell>
          <cell r="C103" t="str">
            <v>un</v>
          </cell>
          <cell r="D103">
            <v>4</v>
          </cell>
          <cell r="E103">
            <v>80039</v>
          </cell>
          <cell r="F103">
            <v>320156</v>
          </cell>
        </row>
        <row r="104">
          <cell r="A104">
            <v>4072354</v>
          </cell>
          <cell r="B104" t="str">
            <v>STC Tee H.D-E.L. PVC 3"x3"</v>
          </cell>
          <cell r="C104" t="str">
            <v>un</v>
          </cell>
          <cell r="D104">
            <v>46</v>
          </cell>
          <cell r="E104">
            <v>98341</v>
          </cell>
          <cell r="F104">
            <v>4523686</v>
          </cell>
        </row>
        <row r="105">
          <cell r="A105">
            <v>4072358</v>
          </cell>
          <cell r="B105" t="str">
            <v>STC Tee H.D-E.L. PVC 4"x3"</v>
          </cell>
          <cell r="C105" t="str">
            <v>un</v>
          </cell>
          <cell r="D105">
            <v>23</v>
          </cell>
          <cell r="E105">
            <v>125690</v>
          </cell>
          <cell r="F105">
            <v>2890870</v>
          </cell>
        </row>
        <row r="106">
          <cell r="A106">
            <v>4072360</v>
          </cell>
          <cell r="B106" t="str">
            <v>STC Tee H.D-E.L. PVC 4"x4"</v>
          </cell>
          <cell r="C106" t="str">
            <v>un</v>
          </cell>
          <cell r="D106">
            <v>25</v>
          </cell>
          <cell r="E106">
            <v>145472</v>
          </cell>
          <cell r="F106">
            <v>3636800</v>
          </cell>
        </row>
        <row r="107">
          <cell r="A107">
            <v>4072384</v>
          </cell>
          <cell r="B107" t="str">
            <v>STC Tee H.D-E.L. AC 6"x3"</v>
          </cell>
          <cell r="C107" t="str">
            <v>un</v>
          </cell>
          <cell r="D107">
            <v>6</v>
          </cell>
          <cell r="E107">
            <v>227201</v>
          </cell>
          <cell r="F107">
            <v>1363206</v>
          </cell>
        </row>
        <row r="108">
          <cell r="A108">
            <v>4072388</v>
          </cell>
          <cell r="B108" t="str">
            <v>STC Tee H.D-E.L. AC 6"x6"</v>
          </cell>
          <cell r="C108" t="str">
            <v>un</v>
          </cell>
          <cell r="D108">
            <v>7</v>
          </cell>
          <cell r="E108">
            <v>301763</v>
          </cell>
          <cell r="F108">
            <v>2112341</v>
          </cell>
        </row>
        <row r="109">
          <cell r="A109">
            <v>4072400</v>
          </cell>
          <cell r="B109" t="str">
            <v>TEES Y TAPONES EN H.D.</v>
          </cell>
          <cell r="D109">
            <v>0</v>
          </cell>
          <cell r="E109">
            <v>0</v>
          </cell>
          <cell r="F109">
            <v>1231287</v>
          </cell>
        </row>
        <row r="110">
          <cell r="A110">
            <v>4072450</v>
          </cell>
          <cell r="B110" t="str">
            <v>STC Tapon H.D-PVC 2"</v>
          </cell>
          <cell r="C110" t="str">
            <v>un</v>
          </cell>
          <cell r="D110">
            <v>1</v>
          </cell>
          <cell r="E110">
            <v>31806</v>
          </cell>
          <cell r="F110">
            <v>31806</v>
          </cell>
        </row>
        <row r="111">
          <cell r="A111">
            <v>4072452</v>
          </cell>
          <cell r="B111" t="str">
            <v>STC Tapon H.D-PVC 3"</v>
          </cell>
          <cell r="C111" t="str">
            <v>un</v>
          </cell>
          <cell r="D111">
            <v>25</v>
          </cell>
          <cell r="E111">
            <v>45082</v>
          </cell>
          <cell r="F111">
            <v>1127050</v>
          </cell>
        </row>
        <row r="112">
          <cell r="A112">
            <v>4072454</v>
          </cell>
          <cell r="B112" t="str">
            <v>STC Tapon H.D-PVC 4"</v>
          </cell>
          <cell r="C112" t="str">
            <v>un</v>
          </cell>
          <cell r="D112">
            <v>1</v>
          </cell>
          <cell r="E112">
            <v>72431</v>
          </cell>
          <cell r="F112">
            <v>72431</v>
          </cell>
        </row>
        <row r="113">
          <cell r="A113">
            <v>4073000</v>
          </cell>
          <cell r="B113" t="str">
            <v>TUBERÍAS DE PVC</v>
          </cell>
          <cell r="D113">
            <v>0</v>
          </cell>
          <cell r="E113">
            <v>0</v>
          </cell>
          <cell r="F113">
            <v>93360571</v>
          </cell>
        </row>
        <row r="114">
          <cell r="A114">
            <v>4073010</v>
          </cell>
          <cell r="B114" t="str">
            <v>STC Tub. PVC-P E.L. 3" RDE 13.5</v>
          </cell>
          <cell r="C114" t="str">
            <v>m</v>
          </cell>
          <cell r="D114">
            <v>6293</v>
          </cell>
          <cell r="E114">
            <v>9497</v>
          </cell>
          <cell r="F114">
            <v>59764621</v>
          </cell>
        </row>
        <row r="115">
          <cell r="A115">
            <v>4073012</v>
          </cell>
          <cell r="B115" t="str">
            <v>STC Tub. PVC-P E.L. 4" RDE 13.5</v>
          </cell>
          <cell r="C115" t="str">
            <v>m</v>
          </cell>
          <cell r="D115">
            <v>2309</v>
          </cell>
          <cell r="E115">
            <v>14550</v>
          </cell>
          <cell r="F115">
            <v>33595950</v>
          </cell>
        </row>
        <row r="116">
          <cell r="A116">
            <v>4073400</v>
          </cell>
          <cell r="B116" t="str">
            <v>CODOS EN PVC-P</v>
          </cell>
          <cell r="D116">
            <v>0</v>
          </cell>
          <cell r="E116">
            <v>0</v>
          </cell>
          <cell r="F116">
            <v>47997977</v>
          </cell>
        </row>
        <row r="117">
          <cell r="A117">
            <v>4073444</v>
          </cell>
          <cell r="B117" t="str">
            <v>STC Codo G.R. PVC-P 90° RDE 21 3"</v>
          </cell>
          <cell r="C117" t="str">
            <v>un</v>
          </cell>
          <cell r="D117">
            <v>3</v>
          </cell>
          <cell r="E117">
            <v>87277</v>
          </cell>
          <cell r="F117">
            <v>261831</v>
          </cell>
        </row>
        <row r="118">
          <cell r="A118">
            <v>4073446</v>
          </cell>
          <cell r="B118" t="str">
            <v>STC Codo G.R. PVC-P 90° RDE 21 4"</v>
          </cell>
          <cell r="C118" t="str">
            <v>un</v>
          </cell>
          <cell r="D118">
            <v>4</v>
          </cell>
          <cell r="E118">
            <v>161547</v>
          </cell>
          <cell r="F118">
            <v>646188</v>
          </cell>
        </row>
        <row r="119">
          <cell r="A119">
            <v>4073462</v>
          </cell>
          <cell r="B119" t="str">
            <v>STC Codo G.R. PVC-P 45° RDE 21 3"</v>
          </cell>
          <cell r="C119" t="str">
            <v>un</v>
          </cell>
          <cell r="D119">
            <v>426</v>
          </cell>
          <cell r="E119">
            <v>61480</v>
          </cell>
          <cell r="F119">
            <v>26190480</v>
          </cell>
        </row>
        <row r="120">
          <cell r="A120">
            <v>4073464</v>
          </cell>
          <cell r="B120" t="str">
            <v>STC Codo G.R. PVC-P 45° RDE 21 4"</v>
          </cell>
          <cell r="C120" t="str">
            <v>un</v>
          </cell>
          <cell r="D120">
            <v>100</v>
          </cell>
          <cell r="E120">
            <v>116953</v>
          </cell>
          <cell r="F120">
            <v>11695300</v>
          </cell>
        </row>
        <row r="121">
          <cell r="A121">
            <v>4073478</v>
          </cell>
          <cell r="B121" t="str">
            <v>STC Codo G.R. PVC-P22.5° RDE21 3"</v>
          </cell>
          <cell r="C121" t="str">
            <v>un</v>
          </cell>
          <cell r="D121">
            <v>56</v>
          </cell>
          <cell r="E121">
            <v>60625</v>
          </cell>
          <cell r="F121">
            <v>3395000</v>
          </cell>
        </row>
        <row r="122">
          <cell r="A122">
            <v>4073480</v>
          </cell>
          <cell r="B122" t="str">
            <v>STC Codo G.R. PVC-P22.5° RDE21 4"</v>
          </cell>
          <cell r="C122" t="str">
            <v>un</v>
          </cell>
          <cell r="D122">
            <v>14</v>
          </cell>
          <cell r="E122">
            <v>106132</v>
          </cell>
          <cell r="F122">
            <v>1485848</v>
          </cell>
        </row>
        <row r="123">
          <cell r="A123">
            <v>4073494</v>
          </cell>
          <cell r="B123" t="str">
            <v>STC Codo G.R.PVC-P11.25° RDE21 3"</v>
          </cell>
          <cell r="C123" t="str">
            <v>un</v>
          </cell>
          <cell r="D123">
            <v>50</v>
          </cell>
          <cell r="E123">
            <v>56049</v>
          </cell>
          <cell r="F123">
            <v>2802450</v>
          </cell>
        </row>
        <row r="124">
          <cell r="A124">
            <v>4073496</v>
          </cell>
          <cell r="B124" t="str">
            <v>STC Codo G.R.PVC-P11.25° RDE21 4"</v>
          </cell>
          <cell r="C124" t="str">
            <v>un</v>
          </cell>
          <cell r="D124">
            <v>15</v>
          </cell>
          <cell r="E124">
            <v>101392</v>
          </cell>
          <cell r="F124">
            <v>1520880</v>
          </cell>
        </row>
        <row r="125">
          <cell r="A125">
            <v>4075500</v>
          </cell>
          <cell r="B125" t="str">
            <v>TUBERÍAS Y ACCES. PF+UAD y PE-AL-PE</v>
          </cell>
          <cell r="D125">
            <v>0</v>
          </cell>
          <cell r="E125">
            <v>0</v>
          </cell>
          <cell r="F125">
            <v>29313060</v>
          </cell>
        </row>
        <row r="126">
          <cell r="A126">
            <v>4075511</v>
          </cell>
          <cell r="B126" t="str">
            <v>TC Tub. PE-AL-PE  1/2"</v>
          </cell>
          <cell r="C126" t="str">
            <v>un</v>
          </cell>
          <cell r="D126">
            <v>9830</v>
          </cell>
          <cell r="E126">
            <v>2982</v>
          </cell>
          <cell r="F126">
            <v>29313060</v>
          </cell>
        </row>
        <row r="127">
          <cell r="A127">
            <v>4076600</v>
          </cell>
          <cell r="B127" t="str">
            <v>DESVÍOS Y REDUCCIONES EN H.F.</v>
          </cell>
          <cell r="D127">
            <v>0</v>
          </cell>
          <cell r="E127">
            <v>0</v>
          </cell>
          <cell r="F127">
            <v>1954039</v>
          </cell>
        </row>
        <row r="128">
          <cell r="A128">
            <v>4076648</v>
          </cell>
          <cell r="B128" t="str">
            <v>STC Reduccion H.F. E.L. PVC 6"x2"</v>
          </cell>
          <cell r="C128" t="str">
            <v>un</v>
          </cell>
          <cell r="D128">
            <v>1</v>
          </cell>
          <cell r="E128">
            <v>125248</v>
          </cell>
          <cell r="F128">
            <v>125248</v>
          </cell>
        </row>
        <row r="129">
          <cell r="A129">
            <v>4076650</v>
          </cell>
          <cell r="B129" t="str">
            <v>STC Reduccion H.F. E.L. PVC 6"x3"</v>
          </cell>
          <cell r="C129" t="str">
            <v>un</v>
          </cell>
          <cell r="D129">
            <v>3</v>
          </cell>
          <cell r="E129">
            <v>154160</v>
          </cell>
          <cell r="F129">
            <v>462480</v>
          </cell>
        </row>
        <row r="130">
          <cell r="A130">
            <v>4076652</v>
          </cell>
          <cell r="B130" t="str">
            <v>STC Reduccion H.F. E.L. PVC 6"x4"</v>
          </cell>
          <cell r="C130" t="str">
            <v>un</v>
          </cell>
          <cell r="D130">
            <v>5</v>
          </cell>
          <cell r="E130">
            <v>167855</v>
          </cell>
          <cell r="F130">
            <v>839275</v>
          </cell>
        </row>
        <row r="131">
          <cell r="A131">
            <v>4076658</v>
          </cell>
          <cell r="B131" t="str">
            <v>STC Reduccion H.F. E.L. PVC 8"x4"</v>
          </cell>
          <cell r="C131" t="str">
            <v>un</v>
          </cell>
          <cell r="D131">
            <v>2</v>
          </cell>
          <cell r="E131">
            <v>263518</v>
          </cell>
          <cell r="F131">
            <v>527036</v>
          </cell>
        </row>
        <row r="132">
          <cell r="A132">
            <v>4076900</v>
          </cell>
          <cell r="B132" t="str">
            <v>TEES EN H.F.</v>
          </cell>
          <cell r="D132">
            <v>0</v>
          </cell>
          <cell r="E132">
            <v>0</v>
          </cell>
          <cell r="F132">
            <v>13822200</v>
          </cell>
        </row>
        <row r="133">
          <cell r="A133">
            <v>4076910</v>
          </cell>
          <cell r="B133" t="str">
            <v>STC Tee H.F. E.L. PVC-AC 6"x3"</v>
          </cell>
          <cell r="C133" t="str">
            <v>un</v>
          </cell>
          <cell r="D133">
            <v>18</v>
          </cell>
          <cell r="E133">
            <v>227201</v>
          </cell>
          <cell r="F133">
            <v>4089618</v>
          </cell>
        </row>
        <row r="134">
          <cell r="A134">
            <v>4076911</v>
          </cell>
          <cell r="B134" t="str">
            <v>STC Tee H.F. E.L. PVC-AC 6"x4"</v>
          </cell>
          <cell r="C134" t="str">
            <v>un</v>
          </cell>
          <cell r="D134">
            <v>3</v>
          </cell>
          <cell r="E134">
            <v>269808</v>
          </cell>
          <cell r="F134">
            <v>809424</v>
          </cell>
        </row>
        <row r="135">
          <cell r="A135">
            <v>4076946</v>
          </cell>
          <cell r="B135" t="str">
            <v>STC Tee H.F. E.L. PVC 8"x6"</v>
          </cell>
          <cell r="C135" t="str">
            <v>un</v>
          </cell>
          <cell r="D135">
            <v>2</v>
          </cell>
          <cell r="E135">
            <v>663722</v>
          </cell>
          <cell r="F135">
            <v>1327444</v>
          </cell>
        </row>
        <row r="136">
          <cell r="A136">
            <v>4076978</v>
          </cell>
          <cell r="B136" t="str">
            <v>STC Tee H.F. E.L. AC 8"x3"</v>
          </cell>
          <cell r="C136" t="str">
            <v>un</v>
          </cell>
          <cell r="D136">
            <v>11</v>
          </cell>
          <cell r="E136">
            <v>546552</v>
          </cell>
          <cell r="F136">
            <v>6012072</v>
          </cell>
        </row>
        <row r="137">
          <cell r="A137">
            <v>4076984</v>
          </cell>
          <cell r="B137" t="str">
            <v>STC Tee H.F. E.L. AC 8"x8"</v>
          </cell>
          <cell r="C137" t="str">
            <v>un</v>
          </cell>
          <cell r="D137">
            <v>1</v>
          </cell>
          <cell r="E137">
            <v>709373</v>
          </cell>
          <cell r="F137">
            <v>709373</v>
          </cell>
        </row>
        <row r="138">
          <cell r="A138">
            <v>4076992</v>
          </cell>
          <cell r="B138" t="str">
            <v>STC Tee H.F. E.L. AC 10"x6"</v>
          </cell>
          <cell r="C138" t="str">
            <v>un</v>
          </cell>
          <cell r="D138">
            <v>1</v>
          </cell>
          <cell r="E138">
            <v>874269</v>
          </cell>
          <cell r="F138">
            <v>874269</v>
          </cell>
        </row>
        <row r="139">
          <cell r="A139">
            <v>4077200</v>
          </cell>
          <cell r="B139" t="str">
            <v>TEES Y TAPONES EN H.F. Continua 3..</v>
          </cell>
          <cell r="D139">
            <v>0</v>
          </cell>
          <cell r="E139">
            <v>0</v>
          </cell>
          <cell r="F139">
            <v>275268</v>
          </cell>
        </row>
        <row r="140">
          <cell r="A140">
            <v>4077290</v>
          </cell>
          <cell r="B140" t="str">
            <v>Retiro tapones existente 3"y 4"</v>
          </cell>
          <cell r="C140" t="str">
            <v>un</v>
          </cell>
          <cell r="D140">
            <v>7</v>
          </cell>
          <cell r="E140">
            <v>39324</v>
          </cell>
          <cell r="F140">
            <v>275268</v>
          </cell>
        </row>
        <row r="141">
          <cell r="A141">
            <v>4078200</v>
          </cell>
          <cell r="B141" t="str">
            <v>VÁLVULAS DE COMPUERTA</v>
          </cell>
          <cell r="D141">
            <v>0</v>
          </cell>
          <cell r="E141">
            <v>0</v>
          </cell>
          <cell r="F141">
            <v>2156010</v>
          </cell>
        </row>
        <row r="142">
          <cell r="A142">
            <v>4078204</v>
          </cell>
          <cell r="B142" t="str">
            <v>STC Valvula c.elas.H.D. EL.PVC 3"</v>
          </cell>
          <cell r="C142" t="str">
            <v>un</v>
          </cell>
          <cell r="D142">
            <v>34</v>
          </cell>
          <cell r="E142">
            <v>17783</v>
          </cell>
          <cell r="F142">
            <v>604622</v>
          </cell>
        </row>
        <row r="143">
          <cell r="A143">
            <v>4078206</v>
          </cell>
          <cell r="B143" t="str">
            <v>STC Valvula c.elas.H.D. EL.PVC 4"</v>
          </cell>
          <cell r="C143" t="str">
            <v>un</v>
          </cell>
          <cell r="D143">
            <v>39</v>
          </cell>
          <cell r="E143">
            <v>22232</v>
          </cell>
          <cell r="F143">
            <v>867048</v>
          </cell>
        </row>
        <row r="144">
          <cell r="A144">
            <v>4078218</v>
          </cell>
          <cell r="B144" t="str">
            <v>STC Valvula c.elas.H.D. EL.AC 6"</v>
          </cell>
          <cell r="C144" t="str">
            <v>un</v>
          </cell>
          <cell r="D144">
            <v>12</v>
          </cell>
          <cell r="E144">
            <v>52638</v>
          </cell>
          <cell r="F144">
            <v>631656</v>
          </cell>
        </row>
        <row r="145">
          <cell r="A145">
            <v>4078220</v>
          </cell>
          <cell r="B145" t="str">
            <v>STC Valvula c.elas.H.D. EL.AC 8"</v>
          </cell>
          <cell r="C145" t="str">
            <v>un</v>
          </cell>
          <cell r="D145">
            <v>1</v>
          </cell>
          <cell r="E145">
            <v>52684</v>
          </cell>
          <cell r="F145">
            <v>52684</v>
          </cell>
        </row>
        <row r="146">
          <cell r="A146">
            <v>4078300</v>
          </cell>
          <cell r="B146" t="str">
            <v>VÁLVULAS DE COMPUERTA Continuación.</v>
          </cell>
          <cell r="D146">
            <v>0</v>
          </cell>
          <cell r="E146">
            <v>0</v>
          </cell>
          <cell r="F146">
            <v>80642110</v>
          </cell>
        </row>
        <row r="147">
          <cell r="A147">
            <v>4078350</v>
          </cell>
          <cell r="B147" t="str">
            <v>ST e Intercal.Valv.d.com.VNA 2"</v>
          </cell>
          <cell r="C147" t="str">
            <v>un</v>
          </cell>
          <cell r="D147">
            <v>41</v>
          </cell>
          <cell r="E147">
            <v>442439</v>
          </cell>
          <cell r="F147">
            <v>18139999</v>
          </cell>
        </row>
        <row r="148">
          <cell r="A148">
            <v>4078371</v>
          </cell>
          <cell r="B148" t="str">
            <v>T e Intercal.Valv.d.com.VNA 3"</v>
          </cell>
          <cell r="C148" t="str">
            <v>un</v>
          </cell>
          <cell r="D148">
            <v>144</v>
          </cell>
          <cell r="E148">
            <v>218209</v>
          </cell>
          <cell r="F148">
            <v>31422096</v>
          </cell>
        </row>
        <row r="149">
          <cell r="A149">
            <v>4078372</v>
          </cell>
          <cell r="B149" t="str">
            <v>T e Intercal.Valv.d.com.VNA 4"</v>
          </cell>
          <cell r="C149" t="str">
            <v>un</v>
          </cell>
          <cell r="D149">
            <v>59</v>
          </cell>
          <cell r="E149">
            <v>242421</v>
          </cell>
          <cell r="F149">
            <v>14302839</v>
          </cell>
        </row>
        <row r="150">
          <cell r="A150">
            <v>4078373</v>
          </cell>
          <cell r="B150" t="str">
            <v>T e Intercal.Valv.d.com.VNA 6"</v>
          </cell>
          <cell r="C150" t="str">
            <v>un</v>
          </cell>
          <cell r="D150">
            <v>35</v>
          </cell>
          <cell r="E150">
            <v>368134</v>
          </cell>
          <cell r="F150">
            <v>12884690</v>
          </cell>
        </row>
        <row r="151">
          <cell r="A151">
            <v>4078374</v>
          </cell>
          <cell r="B151" t="str">
            <v>T e Intercal.Valv.d.com.VNA 8"</v>
          </cell>
          <cell r="C151" t="str">
            <v>un</v>
          </cell>
          <cell r="D151">
            <v>4</v>
          </cell>
          <cell r="E151">
            <v>553780</v>
          </cell>
          <cell r="F151">
            <v>2215120</v>
          </cell>
        </row>
        <row r="152">
          <cell r="A152">
            <v>4078375</v>
          </cell>
          <cell r="B152" t="str">
            <v>T e Intercal.Valv.d.com.VNA 10"</v>
          </cell>
          <cell r="C152" t="str">
            <v>un</v>
          </cell>
          <cell r="D152">
            <v>2</v>
          </cell>
          <cell r="E152">
            <v>838683</v>
          </cell>
          <cell r="F152">
            <v>1677366</v>
          </cell>
        </row>
        <row r="153">
          <cell r="A153">
            <v>4078400</v>
          </cell>
          <cell r="B153" t="str">
            <v>VÁLVULAS REGULADORAS PRESIÓN</v>
          </cell>
          <cell r="D153">
            <v>0</v>
          </cell>
          <cell r="E153">
            <v>0</v>
          </cell>
          <cell r="F153">
            <v>100258724</v>
          </cell>
        </row>
        <row r="154">
          <cell r="A154">
            <v>4078412</v>
          </cell>
          <cell r="B154" t="str">
            <v>STC Valvula reg.pre sin m.fluj 3"</v>
          </cell>
          <cell r="C154" t="str">
            <v>un</v>
          </cell>
          <cell r="D154">
            <v>12</v>
          </cell>
          <cell r="E154">
            <v>5746524</v>
          </cell>
          <cell r="F154">
            <v>68958288</v>
          </cell>
        </row>
        <row r="155">
          <cell r="A155">
            <v>4078416</v>
          </cell>
          <cell r="B155" t="str">
            <v>STC Valvula reg.pre sin m.fluj 4"</v>
          </cell>
          <cell r="C155" t="str">
            <v>un</v>
          </cell>
          <cell r="D155">
            <v>1</v>
          </cell>
          <cell r="E155">
            <v>7058802</v>
          </cell>
          <cell r="F155">
            <v>7058802</v>
          </cell>
        </row>
        <row r="156">
          <cell r="A156">
            <v>4078420</v>
          </cell>
          <cell r="B156" t="str">
            <v>STC Valvula reg.pre sin m.fluj 6"</v>
          </cell>
          <cell r="C156" t="str">
            <v>un</v>
          </cell>
          <cell r="D156">
            <v>2</v>
          </cell>
          <cell r="E156">
            <v>12120817</v>
          </cell>
          <cell r="F156">
            <v>24241634</v>
          </cell>
        </row>
        <row r="157">
          <cell r="A157">
            <v>4078700</v>
          </cell>
          <cell r="B157" t="str">
            <v>HIDRANTES</v>
          </cell>
          <cell r="D157">
            <v>0</v>
          </cell>
          <cell r="E157">
            <v>0</v>
          </cell>
          <cell r="F157">
            <v>44133</v>
          </cell>
        </row>
        <row r="158">
          <cell r="A158">
            <v>4078760</v>
          </cell>
          <cell r="B158" t="str">
            <v>T.C. de hidrante 3"</v>
          </cell>
          <cell r="C158" t="str">
            <v>un</v>
          </cell>
          <cell r="D158">
            <v>1</v>
          </cell>
          <cell r="E158">
            <v>44133</v>
          </cell>
          <cell r="F158">
            <v>44133</v>
          </cell>
        </row>
        <row r="159">
          <cell r="A159">
            <v>4079000</v>
          </cell>
          <cell r="B159" t="str">
            <v>UNIONES MECÁNICAS  Continuación1...</v>
          </cell>
          <cell r="D159">
            <v>0</v>
          </cell>
          <cell r="E159">
            <v>0</v>
          </cell>
          <cell r="F159">
            <v>12086051</v>
          </cell>
        </row>
        <row r="160">
          <cell r="A160">
            <v>4079080</v>
          </cell>
          <cell r="B160" t="str">
            <v>STC Union H.F. Tipo dresser 3"</v>
          </cell>
          <cell r="C160" t="str">
            <v>un</v>
          </cell>
          <cell r="D160">
            <v>99</v>
          </cell>
          <cell r="E160">
            <v>86644</v>
          </cell>
          <cell r="F160">
            <v>8577756</v>
          </cell>
        </row>
        <row r="161">
          <cell r="A161">
            <v>4079082</v>
          </cell>
          <cell r="B161" t="str">
            <v>STC Union H.F. Tipo dresser 4"</v>
          </cell>
          <cell r="C161" t="str">
            <v>un</v>
          </cell>
          <cell r="D161">
            <v>17</v>
          </cell>
          <cell r="E161">
            <v>105332</v>
          </cell>
          <cell r="F161">
            <v>1790644</v>
          </cell>
        </row>
        <row r="162">
          <cell r="A162">
            <v>4079084</v>
          </cell>
          <cell r="B162" t="str">
            <v>STC Union H.F. Tipo dresser 6"</v>
          </cell>
          <cell r="C162" t="str">
            <v>un</v>
          </cell>
          <cell r="D162">
            <v>4</v>
          </cell>
          <cell r="E162">
            <v>157249</v>
          </cell>
          <cell r="F162">
            <v>628996</v>
          </cell>
        </row>
        <row r="163">
          <cell r="A163">
            <v>4079086</v>
          </cell>
          <cell r="B163" t="str">
            <v>STC Union H.F. Tipo dresser 8"</v>
          </cell>
          <cell r="C163" t="str">
            <v>un</v>
          </cell>
          <cell r="D163">
            <v>5</v>
          </cell>
          <cell r="E163">
            <v>217731</v>
          </cell>
          <cell r="F163">
            <v>1088655</v>
          </cell>
        </row>
        <row r="164">
          <cell r="A164">
            <v>4079100</v>
          </cell>
          <cell r="B164" t="str">
            <v>UNIONES MECÁNICAS  Continuanción2..</v>
          </cell>
          <cell r="D164">
            <v>0</v>
          </cell>
          <cell r="E164">
            <v>0</v>
          </cell>
          <cell r="F164">
            <v>27980702</v>
          </cell>
        </row>
        <row r="165">
          <cell r="A165">
            <v>4079149</v>
          </cell>
          <cell r="B165" t="str">
            <v>STC unión univ. Ra59.5-72.0 mm</v>
          </cell>
          <cell r="C165" t="str">
            <v>un</v>
          </cell>
          <cell r="D165">
            <v>23</v>
          </cell>
          <cell r="E165">
            <v>43499</v>
          </cell>
          <cell r="F165">
            <v>1000477</v>
          </cell>
        </row>
        <row r="166">
          <cell r="A166">
            <v>4079150</v>
          </cell>
          <cell r="B166" t="str">
            <v>STC unión univ.Ra.88-102 75mm</v>
          </cell>
          <cell r="C166" t="str">
            <v>un</v>
          </cell>
          <cell r="D166">
            <v>46</v>
          </cell>
          <cell r="E166">
            <v>104615</v>
          </cell>
          <cell r="F166">
            <v>4812290</v>
          </cell>
        </row>
        <row r="167">
          <cell r="A167">
            <v>4079152</v>
          </cell>
          <cell r="B167" t="str">
            <v>STC unión univ.Ra.109-127 4"</v>
          </cell>
          <cell r="C167" t="str">
            <v>un</v>
          </cell>
          <cell r="D167">
            <v>59</v>
          </cell>
          <cell r="E167">
            <v>106504</v>
          </cell>
          <cell r="F167">
            <v>6283736</v>
          </cell>
        </row>
        <row r="168">
          <cell r="A168">
            <v>4079154</v>
          </cell>
          <cell r="B168" t="str">
            <v>STC unión univ.Ra.159-181 6"</v>
          </cell>
          <cell r="C168" t="str">
            <v>un</v>
          </cell>
          <cell r="D168">
            <v>48</v>
          </cell>
          <cell r="E168">
            <v>172633</v>
          </cell>
          <cell r="F168">
            <v>8286384</v>
          </cell>
        </row>
        <row r="169">
          <cell r="A169">
            <v>4079156</v>
          </cell>
          <cell r="B169" t="str">
            <v>STC unión univ.Ra.218-235 8"</v>
          </cell>
          <cell r="C169" t="str">
            <v>un</v>
          </cell>
          <cell r="D169">
            <v>25</v>
          </cell>
          <cell r="E169">
            <v>271447</v>
          </cell>
          <cell r="F169">
            <v>6786175</v>
          </cell>
        </row>
        <row r="170">
          <cell r="A170">
            <v>4079158</v>
          </cell>
          <cell r="B170" t="str">
            <v>STC unión univ.Ra.272-289 10"</v>
          </cell>
          <cell r="C170" t="str">
            <v>un</v>
          </cell>
          <cell r="D170">
            <v>2</v>
          </cell>
          <cell r="E170">
            <v>405820</v>
          </cell>
          <cell r="F170">
            <v>811640</v>
          </cell>
        </row>
        <row r="171">
          <cell r="A171">
            <v>4079300</v>
          </cell>
          <cell r="B171" t="str">
            <v>CAJAS PARA VÁLVULAS</v>
          </cell>
          <cell r="D171">
            <v>0</v>
          </cell>
          <cell r="E171">
            <v>0</v>
          </cell>
          <cell r="F171">
            <v>42089022</v>
          </cell>
        </row>
        <row r="172">
          <cell r="A172">
            <v>4079302</v>
          </cell>
          <cell r="B172" t="str">
            <v>Const.caja valvula con tapa -Esq.1</v>
          </cell>
          <cell r="C172" t="str">
            <v>un</v>
          </cell>
          <cell r="D172">
            <v>122</v>
          </cell>
          <cell r="E172">
            <v>176630</v>
          </cell>
          <cell r="F172">
            <v>21548860</v>
          </cell>
        </row>
        <row r="173">
          <cell r="A173">
            <v>4079318</v>
          </cell>
          <cell r="B173" t="str">
            <v>C. caja v.reg.pr 3" con me.fl-E.11</v>
          </cell>
          <cell r="C173" t="str">
            <v>un</v>
          </cell>
          <cell r="D173">
            <v>2</v>
          </cell>
          <cell r="E173">
            <v>2283024</v>
          </cell>
          <cell r="F173">
            <v>4566048</v>
          </cell>
        </row>
        <row r="174">
          <cell r="A174">
            <v>4079322</v>
          </cell>
          <cell r="B174" t="str">
            <v>C. caja v.reg.pr 6" con me.fl-E.11</v>
          </cell>
          <cell r="C174" t="str">
            <v>un</v>
          </cell>
          <cell r="D174">
            <v>3</v>
          </cell>
          <cell r="E174">
            <v>2894416</v>
          </cell>
          <cell r="F174">
            <v>8683248</v>
          </cell>
        </row>
        <row r="175">
          <cell r="A175">
            <v>4079334</v>
          </cell>
          <cell r="B175" t="str">
            <v>Muro cortina valv.adm.y expuls.aire</v>
          </cell>
          <cell r="C175" t="str">
            <v>m2</v>
          </cell>
          <cell r="D175">
            <v>25</v>
          </cell>
          <cell r="E175">
            <v>160898</v>
          </cell>
          <cell r="F175">
            <v>4022450</v>
          </cell>
        </row>
        <row r="176">
          <cell r="A176">
            <v>4079336</v>
          </cell>
          <cell r="B176" t="str">
            <v>Losa cubierta valv.adm.y expul.aire</v>
          </cell>
          <cell r="C176" t="str">
            <v>m2</v>
          </cell>
          <cell r="D176">
            <v>12</v>
          </cell>
          <cell r="E176">
            <v>174183</v>
          </cell>
          <cell r="F176">
            <v>2090196</v>
          </cell>
        </row>
        <row r="177">
          <cell r="A177">
            <v>4079338</v>
          </cell>
          <cell r="B177" t="str">
            <v>Losa fondo valv. descarga y flujo</v>
          </cell>
          <cell r="C177" t="str">
            <v>m2</v>
          </cell>
          <cell r="D177">
            <v>12</v>
          </cell>
          <cell r="E177">
            <v>98185</v>
          </cell>
          <cell r="F177">
            <v>1178220</v>
          </cell>
        </row>
        <row r="178">
          <cell r="A178">
            <v>4079400</v>
          </cell>
          <cell r="B178" t="str">
            <v>ACOMETIDAS DE ACUEDUCTO</v>
          </cell>
          <cell r="D178">
            <v>0</v>
          </cell>
          <cell r="E178">
            <v>0</v>
          </cell>
          <cell r="F178">
            <v>90847137</v>
          </cell>
        </row>
        <row r="179">
          <cell r="A179">
            <v>4079414</v>
          </cell>
          <cell r="B179" t="str">
            <v>STC Llave Corte o Acera-racor 1/2"</v>
          </cell>
          <cell r="C179" t="str">
            <v>un</v>
          </cell>
          <cell r="D179">
            <v>1420</v>
          </cell>
          <cell r="E179">
            <v>5950</v>
          </cell>
          <cell r="F179">
            <v>8449000</v>
          </cell>
        </row>
        <row r="180">
          <cell r="A180">
            <v>4079426</v>
          </cell>
          <cell r="B180" t="str">
            <v>STC Llave Incorporacion conica 1/2"</v>
          </cell>
          <cell r="C180" t="str">
            <v>un</v>
          </cell>
          <cell r="D180">
            <v>2902</v>
          </cell>
          <cell r="E180">
            <v>13487</v>
          </cell>
          <cell r="F180">
            <v>39139274</v>
          </cell>
        </row>
        <row r="181">
          <cell r="A181">
            <v>4079449</v>
          </cell>
          <cell r="B181" t="str">
            <v>STC Llave paso libre o contenc.1/2"</v>
          </cell>
          <cell r="C181" t="str">
            <v>un</v>
          </cell>
          <cell r="D181">
            <v>126</v>
          </cell>
          <cell r="E181">
            <v>5582</v>
          </cell>
          <cell r="F181">
            <v>703332</v>
          </cell>
        </row>
        <row r="182">
          <cell r="A182">
            <v>4079459</v>
          </cell>
          <cell r="B182" t="str">
            <v>STC Collar H.D p' PVCx1/2 3"</v>
          </cell>
          <cell r="C182" t="str">
            <v>un</v>
          </cell>
          <cell r="D182">
            <v>2245</v>
          </cell>
          <cell r="E182">
            <v>14835</v>
          </cell>
          <cell r="F182">
            <v>33304575</v>
          </cell>
        </row>
        <row r="183">
          <cell r="A183">
            <v>4079460</v>
          </cell>
          <cell r="B183" t="str">
            <v>STC Collar H.D p' PVCx1/2 4"</v>
          </cell>
          <cell r="C183" t="str">
            <v>un</v>
          </cell>
          <cell r="D183">
            <v>468</v>
          </cell>
          <cell r="E183">
            <v>19767</v>
          </cell>
          <cell r="F183">
            <v>9250956</v>
          </cell>
        </row>
        <row r="184">
          <cell r="A184">
            <v>4079500</v>
          </cell>
          <cell r="B184" t="str">
            <v>COLLARES CONTINUACIÓN.....</v>
          </cell>
          <cell r="C184" t="str">
            <v>un</v>
          </cell>
          <cell r="D184">
            <v>0</v>
          </cell>
          <cell r="E184">
            <v>0</v>
          </cell>
          <cell r="F184">
            <v>3137706</v>
          </cell>
        </row>
        <row r="185">
          <cell r="A185">
            <v>4079569</v>
          </cell>
          <cell r="B185" t="str">
            <v>STC Union 3 partes CU t.CU-PVC 1/2"</v>
          </cell>
          <cell r="C185" t="str">
            <v>un</v>
          </cell>
          <cell r="D185">
            <v>159</v>
          </cell>
          <cell r="E185">
            <v>19734</v>
          </cell>
          <cell r="F185">
            <v>3137706</v>
          </cell>
        </row>
        <row r="186">
          <cell r="A186">
            <v>4079600</v>
          </cell>
          <cell r="B186" t="str">
            <v>MEDIDORES DE ACUEDUCTO</v>
          </cell>
          <cell r="D186">
            <v>0</v>
          </cell>
          <cell r="E186">
            <v>0</v>
          </cell>
          <cell r="F186">
            <v>1397214</v>
          </cell>
        </row>
        <row r="187">
          <cell r="A187">
            <v>4079601</v>
          </cell>
          <cell r="B187" t="str">
            <v>STC Medidor tipo volum. 1/2"</v>
          </cell>
          <cell r="C187" t="str">
            <v>un</v>
          </cell>
          <cell r="D187">
            <v>126</v>
          </cell>
          <cell r="E187">
            <v>11089</v>
          </cell>
          <cell r="F187">
            <v>1397214</v>
          </cell>
        </row>
        <row r="188">
          <cell r="A188">
            <v>4079700</v>
          </cell>
          <cell r="B188" t="str">
            <v>CAJAS Y TAPAS PARA MEDIDORES</v>
          </cell>
          <cell r="D188">
            <v>0</v>
          </cell>
          <cell r="E188">
            <v>0</v>
          </cell>
          <cell r="F188">
            <v>5673402</v>
          </cell>
        </row>
        <row r="189">
          <cell r="A189">
            <v>4079702</v>
          </cell>
          <cell r="B189" t="str">
            <v>C. caja medi.anden&lt;19mm-Eq.24-No.ta</v>
          </cell>
          <cell r="C189" t="str">
            <v>un</v>
          </cell>
          <cell r="D189">
            <v>126</v>
          </cell>
          <cell r="E189">
            <v>35962</v>
          </cell>
          <cell r="F189">
            <v>4531212</v>
          </cell>
        </row>
        <row r="190">
          <cell r="A190">
            <v>4079746</v>
          </cell>
          <cell r="B190" t="str">
            <v>TC tapa HD caja medidor 1/2"</v>
          </cell>
          <cell r="C190" t="str">
            <v>un</v>
          </cell>
          <cell r="D190">
            <v>126</v>
          </cell>
          <cell r="E190">
            <v>9065</v>
          </cell>
          <cell r="F190">
            <v>1142190</v>
          </cell>
        </row>
        <row r="191">
          <cell r="A191">
            <v>0</v>
          </cell>
        </row>
        <row r="192">
          <cell r="A192">
            <v>4080000</v>
          </cell>
          <cell r="B192" t="str">
            <v>REDES Y ACOMET. ALCANTARILLADO</v>
          </cell>
          <cell r="D192">
            <v>0</v>
          </cell>
          <cell r="E192">
            <v>0</v>
          </cell>
          <cell r="F192">
            <v>7147843</v>
          </cell>
        </row>
        <row r="193">
          <cell r="A193">
            <v>4082000</v>
          </cell>
          <cell r="B193" t="str">
            <v>TUBERÍAS CTO. ALCANTARILLADO</v>
          </cell>
          <cell r="D193">
            <v>0</v>
          </cell>
          <cell r="E193">
            <v>0</v>
          </cell>
          <cell r="F193">
            <v>642150</v>
          </cell>
        </row>
        <row r="194">
          <cell r="A194">
            <v>4082004</v>
          </cell>
          <cell r="B194" t="str">
            <v>STC Tub.Cto.simple U.caucho 6"Cl.1</v>
          </cell>
          <cell r="C194" t="str">
            <v>m</v>
          </cell>
          <cell r="D194">
            <v>18</v>
          </cell>
          <cell r="E194">
            <v>18646</v>
          </cell>
          <cell r="F194">
            <v>335628</v>
          </cell>
        </row>
        <row r="195">
          <cell r="A195">
            <v>4082008</v>
          </cell>
          <cell r="B195" t="str">
            <v>STC Tub.Cto.simple U.caucho 10"Cl.1</v>
          </cell>
          <cell r="C195" t="str">
            <v>m</v>
          </cell>
          <cell r="D195">
            <v>9</v>
          </cell>
          <cell r="E195">
            <v>34058</v>
          </cell>
          <cell r="F195">
            <v>306522</v>
          </cell>
        </row>
        <row r="196">
          <cell r="A196">
            <v>4083100</v>
          </cell>
          <cell r="B196" t="str">
            <v>TUBERÍA PVA-ALCANT. Continuación...</v>
          </cell>
          <cell r="D196">
            <v>0</v>
          </cell>
          <cell r="E196">
            <v>0</v>
          </cell>
          <cell r="F196">
            <v>3481500</v>
          </cell>
        </row>
        <row r="197">
          <cell r="A197">
            <v>4083170</v>
          </cell>
          <cell r="B197" t="str">
            <v>STC Tuberia PVC-S U.S. 6"</v>
          </cell>
          <cell r="C197" t="str">
            <v>m</v>
          </cell>
          <cell r="D197">
            <v>75</v>
          </cell>
          <cell r="E197">
            <v>46420</v>
          </cell>
          <cell r="F197">
            <v>3481500</v>
          </cell>
        </row>
        <row r="198">
          <cell r="A198">
            <v>4085900</v>
          </cell>
          <cell r="B198" t="str">
            <v>CAJAS DE EMPALME A LA RED</v>
          </cell>
          <cell r="D198">
            <v>0</v>
          </cell>
          <cell r="E198">
            <v>0</v>
          </cell>
          <cell r="F198">
            <v>641400</v>
          </cell>
        </row>
        <row r="199">
          <cell r="A199">
            <v>4085901</v>
          </cell>
          <cell r="B199" t="str">
            <v>Const.caja empalme a la red Esq. 27</v>
          </cell>
          <cell r="C199" t="str">
            <v>un</v>
          </cell>
          <cell r="D199">
            <v>10</v>
          </cell>
          <cell r="E199">
            <v>64140</v>
          </cell>
          <cell r="F199">
            <v>641400</v>
          </cell>
        </row>
        <row r="200">
          <cell r="A200">
            <v>4086300</v>
          </cell>
          <cell r="B200" t="str">
            <v>SUMIDEROS</v>
          </cell>
          <cell r="D200">
            <v>0</v>
          </cell>
          <cell r="E200">
            <v>0</v>
          </cell>
          <cell r="F200">
            <v>2382793</v>
          </cell>
        </row>
        <row r="201">
          <cell r="A201">
            <v>4086310</v>
          </cell>
          <cell r="B201" t="str">
            <v>Const.sumidero aguas llu.T.B</v>
          </cell>
          <cell r="C201" t="str">
            <v>un</v>
          </cell>
          <cell r="D201">
            <v>7</v>
          </cell>
          <cell r="E201">
            <v>340399</v>
          </cell>
          <cell r="F201">
            <v>2382793</v>
          </cell>
        </row>
        <row r="202">
          <cell r="A202">
            <v>0</v>
          </cell>
        </row>
        <row r="203">
          <cell r="A203">
            <v>4140000</v>
          </cell>
          <cell r="B203" t="str">
            <v>MAMPORTERÍA Y PREFABRICADOS</v>
          </cell>
          <cell r="D203">
            <v>0</v>
          </cell>
          <cell r="E203">
            <v>0</v>
          </cell>
          <cell r="F203">
            <v>352010</v>
          </cell>
        </row>
        <row r="204">
          <cell r="A204">
            <v>4140100</v>
          </cell>
          <cell r="B204" t="str">
            <v>MURO EN LADRILLO O BLOQUE CTO.</v>
          </cell>
          <cell r="D204">
            <v>0</v>
          </cell>
          <cell r="E204">
            <v>0</v>
          </cell>
          <cell r="F204">
            <v>352010</v>
          </cell>
        </row>
        <row r="205">
          <cell r="A205">
            <v>4140104</v>
          </cell>
          <cell r="B205" t="str">
            <v>Construccion muro bloque e=10cm</v>
          </cell>
          <cell r="C205" t="str">
            <v>m2</v>
          </cell>
          <cell r="D205">
            <v>5</v>
          </cell>
          <cell r="E205">
            <v>28919</v>
          </cell>
          <cell r="F205">
            <v>144595</v>
          </cell>
        </row>
        <row r="206">
          <cell r="A206">
            <v>4140140</v>
          </cell>
          <cell r="B206" t="str">
            <v>Construccion muro ladrillo e=20cm</v>
          </cell>
          <cell r="C206" t="str">
            <v>m2</v>
          </cell>
          <cell r="D206">
            <v>5</v>
          </cell>
          <cell r="E206">
            <v>41483</v>
          </cell>
          <cell r="F206">
            <v>207415</v>
          </cell>
        </row>
        <row r="207">
          <cell r="A207">
            <v>0</v>
          </cell>
        </row>
        <row r="208">
          <cell r="A208">
            <v>4250000</v>
          </cell>
          <cell r="B208" t="str">
            <v>MMTO. DE REDES DE ACUEDUCTO</v>
          </cell>
          <cell r="D208">
            <v>0</v>
          </cell>
          <cell r="E208">
            <v>0</v>
          </cell>
          <cell r="F208">
            <v>2358351</v>
          </cell>
        </row>
        <row r="209">
          <cell r="A209">
            <v>4250100</v>
          </cell>
          <cell r="B209" t="str">
            <v>MANTENIMIENTO ACOMETIDAS ACUEDUCTO</v>
          </cell>
          <cell r="D209">
            <v>0</v>
          </cell>
          <cell r="E209">
            <v>0</v>
          </cell>
          <cell r="F209">
            <v>2358351</v>
          </cell>
        </row>
        <row r="210">
          <cell r="A210">
            <v>4250103</v>
          </cell>
          <cell r="B210" t="str">
            <v>Cambio de tomas acueducto 1/2"</v>
          </cell>
          <cell r="C210" t="str">
            <v>un</v>
          </cell>
          <cell r="D210">
            <v>207</v>
          </cell>
          <cell r="E210">
            <v>11393</v>
          </cell>
          <cell r="F210">
            <v>2358351</v>
          </cell>
        </row>
        <row r="211">
          <cell r="A211">
            <v>0</v>
          </cell>
        </row>
      </sheetData>
      <sheetData sheetId="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OBRAS "/>
      <sheetName val="DESARENADOR"/>
      <sheetName val="APU DESAR"/>
      <sheetName val="ADUCCION"/>
      <sheetName val="APU ADUCCION"/>
      <sheetName val="PTAP"/>
      <sheetName val="APU PTAP"/>
      <sheetName val="Vía"/>
      <sheetName val="apu via"/>
      <sheetName val=" REDES DE DISTRI"/>
      <sheetName val="apu redes"/>
      <sheetName val="ESTAC.  REGULA"/>
      <sheetName val="APU ESTC REGUL "/>
      <sheetName val="BASE CTOS"/>
      <sheetName val="BASE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PRESTA"/>
      <sheetName val="BASE"/>
      <sheetName val="BASE CTOS"/>
      <sheetName val="PRELIM"/>
      <sheetName val="TUBERIA"/>
      <sheetName val="EXCAVA"/>
    </sheetNames>
    <sheetDataSet>
      <sheetData sheetId="0" refreshError="1"/>
      <sheetData sheetId="1" refreshError="1"/>
      <sheetData sheetId="2" refreshError="1">
        <row r="455">
          <cell r="D455">
            <v>53359.999999999993</v>
          </cell>
        </row>
      </sheetData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PTO. OPTIM. SIST. DE CAPTACION"/>
      <sheetName val="PPTO. CONST. ESTAC.  REGULA"/>
      <sheetName val="APU CONST. ESTACIÓN REGULADORA"/>
      <sheetName val="PPTO. OPTIM. REDES DE DISTRIB."/>
      <sheetName val="APU OPTM. REDES DIST"/>
      <sheetName val="BASE"/>
      <sheetName val="PPTO__OPTIM__SIST__DE_CAPTACION"/>
      <sheetName val="PPTO__CONST__ESTAC___REGULA"/>
      <sheetName val="APU_CONST__ESTACIÓN_REGULADORA"/>
      <sheetName val="PPTO__OPTIM__REDES_DE_DISTRIB_"/>
      <sheetName val="APU_OPTM__REDES_DIS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de Diseño"/>
      <sheetName val="Diagnóstico"/>
      <sheetName val="Ppto total"/>
      <sheetName val="Tabla"/>
      <sheetName val="Cimentación"/>
      <sheetName val="Parámetros"/>
      <sheetName val="Resumen tubería"/>
      <sheetName val="Tabla 4.1 Distrito Nº1"/>
      <sheetName val="Tabla 4.2 Distrito Nº2"/>
      <sheetName val="Tabal 4.3 Resumén distritos"/>
      <sheetName val="Tabla 4.4 Sistemas"/>
      <sheetName val="Insuficiencia"/>
      <sheetName val="Ppto alcantarillado"/>
      <sheetName val="Base_de_Diseño"/>
      <sheetName val="Ppto_total"/>
      <sheetName val="Resumen_tubería"/>
      <sheetName val="Tabla_4_1_Distrito_Nº1"/>
      <sheetName val="Tabla_4_2_Distrito_Nº2"/>
      <sheetName val="Tabal_4_3_Resumén_distritos"/>
      <sheetName val="Tabla_4_4_Sistemas"/>
      <sheetName val="Ppto_alcantarillado"/>
      <sheetName val="Cab"/>
      <sheetName val="AMPACITY"/>
      <sheetName val="Base_de_Diseño3"/>
      <sheetName val="Ppto_total3"/>
      <sheetName val="Resumen_tubería3"/>
      <sheetName val="Tabla_4_1_Distrito_Nº13"/>
      <sheetName val="Tabla_4_2_Distrito_Nº23"/>
      <sheetName val="Tabal_4_3_Resumén_distritos3"/>
      <sheetName val="Tabla_4_4_Sistemas3"/>
      <sheetName val="Ppto_alcantarillado3"/>
      <sheetName val="Base_de_Diseño2"/>
      <sheetName val="Ppto_total2"/>
      <sheetName val="Resumen_tubería2"/>
      <sheetName val="Tabla_4_1_Distrito_Nº12"/>
      <sheetName val="Tabla_4_2_Distrito_Nº22"/>
      <sheetName val="Tabal_4_3_Resumén_distritos2"/>
      <sheetName val="Tabla_4_4_Sistemas2"/>
      <sheetName val="Ppto_alcantarillado2"/>
      <sheetName val="Base_de_Diseño1"/>
      <sheetName val="Ppto_total1"/>
      <sheetName val="Resumen_tubería1"/>
      <sheetName val="Tabla_4_1_Distrito_Nº11"/>
      <sheetName val="Tabla_4_2_Distrito_Nº21"/>
      <sheetName val="Tabal_4_3_Resumén_distritos1"/>
      <sheetName val="Tabla_4_4_Sistemas1"/>
      <sheetName val="Ppto_alcantarillado1"/>
      <sheetName val="Base_de_Diseño4"/>
      <sheetName val="Ppto_total4"/>
      <sheetName val="Resumen_tubería4"/>
      <sheetName val="Tabla_4_1_Distrito_Nº14"/>
      <sheetName val="Tabla_4_2_Distrito_Nº24"/>
      <sheetName val="Tabal_4_3_Resumén_distritos4"/>
      <sheetName val="Tabla_4_4_Sistemas4"/>
      <sheetName val="Ppto_alcantarillado4"/>
      <sheetName val="Base_de_Diseño5"/>
      <sheetName val="Ppto_total5"/>
      <sheetName val="Resumen_tubería5"/>
      <sheetName val="Tabla_4_1_Distrito_Nº15"/>
      <sheetName val="Tabla_4_2_Distrito_Nº25"/>
      <sheetName val="Tabal_4_3_Resumén_distritos5"/>
      <sheetName val="Tabla_4_4_Sistemas5"/>
      <sheetName val="Ppto_alcantarillado5"/>
      <sheetName val="Base_de_Diseño6"/>
      <sheetName val="Ppto_total6"/>
      <sheetName val="Resumen_tubería6"/>
      <sheetName val="Tabla_4_1_Distrito_Nº16"/>
      <sheetName val="Tabla_4_2_Distrito_Nº26"/>
      <sheetName val="Tabal_4_3_Resumén_distritos6"/>
      <sheetName val="Tabla_4_4_Sistemas6"/>
      <sheetName val="Ppto_alcantarillado6"/>
      <sheetName val="Base_de_Diseño7"/>
      <sheetName val="Ppto_total7"/>
      <sheetName val="Resumen_tubería7"/>
      <sheetName val="Tabla_4_1_Distrito_Nº17"/>
      <sheetName val="Tabla_4_2_Distrito_Nº27"/>
      <sheetName val="Tabal_4_3_Resumén_distritos7"/>
      <sheetName val="Tabla_4_4_Sistemas7"/>
      <sheetName val="Ppto_alcantarillado7"/>
      <sheetName val="Base_de_Diseño8"/>
      <sheetName val="Ppto_total8"/>
      <sheetName val="Resumen_tubería8"/>
      <sheetName val="Tabla_4_1_Distrito_Nº18"/>
      <sheetName val="Tabla_4_2_Distrito_Nº28"/>
      <sheetName val="Tabal_4_3_Resumén_distritos8"/>
      <sheetName val="Tabla_4_4_Sistemas8"/>
      <sheetName val="Ppto_alcantarillado8"/>
      <sheetName val="Base_de_Diseño10"/>
      <sheetName val="Ppto_total10"/>
      <sheetName val="Resumen_tubería10"/>
      <sheetName val="Tabla_4_1_Distrito_Nº110"/>
      <sheetName val="Tabla_4_2_Distrito_Nº210"/>
      <sheetName val="Tabal_4_3_Resumén_distritos10"/>
      <sheetName val="Tabla_4_4_Sistemas10"/>
      <sheetName val="Ppto_alcantarillado10"/>
      <sheetName val="Base_de_Diseño9"/>
      <sheetName val="Ppto_total9"/>
      <sheetName val="Resumen_tubería9"/>
      <sheetName val="Tabla_4_1_Distrito_Nº19"/>
      <sheetName val="Tabla_4_2_Distrito_Nº29"/>
      <sheetName val="Tabal_4_3_Resumén_distritos9"/>
      <sheetName val="Tabla_4_4_Sistemas9"/>
      <sheetName val="Ppto_alcantarillado9"/>
      <sheetName val="Base_de_Diseño15"/>
      <sheetName val="Ppto_total15"/>
      <sheetName val="Resumen_tubería15"/>
      <sheetName val="Tabla_4_1_Distrito_Nº115"/>
      <sheetName val="Tabla_4_2_Distrito_Nº215"/>
      <sheetName val="Tabal_4_3_Resumén_distritos15"/>
      <sheetName val="Tabla_4_4_Sistemas15"/>
      <sheetName val="Ppto_alcantarillado15"/>
      <sheetName val="Base_de_Diseño11"/>
      <sheetName val="Ppto_total11"/>
      <sheetName val="Resumen_tubería11"/>
      <sheetName val="Tabla_4_1_Distrito_Nº111"/>
      <sheetName val="Tabla_4_2_Distrito_Nº211"/>
      <sheetName val="Tabal_4_3_Resumén_distritos11"/>
      <sheetName val="Tabla_4_4_Sistemas11"/>
      <sheetName val="Ppto_alcantarillado11"/>
      <sheetName val="Base_de_Diseño12"/>
      <sheetName val="Ppto_total12"/>
      <sheetName val="Resumen_tubería12"/>
      <sheetName val="Tabla_4_1_Distrito_Nº112"/>
      <sheetName val="Tabla_4_2_Distrito_Nº212"/>
      <sheetName val="Tabal_4_3_Resumén_distritos12"/>
      <sheetName val="Tabla_4_4_Sistemas12"/>
      <sheetName val="Ppto_alcantarillado12"/>
      <sheetName val="Base_de_Diseño13"/>
      <sheetName val="Ppto_total13"/>
      <sheetName val="Resumen_tubería13"/>
      <sheetName val="Tabla_4_1_Distrito_Nº113"/>
      <sheetName val="Tabla_4_2_Distrito_Nº213"/>
      <sheetName val="Tabal_4_3_Resumén_distritos13"/>
      <sheetName val="Tabla_4_4_Sistemas13"/>
      <sheetName val="Ppto_alcantarillado13"/>
      <sheetName val="Base_de_Diseño14"/>
      <sheetName val="Ppto_total14"/>
      <sheetName val="Resumen_tubería14"/>
      <sheetName val="Tabla_4_1_Distrito_Nº114"/>
      <sheetName val="Tabla_4_2_Distrito_Nº214"/>
      <sheetName val="Tabal_4_3_Resumén_distritos14"/>
      <sheetName val="Tabla_4_4_Sistemas14"/>
      <sheetName val="Ppto_alcantarillado14"/>
      <sheetName val="Base_de_Diseño16"/>
      <sheetName val="Ppto_total16"/>
      <sheetName val="Resumen_tubería16"/>
      <sheetName val="Tabla_4_1_Distrito_Nº116"/>
      <sheetName val="Tabla_4_2_Distrito_Nº216"/>
      <sheetName val="Tabal_4_3_Resumén_distritos16"/>
      <sheetName val="Tabla_4_4_Sistemas16"/>
      <sheetName val="Ppto_alcantarillado16"/>
      <sheetName val="Base_de_Diseño17"/>
      <sheetName val="Ppto_total17"/>
      <sheetName val="Resumen_tubería17"/>
      <sheetName val="Tabla_4_1_Distrito_Nº117"/>
      <sheetName val="Tabla_4_2_Distrito_Nº217"/>
      <sheetName val="Tabal_4_3_Resumén_distritos17"/>
      <sheetName val="Tabla_4_4_Sistemas17"/>
      <sheetName val="Ppto_alcantarillado17"/>
      <sheetName val="Base_de_Diseño18"/>
      <sheetName val="Ppto_total18"/>
      <sheetName val="Resumen_tubería18"/>
      <sheetName val="Tabla_4_1_Distrito_Nº118"/>
      <sheetName val="Tabla_4_2_Distrito_Nº218"/>
      <sheetName val="Tabal_4_3_Resumén_distritos18"/>
      <sheetName val="Tabla_4_4_Sistemas18"/>
      <sheetName val="Ppto_alcantarillado18"/>
      <sheetName val="Base_de_Diseño19"/>
      <sheetName val="Ppto_total19"/>
      <sheetName val="Resumen_tubería19"/>
      <sheetName val="Tabla_4_1_Distrito_Nº119"/>
      <sheetName val="Tabla_4_2_Distrito_Nº219"/>
      <sheetName val="Tabal_4_3_Resumén_distritos19"/>
      <sheetName val="Tabla_4_4_Sistemas19"/>
      <sheetName val="Ppto_alcantarillado19"/>
      <sheetName val="Base_de_Diseño20"/>
      <sheetName val="Ppto_total20"/>
      <sheetName val="Resumen_tubería20"/>
      <sheetName val="Tabla_4_1_Distrito_Nº120"/>
      <sheetName val="Tabla_4_2_Distrito_Nº220"/>
      <sheetName val="Tabal_4_3_Resumén_distritos20"/>
      <sheetName val="Tabla_4_4_Sistemas20"/>
      <sheetName val="Ppto_alcantarillado20"/>
      <sheetName val="Base_de_Diseño21"/>
      <sheetName val="Ppto_total21"/>
      <sheetName val="Resumen_tubería21"/>
      <sheetName val="Tabla_4_1_Distrito_Nº121"/>
      <sheetName val="Tabla_4_2_Distrito_Nº221"/>
      <sheetName val="Tabal_4_3_Resumén_distritos21"/>
      <sheetName val="Tabla_4_4_Sistemas21"/>
      <sheetName val="Ppto_alcantarillado21"/>
      <sheetName val="Base_de_Diseño22"/>
      <sheetName val="Ppto_total22"/>
      <sheetName val="Resumen_tubería22"/>
      <sheetName val="Tabla_4_1_Distrito_Nº122"/>
      <sheetName val="Tabla_4_2_Distrito_Nº222"/>
      <sheetName val="Tabal_4_3_Resumén_distritos22"/>
      <sheetName val="Tabla_4_4_Sistemas22"/>
      <sheetName val="Ppto_alcantarillado22"/>
      <sheetName val="CONSUMOS"/>
      <sheetName val="TARIFAS"/>
    </sheetNames>
    <sheetDataSet>
      <sheetData sheetId="0" refreshError="1">
        <row r="1">
          <cell r="A1" t="str">
            <v>Name</v>
          </cell>
          <cell r="B1" t="str">
            <v>North</v>
          </cell>
          <cell r="C1" t="str">
            <v>East</v>
          </cell>
          <cell r="D1" t="str">
            <v>Zeta</v>
          </cell>
        </row>
        <row r="2">
          <cell r="A2" t="str">
            <v>56A</v>
          </cell>
          <cell r="B2">
            <v>1150890.493277774</v>
          </cell>
          <cell r="C2">
            <v>1148699.9976036465</v>
          </cell>
          <cell r="D2">
            <v>1357.8468233615824</v>
          </cell>
        </row>
        <row r="3">
          <cell r="A3" t="str">
            <v>55´</v>
          </cell>
          <cell r="B3">
            <v>1150939.6088</v>
          </cell>
          <cell r="C3">
            <v>1148731.3541999999</v>
          </cell>
          <cell r="D3">
            <v>1353.26</v>
          </cell>
        </row>
        <row r="4">
          <cell r="A4" t="str">
            <v>51B</v>
          </cell>
          <cell r="B4">
            <v>1150967.3355223082</v>
          </cell>
          <cell r="C4">
            <v>1148745.3622652381</v>
          </cell>
          <cell r="D4">
            <v>1351.3370866375085</v>
          </cell>
        </row>
        <row r="5">
          <cell r="A5">
            <v>51</v>
          </cell>
          <cell r="B5">
            <v>1151008.2450840478</v>
          </cell>
          <cell r="C5">
            <v>1148788.9781526409</v>
          </cell>
          <cell r="D5">
            <v>1346.7613011758103</v>
          </cell>
        </row>
        <row r="6">
          <cell r="A6">
            <v>52</v>
          </cell>
          <cell r="B6">
            <v>1151008.3400097564</v>
          </cell>
          <cell r="C6">
            <v>1148797.9004691627</v>
          </cell>
          <cell r="D6">
            <v>1346.7115480832808</v>
          </cell>
        </row>
        <row r="7">
          <cell r="A7">
            <v>153</v>
          </cell>
          <cell r="B7">
            <v>1151652.4674790408</v>
          </cell>
          <cell r="C7">
            <v>1148568.56123569</v>
          </cell>
          <cell r="D7">
            <v>1308.1328615355651</v>
          </cell>
        </row>
        <row r="8">
          <cell r="A8" t="str">
            <v>54A</v>
          </cell>
          <cell r="B8">
            <v>1150953.9060811799</v>
          </cell>
          <cell r="C8">
            <v>1148835.3323437518</v>
          </cell>
          <cell r="D8">
            <v>1359.4524193247446</v>
          </cell>
        </row>
        <row r="9">
          <cell r="A9">
            <v>50</v>
          </cell>
          <cell r="B9">
            <v>1151079.4170390253</v>
          </cell>
          <cell r="C9">
            <v>1148780.2852623155</v>
          </cell>
          <cell r="D9">
            <v>1341.7160417902012</v>
          </cell>
        </row>
        <row r="10">
          <cell r="A10" t="str">
            <v>49A</v>
          </cell>
          <cell r="B10">
            <v>1151132.4496352081</v>
          </cell>
          <cell r="C10">
            <v>1148766.1117737354</v>
          </cell>
          <cell r="D10">
            <v>1337.3564679161727</v>
          </cell>
        </row>
        <row r="11">
          <cell r="A11">
            <v>48</v>
          </cell>
          <cell r="B11">
            <v>1151204.7227012513</v>
          </cell>
          <cell r="C11">
            <v>1148731.7370260572</v>
          </cell>
          <cell r="D11">
            <v>1333.5220250614016</v>
          </cell>
        </row>
        <row r="12">
          <cell r="A12" t="str">
            <v>79A</v>
          </cell>
          <cell r="B12">
            <v>1151203.5444295572</v>
          </cell>
          <cell r="C12">
            <v>1148729.5418679791</v>
          </cell>
          <cell r="D12">
            <v>1333.5779267467412</v>
          </cell>
        </row>
        <row r="13">
          <cell r="A13">
            <v>57</v>
          </cell>
          <cell r="B13">
            <v>1151168.1878823163</v>
          </cell>
          <cell r="C13">
            <v>1148835.7758053313</v>
          </cell>
          <cell r="D13">
            <v>1332.341811154718</v>
          </cell>
        </row>
        <row r="14">
          <cell r="A14">
            <v>47</v>
          </cell>
          <cell r="B14">
            <v>1151238.3266864987</v>
          </cell>
          <cell r="C14">
            <v>1148798.0507170982</v>
          </cell>
          <cell r="D14">
            <v>1330.9776230528728</v>
          </cell>
        </row>
        <row r="15">
          <cell r="A15">
            <v>22</v>
          </cell>
          <cell r="B15">
            <v>1151183.4416591949</v>
          </cell>
          <cell r="C15">
            <v>1148869.4940884453</v>
          </cell>
          <cell r="D15">
            <v>1330.4908393994401</v>
          </cell>
        </row>
        <row r="16">
          <cell r="A16">
            <v>21</v>
          </cell>
          <cell r="B16">
            <v>1151210.6655712093</v>
          </cell>
          <cell r="C16">
            <v>1148921.8264671685</v>
          </cell>
          <cell r="D16">
            <v>1332.9726121331232</v>
          </cell>
        </row>
        <row r="17">
          <cell r="A17">
            <v>58</v>
          </cell>
          <cell r="B17">
            <v>1151133.5163972522</v>
          </cell>
          <cell r="C17">
            <v>1148853.6335178257</v>
          </cell>
          <cell r="D17">
            <v>1335.3154292551149</v>
          </cell>
        </row>
        <row r="18">
          <cell r="A18" t="str">
            <v>20A</v>
          </cell>
          <cell r="B18">
            <v>1151228.5688273532</v>
          </cell>
          <cell r="C18">
            <v>1148957.0964353324</v>
          </cell>
          <cell r="D18">
            <v>1333.7781795124936</v>
          </cell>
        </row>
        <row r="19">
          <cell r="A19">
            <v>23</v>
          </cell>
          <cell r="B19">
            <v>1151282.1254725184</v>
          </cell>
          <cell r="C19">
            <v>1148884.2047152522</v>
          </cell>
          <cell r="D19">
            <v>1326.8094664403145</v>
          </cell>
        </row>
        <row r="20">
          <cell r="A20">
            <v>19</v>
          </cell>
          <cell r="B20">
            <v>1151151.411888367</v>
          </cell>
          <cell r="C20">
            <v>1148951.560060662</v>
          </cell>
          <cell r="D20">
            <v>1336.3897296079072</v>
          </cell>
        </row>
        <row r="21">
          <cell r="A21">
            <v>7</v>
          </cell>
          <cell r="B21">
            <v>1150993.2220902746</v>
          </cell>
          <cell r="C21">
            <v>1148968.7832952163</v>
          </cell>
          <cell r="D21">
            <v>1361.8109900723489</v>
          </cell>
        </row>
        <row r="22">
          <cell r="A22">
            <v>244</v>
          </cell>
          <cell r="B22">
            <v>1151135.7517834278</v>
          </cell>
          <cell r="C22">
            <v>1148953.992519429</v>
          </cell>
          <cell r="D22">
            <v>1337.9686773003784</v>
          </cell>
        </row>
        <row r="23">
          <cell r="A23" t="str">
            <v>18A</v>
          </cell>
          <cell r="B23">
            <v>1151108.2314831046</v>
          </cell>
          <cell r="C23">
            <v>1148902.5007640375</v>
          </cell>
          <cell r="D23">
            <v>1339.8995084173137</v>
          </cell>
        </row>
        <row r="24">
          <cell r="A24">
            <v>261</v>
          </cell>
          <cell r="B24">
            <v>1151135.7517834278</v>
          </cell>
          <cell r="C24">
            <v>1148953.992519429</v>
          </cell>
          <cell r="D24">
            <v>1337.9686773003784</v>
          </cell>
        </row>
        <row r="25">
          <cell r="A25">
            <v>46</v>
          </cell>
          <cell r="B25">
            <v>1151112.4610964647</v>
          </cell>
          <cell r="C25">
            <v>1148936.2977245869</v>
          </cell>
          <cell r="D25">
            <v>1343.2294872909042</v>
          </cell>
        </row>
        <row r="26">
          <cell r="A26" t="str">
            <v>45A</v>
          </cell>
          <cell r="B26">
            <v>1151098.5621628934</v>
          </cell>
          <cell r="C26">
            <v>1148908.6707229412</v>
          </cell>
          <cell r="D26">
            <v>1344.8006000362748</v>
          </cell>
        </row>
        <row r="27">
          <cell r="A27">
            <v>61</v>
          </cell>
          <cell r="B27">
            <v>1151083.6715819638</v>
          </cell>
          <cell r="C27">
            <v>1148879.9605464032</v>
          </cell>
          <cell r="D27">
            <v>1344.0350426577841</v>
          </cell>
        </row>
        <row r="28">
          <cell r="A28">
            <v>10</v>
          </cell>
          <cell r="B28">
            <v>1151058.5954847152</v>
          </cell>
          <cell r="C28">
            <v>1148998.1493384498</v>
          </cell>
          <cell r="D28">
            <v>1351.4400127770471</v>
          </cell>
        </row>
        <row r="29">
          <cell r="A29">
            <v>9</v>
          </cell>
          <cell r="B29">
            <v>1151026.355220868</v>
          </cell>
          <cell r="C29">
            <v>1148935.1216390317</v>
          </cell>
          <cell r="D29">
            <v>1354.8503867135087</v>
          </cell>
        </row>
        <row r="30">
          <cell r="A30">
            <v>8</v>
          </cell>
          <cell r="B30">
            <v>1151022.9865773923</v>
          </cell>
          <cell r="C30">
            <v>1148930.3547811224</v>
          </cell>
          <cell r="D30">
            <v>1355.2620701696233</v>
          </cell>
        </row>
        <row r="31">
          <cell r="A31" t="str">
            <v>14A</v>
          </cell>
          <cell r="B31">
            <v>1151026.8686560146</v>
          </cell>
          <cell r="C31">
            <v>1149064.3791065551</v>
          </cell>
          <cell r="D31">
            <v>1359.647664261031</v>
          </cell>
        </row>
        <row r="32">
          <cell r="A32">
            <v>12</v>
          </cell>
          <cell r="B32">
            <v>1151098.5188178634</v>
          </cell>
          <cell r="C32">
            <v>1149073.4922249566</v>
          </cell>
          <cell r="D32">
            <v>1355.8392352142116</v>
          </cell>
        </row>
        <row r="33">
          <cell r="A33">
            <v>11</v>
          </cell>
          <cell r="B33">
            <v>1151077.6619190925</v>
          </cell>
          <cell r="C33">
            <v>1149036.7897374383</v>
          </cell>
          <cell r="D33">
            <v>1354.4959158024456</v>
          </cell>
        </row>
        <row r="34">
          <cell r="A34">
            <v>13</v>
          </cell>
          <cell r="B34">
            <v>1151048.3990745903</v>
          </cell>
          <cell r="C34">
            <v>1149099.0257615754</v>
          </cell>
          <cell r="D34">
            <v>1357.9725179132356</v>
          </cell>
        </row>
        <row r="35">
          <cell r="A35">
            <v>262</v>
          </cell>
          <cell r="B35">
            <v>1151004.4912259961</v>
          </cell>
          <cell r="C35">
            <v>1149025.0849031573</v>
          </cell>
          <cell r="D35">
            <v>1361.4499153808936</v>
          </cell>
        </row>
        <row r="36">
          <cell r="A36">
            <v>16</v>
          </cell>
          <cell r="B36">
            <v>1150995.1874033813</v>
          </cell>
          <cell r="C36">
            <v>1149029.8121934782</v>
          </cell>
          <cell r="D36">
            <v>1363.2155277383447</v>
          </cell>
        </row>
        <row r="37">
          <cell r="A37" t="str">
            <v>15A</v>
          </cell>
          <cell r="B37">
            <v>1150977.7464497215</v>
          </cell>
          <cell r="C37">
            <v>1149038.6658172507</v>
          </cell>
          <cell r="D37">
            <v>1364.7401172085349</v>
          </cell>
        </row>
        <row r="38">
          <cell r="A38">
            <v>6</v>
          </cell>
          <cell r="B38">
            <v>1150963.1274990751</v>
          </cell>
          <cell r="C38">
            <v>1149008.347188845</v>
          </cell>
          <cell r="D38">
            <v>1364.3542953925962</v>
          </cell>
        </row>
        <row r="39">
          <cell r="A39">
            <v>17</v>
          </cell>
          <cell r="B39">
            <v>1151141.8034219691</v>
          </cell>
          <cell r="C39">
            <v>1148956.3900550397</v>
          </cell>
          <cell r="D39">
            <v>1337.4683796959914</v>
          </cell>
        </row>
        <row r="40">
          <cell r="A40" t="str">
            <v>200A</v>
          </cell>
          <cell r="B40">
            <v>1151032.3495295774</v>
          </cell>
          <cell r="C40">
            <v>1148924.3942487428</v>
          </cell>
          <cell r="D40">
            <v>1354.525102858337</v>
          </cell>
        </row>
        <row r="41">
          <cell r="A41">
            <v>63</v>
          </cell>
          <cell r="B41">
            <v>1151055.4543660544</v>
          </cell>
          <cell r="C41">
            <v>1148921.7278309299</v>
          </cell>
          <cell r="D41">
            <v>1352.3889884608823</v>
          </cell>
        </row>
        <row r="42">
          <cell r="A42" t="str">
            <v>64A</v>
          </cell>
          <cell r="B42">
            <v>1151072.0636055109</v>
          </cell>
          <cell r="C42">
            <v>1148955.61588167</v>
          </cell>
          <cell r="D42">
            <v>1352.3702292516743</v>
          </cell>
        </row>
        <row r="43">
          <cell r="A43">
            <v>62</v>
          </cell>
          <cell r="B43">
            <v>1151059.7261104977</v>
          </cell>
          <cell r="C43">
            <v>1148899.3567772531</v>
          </cell>
          <cell r="D43">
            <v>1350.545742305291</v>
          </cell>
        </row>
        <row r="44">
          <cell r="A44">
            <v>44</v>
          </cell>
          <cell r="B44">
            <v>1151264.8361581019</v>
          </cell>
          <cell r="C44">
            <v>1148850.0532957893</v>
          </cell>
          <cell r="D44">
            <v>1327.8954260108117</v>
          </cell>
        </row>
        <row r="45">
          <cell r="A45">
            <v>24</v>
          </cell>
          <cell r="B45">
            <v>1151309.21</v>
          </cell>
          <cell r="C45">
            <v>1148870.7</v>
          </cell>
          <cell r="D45">
            <v>1326.28</v>
          </cell>
        </row>
        <row r="46">
          <cell r="A46">
            <v>25</v>
          </cell>
          <cell r="B46">
            <v>1151362.5060870789</v>
          </cell>
          <cell r="C46">
            <v>1148843.8456186319</v>
          </cell>
          <cell r="D46">
            <v>1325.8269282528281</v>
          </cell>
        </row>
        <row r="47">
          <cell r="A47">
            <v>43</v>
          </cell>
          <cell r="B47">
            <v>1151319.0600961938</v>
          </cell>
          <cell r="C47">
            <v>1148757.06547595</v>
          </cell>
          <cell r="D47">
            <v>1327.1651043106815</v>
          </cell>
        </row>
        <row r="48">
          <cell r="A48">
            <v>201</v>
          </cell>
          <cell r="B48">
            <v>1151306.0505700782</v>
          </cell>
          <cell r="C48">
            <v>1148730.2268973694</v>
          </cell>
          <cell r="D48">
            <v>1326.8987382930391</v>
          </cell>
        </row>
        <row r="49">
          <cell r="A49">
            <v>202</v>
          </cell>
          <cell r="B49">
            <v>1151291.5048365991</v>
          </cell>
          <cell r="C49">
            <v>1148699.8068667436</v>
          </cell>
          <cell r="D49">
            <v>1327.2316327608828</v>
          </cell>
        </row>
        <row r="50">
          <cell r="A50">
            <v>101</v>
          </cell>
          <cell r="B50">
            <v>1151287.5231146077</v>
          </cell>
          <cell r="C50">
            <v>1148687.6168845526</v>
          </cell>
          <cell r="D50">
            <v>1327.186592928904</v>
          </cell>
        </row>
        <row r="51">
          <cell r="A51">
            <v>203</v>
          </cell>
          <cell r="B51">
            <v>1151295.1759405355</v>
          </cell>
          <cell r="C51">
            <v>1148681.4858961669</v>
          </cell>
          <cell r="D51">
            <v>1326.326359215012</v>
          </cell>
        </row>
        <row r="52">
          <cell r="A52">
            <v>220</v>
          </cell>
          <cell r="B52">
            <v>1151270.5096259217</v>
          </cell>
          <cell r="C52">
            <v>1148658.0921981109</v>
          </cell>
          <cell r="D52">
            <v>1327.4960653935275</v>
          </cell>
        </row>
        <row r="53">
          <cell r="A53" t="str">
            <v>90A</v>
          </cell>
          <cell r="B53">
            <v>1151205.5256082765</v>
          </cell>
          <cell r="C53">
            <v>1148680.0092459517</v>
          </cell>
          <cell r="D53">
            <v>1331.4873214339698</v>
          </cell>
        </row>
        <row r="54">
          <cell r="A54">
            <v>78</v>
          </cell>
          <cell r="B54">
            <v>1151193.3010028289</v>
          </cell>
          <cell r="C54">
            <v>1148709.6458514908</v>
          </cell>
          <cell r="D54">
            <v>1332.549325612345</v>
          </cell>
        </row>
        <row r="55">
          <cell r="A55">
            <v>77</v>
          </cell>
          <cell r="B55">
            <v>1151183.7264971512</v>
          </cell>
          <cell r="C55">
            <v>1148687.4281196315</v>
          </cell>
          <cell r="D55">
            <v>1330.2644562821579</v>
          </cell>
        </row>
        <row r="56">
          <cell r="A56">
            <v>76</v>
          </cell>
          <cell r="B56">
            <v>1151171.9710216476</v>
          </cell>
          <cell r="C56">
            <v>1148665.7884250814</v>
          </cell>
          <cell r="D56">
            <v>1327.3333999184038</v>
          </cell>
        </row>
        <row r="57">
          <cell r="A57">
            <v>75</v>
          </cell>
          <cell r="B57">
            <v>1151154.3929999999</v>
          </cell>
          <cell r="C57">
            <v>1148622.8535</v>
          </cell>
          <cell r="D57">
            <v>1324.5662872811001</v>
          </cell>
        </row>
        <row r="58">
          <cell r="A58">
            <v>72</v>
          </cell>
          <cell r="B58">
            <v>1151130.97</v>
          </cell>
          <cell r="C58">
            <v>1148579.1089999999</v>
          </cell>
          <cell r="D58">
            <v>1321.4099999999999</v>
          </cell>
        </row>
        <row r="59">
          <cell r="A59">
            <v>73</v>
          </cell>
          <cell r="B59">
            <v>1151126.4038159726</v>
          </cell>
          <cell r="C59">
            <v>1148569.2673538057</v>
          </cell>
          <cell r="D59">
            <v>1322.0645776328436</v>
          </cell>
        </row>
        <row r="60">
          <cell r="A60">
            <v>217</v>
          </cell>
          <cell r="B60">
            <v>1151178.566254305</v>
          </cell>
          <cell r="C60">
            <v>1148538.4247280378</v>
          </cell>
          <cell r="D60">
            <v>1318.6581713835806</v>
          </cell>
        </row>
        <row r="61">
          <cell r="A61">
            <v>218</v>
          </cell>
          <cell r="B61">
            <v>1151197.6262841185</v>
          </cell>
          <cell r="C61">
            <v>1148550.0481416783</v>
          </cell>
          <cell r="D61">
            <v>1315.4846485457178</v>
          </cell>
        </row>
        <row r="62">
          <cell r="A62">
            <v>219</v>
          </cell>
          <cell r="B62">
            <v>1151201.707688818</v>
          </cell>
          <cell r="C62">
            <v>1148569.3253559452</v>
          </cell>
          <cell r="D62">
            <v>1317.8323720695976</v>
          </cell>
        </row>
        <row r="63">
          <cell r="A63">
            <v>216</v>
          </cell>
          <cell r="B63">
            <v>1151225.4132518293</v>
          </cell>
          <cell r="C63">
            <v>1148518.8593837544</v>
          </cell>
          <cell r="D63">
            <v>1311.3504917518001</v>
          </cell>
        </row>
        <row r="64">
          <cell r="A64">
            <v>255</v>
          </cell>
          <cell r="B64">
            <v>1151263.3914242866</v>
          </cell>
          <cell r="C64">
            <v>1148558.6377487867</v>
          </cell>
          <cell r="D64">
            <v>1317.4920775248022</v>
          </cell>
        </row>
        <row r="65">
          <cell r="A65">
            <v>210</v>
          </cell>
          <cell r="B65">
            <v>1151253.0524313932</v>
          </cell>
          <cell r="C65">
            <v>1148469.4865884893</v>
          </cell>
          <cell r="D65">
            <v>1309.4642647962642</v>
          </cell>
        </row>
        <row r="66">
          <cell r="A66" t="str">
            <v>71A</v>
          </cell>
          <cell r="B66">
            <v>1151115.7847693965</v>
          </cell>
          <cell r="C66">
            <v>1148643.0807847043</v>
          </cell>
          <cell r="D66">
            <v>1329.3308903994437</v>
          </cell>
        </row>
        <row r="67">
          <cell r="A67" t="str">
            <v>81A</v>
          </cell>
          <cell r="B67">
            <v>1151134.6047570049</v>
          </cell>
          <cell r="C67">
            <v>1148679.6123421285</v>
          </cell>
          <cell r="D67">
            <v>1329.3625978967411</v>
          </cell>
        </row>
        <row r="68">
          <cell r="A68" t="str">
            <v>85A</v>
          </cell>
          <cell r="B68">
            <v>1151081.0796274815</v>
          </cell>
          <cell r="C68">
            <v>1148661.9458679473</v>
          </cell>
          <cell r="D68">
            <v>1331.6305219397461</v>
          </cell>
        </row>
        <row r="69">
          <cell r="A69">
            <v>71</v>
          </cell>
          <cell r="B69">
            <v>1151094.1446617951</v>
          </cell>
          <cell r="C69">
            <v>1148602.6102189976</v>
          </cell>
          <cell r="D69">
            <v>1323.4890927616343</v>
          </cell>
        </row>
        <row r="70">
          <cell r="A70">
            <v>80</v>
          </cell>
          <cell r="B70">
            <v>1151160.9790000001</v>
          </cell>
          <cell r="C70">
            <v>1148700.5789999999</v>
          </cell>
          <cell r="D70">
            <v>1330.875</v>
          </cell>
        </row>
        <row r="71">
          <cell r="A71" t="str">
            <v>CJ82</v>
          </cell>
          <cell r="B71">
            <v>1151098.8674388544</v>
          </cell>
          <cell r="C71">
            <v>1148693.6913246096</v>
          </cell>
          <cell r="D71">
            <v>1332.5423001778324</v>
          </cell>
        </row>
        <row r="72">
          <cell r="A72" t="str">
            <v>82A</v>
          </cell>
          <cell r="B72">
            <v>1151104.8940819514</v>
          </cell>
          <cell r="C72">
            <v>1148701.5600514568</v>
          </cell>
          <cell r="D72">
            <v>1332.9722430336058</v>
          </cell>
        </row>
        <row r="73">
          <cell r="A73">
            <v>82</v>
          </cell>
          <cell r="B73">
            <v>1151096.3098258215</v>
          </cell>
          <cell r="C73">
            <v>1148708.8202834898</v>
          </cell>
          <cell r="D73">
            <v>1335.1402251249597</v>
          </cell>
        </row>
        <row r="74">
          <cell r="A74">
            <v>86</v>
          </cell>
          <cell r="B74">
            <v>1151059.6074372241</v>
          </cell>
          <cell r="C74">
            <v>1148623.1146933264</v>
          </cell>
          <cell r="D74">
            <v>1326.7679140245484</v>
          </cell>
        </row>
        <row r="75">
          <cell r="A75">
            <v>60</v>
          </cell>
          <cell r="B75">
            <v>1151089.8337173536</v>
          </cell>
          <cell r="C75">
            <v>1148891.466866859</v>
          </cell>
          <cell r="D75">
            <v>1344.5141339051972</v>
          </cell>
        </row>
        <row r="76">
          <cell r="A76" t="str">
            <v>65A</v>
          </cell>
          <cell r="B76">
            <v>1150910.3674630995</v>
          </cell>
          <cell r="C76">
            <v>1148670.3746952615</v>
          </cell>
          <cell r="D76">
            <v>1352.2210540071512</v>
          </cell>
        </row>
        <row r="77">
          <cell r="A77">
            <v>89</v>
          </cell>
          <cell r="B77">
            <v>1150956.6385658588</v>
          </cell>
          <cell r="C77">
            <v>1148644.124177306</v>
          </cell>
          <cell r="D77">
            <v>1341.4260925688691</v>
          </cell>
        </row>
        <row r="78">
          <cell r="A78">
            <v>88</v>
          </cell>
          <cell r="B78">
            <v>1150986.5638188175</v>
          </cell>
          <cell r="C78">
            <v>1148627.2744050543</v>
          </cell>
          <cell r="D78">
            <v>1337.2411111924082</v>
          </cell>
        </row>
        <row r="79">
          <cell r="A79">
            <v>87</v>
          </cell>
          <cell r="B79">
            <v>1151005.7955992499</v>
          </cell>
          <cell r="C79">
            <v>1148616.2576566741</v>
          </cell>
          <cell r="D79">
            <v>1335.3309915064096</v>
          </cell>
        </row>
        <row r="80">
          <cell r="A80">
            <v>69</v>
          </cell>
          <cell r="B80">
            <v>1151051.1265362487</v>
          </cell>
          <cell r="C80">
            <v>1148590.7856498142</v>
          </cell>
          <cell r="D80">
            <v>1329.1370475617673</v>
          </cell>
        </row>
        <row r="81">
          <cell r="A81">
            <v>221</v>
          </cell>
          <cell r="B81">
            <v>1151057.9711334559</v>
          </cell>
          <cell r="C81">
            <v>1148591.5972339832</v>
          </cell>
          <cell r="D81">
            <v>1328.1412066707021</v>
          </cell>
        </row>
        <row r="82">
          <cell r="A82">
            <v>68</v>
          </cell>
          <cell r="B82">
            <v>1151019.1672265283</v>
          </cell>
          <cell r="C82">
            <v>1148555.9637174096</v>
          </cell>
          <cell r="D82">
            <v>1336.0259859318408</v>
          </cell>
        </row>
        <row r="83">
          <cell r="A83" t="str">
            <v>66A</v>
          </cell>
          <cell r="B83">
            <v>1150915.667171842</v>
          </cell>
          <cell r="C83">
            <v>1148614.4148936991</v>
          </cell>
          <cell r="D83">
            <v>1345.7218434281829</v>
          </cell>
        </row>
        <row r="84">
          <cell r="A84">
            <v>67</v>
          </cell>
          <cell r="B84">
            <v>1150963.9882180393</v>
          </cell>
          <cell r="C84">
            <v>1148587.0227221956</v>
          </cell>
          <cell r="D84">
            <v>1339.2588025398586</v>
          </cell>
        </row>
        <row r="85">
          <cell r="A85" t="str">
            <v>83A</v>
          </cell>
          <cell r="B85">
            <v>1151064.8688418614</v>
          </cell>
          <cell r="C85">
            <v>1148733.2802838814</v>
          </cell>
          <cell r="D85">
            <v>1337.6737873533291</v>
          </cell>
        </row>
        <row r="86">
          <cell r="A86" t="str">
            <v>CJ255A</v>
          </cell>
          <cell r="B86">
            <v>1151289.3906379179</v>
          </cell>
          <cell r="C86">
            <v>1148546.1454071826</v>
          </cell>
          <cell r="D86">
            <v>1314.2304446415558</v>
          </cell>
        </row>
        <row r="87">
          <cell r="A87">
            <v>94</v>
          </cell>
          <cell r="B87">
            <v>1151307.2140522101</v>
          </cell>
          <cell r="C87">
            <v>1148537.708765619</v>
          </cell>
          <cell r="D87">
            <v>1312.7186235219669</v>
          </cell>
        </row>
        <row r="88">
          <cell r="A88">
            <v>95</v>
          </cell>
          <cell r="B88">
            <v>1151300.5448576743</v>
          </cell>
          <cell r="C88">
            <v>1148513.9450757906</v>
          </cell>
          <cell r="D88">
            <v>1310.4832733552007</v>
          </cell>
        </row>
        <row r="89">
          <cell r="A89">
            <v>97</v>
          </cell>
          <cell r="B89">
            <v>1151337.0226764609</v>
          </cell>
          <cell r="C89">
            <v>1148523.4106147108</v>
          </cell>
          <cell r="D89">
            <v>1313.5221565279505</v>
          </cell>
        </row>
        <row r="90">
          <cell r="A90">
            <v>96</v>
          </cell>
          <cell r="B90">
            <v>1151300.0347343453</v>
          </cell>
          <cell r="C90">
            <v>1148462.3872225289</v>
          </cell>
          <cell r="D90">
            <v>1302.3014133697372</v>
          </cell>
        </row>
        <row r="91">
          <cell r="A91">
            <v>212</v>
          </cell>
          <cell r="B91">
            <v>1151287.9100306323</v>
          </cell>
          <cell r="C91">
            <v>1148469.7869794625</v>
          </cell>
          <cell r="D91">
            <v>1305.3429140125509</v>
          </cell>
        </row>
        <row r="92">
          <cell r="A92">
            <v>211</v>
          </cell>
          <cell r="B92">
            <v>1151265.5858893902</v>
          </cell>
          <cell r="C92">
            <v>1148465.0850551676</v>
          </cell>
          <cell r="D92">
            <v>1307.0761491930057</v>
          </cell>
        </row>
        <row r="93">
          <cell r="A93">
            <v>208</v>
          </cell>
          <cell r="B93">
            <v>1151300.2584034256</v>
          </cell>
          <cell r="C93">
            <v>1148431.0280963366</v>
          </cell>
          <cell r="D93">
            <v>1300.2225257221767</v>
          </cell>
        </row>
        <row r="94">
          <cell r="A94">
            <v>258</v>
          </cell>
          <cell r="B94">
            <v>1151322.7914154534</v>
          </cell>
          <cell r="C94">
            <v>1148429.112632731</v>
          </cell>
          <cell r="D94">
            <v>1298.8508433945678</v>
          </cell>
        </row>
        <row r="95">
          <cell r="A95" t="str">
            <v>199A</v>
          </cell>
          <cell r="B95">
            <v>1151335.9800982745</v>
          </cell>
          <cell r="C95">
            <v>1148454.7091627161</v>
          </cell>
          <cell r="D95">
            <v>1303.0695447414712</v>
          </cell>
        </row>
        <row r="96">
          <cell r="A96">
            <v>214</v>
          </cell>
          <cell r="B96">
            <v>1151215.7298571668</v>
          </cell>
          <cell r="C96">
            <v>1148434.0182640983</v>
          </cell>
          <cell r="D96">
            <v>1305.9575144399801</v>
          </cell>
        </row>
        <row r="97">
          <cell r="A97">
            <v>215</v>
          </cell>
          <cell r="B97">
            <v>1151199.2545212787</v>
          </cell>
          <cell r="C97">
            <v>1148437.7634232449</v>
          </cell>
          <cell r="D97">
            <v>1306.8379854058219</v>
          </cell>
        </row>
        <row r="98">
          <cell r="A98">
            <v>213</v>
          </cell>
          <cell r="B98">
            <v>1151214.6013504101</v>
          </cell>
          <cell r="C98">
            <v>1148413.5498197312</v>
          </cell>
          <cell r="D98">
            <v>1305.4897574204765</v>
          </cell>
        </row>
        <row r="99">
          <cell r="A99">
            <v>222</v>
          </cell>
          <cell r="B99">
            <v>1151293.2270181987</v>
          </cell>
          <cell r="C99">
            <v>1148398.5560882036</v>
          </cell>
          <cell r="D99">
            <v>1299.3190243042732</v>
          </cell>
        </row>
        <row r="100">
          <cell r="A100">
            <v>223</v>
          </cell>
          <cell r="B100">
            <v>1151289.8015691093</v>
          </cell>
          <cell r="C100">
            <v>1148379.6932618781</v>
          </cell>
          <cell r="D100">
            <v>1297.0834867449441</v>
          </cell>
        </row>
        <row r="101">
          <cell r="A101">
            <v>209</v>
          </cell>
          <cell r="B101">
            <v>1151251.3120192047</v>
          </cell>
          <cell r="C101">
            <v>1148406.8167570189</v>
          </cell>
          <cell r="D101">
            <v>1302.756660711025</v>
          </cell>
        </row>
        <row r="102">
          <cell r="A102">
            <v>224</v>
          </cell>
          <cell r="B102">
            <v>1151263.8030685855</v>
          </cell>
          <cell r="C102">
            <v>1148353.6907741309</v>
          </cell>
          <cell r="D102">
            <v>1288.1668665317982</v>
          </cell>
        </row>
        <row r="103">
          <cell r="A103" t="str">
            <v>109A</v>
          </cell>
          <cell r="B103">
            <v>1151350.5749764103</v>
          </cell>
          <cell r="C103">
            <v>1148351.1358806477</v>
          </cell>
          <cell r="D103">
            <v>1288.2990619103534</v>
          </cell>
        </row>
        <row r="104">
          <cell r="A104">
            <v>127</v>
          </cell>
          <cell r="B104">
            <v>1151345.9727719096</v>
          </cell>
          <cell r="C104">
            <v>1148343.2091738614</v>
          </cell>
          <cell r="D104">
            <v>1288.7707662308019</v>
          </cell>
        </row>
        <row r="105">
          <cell r="A105">
            <v>109</v>
          </cell>
          <cell r="B105">
            <v>1151358.7836018377</v>
          </cell>
          <cell r="C105">
            <v>1148366.3229974753</v>
          </cell>
          <cell r="D105">
            <v>1293.2323060288252</v>
          </cell>
        </row>
        <row r="106">
          <cell r="A106">
            <v>108</v>
          </cell>
          <cell r="B106">
            <v>1151376.3081463464</v>
          </cell>
          <cell r="C106">
            <v>1148400.2911714204</v>
          </cell>
          <cell r="D106">
            <v>1295.4229628686064</v>
          </cell>
        </row>
        <row r="107">
          <cell r="A107">
            <v>110</v>
          </cell>
          <cell r="B107">
            <v>1151383.3012392889</v>
          </cell>
          <cell r="C107">
            <v>1148413.7773120357</v>
          </cell>
          <cell r="D107">
            <v>1296.9497589426319</v>
          </cell>
        </row>
        <row r="108">
          <cell r="A108">
            <v>111</v>
          </cell>
          <cell r="B108">
            <v>1151396.1051370283</v>
          </cell>
          <cell r="C108">
            <v>1148439.4646963559</v>
          </cell>
          <cell r="D108">
            <v>1300.6505512958956</v>
          </cell>
        </row>
        <row r="109">
          <cell r="A109">
            <v>107</v>
          </cell>
          <cell r="B109">
            <v>1151344.5786752105</v>
          </cell>
          <cell r="C109">
            <v>1148417.7437091372</v>
          </cell>
          <cell r="D109">
            <v>1297.020100693039</v>
          </cell>
        </row>
        <row r="110">
          <cell r="A110" t="str">
            <v>CJ258A</v>
          </cell>
          <cell r="B110">
            <v>1151317.9157587145</v>
          </cell>
          <cell r="C110">
            <v>1148431.6801892288</v>
          </cell>
          <cell r="D110">
            <v>1297.5892890776004</v>
          </cell>
        </row>
        <row r="111">
          <cell r="A111">
            <v>106</v>
          </cell>
          <cell r="B111">
            <v>1151359.2487616511</v>
          </cell>
          <cell r="C111">
            <v>1148444.186925584</v>
          </cell>
          <cell r="D111">
            <v>1302.2642481393373</v>
          </cell>
        </row>
        <row r="112">
          <cell r="A112" t="str">
            <v>198A</v>
          </cell>
          <cell r="B112">
            <v>1151347.5770615209</v>
          </cell>
          <cell r="C112">
            <v>1148478.3496585821</v>
          </cell>
          <cell r="D112">
            <v>1308.7820517120713</v>
          </cell>
        </row>
        <row r="113">
          <cell r="A113">
            <v>103</v>
          </cell>
          <cell r="B113">
            <v>1151371.0219404057</v>
          </cell>
          <cell r="C113">
            <v>1148466.6404584947</v>
          </cell>
          <cell r="D113">
            <v>1309.3655523770256</v>
          </cell>
        </row>
        <row r="114">
          <cell r="A114" t="str">
            <v>102A</v>
          </cell>
          <cell r="B114">
            <v>1151385.1344992181</v>
          </cell>
          <cell r="C114">
            <v>1148493.6665940909</v>
          </cell>
          <cell r="D114">
            <v>1313.2660030446293</v>
          </cell>
        </row>
        <row r="115">
          <cell r="A115">
            <v>112</v>
          </cell>
          <cell r="B115">
            <v>1151401.7817717334</v>
          </cell>
          <cell r="C115">
            <v>1148451.0763649635</v>
          </cell>
          <cell r="D115">
            <v>1307.9407569881878</v>
          </cell>
        </row>
        <row r="116">
          <cell r="A116">
            <v>113</v>
          </cell>
          <cell r="B116">
            <v>1151415.3122686637</v>
          </cell>
          <cell r="C116">
            <v>1148444.5890040009</v>
          </cell>
          <cell r="D116">
            <v>1306.8670312382569</v>
          </cell>
        </row>
        <row r="117">
          <cell r="A117" t="str">
            <v>115A</v>
          </cell>
          <cell r="B117">
            <v>1151410.3963137451</v>
          </cell>
          <cell r="C117">
            <v>1148466.0298068037</v>
          </cell>
          <cell r="D117">
            <v>1311.3427838448649</v>
          </cell>
        </row>
        <row r="118">
          <cell r="A118">
            <v>114</v>
          </cell>
          <cell r="B118">
            <v>1151440.6347005439</v>
          </cell>
          <cell r="C118">
            <v>1148432.6353457626</v>
          </cell>
          <cell r="D118">
            <v>1300.1617456570011</v>
          </cell>
        </row>
        <row r="119">
          <cell r="A119">
            <v>124</v>
          </cell>
          <cell r="B119">
            <v>1151464.0525576628</v>
          </cell>
          <cell r="C119">
            <v>1148419.1945182038</v>
          </cell>
          <cell r="D119">
            <v>1298.958678849782</v>
          </cell>
        </row>
        <row r="120">
          <cell r="A120">
            <v>121</v>
          </cell>
          <cell r="B120">
            <v>1151478.3342596083</v>
          </cell>
          <cell r="C120">
            <v>1148412.4030216595</v>
          </cell>
          <cell r="D120">
            <v>1298.4950243258345</v>
          </cell>
        </row>
        <row r="121">
          <cell r="A121">
            <v>119</v>
          </cell>
          <cell r="B121">
            <v>1151485.9448184995</v>
          </cell>
          <cell r="C121">
            <v>1148423.8537589884</v>
          </cell>
          <cell r="D121">
            <v>1303.5849867079228</v>
          </cell>
        </row>
        <row r="122">
          <cell r="A122">
            <v>117</v>
          </cell>
          <cell r="B122">
            <v>1151498.614300899</v>
          </cell>
          <cell r="C122">
            <v>1148444.2397754469</v>
          </cell>
          <cell r="D122">
            <v>1312.1639960042041</v>
          </cell>
        </row>
        <row r="123">
          <cell r="A123" t="str">
            <v>123A</v>
          </cell>
          <cell r="B123">
            <v>1151470.7103294651</v>
          </cell>
          <cell r="C123">
            <v>1148433.5867809425</v>
          </cell>
          <cell r="D123">
            <v>1304.9833632846758</v>
          </cell>
        </row>
        <row r="124">
          <cell r="A124" t="str">
            <v>120A</v>
          </cell>
          <cell r="B124">
            <v>1151508.0069764671</v>
          </cell>
          <cell r="C124">
            <v>1148415.0739128552</v>
          </cell>
          <cell r="D124">
            <v>1304.5094514925945</v>
          </cell>
        </row>
        <row r="125">
          <cell r="A125" t="str">
            <v>116A</v>
          </cell>
          <cell r="B125">
            <v>1151503.0479586003</v>
          </cell>
          <cell r="C125">
            <v>1148453.8296252391</v>
          </cell>
          <cell r="D125">
            <v>1314.2263441250027</v>
          </cell>
        </row>
        <row r="126">
          <cell r="A126" t="str">
            <v>206A</v>
          </cell>
          <cell r="B126">
            <v>1151520.7449253076</v>
          </cell>
          <cell r="C126">
            <v>1148482.0796149017</v>
          </cell>
          <cell r="D126">
            <v>1314.3048100199667</v>
          </cell>
        </row>
        <row r="127">
          <cell r="A127" t="str">
            <v>100A</v>
          </cell>
          <cell r="B127">
            <v>1151480.3387320719</v>
          </cell>
          <cell r="C127">
            <v>1148460.2206529654</v>
          </cell>
          <cell r="D127">
            <v>1315.1279897351155</v>
          </cell>
        </row>
        <row r="128">
          <cell r="A128">
            <v>99</v>
          </cell>
          <cell r="B128">
            <v>1151463.7301824719</v>
          </cell>
          <cell r="C128">
            <v>1148463.5012284881</v>
          </cell>
          <cell r="D128">
            <v>1315.3612812717051</v>
          </cell>
        </row>
        <row r="129">
          <cell r="A129">
            <v>257</v>
          </cell>
          <cell r="B129">
            <v>1151451.3311325207</v>
          </cell>
          <cell r="C129">
            <v>1148465.7102600492</v>
          </cell>
          <cell r="D129">
            <v>1315.2956167202751</v>
          </cell>
        </row>
        <row r="130">
          <cell r="A130" t="str">
            <v>132A</v>
          </cell>
          <cell r="B130">
            <v>1151475.4499637992</v>
          </cell>
          <cell r="C130">
            <v>1148489.1597703458</v>
          </cell>
          <cell r="D130">
            <v>1315.8468132233825</v>
          </cell>
        </row>
        <row r="131">
          <cell r="A131">
            <v>133</v>
          </cell>
          <cell r="B131">
            <v>1151482.1320670084</v>
          </cell>
          <cell r="C131">
            <v>1148501.0944339542</v>
          </cell>
          <cell r="D131">
            <v>1315.4110941453359</v>
          </cell>
        </row>
        <row r="132">
          <cell r="A132">
            <v>134</v>
          </cell>
          <cell r="B132">
            <v>1151494.9637163733</v>
          </cell>
          <cell r="C132">
            <v>1148528.7082881788</v>
          </cell>
          <cell r="D132">
            <v>1309.4713374904118</v>
          </cell>
        </row>
        <row r="133">
          <cell r="A133">
            <v>207</v>
          </cell>
          <cell r="B133">
            <v>1151534.2122798064</v>
          </cell>
          <cell r="C133">
            <v>1148505.9462440058</v>
          </cell>
          <cell r="D133">
            <v>1309.2082056892</v>
          </cell>
        </row>
        <row r="134">
          <cell r="A134">
            <v>225</v>
          </cell>
          <cell r="B134">
            <v>1151544.2189052566</v>
          </cell>
          <cell r="C134">
            <v>1148522.9898523013</v>
          </cell>
          <cell r="D134">
            <v>1307.577024919718</v>
          </cell>
        </row>
        <row r="135">
          <cell r="A135">
            <v>135</v>
          </cell>
          <cell r="B135">
            <v>1151587.8380908461</v>
          </cell>
          <cell r="C135">
            <v>1148520.9463409174</v>
          </cell>
          <cell r="D135">
            <v>1305.5979694758857</v>
          </cell>
        </row>
        <row r="136">
          <cell r="A136" t="str">
            <v>136A</v>
          </cell>
          <cell r="B136">
            <v>1151591.3367941668</v>
          </cell>
          <cell r="C136">
            <v>1148491.9465252652</v>
          </cell>
          <cell r="D136">
            <v>1304.4400277305463</v>
          </cell>
        </row>
        <row r="137">
          <cell r="A137">
            <v>137</v>
          </cell>
          <cell r="B137">
            <v>1151605.5814868223</v>
          </cell>
          <cell r="C137">
            <v>1148444.8257483365</v>
          </cell>
          <cell r="D137">
            <v>1301.9714640026814</v>
          </cell>
        </row>
        <row r="138">
          <cell r="A138">
            <v>138</v>
          </cell>
          <cell r="B138">
            <v>1151637.768752553</v>
          </cell>
          <cell r="C138">
            <v>1148432.8575422668</v>
          </cell>
          <cell r="D138">
            <v>1297.3916379841623</v>
          </cell>
        </row>
        <row r="139">
          <cell r="A139" t="str">
            <v>127A</v>
          </cell>
          <cell r="B139">
            <v>1151385.3927212588</v>
          </cell>
          <cell r="C139">
            <v>1148359.7927949391</v>
          </cell>
          <cell r="D139">
            <v>1290.2222535029268</v>
          </cell>
        </row>
        <row r="140">
          <cell r="A140">
            <v>126</v>
          </cell>
          <cell r="B140">
            <v>1151414.8837812282</v>
          </cell>
          <cell r="C140">
            <v>1148400.5020879623</v>
          </cell>
          <cell r="D140">
            <v>1291.8292305938437</v>
          </cell>
        </row>
        <row r="141">
          <cell r="A141">
            <v>125</v>
          </cell>
          <cell r="B141">
            <v>1151440.1051050071</v>
          </cell>
          <cell r="C141">
            <v>1148409.5014712089</v>
          </cell>
          <cell r="D141">
            <v>1292.9641691271713</v>
          </cell>
        </row>
        <row r="142">
          <cell r="A142">
            <v>122</v>
          </cell>
          <cell r="B142">
            <v>1151474.0752014269</v>
          </cell>
          <cell r="C142">
            <v>1148401.5379401804</v>
          </cell>
          <cell r="D142">
            <v>1294.743711612723</v>
          </cell>
        </row>
        <row r="143">
          <cell r="A143">
            <v>149</v>
          </cell>
          <cell r="B143">
            <v>1151624.4839654816</v>
          </cell>
          <cell r="C143">
            <v>1148501.7988710173</v>
          </cell>
          <cell r="D143">
            <v>1301.7611921558635</v>
          </cell>
        </row>
        <row r="144">
          <cell r="A144">
            <v>228</v>
          </cell>
          <cell r="B144">
            <v>1151624.8877206733</v>
          </cell>
          <cell r="C144">
            <v>1148505.6375813922</v>
          </cell>
          <cell r="D144">
            <v>1302.8683490544372</v>
          </cell>
        </row>
        <row r="145">
          <cell r="A145" t="str">
            <v>148A</v>
          </cell>
          <cell r="B145">
            <v>1151653.2046524277</v>
          </cell>
          <cell r="C145">
            <v>1148502.8370989144</v>
          </cell>
          <cell r="D145">
            <v>1298.914536326045</v>
          </cell>
        </row>
        <row r="146">
          <cell r="A146">
            <v>229</v>
          </cell>
          <cell r="B146">
            <v>1151664.2785599497</v>
          </cell>
          <cell r="C146">
            <v>1148522.3412683492</v>
          </cell>
          <cell r="D146">
            <v>1301.0367201660201</v>
          </cell>
        </row>
        <row r="147">
          <cell r="A147">
            <v>230</v>
          </cell>
          <cell r="B147">
            <v>1151675.7223935623</v>
          </cell>
          <cell r="C147">
            <v>1148495.9961664691</v>
          </cell>
          <cell r="D147">
            <v>1295.8856116365566</v>
          </cell>
        </row>
        <row r="148">
          <cell r="A148" t="str">
            <v>231A</v>
          </cell>
          <cell r="B148">
            <v>1151680.023434703</v>
          </cell>
          <cell r="C148">
            <v>1148514.2231066164</v>
          </cell>
          <cell r="D148">
            <v>1298.6584179040512</v>
          </cell>
        </row>
        <row r="149">
          <cell r="A149" t="str">
            <v>147A</v>
          </cell>
          <cell r="B149">
            <v>1151653.0152039144</v>
          </cell>
          <cell r="C149">
            <v>1148480.1587234747</v>
          </cell>
          <cell r="D149">
            <v>1296.7275712511791</v>
          </cell>
        </row>
        <row r="150">
          <cell r="A150">
            <v>146</v>
          </cell>
          <cell r="B150">
            <v>1151682.9361511236</v>
          </cell>
          <cell r="C150">
            <v>1148456.8045148647</v>
          </cell>
          <cell r="D150">
            <v>1294.6960796987139</v>
          </cell>
        </row>
        <row r="151">
          <cell r="A151">
            <v>142</v>
          </cell>
          <cell r="B151">
            <v>1151695.2700344168</v>
          </cell>
          <cell r="C151">
            <v>1148445.7641160849</v>
          </cell>
          <cell r="D151">
            <v>1295.821361664197</v>
          </cell>
        </row>
        <row r="152">
          <cell r="A152" t="str">
            <v>CJ141A</v>
          </cell>
          <cell r="B152">
            <v>1151690.6094892342</v>
          </cell>
          <cell r="C152">
            <v>1148439.1554891909</v>
          </cell>
          <cell r="D152">
            <v>1294.893652310968</v>
          </cell>
        </row>
        <row r="153">
          <cell r="A153">
            <v>235</v>
          </cell>
          <cell r="B153">
            <v>1151676.8193800512</v>
          </cell>
          <cell r="C153">
            <v>1148424.1570009398</v>
          </cell>
          <cell r="D153">
            <v>1293.0584641332923</v>
          </cell>
        </row>
        <row r="154">
          <cell r="A154">
            <v>139</v>
          </cell>
          <cell r="B154">
            <v>1151664.5322342762</v>
          </cell>
          <cell r="C154">
            <v>1148422.4142870966</v>
          </cell>
          <cell r="D154">
            <v>1293.9551380946809</v>
          </cell>
        </row>
        <row r="155">
          <cell r="A155" t="str">
            <v>CJ256</v>
          </cell>
          <cell r="B155">
            <v>1151686.746580451</v>
          </cell>
          <cell r="C155">
            <v>1148388.6227055688</v>
          </cell>
          <cell r="D155">
            <v>1291.7368526335797</v>
          </cell>
        </row>
        <row r="156">
          <cell r="A156">
            <v>145</v>
          </cell>
          <cell r="B156">
            <v>1151685.1425335112</v>
          </cell>
          <cell r="C156">
            <v>1148492.9859339329</v>
          </cell>
          <cell r="D156">
            <v>1295.9938331071967</v>
          </cell>
        </row>
        <row r="157">
          <cell r="A157" t="str">
            <v>232A</v>
          </cell>
          <cell r="B157">
            <v>1151691.4196471837</v>
          </cell>
          <cell r="C157">
            <v>1148490.1336055622</v>
          </cell>
          <cell r="D157">
            <v>1296.7190714519945</v>
          </cell>
        </row>
        <row r="158">
          <cell r="A158" t="str">
            <v>144A</v>
          </cell>
          <cell r="B158">
            <v>1151712.342578742</v>
          </cell>
          <cell r="C158">
            <v>1148470.2393546056</v>
          </cell>
          <cell r="D158">
            <v>1299.1999757155115</v>
          </cell>
        </row>
        <row r="159">
          <cell r="A159">
            <v>234</v>
          </cell>
          <cell r="B159">
            <v>1151706.4407801947</v>
          </cell>
          <cell r="C159">
            <v>1148460.2787127879</v>
          </cell>
          <cell r="D159">
            <v>1297.9370983492217</v>
          </cell>
        </row>
        <row r="160">
          <cell r="A160" t="str">
            <v>143A</v>
          </cell>
          <cell r="B160">
            <v>1151736.2513843256</v>
          </cell>
          <cell r="C160">
            <v>1148445.6688523318</v>
          </cell>
          <cell r="D160">
            <v>1297.593195157127</v>
          </cell>
        </row>
        <row r="161">
          <cell r="A161" t="str">
            <v>CJ163A</v>
          </cell>
          <cell r="B161">
            <v>1152070.5748179744</v>
          </cell>
          <cell r="C161">
            <v>1148462.4449594559</v>
          </cell>
          <cell r="D161">
            <v>1270.6485305990122</v>
          </cell>
        </row>
        <row r="162">
          <cell r="A162" t="str">
            <v>CJ163B</v>
          </cell>
          <cell r="B162">
            <v>1152004.0948621677</v>
          </cell>
          <cell r="C162">
            <v>1148432.8741743274</v>
          </cell>
          <cell r="D162">
            <v>1275.5991937978215</v>
          </cell>
        </row>
        <row r="163">
          <cell r="A163">
            <v>165</v>
          </cell>
          <cell r="B163">
            <v>1152109.4076463769</v>
          </cell>
          <cell r="C163">
            <v>1148453.1770689834</v>
          </cell>
          <cell r="D163">
            <v>1267.466288686112</v>
          </cell>
        </row>
        <row r="164">
          <cell r="A164">
            <v>166</v>
          </cell>
          <cell r="B164">
            <v>1152132.3998206609</v>
          </cell>
          <cell r="C164">
            <v>1148454.3966443366</v>
          </cell>
          <cell r="D164">
            <v>1266.5360222107365</v>
          </cell>
        </row>
        <row r="165">
          <cell r="A165" t="str">
            <v>167A</v>
          </cell>
          <cell r="B165">
            <v>1151664.7687773514</v>
          </cell>
          <cell r="C165">
            <v>1148690.6618326178</v>
          </cell>
          <cell r="D165">
            <v>1306.2571420662321</v>
          </cell>
        </row>
        <row r="166">
          <cell r="A166" t="str">
            <v>CJ167A</v>
          </cell>
          <cell r="B166">
            <v>1152176.5493058267</v>
          </cell>
          <cell r="C166">
            <v>1148490.1855542788</v>
          </cell>
          <cell r="D166">
            <v>1263.6301261978408</v>
          </cell>
        </row>
        <row r="167">
          <cell r="A167">
            <v>168</v>
          </cell>
          <cell r="B167">
            <v>1152191.4758070456</v>
          </cell>
          <cell r="C167">
            <v>1148495.8848738386</v>
          </cell>
          <cell r="D167">
            <v>1264.2301505404876</v>
          </cell>
        </row>
        <row r="168">
          <cell r="A168">
            <v>169</v>
          </cell>
          <cell r="B168">
            <v>1152246.75640887</v>
          </cell>
          <cell r="C168">
            <v>1148539.9075431216</v>
          </cell>
          <cell r="D168">
            <v>1262.5356648048482</v>
          </cell>
        </row>
        <row r="169">
          <cell r="A169">
            <v>170</v>
          </cell>
          <cell r="B169">
            <v>1152254.3482410305</v>
          </cell>
          <cell r="C169">
            <v>1148562.1490397665</v>
          </cell>
          <cell r="D169">
            <v>1263.1951492415278</v>
          </cell>
        </row>
        <row r="170">
          <cell r="A170" t="str">
            <v>170A</v>
          </cell>
          <cell r="B170">
            <v>1152262.3607000001</v>
          </cell>
          <cell r="C170">
            <v>1148577.8147</v>
          </cell>
          <cell r="D170">
            <v>1263.1500000000001</v>
          </cell>
        </row>
        <row r="171">
          <cell r="A171">
            <v>171</v>
          </cell>
          <cell r="B171">
            <v>1152267.8956928132</v>
          </cell>
          <cell r="C171">
            <v>1148594.1122654215</v>
          </cell>
          <cell r="D171">
            <v>1263.5353353902328</v>
          </cell>
        </row>
        <row r="172">
          <cell r="A172">
            <v>172</v>
          </cell>
          <cell r="B172">
            <v>1152254.529653755</v>
          </cell>
          <cell r="C172">
            <v>1148620.471783139</v>
          </cell>
          <cell r="D172">
            <v>1259.9233217632293</v>
          </cell>
        </row>
        <row r="173">
          <cell r="A173" t="str">
            <v>CJ237</v>
          </cell>
          <cell r="B173">
            <v>1152256.5485479529</v>
          </cell>
          <cell r="C173">
            <v>1148628.6533891368</v>
          </cell>
          <cell r="D173">
            <v>1258.0031348647287</v>
          </cell>
        </row>
        <row r="174">
          <cell r="A174">
            <v>238</v>
          </cell>
          <cell r="B174">
            <v>1152260.7799296789</v>
          </cell>
          <cell r="C174">
            <v>1148637.5589726602</v>
          </cell>
          <cell r="D174">
            <v>1254.2693924245682</v>
          </cell>
        </row>
        <row r="175">
          <cell r="A175">
            <v>91</v>
          </cell>
          <cell r="B175">
            <v>1151343.4541948179</v>
          </cell>
          <cell r="C175">
            <v>1148619.4584166277</v>
          </cell>
          <cell r="D175">
            <v>1318.0850879930347</v>
          </cell>
        </row>
        <row r="176">
          <cell r="A176">
            <v>93</v>
          </cell>
          <cell r="B176">
            <v>1151325.1265182265</v>
          </cell>
          <cell r="C176">
            <v>1148579.9417800684</v>
          </cell>
          <cell r="D176">
            <v>1314.246163505353</v>
          </cell>
        </row>
        <row r="177">
          <cell r="A177">
            <v>91</v>
          </cell>
          <cell r="B177">
            <v>1151322.5219395969</v>
          </cell>
          <cell r="C177">
            <v>1148574.6502080949</v>
          </cell>
          <cell r="D177">
            <v>1314.0347240076858</v>
          </cell>
        </row>
        <row r="178">
          <cell r="A178" t="str">
            <v>92A</v>
          </cell>
          <cell r="B178">
            <v>1151377.2913418191</v>
          </cell>
          <cell r="C178">
            <v>1148600.7424430395</v>
          </cell>
          <cell r="D178">
            <v>1317.2329623803266</v>
          </cell>
        </row>
        <row r="179">
          <cell r="A179" t="str">
            <v>41B</v>
          </cell>
          <cell r="B179">
            <v>1151358.7398618904</v>
          </cell>
          <cell r="C179">
            <v>1148650.0165236429</v>
          </cell>
          <cell r="D179">
            <v>1321.2114034832287</v>
          </cell>
        </row>
        <row r="180">
          <cell r="A180" t="str">
            <v>41A</v>
          </cell>
          <cell r="B180">
            <v>1151359.67994518</v>
          </cell>
          <cell r="C180">
            <v>1148649.5008634971</v>
          </cell>
          <cell r="D180">
            <v>1321.1754593532505</v>
          </cell>
        </row>
        <row r="181">
          <cell r="A181" t="str">
            <v>204A</v>
          </cell>
          <cell r="B181">
            <v>1151392.3974878741</v>
          </cell>
          <cell r="C181">
            <v>1148632.2673513102</v>
          </cell>
          <cell r="D181">
            <v>1320.364732134977</v>
          </cell>
        </row>
        <row r="182">
          <cell r="A182">
            <v>42</v>
          </cell>
          <cell r="B182">
            <v>1151397.68125501</v>
          </cell>
          <cell r="C182">
            <v>1148718.6774993767</v>
          </cell>
          <cell r="D182">
            <v>1319.7843539615856</v>
          </cell>
        </row>
        <row r="183">
          <cell r="A183">
            <v>39</v>
          </cell>
          <cell r="B183">
            <v>1151473.5466905967</v>
          </cell>
          <cell r="C183">
            <v>1148680.098696646</v>
          </cell>
          <cell r="D183">
            <v>1315.5629125978517</v>
          </cell>
        </row>
        <row r="184">
          <cell r="A184">
            <v>26</v>
          </cell>
          <cell r="B184">
            <v>1151445.1413710834</v>
          </cell>
          <cell r="C184">
            <v>1148802.5222360089</v>
          </cell>
          <cell r="D184">
            <v>1323.9094101391941</v>
          </cell>
        </row>
        <row r="185">
          <cell r="A185">
            <v>27</v>
          </cell>
          <cell r="B185">
            <v>1151473.7782665454</v>
          </cell>
          <cell r="C185">
            <v>1148851.0330315584</v>
          </cell>
          <cell r="D185">
            <v>1319.5441395170951</v>
          </cell>
        </row>
        <row r="186">
          <cell r="A186">
            <v>28</v>
          </cell>
          <cell r="B186">
            <v>1151581.0416493679</v>
          </cell>
          <cell r="C186">
            <v>1148793.9848268898</v>
          </cell>
          <cell r="D186">
            <v>1313.3777829905134</v>
          </cell>
        </row>
        <row r="187">
          <cell r="A187">
            <v>37</v>
          </cell>
          <cell r="B187">
            <v>1151540.6705123375</v>
          </cell>
          <cell r="C187">
            <v>1148712.5187230369</v>
          </cell>
          <cell r="D187">
            <v>1314.3936260527075</v>
          </cell>
        </row>
        <row r="188">
          <cell r="A188">
            <v>36</v>
          </cell>
          <cell r="B188">
            <v>1151557.2376936381</v>
          </cell>
          <cell r="C188">
            <v>1148746.6039187023</v>
          </cell>
          <cell r="D188">
            <v>1315.3135087345865</v>
          </cell>
        </row>
        <row r="189">
          <cell r="A189" t="str">
            <v>38B</v>
          </cell>
          <cell r="B189">
            <v>1151543.8842830369</v>
          </cell>
          <cell r="C189">
            <v>1148641.9676871398</v>
          </cell>
          <cell r="D189">
            <v>1314.8626680308255</v>
          </cell>
        </row>
        <row r="190">
          <cell r="A190" t="str">
            <v>38B</v>
          </cell>
          <cell r="B190">
            <v>1151495.7922653526</v>
          </cell>
          <cell r="C190">
            <v>1148624.0645946893</v>
          </cell>
          <cell r="D190">
            <v>1316.1566868544867</v>
          </cell>
        </row>
        <row r="191">
          <cell r="A191" t="str">
            <v>38A</v>
          </cell>
          <cell r="B191">
            <v>1151514.7166361932</v>
          </cell>
          <cell r="C191">
            <v>1148659.3661344752</v>
          </cell>
          <cell r="D191">
            <v>1315.0465556372992</v>
          </cell>
        </row>
        <row r="192">
          <cell r="A192">
            <v>129</v>
          </cell>
          <cell r="B192">
            <v>1151460.1689020086</v>
          </cell>
          <cell r="C192">
            <v>1148557.3515281044</v>
          </cell>
          <cell r="D192">
            <v>1314.7513793895664</v>
          </cell>
        </row>
        <row r="193">
          <cell r="A193" t="str">
            <v>40A</v>
          </cell>
          <cell r="B193">
            <v>1151476.7454578457</v>
          </cell>
          <cell r="C193">
            <v>1148588.1614798843</v>
          </cell>
          <cell r="D193">
            <v>1318.4645067707697</v>
          </cell>
        </row>
        <row r="194">
          <cell r="A194">
            <v>130</v>
          </cell>
          <cell r="B194">
            <v>1151446.0222039064</v>
          </cell>
          <cell r="C194">
            <v>1148531.0493875344</v>
          </cell>
          <cell r="D194">
            <v>1313.208403703997</v>
          </cell>
        </row>
        <row r="195">
          <cell r="A195" t="str">
            <v>98A</v>
          </cell>
          <cell r="B195">
            <v>1151418.6326701753</v>
          </cell>
          <cell r="C195">
            <v>1148480.0762492763</v>
          </cell>
          <cell r="D195">
            <v>1313.9090044749844</v>
          </cell>
        </row>
        <row r="196">
          <cell r="A196" t="str">
            <v>227A</v>
          </cell>
          <cell r="B196">
            <v>1151567.8397028488</v>
          </cell>
          <cell r="C196">
            <v>1148570.4690328643</v>
          </cell>
          <cell r="D196">
            <v>1313.0328758026367</v>
          </cell>
        </row>
        <row r="197">
          <cell r="A197">
            <v>226</v>
          </cell>
          <cell r="B197">
            <v>1151562.4378230029</v>
          </cell>
          <cell r="C197">
            <v>1148558.4665038674</v>
          </cell>
          <cell r="D197">
            <v>1312.7774900695758</v>
          </cell>
        </row>
        <row r="198">
          <cell r="A198">
            <v>151</v>
          </cell>
          <cell r="B198">
            <v>1151571.047726969</v>
          </cell>
          <cell r="C198">
            <v>1148580.3962668206</v>
          </cell>
          <cell r="D198">
            <v>1313.1040415411946</v>
          </cell>
        </row>
        <row r="199">
          <cell r="A199">
            <v>150</v>
          </cell>
          <cell r="B199">
            <v>1151602.9184141213</v>
          </cell>
          <cell r="C199">
            <v>1148578.6382087027</v>
          </cell>
          <cell r="D199">
            <v>1310.37279975817</v>
          </cell>
        </row>
        <row r="200">
          <cell r="A200" t="str">
            <v>197A</v>
          </cell>
          <cell r="B200">
            <v>1151582.6415286143</v>
          </cell>
          <cell r="C200">
            <v>1148624.4046923113</v>
          </cell>
          <cell r="D200">
            <v>1313.9468883594118</v>
          </cell>
        </row>
        <row r="201">
          <cell r="A201">
            <v>243</v>
          </cell>
          <cell r="B201">
            <v>1151616.2164705556</v>
          </cell>
          <cell r="C201">
            <v>1148685.2480251808</v>
          </cell>
          <cell r="D201">
            <v>1311.5068728376123</v>
          </cell>
        </row>
        <row r="202">
          <cell r="A202">
            <v>35</v>
          </cell>
          <cell r="B202">
            <v>1151626.5142740244</v>
          </cell>
          <cell r="C202">
            <v>1148711.4769282034</v>
          </cell>
          <cell r="D202">
            <v>1309.4196835150972</v>
          </cell>
        </row>
        <row r="203">
          <cell r="A203">
            <v>167</v>
          </cell>
          <cell r="B203">
            <v>1152149.8744469753</v>
          </cell>
          <cell r="C203">
            <v>1148469.1869591104</v>
          </cell>
          <cell r="D203">
            <v>1265.8831724425772</v>
          </cell>
        </row>
        <row r="204">
          <cell r="A204" t="str">
            <v>195A</v>
          </cell>
          <cell r="B204">
            <v>1151667.7022950605</v>
          </cell>
          <cell r="C204">
            <v>1148689.6831163724</v>
          </cell>
          <cell r="D204">
            <v>1306.1596300315775</v>
          </cell>
        </row>
        <row r="205">
          <cell r="A205">
            <v>194</v>
          </cell>
          <cell r="B205">
            <v>1151708.1272511662</v>
          </cell>
          <cell r="C205">
            <v>1148669.6802667705</v>
          </cell>
          <cell r="D205">
            <v>1304.7410795873898</v>
          </cell>
        </row>
        <row r="206">
          <cell r="A206">
            <v>29</v>
          </cell>
          <cell r="B206">
            <v>1151650.7668628893</v>
          </cell>
          <cell r="C206">
            <v>1148758.0330381545</v>
          </cell>
          <cell r="D206">
            <v>1308.6488731799664</v>
          </cell>
        </row>
        <row r="207">
          <cell r="A207">
            <v>30</v>
          </cell>
          <cell r="B207">
            <v>1151702.3626988719</v>
          </cell>
          <cell r="C207">
            <v>1148734.6535584796</v>
          </cell>
          <cell r="D207">
            <v>1303.9933866259273</v>
          </cell>
        </row>
        <row r="208">
          <cell r="A208">
            <v>192</v>
          </cell>
          <cell r="B208">
            <v>1151722.8999999999</v>
          </cell>
          <cell r="C208">
            <v>1148723.18</v>
          </cell>
          <cell r="D208">
            <v>1302.8083036912797</v>
          </cell>
        </row>
        <row r="209">
          <cell r="A209">
            <v>193</v>
          </cell>
          <cell r="B209">
            <v>1151732.6828137552</v>
          </cell>
          <cell r="C209">
            <v>1148718.7256573734</v>
          </cell>
          <cell r="D209">
            <v>1302.2497152188844</v>
          </cell>
        </row>
        <row r="210">
          <cell r="A210" t="str">
            <v>191A</v>
          </cell>
          <cell r="B210">
            <v>1151739.4372468719</v>
          </cell>
          <cell r="C210">
            <v>1148714.686572735</v>
          </cell>
          <cell r="D210">
            <v>1301.9701003363868</v>
          </cell>
        </row>
        <row r="211">
          <cell r="A211">
            <v>242</v>
          </cell>
          <cell r="B211">
            <v>1151730.8941975038</v>
          </cell>
          <cell r="C211">
            <v>1148737.5880459179</v>
          </cell>
          <cell r="D211">
            <v>1300.8653950588762</v>
          </cell>
        </row>
        <row r="212">
          <cell r="A212">
            <v>241</v>
          </cell>
          <cell r="B212">
            <v>1151749.2681671262</v>
          </cell>
          <cell r="C212">
            <v>1148771.6019564816</v>
          </cell>
          <cell r="D212">
            <v>1299.8127210602172</v>
          </cell>
        </row>
        <row r="213">
          <cell r="A213" t="str">
            <v>189A</v>
          </cell>
          <cell r="B213">
            <v>1151811.2063262346</v>
          </cell>
          <cell r="C213">
            <v>1148680.0887808225</v>
          </cell>
          <cell r="D213">
            <v>1297.945952977469</v>
          </cell>
        </row>
        <row r="214">
          <cell r="A214">
            <v>196</v>
          </cell>
          <cell r="B214">
            <v>1151664.3031091515</v>
          </cell>
          <cell r="C214">
            <v>1148583.0490153602</v>
          </cell>
          <cell r="D214">
            <v>1308.1171699410338</v>
          </cell>
        </row>
        <row r="215">
          <cell r="A215" t="str">
            <v>152A</v>
          </cell>
          <cell r="B215">
            <v>1151620.9567490565</v>
          </cell>
          <cell r="C215">
            <v>1148578.2718537077</v>
          </cell>
          <cell r="D215">
            <v>1309.766225089528</v>
          </cell>
        </row>
        <row r="216">
          <cell r="A216">
            <v>53</v>
          </cell>
          <cell r="B216">
            <v>1150980.2884931229</v>
          </cell>
          <cell r="C216">
            <v>1148812.8855180768</v>
          </cell>
          <cell r="D216">
            <v>1351.9105418075978</v>
          </cell>
        </row>
        <row r="217">
          <cell r="A217" t="str">
            <v>196A</v>
          </cell>
          <cell r="B217">
            <v>1151628.7186660117</v>
          </cell>
          <cell r="C217">
            <v>1148602.0070844139</v>
          </cell>
          <cell r="D217">
            <v>1310.6580238976358</v>
          </cell>
        </row>
        <row r="218">
          <cell r="A218">
            <v>154</v>
          </cell>
          <cell r="B218">
            <v>1151702.7631912846</v>
          </cell>
          <cell r="C218">
            <v>1148547.2351504152</v>
          </cell>
          <cell r="D218">
            <v>1302.2967259970769</v>
          </cell>
        </row>
        <row r="219">
          <cell r="A219" t="str">
            <v>159A</v>
          </cell>
          <cell r="B219">
            <v>1151802.7171664049</v>
          </cell>
          <cell r="C219">
            <v>1148522.4254595509</v>
          </cell>
          <cell r="D219">
            <v>1296.6075745682115</v>
          </cell>
        </row>
        <row r="220">
          <cell r="A220">
            <v>155</v>
          </cell>
          <cell r="B220">
            <v>1151749.9908889586</v>
          </cell>
          <cell r="C220">
            <v>1148532.1404104575</v>
          </cell>
          <cell r="D220">
            <v>1299.8452316487815</v>
          </cell>
        </row>
        <row r="221">
          <cell r="A221" t="str">
            <v>156A</v>
          </cell>
          <cell r="B221">
            <v>1151736.312744393</v>
          </cell>
          <cell r="C221">
            <v>1148508.8813793657</v>
          </cell>
          <cell r="D221">
            <v>1301.7930832114421</v>
          </cell>
        </row>
        <row r="222">
          <cell r="A222">
            <v>233</v>
          </cell>
          <cell r="B222">
            <v>1151724.0226220544</v>
          </cell>
          <cell r="C222">
            <v>1148484.520712435</v>
          </cell>
          <cell r="D222">
            <v>1302.544186338944</v>
          </cell>
        </row>
        <row r="223">
          <cell r="A223">
            <v>157</v>
          </cell>
          <cell r="B223">
            <v>1151767.9166875116</v>
          </cell>
          <cell r="C223">
            <v>1148464.0760358248</v>
          </cell>
          <cell r="D223">
            <v>1299.0275037818387</v>
          </cell>
        </row>
        <row r="224">
          <cell r="A224" t="str">
            <v>158A</v>
          </cell>
          <cell r="B224">
            <v>1151761.8557979153</v>
          </cell>
          <cell r="C224">
            <v>1148453.1191516845</v>
          </cell>
          <cell r="D224">
            <v>1298.9601226383299</v>
          </cell>
        </row>
        <row r="225">
          <cell r="A225" t="str">
            <v>160A</v>
          </cell>
          <cell r="B225">
            <v>1151820.2527278347</v>
          </cell>
          <cell r="C225">
            <v>1148510.2974493196</v>
          </cell>
          <cell r="D225">
            <v>1294.5934246040986</v>
          </cell>
        </row>
        <row r="226">
          <cell r="A226" t="str">
            <v>179A</v>
          </cell>
          <cell r="B226">
            <v>1151814.1906129678</v>
          </cell>
          <cell r="C226">
            <v>1148544.737826488</v>
          </cell>
          <cell r="D226">
            <v>1296.4918721439801</v>
          </cell>
        </row>
        <row r="227">
          <cell r="A227">
            <v>178</v>
          </cell>
          <cell r="B227">
            <v>1151849.6586898123</v>
          </cell>
          <cell r="C227">
            <v>1148526.6790704124</v>
          </cell>
          <cell r="D227">
            <v>1294.4716992065205</v>
          </cell>
        </row>
        <row r="228">
          <cell r="A228" t="str">
            <v>185A</v>
          </cell>
          <cell r="B228">
            <v>1151769.0973121659</v>
          </cell>
          <cell r="C228">
            <v>1148567.2716472056</v>
          </cell>
          <cell r="D228">
            <v>1297.473864201258</v>
          </cell>
        </row>
        <row r="229">
          <cell r="A229" t="str">
            <v>187A</v>
          </cell>
          <cell r="B229">
            <v>1151771.4206539269</v>
          </cell>
          <cell r="C229">
            <v>1148604.4797448167</v>
          </cell>
          <cell r="D229">
            <v>1295.5039229197287</v>
          </cell>
        </row>
        <row r="230">
          <cell r="A230" t="str">
            <v>186A</v>
          </cell>
          <cell r="B230">
            <v>1151774.3193928557</v>
          </cell>
          <cell r="C230">
            <v>1148600.7790521421</v>
          </cell>
          <cell r="D230">
            <v>1295.3954527937715</v>
          </cell>
        </row>
        <row r="231">
          <cell r="A231" t="str">
            <v>177A</v>
          </cell>
          <cell r="B231">
            <v>1151864.7484792098</v>
          </cell>
          <cell r="C231">
            <v>1148554.8466317747</v>
          </cell>
          <cell r="D231">
            <v>1294.5856740320717</v>
          </cell>
        </row>
        <row r="232">
          <cell r="A232">
            <v>180</v>
          </cell>
          <cell r="B232">
            <v>1151828.544163597</v>
          </cell>
          <cell r="C232">
            <v>1148572.8650563208</v>
          </cell>
          <cell r="D232">
            <v>1295.3473628538413</v>
          </cell>
        </row>
        <row r="233">
          <cell r="A233">
            <v>181</v>
          </cell>
          <cell r="B233">
            <v>1151844.9433897198</v>
          </cell>
          <cell r="C233">
            <v>1148604.1349467984</v>
          </cell>
          <cell r="D233">
            <v>1293.6983079353147</v>
          </cell>
        </row>
        <row r="234">
          <cell r="A234">
            <v>176</v>
          </cell>
          <cell r="B234">
            <v>1151871.4238794155</v>
          </cell>
          <cell r="C234">
            <v>1148586.7719291556</v>
          </cell>
          <cell r="D234">
            <v>1293.0897808881998</v>
          </cell>
        </row>
        <row r="235">
          <cell r="A235" t="str">
            <v>CJ175A</v>
          </cell>
          <cell r="B235">
            <v>1151899.1932944707</v>
          </cell>
          <cell r="C235">
            <v>1148572.645597721</v>
          </cell>
          <cell r="D235">
            <v>1291.6475397169613</v>
          </cell>
        </row>
        <row r="236">
          <cell r="A236" t="str">
            <v>190A</v>
          </cell>
          <cell r="B236">
            <v>1151768.197690438</v>
          </cell>
          <cell r="C236">
            <v>1148643.4494422888</v>
          </cell>
          <cell r="D236">
            <v>1296.0658232344936</v>
          </cell>
        </row>
        <row r="237">
          <cell r="A237">
            <v>188</v>
          </cell>
          <cell r="B237">
            <v>1151787.0466557827</v>
          </cell>
          <cell r="C237">
            <v>1148633.3317305935</v>
          </cell>
          <cell r="D237">
            <v>1295.4056986939149</v>
          </cell>
        </row>
        <row r="238">
          <cell r="A238">
            <v>184</v>
          </cell>
          <cell r="B238">
            <v>1151815.7952560314</v>
          </cell>
          <cell r="C238">
            <v>1148618.8169786695</v>
          </cell>
          <cell r="D238">
            <v>1294.2331934591225</v>
          </cell>
        </row>
        <row r="239">
          <cell r="A239" t="str">
            <v>183A</v>
          </cell>
          <cell r="B239">
            <v>1151840.1779906591</v>
          </cell>
          <cell r="C239">
            <v>1148665.5680463556</v>
          </cell>
          <cell r="D239">
            <v>1294.8429411993145</v>
          </cell>
        </row>
        <row r="240">
          <cell r="A240">
            <v>182</v>
          </cell>
          <cell r="B240">
            <v>1151868.6587743463</v>
          </cell>
          <cell r="C240">
            <v>1148651.2460405657</v>
          </cell>
          <cell r="D240">
            <v>1291.7442131079697</v>
          </cell>
        </row>
        <row r="241">
          <cell r="A241">
            <v>236</v>
          </cell>
          <cell r="B241">
            <v>1151895.0068230964</v>
          </cell>
          <cell r="C241">
            <v>1148631.4362048125</v>
          </cell>
          <cell r="D241">
            <v>1290.2010483382467</v>
          </cell>
        </row>
        <row r="242">
          <cell r="A242">
            <v>174</v>
          </cell>
          <cell r="B242">
            <v>1151943.6994026084</v>
          </cell>
          <cell r="C242">
            <v>1148557.4343397403</v>
          </cell>
          <cell r="D242">
            <v>1285.6410521506205</v>
          </cell>
        </row>
        <row r="243">
          <cell r="A243">
            <v>173</v>
          </cell>
          <cell r="B243">
            <v>1151959.6172731828</v>
          </cell>
          <cell r="C243">
            <v>1148513.1107530193</v>
          </cell>
          <cell r="D243">
            <v>1281.6176624057696</v>
          </cell>
        </row>
        <row r="244">
          <cell r="A244">
            <v>162</v>
          </cell>
          <cell r="B244">
            <v>1151920.6989750403</v>
          </cell>
          <cell r="C244">
            <v>1148464.3607057021</v>
          </cell>
          <cell r="D244">
            <v>1281.8665448070053</v>
          </cell>
        </row>
        <row r="245">
          <cell r="A245">
            <v>163</v>
          </cell>
          <cell r="B245">
            <v>1151997.6521018036</v>
          </cell>
          <cell r="C245">
            <v>1148449.7638199658</v>
          </cell>
          <cell r="D245">
            <v>1277.153590090177</v>
          </cell>
        </row>
        <row r="246">
          <cell r="A246">
            <v>161</v>
          </cell>
          <cell r="B246">
            <v>1151848.4634086573</v>
          </cell>
          <cell r="C246">
            <v>1148491.2749540398</v>
          </cell>
          <cell r="D246">
            <v>1289.9097701648454</v>
          </cell>
        </row>
        <row r="247">
          <cell r="A247">
            <v>160</v>
          </cell>
          <cell r="B247">
            <v>1151836.0636977083</v>
          </cell>
          <cell r="C247">
            <v>1148499.3772504381</v>
          </cell>
          <cell r="D247">
            <v>1291.7679697140156</v>
          </cell>
        </row>
        <row r="248">
          <cell r="A248" t="str">
            <v>CJ163C</v>
          </cell>
          <cell r="B248">
            <v>1151987.7705951601</v>
          </cell>
          <cell r="C248">
            <v>1148421.2594891426</v>
          </cell>
          <cell r="D248">
            <v>1275.56505888421</v>
          </cell>
        </row>
        <row r="249">
          <cell r="A249">
            <v>31</v>
          </cell>
          <cell r="B249">
            <v>1151736.3748807493</v>
          </cell>
          <cell r="C249">
            <v>1148776.8295116681</v>
          </cell>
          <cell r="D249">
            <v>1296.8320235513897</v>
          </cell>
        </row>
        <row r="250">
          <cell r="A250" t="str">
            <v>27A</v>
          </cell>
          <cell r="B250">
            <v>1151486.0546954912</v>
          </cell>
          <cell r="C250">
            <v>1148933.3341981913</v>
          </cell>
          <cell r="D250">
            <v>1316.49918844477</v>
          </cell>
        </row>
        <row r="251">
          <cell r="A251" t="str">
            <v>27B</v>
          </cell>
          <cell r="B251">
            <v>1151518.388989338</v>
          </cell>
          <cell r="C251">
            <v>1148941.6187684566</v>
          </cell>
          <cell r="D251">
            <v>1314.6885262302699</v>
          </cell>
        </row>
        <row r="252">
          <cell r="A252" t="str">
            <v>1A</v>
          </cell>
          <cell r="B252">
            <v>1150543.6506597537</v>
          </cell>
          <cell r="C252">
            <v>1149016.7116236743</v>
          </cell>
          <cell r="D252">
            <v>1391.4934198841761</v>
          </cell>
        </row>
        <row r="253">
          <cell r="A253">
            <v>3</v>
          </cell>
          <cell r="B253">
            <v>1150599.4695758151</v>
          </cell>
          <cell r="C253">
            <v>1149012.5368548292</v>
          </cell>
          <cell r="D253">
            <v>1386.3907429040823</v>
          </cell>
        </row>
        <row r="254">
          <cell r="A254" t="str">
            <v>2A</v>
          </cell>
          <cell r="B254">
            <v>1150601.6455442153</v>
          </cell>
          <cell r="C254">
            <v>1149044.3902644217</v>
          </cell>
          <cell r="D254">
            <v>1386.6685910670581</v>
          </cell>
        </row>
        <row r="255">
          <cell r="A255">
            <v>4</v>
          </cell>
          <cell r="B255">
            <v>1150651.0275648539</v>
          </cell>
          <cell r="C255">
            <v>1149008.9142202851</v>
          </cell>
          <cell r="D255">
            <v>1384.9995773641242</v>
          </cell>
        </row>
        <row r="256">
          <cell r="A256">
            <v>5</v>
          </cell>
          <cell r="B256">
            <v>1150681.4956238831</v>
          </cell>
          <cell r="C256">
            <v>1149038.4988333476</v>
          </cell>
          <cell r="D256">
            <v>1384.6398264971069</v>
          </cell>
        </row>
        <row r="257">
          <cell r="A257" t="str">
            <v>1C</v>
          </cell>
          <cell r="B257">
            <v>1150526.7</v>
          </cell>
          <cell r="C257">
            <v>1149006.098</v>
          </cell>
          <cell r="D257">
            <v>1396.5</v>
          </cell>
        </row>
        <row r="258">
          <cell r="A258" t="str">
            <v>1B</v>
          </cell>
          <cell r="B258">
            <v>1150511.7037</v>
          </cell>
          <cell r="C258">
            <v>1149006.4121000001</v>
          </cell>
          <cell r="D258">
            <v>1395.9</v>
          </cell>
        </row>
        <row r="259">
          <cell r="A259" t="str">
            <v>BOT1</v>
          </cell>
          <cell r="B259">
            <v>1150736.2454455053</v>
          </cell>
          <cell r="C259">
            <v>1149083.1763381369</v>
          </cell>
          <cell r="D259">
            <v>1375.4809654374014</v>
          </cell>
        </row>
        <row r="260">
          <cell r="A260" t="str">
            <v>BOT2</v>
          </cell>
          <cell r="B260">
            <v>1151184.9831464568</v>
          </cell>
          <cell r="C260">
            <v>1148861.2434203981</v>
          </cell>
          <cell r="D260">
            <v>1330.6180094195531</v>
          </cell>
        </row>
        <row r="261">
          <cell r="A261" t="str">
            <v>51A</v>
          </cell>
          <cell r="B261">
            <v>1150980.6321</v>
          </cell>
          <cell r="C261">
            <v>1148771.6643000001</v>
          </cell>
          <cell r="D261">
            <v>1349.29</v>
          </cell>
        </row>
        <row r="262">
          <cell r="A262" t="str">
            <v>CJ1</v>
          </cell>
          <cell r="B262">
            <v>1150900.7104690119</v>
          </cell>
          <cell r="C262">
            <v>1148853.2777352056</v>
          </cell>
          <cell r="D262">
            <v>1369.5731856955999</v>
          </cell>
        </row>
        <row r="263">
          <cell r="A263">
            <v>59</v>
          </cell>
          <cell r="B263">
            <v>1151103.0508999999</v>
          </cell>
          <cell r="C263">
            <v>1148870.1719</v>
          </cell>
          <cell r="D263">
            <v>1339</v>
          </cell>
        </row>
        <row r="264">
          <cell r="A264" t="str">
            <v>BOT3</v>
          </cell>
          <cell r="B264">
            <v>1151261.1627592309</v>
          </cell>
          <cell r="C264">
            <v>1148852.0948524266</v>
          </cell>
          <cell r="D264">
            <v>1326.7316340248872</v>
          </cell>
        </row>
        <row r="265">
          <cell r="A265" t="str">
            <v>TC1</v>
          </cell>
          <cell r="B265">
            <v>1150994.0906</v>
          </cell>
          <cell r="C265">
            <v>1148588.0312999999</v>
          </cell>
          <cell r="D265">
            <v>1337</v>
          </cell>
        </row>
        <row r="266">
          <cell r="A266">
            <v>84</v>
          </cell>
          <cell r="B266">
            <v>1151080.5739</v>
          </cell>
          <cell r="C266">
            <v>1148721.0673</v>
          </cell>
          <cell r="D266">
            <v>1335</v>
          </cell>
        </row>
        <row r="267">
          <cell r="A267" t="str">
            <v>CJ255</v>
          </cell>
          <cell r="B267">
            <v>1151266.81</v>
          </cell>
          <cell r="C267">
            <v>1148568.1100000001</v>
          </cell>
          <cell r="D267">
            <v>1320.64</v>
          </cell>
        </row>
        <row r="268">
          <cell r="A268" t="str">
            <v>BOT4</v>
          </cell>
          <cell r="B268">
            <v>1151265.6019993247</v>
          </cell>
          <cell r="C268">
            <v>1148341.9616155077</v>
          </cell>
          <cell r="D268">
            <v>1285.0525816942959</v>
          </cell>
        </row>
        <row r="269">
          <cell r="A269" t="str">
            <v>BOT5</v>
          </cell>
          <cell r="B269">
            <v>1151312.91994881</v>
          </cell>
          <cell r="C269">
            <v>1148877.5418262766</v>
          </cell>
          <cell r="D269">
            <v>1322.05</v>
          </cell>
        </row>
        <row r="270">
          <cell r="A270" t="str">
            <v>TC2</v>
          </cell>
          <cell r="B270">
            <v>1151562.6592000001</v>
          </cell>
          <cell r="C270">
            <v>1148756.4952</v>
          </cell>
          <cell r="D270">
            <v>1315</v>
          </cell>
        </row>
        <row r="271">
          <cell r="A271" t="str">
            <v>TC3</v>
          </cell>
          <cell r="B271">
            <v>1151617.8685999999</v>
          </cell>
          <cell r="C271">
            <v>1148696.8551</v>
          </cell>
          <cell r="D271">
            <v>1311</v>
          </cell>
        </row>
        <row r="272">
          <cell r="A272" t="str">
            <v>TC4</v>
          </cell>
          <cell r="B272">
            <v>1151597.4129000001</v>
          </cell>
          <cell r="C272">
            <v>1148656.9887999999</v>
          </cell>
          <cell r="D272">
            <v>1313</v>
          </cell>
        </row>
        <row r="273">
          <cell r="A273" t="str">
            <v>PTAR</v>
          </cell>
          <cell r="B273">
            <v>1151765.0356640574</v>
          </cell>
          <cell r="C273">
            <v>1148777.8032302971</v>
          </cell>
          <cell r="D273">
            <v>1297.6190400131859</v>
          </cell>
        </row>
        <row r="274">
          <cell r="A274" t="str">
            <v>BOT10</v>
          </cell>
          <cell r="B274">
            <v>1151759.7471599397</v>
          </cell>
          <cell r="C274">
            <v>1148782.0347924193</v>
          </cell>
          <cell r="D274">
            <v>1298.7722749911015</v>
          </cell>
        </row>
        <row r="275">
          <cell r="A275" t="str">
            <v>BOT7</v>
          </cell>
          <cell r="B275">
            <v>1151336.2346746898</v>
          </cell>
          <cell r="C275">
            <v>1148342.4810068768</v>
          </cell>
          <cell r="D275">
            <v>1285.5724017373286</v>
          </cell>
        </row>
        <row r="276">
          <cell r="A276" t="str">
            <v>CJ130</v>
          </cell>
          <cell r="B276">
            <v>1151467.4378</v>
          </cell>
          <cell r="C276">
            <v>1148532.0723000001</v>
          </cell>
          <cell r="D276">
            <v>1310.3</v>
          </cell>
        </row>
        <row r="277">
          <cell r="A277" t="str">
            <v>BOT8</v>
          </cell>
          <cell r="B277">
            <v>1151696.6020456252</v>
          </cell>
          <cell r="C277">
            <v>1148367.7710238246</v>
          </cell>
          <cell r="D277">
            <v>1287.2042960007518</v>
          </cell>
        </row>
        <row r="278">
          <cell r="A278" t="str">
            <v>TC5</v>
          </cell>
          <cell r="B278">
            <v>1151835.9676999999</v>
          </cell>
          <cell r="C278">
            <v>1148656.8032</v>
          </cell>
          <cell r="D278">
            <v>1294.7</v>
          </cell>
        </row>
        <row r="279">
          <cell r="A279" t="str">
            <v>TC6</v>
          </cell>
          <cell r="B279">
            <v>1151851.6457</v>
          </cell>
          <cell r="C279">
            <v>1148617.5623999999</v>
          </cell>
          <cell r="D279">
            <v>1293.3</v>
          </cell>
        </row>
        <row r="280">
          <cell r="A280" t="str">
            <v>BOT9</v>
          </cell>
          <cell r="B280">
            <v>1152271.1552671087</v>
          </cell>
          <cell r="C280">
            <v>1148639.7910184837</v>
          </cell>
          <cell r="D280">
            <v>1248.9965380610192</v>
          </cell>
        </row>
        <row r="281">
          <cell r="A281" t="str">
            <v>OBRA</v>
          </cell>
          <cell r="B281">
            <v>1151958.7909773067</v>
          </cell>
          <cell r="C281">
            <v>1148419.514113948</v>
          </cell>
          <cell r="D281">
            <v>1275.2</v>
          </cell>
        </row>
        <row r="282">
          <cell r="A282" t="str">
            <v>S163A</v>
          </cell>
          <cell r="B282">
            <v>1151993.9349729232</v>
          </cell>
          <cell r="C282">
            <v>1148444.7730684588</v>
          </cell>
          <cell r="D282">
            <v>1275.7974903947254</v>
          </cell>
        </row>
        <row r="283">
          <cell r="A283" t="str">
            <v>BOT15</v>
          </cell>
          <cell r="B283">
            <v>1152033.8691</v>
          </cell>
          <cell r="C283">
            <v>1148461.7611</v>
          </cell>
          <cell r="D283">
            <v>1273.7</v>
          </cell>
        </row>
        <row r="284">
          <cell r="A284" t="str">
            <v>BOT13</v>
          </cell>
          <cell r="B284">
            <v>1151553.8191502229</v>
          </cell>
          <cell r="C284">
            <v>1148949.5852873139</v>
          </cell>
          <cell r="D284">
            <v>1310.9035573521376</v>
          </cell>
        </row>
        <row r="285">
          <cell r="A285">
            <v>70</v>
          </cell>
          <cell r="B285">
            <v>1151079.3119845525</v>
          </cell>
          <cell r="C285">
            <v>1148613.9787219439</v>
          </cell>
          <cell r="D285">
            <v>1325.0819496480879</v>
          </cell>
        </row>
        <row r="286">
          <cell r="A286" t="str">
            <v>168A</v>
          </cell>
          <cell r="B286">
            <v>1152228.3799999999</v>
          </cell>
          <cell r="C286">
            <v>1148517.3</v>
          </cell>
          <cell r="D286">
            <v>1262.4100000000001</v>
          </cell>
        </row>
        <row r="287">
          <cell r="A287" t="str">
            <v>BOT11</v>
          </cell>
          <cell r="B287">
            <v>1151757.7685181033</v>
          </cell>
          <cell r="C287">
            <v>1148783.6067118025</v>
          </cell>
          <cell r="D287">
            <v>1298.3704512511542</v>
          </cell>
        </row>
        <row r="288">
          <cell r="A288">
            <v>33</v>
          </cell>
          <cell r="B288">
            <v>1151676.3600000001</v>
          </cell>
          <cell r="C288">
            <v>1148704.96</v>
          </cell>
          <cell r="D288">
            <v>1305</v>
          </cell>
        </row>
        <row r="289">
          <cell r="A289" t="str">
            <v>TC7</v>
          </cell>
          <cell r="B289">
            <v>1151575.9967</v>
          </cell>
          <cell r="C289">
            <v>1148603.1161</v>
          </cell>
          <cell r="D289">
            <v>1314</v>
          </cell>
        </row>
        <row r="290">
          <cell r="A290" t="str">
            <v>CJ37A</v>
          </cell>
          <cell r="B290">
            <v>1151575.9967</v>
          </cell>
          <cell r="C290">
            <v>1148603.1161</v>
          </cell>
          <cell r="D290">
            <v>1314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1">
          <cell r="A1" t="str">
            <v>Name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 refreshError="1"/>
      <sheetData sheetId="200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ODOS"/>
      <sheetName val="TUBERIAS"/>
      <sheetName val="Hoja3"/>
      <sheetName val="CANTOBRA"/>
      <sheetName val="PPTO AREA URBANA"/>
      <sheetName val="PPTO_AREA_URBANA"/>
      <sheetName val="Base de Diseño"/>
      <sheetName val="Base_de_Diseño"/>
      <sheetName val="PPTO_AREA_URBANA3"/>
      <sheetName val="PPTO_AREA_URBANA2"/>
      <sheetName val="PPTO_AREA_URBANA1"/>
      <sheetName val="PPTO_AREA_URBANA4"/>
      <sheetName val="PPTO_AREA_URBANA5"/>
      <sheetName val="PPTO_AREA_URBANA6"/>
      <sheetName val="PPTO_AREA_URBANA7"/>
      <sheetName val="PPTO_AREA_URBANA8"/>
      <sheetName val="PPTO_AREA_URBANA10"/>
      <sheetName val="PPTO_AREA_URBANA9"/>
      <sheetName val="PPTO_AREA_URBANA15"/>
      <sheetName val="PPTO_AREA_URBANA11"/>
      <sheetName val="PPTO_AREA_URBANA12"/>
      <sheetName val="PPTO_AREA_URBANA13"/>
      <sheetName val="PPTO_AREA_URBANA14"/>
      <sheetName val="PPTO_AREA_URBANA16"/>
      <sheetName val="PPTO_AREA_URBANA17"/>
      <sheetName val="PPTO_AREA_URBANA18"/>
      <sheetName val="PPTO_AREA_URBANA19"/>
      <sheetName val="PPTO_AREA_URBANA20"/>
      <sheetName val="LISTA CÓDIGOS"/>
      <sheetName val="BASE APU"/>
      <sheetName val="MANO DE OBRA"/>
      <sheetName val="INSUMOS"/>
      <sheetName val="EQUIPOS"/>
      <sheetName val="MATERIALES"/>
      <sheetName val="ESTRUCTURAS"/>
      <sheetName val="TRANSPORTE"/>
      <sheetName val="Ø"/>
      <sheetName val="Design (3)"/>
      <sheetName val="Design"/>
    </sheetNames>
    <sheetDataSet>
      <sheetData sheetId="0"/>
      <sheetData sheetId="1"/>
      <sheetData sheetId="2" refreshError="1">
        <row r="5">
          <cell r="A5">
            <v>1</v>
          </cell>
          <cell r="B5">
            <v>2192.33</v>
          </cell>
        </row>
        <row r="6">
          <cell r="A6">
            <v>2</v>
          </cell>
          <cell r="B6">
            <v>2190.9699999999998</v>
          </cell>
        </row>
        <row r="7">
          <cell r="A7">
            <v>3</v>
          </cell>
          <cell r="B7">
            <v>2185.54</v>
          </cell>
        </row>
        <row r="8">
          <cell r="A8">
            <v>4</v>
          </cell>
          <cell r="B8">
            <v>2171.9899999999998</v>
          </cell>
        </row>
        <row r="9">
          <cell r="A9">
            <v>5</v>
          </cell>
          <cell r="B9">
            <v>2162.2600000000002</v>
          </cell>
        </row>
        <row r="10">
          <cell r="A10">
            <v>8</v>
          </cell>
          <cell r="B10">
            <v>2148.67</v>
          </cell>
        </row>
        <row r="11">
          <cell r="A11">
            <v>9</v>
          </cell>
          <cell r="B11">
            <v>2148.0100000000002</v>
          </cell>
        </row>
        <row r="12">
          <cell r="A12">
            <v>10</v>
          </cell>
          <cell r="B12">
            <v>2143.1999999999998</v>
          </cell>
        </row>
        <row r="13">
          <cell r="A13">
            <v>11</v>
          </cell>
          <cell r="B13">
            <v>2142.39</v>
          </cell>
        </row>
        <row r="14">
          <cell r="A14">
            <v>12</v>
          </cell>
          <cell r="B14">
            <v>2141.66</v>
          </cell>
        </row>
        <row r="15">
          <cell r="A15">
            <v>13</v>
          </cell>
          <cell r="B15">
            <v>2140.38</v>
          </cell>
        </row>
        <row r="16">
          <cell r="A16">
            <v>14</v>
          </cell>
          <cell r="B16">
            <v>2138.3200000000002</v>
          </cell>
        </row>
        <row r="17">
          <cell r="A17">
            <v>15</v>
          </cell>
          <cell r="B17">
            <v>2152.58</v>
          </cell>
        </row>
        <row r="18">
          <cell r="A18">
            <v>19</v>
          </cell>
          <cell r="B18">
            <v>2148.67</v>
          </cell>
        </row>
        <row r="19">
          <cell r="A19">
            <v>20</v>
          </cell>
          <cell r="B19">
            <v>2138</v>
          </cell>
        </row>
        <row r="20">
          <cell r="A20">
            <v>21</v>
          </cell>
          <cell r="B20">
            <v>2138</v>
          </cell>
        </row>
        <row r="21">
          <cell r="A21">
            <v>22</v>
          </cell>
          <cell r="B21">
            <v>2137.4499999999998</v>
          </cell>
        </row>
        <row r="22">
          <cell r="A22">
            <v>23</v>
          </cell>
          <cell r="B22">
            <v>2137.4499999999998</v>
          </cell>
        </row>
        <row r="23">
          <cell r="A23">
            <v>24</v>
          </cell>
          <cell r="B23">
            <v>2138</v>
          </cell>
        </row>
        <row r="24">
          <cell r="A24">
            <v>25</v>
          </cell>
          <cell r="B24">
            <v>2138</v>
          </cell>
        </row>
        <row r="25">
          <cell r="A25">
            <v>26</v>
          </cell>
          <cell r="B25">
            <v>2137.84</v>
          </cell>
        </row>
        <row r="26">
          <cell r="A26">
            <v>27</v>
          </cell>
          <cell r="B26">
            <v>2140.54</v>
          </cell>
        </row>
        <row r="27">
          <cell r="A27">
            <v>28</v>
          </cell>
          <cell r="B27">
            <v>2124.0500000000002</v>
          </cell>
        </row>
        <row r="28">
          <cell r="A28">
            <v>29</v>
          </cell>
          <cell r="B28">
            <v>2124.0500000000002</v>
          </cell>
        </row>
        <row r="29">
          <cell r="A29">
            <v>30</v>
          </cell>
          <cell r="B29">
            <v>2112.92</v>
          </cell>
        </row>
        <row r="30">
          <cell r="A30">
            <v>31</v>
          </cell>
          <cell r="B30">
            <v>2112.92</v>
          </cell>
        </row>
        <row r="31">
          <cell r="A31">
            <v>32</v>
          </cell>
          <cell r="B31">
            <v>2137.84</v>
          </cell>
        </row>
        <row r="32">
          <cell r="A32">
            <v>34</v>
          </cell>
          <cell r="B32">
            <v>2131.44</v>
          </cell>
        </row>
        <row r="33">
          <cell r="A33">
            <v>38</v>
          </cell>
          <cell r="B33">
            <v>2105.1</v>
          </cell>
        </row>
        <row r="34">
          <cell r="A34">
            <v>39</v>
          </cell>
          <cell r="B34">
            <v>2105.1</v>
          </cell>
        </row>
        <row r="35">
          <cell r="A35">
            <v>40</v>
          </cell>
          <cell r="B35">
            <v>2113.23</v>
          </cell>
        </row>
        <row r="36">
          <cell r="A36">
            <v>41</v>
          </cell>
          <cell r="B36">
            <v>2113.23</v>
          </cell>
        </row>
        <row r="37">
          <cell r="A37">
            <v>42</v>
          </cell>
          <cell r="B37">
            <v>2110.75</v>
          </cell>
        </row>
        <row r="38">
          <cell r="A38">
            <v>6</v>
          </cell>
          <cell r="B38">
            <v>2124.0500000000002</v>
          </cell>
        </row>
        <row r="39">
          <cell r="A39">
            <v>16</v>
          </cell>
          <cell r="B39">
            <v>2102.4499999999998</v>
          </cell>
        </row>
        <row r="40">
          <cell r="A40">
            <v>17</v>
          </cell>
          <cell r="B40">
            <v>2102.67</v>
          </cell>
        </row>
        <row r="41">
          <cell r="A41">
            <v>18</v>
          </cell>
          <cell r="B41">
            <v>2102.67</v>
          </cell>
        </row>
        <row r="42">
          <cell r="A42">
            <v>33</v>
          </cell>
          <cell r="B42">
            <v>2094.37</v>
          </cell>
        </row>
        <row r="43">
          <cell r="A43">
            <v>35</v>
          </cell>
          <cell r="B43">
            <v>2092.58</v>
          </cell>
        </row>
        <row r="44">
          <cell r="A44">
            <v>36</v>
          </cell>
          <cell r="B44">
            <v>2097.64</v>
          </cell>
        </row>
        <row r="45">
          <cell r="A45">
            <v>37</v>
          </cell>
          <cell r="B45">
            <v>2097.64</v>
          </cell>
        </row>
        <row r="46">
          <cell r="A46">
            <v>43</v>
          </cell>
          <cell r="B46">
            <v>2099.5300000000002</v>
          </cell>
        </row>
        <row r="47">
          <cell r="A47">
            <v>44</v>
          </cell>
          <cell r="B47">
            <v>2108.91</v>
          </cell>
        </row>
        <row r="48">
          <cell r="A48">
            <v>45</v>
          </cell>
          <cell r="B48">
            <v>2106.69</v>
          </cell>
        </row>
        <row r="49">
          <cell r="A49">
            <v>46</v>
          </cell>
          <cell r="B49">
            <v>2106.1799999999998</v>
          </cell>
        </row>
        <row r="50">
          <cell r="A50">
            <v>47</v>
          </cell>
          <cell r="B50">
            <v>2108.9699999999998</v>
          </cell>
        </row>
        <row r="51">
          <cell r="A51">
            <v>48</v>
          </cell>
          <cell r="B51">
            <v>2112.3000000000002</v>
          </cell>
        </row>
        <row r="52">
          <cell r="A52">
            <v>49</v>
          </cell>
          <cell r="B52">
            <v>2111.59</v>
          </cell>
        </row>
        <row r="53">
          <cell r="A53">
            <v>50</v>
          </cell>
          <cell r="B53">
            <v>2116.2199999999998</v>
          </cell>
        </row>
        <row r="54">
          <cell r="A54">
            <v>52</v>
          </cell>
          <cell r="B54">
            <v>2110.12</v>
          </cell>
        </row>
        <row r="55">
          <cell r="A55">
            <v>53</v>
          </cell>
          <cell r="B55">
            <v>2107.12</v>
          </cell>
        </row>
        <row r="56">
          <cell r="A56">
            <v>54</v>
          </cell>
          <cell r="B56">
            <v>2104</v>
          </cell>
        </row>
        <row r="57">
          <cell r="A57">
            <v>55</v>
          </cell>
          <cell r="B57">
            <v>2115.98</v>
          </cell>
        </row>
        <row r="58">
          <cell r="A58">
            <v>56</v>
          </cell>
          <cell r="B58">
            <v>2107.33</v>
          </cell>
        </row>
        <row r="59">
          <cell r="A59">
            <v>57</v>
          </cell>
          <cell r="B59">
            <v>2115.83</v>
          </cell>
        </row>
        <row r="60">
          <cell r="A60">
            <v>58</v>
          </cell>
          <cell r="B60">
            <v>2115.8000000000002</v>
          </cell>
        </row>
        <row r="61">
          <cell r="A61">
            <v>59</v>
          </cell>
          <cell r="B61">
            <v>2115.8000000000002</v>
          </cell>
        </row>
        <row r="62">
          <cell r="A62">
            <v>60</v>
          </cell>
          <cell r="B62">
            <v>2116.12</v>
          </cell>
        </row>
        <row r="63">
          <cell r="A63">
            <v>62</v>
          </cell>
          <cell r="B63">
            <v>2115.91</v>
          </cell>
        </row>
        <row r="64">
          <cell r="A64">
            <v>63</v>
          </cell>
          <cell r="B64">
            <v>2114.91</v>
          </cell>
        </row>
        <row r="65">
          <cell r="A65">
            <v>64</v>
          </cell>
          <cell r="B65">
            <v>2120.44</v>
          </cell>
        </row>
        <row r="66">
          <cell r="A66">
            <v>65</v>
          </cell>
          <cell r="B66">
            <v>2120.44</v>
          </cell>
        </row>
        <row r="67">
          <cell r="A67">
            <v>66</v>
          </cell>
          <cell r="B67">
            <v>2120.4499999999998</v>
          </cell>
        </row>
        <row r="68">
          <cell r="A68">
            <v>67</v>
          </cell>
          <cell r="B68">
            <v>2120.4499999999998</v>
          </cell>
        </row>
        <row r="69">
          <cell r="A69">
            <v>68</v>
          </cell>
          <cell r="B69">
            <v>2117.04</v>
          </cell>
        </row>
        <row r="70">
          <cell r="A70">
            <v>69</v>
          </cell>
          <cell r="B70">
            <v>2127.9699999999998</v>
          </cell>
        </row>
        <row r="71">
          <cell r="A71">
            <v>71</v>
          </cell>
          <cell r="B71">
            <v>2114.86</v>
          </cell>
        </row>
        <row r="72">
          <cell r="A72">
            <v>72</v>
          </cell>
          <cell r="B72">
            <v>2116.35</v>
          </cell>
        </row>
        <row r="73">
          <cell r="A73">
            <v>73</v>
          </cell>
          <cell r="B73">
            <v>2106.84</v>
          </cell>
        </row>
        <row r="74">
          <cell r="A74">
            <v>74</v>
          </cell>
          <cell r="B74">
            <v>2107.7600000000002</v>
          </cell>
        </row>
        <row r="75">
          <cell r="A75">
            <v>76</v>
          </cell>
          <cell r="B75">
            <v>2106.84</v>
          </cell>
        </row>
        <row r="76">
          <cell r="A76">
            <v>78</v>
          </cell>
          <cell r="B76">
            <v>2107.37</v>
          </cell>
        </row>
        <row r="77">
          <cell r="A77">
            <v>79</v>
          </cell>
          <cell r="B77">
            <v>2105.4499999999998</v>
          </cell>
        </row>
        <row r="78">
          <cell r="A78">
            <v>80</v>
          </cell>
          <cell r="B78">
            <v>2105.4499999999998</v>
          </cell>
        </row>
        <row r="79">
          <cell r="A79">
            <v>81</v>
          </cell>
          <cell r="B79">
            <v>2153.1799999999998</v>
          </cell>
        </row>
        <row r="80">
          <cell r="A80">
            <v>82</v>
          </cell>
          <cell r="B80">
            <v>2138.9699999999998</v>
          </cell>
        </row>
        <row r="81">
          <cell r="A81">
            <v>83</v>
          </cell>
          <cell r="B81">
            <v>2143.92</v>
          </cell>
        </row>
        <row r="82">
          <cell r="A82">
            <v>84</v>
          </cell>
          <cell r="B82">
            <v>2124.69</v>
          </cell>
        </row>
        <row r="83">
          <cell r="A83">
            <v>85</v>
          </cell>
          <cell r="B83">
            <v>2125.11</v>
          </cell>
        </row>
        <row r="84">
          <cell r="A84">
            <v>86</v>
          </cell>
          <cell r="B84">
            <v>2123.1999999999998</v>
          </cell>
        </row>
        <row r="85">
          <cell r="A85">
            <v>87</v>
          </cell>
          <cell r="B85">
            <v>2123.1999999999998</v>
          </cell>
        </row>
        <row r="86">
          <cell r="A86">
            <v>88</v>
          </cell>
          <cell r="B86">
            <v>2121.44</v>
          </cell>
        </row>
        <row r="87">
          <cell r="A87">
            <v>89</v>
          </cell>
          <cell r="B87">
            <v>2107.29</v>
          </cell>
        </row>
        <row r="88">
          <cell r="A88">
            <v>90</v>
          </cell>
          <cell r="B88">
            <v>2107.14</v>
          </cell>
        </row>
        <row r="89">
          <cell r="A89">
            <v>91</v>
          </cell>
          <cell r="B89">
            <v>2102.5700000000002</v>
          </cell>
        </row>
        <row r="90">
          <cell r="A90">
            <v>92</v>
          </cell>
          <cell r="B90">
            <v>2102.5700000000002</v>
          </cell>
        </row>
        <row r="91">
          <cell r="A91">
            <v>93</v>
          </cell>
          <cell r="B91">
            <v>2094.11</v>
          </cell>
        </row>
        <row r="92">
          <cell r="A92">
            <v>94</v>
          </cell>
          <cell r="B92">
            <v>2094.11</v>
          </cell>
        </row>
        <row r="93">
          <cell r="A93">
            <v>95</v>
          </cell>
          <cell r="B93">
            <v>2100.98</v>
          </cell>
        </row>
        <row r="94">
          <cell r="A94">
            <v>97</v>
          </cell>
          <cell r="B94">
            <v>2100.29</v>
          </cell>
        </row>
        <row r="95">
          <cell r="A95">
            <v>98</v>
          </cell>
          <cell r="B95">
            <v>2094.2600000000002</v>
          </cell>
        </row>
        <row r="96">
          <cell r="A96">
            <v>99</v>
          </cell>
          <cell r="B96">
            <v>2089.6</v>
          </cell>
        </row>
        <row r="97">
          <cell r="A97">
            <v>100</v>
          </cell>
          <cell r="B97">
            <v>2114.5100000000002</v>
          </cell>
        </row>
        <row r="98">
          <cell r="A98">
            <v>102</v>
          </cell>
          <cell r="B98">
            <v>2107.9899999999998</v>
          </cell>
        </row>
        <row r="99">
          <cell r="A99">
            <v>103</v>
          </cell>
          <cell r="B99">
            <v>2107.5700000000002</v>
          </cell>
        </row>
        <row r="100">
          <cell r="A100">
            <v>104</v>
          </cell>
          <cell r="B100">
            <v>2107.4699999999998</v>
          </cell>
        </row>
        <row r="101">
          <cell r="A101">
            <v>106</v>
          </cell>
          <cell r="B101">
            <v>2095.4</v>
          </cell>
        </row>
        <row r="102">
          <cell r="A102">
            <v>107</v>
          </cell>
          <cell r="B102">
            <v>2095.1999999999998</v>
          </cell>
        </row>
        <row r="103">
          <cell r="A103">
            <v>108</v>
          </cell>
          <cell r="B103">
            <v>2091.1</v>
          </cell>
        </row>
        <row r="104">
          <cell r="A104">
            <v>109</v>
          </cell>
          <cell r="B104">
            <v>2091.1</v>
          </cell>
        </row>
        <row r="105">
          <cell r="A105">
            <v>110</v>
          </cell>
          <cell r="B105">
            <v>2085.02</v>
          </cell>
        </row>
        <row r="106">
          <cell r="A106">
            <v>111</v>
          </cell>
          <cell r="B106">
            <v>2106.81</v>
          </cell>
        </row>
        <row r="107">
          <cell r="A107">
            <v>112</v>
          </cell>
          <cell r="B107">
            <v>2106.7800000000002</v>
          </cell>
        </row>
        <row r="108">
          <cell r="A108">
            <v>113</v>
          </cell>
          <cell r="B108">
            <v>2106.81</v>
          </cell>
        </row>
        <row r="109">
          <cell r="A109">
            <v>114</v>
          </cell>
          <cell r="B109">
            <v>2106.7800000000002</v>
          </cell>
        </row>
        <row r="110">
          <cell r="A110">
            <v>115</v>
          </cell>
          <cell r="B110">
            <v>2110.23</v>
          </cell>
        </row>
        <row r="111">
          <cell r="A111">
            <v>116</v>
          </cell>
          <cell r="B111">
            <v>2092.23</v>
          </cell>
        </row>
        <row r="112">
          <cell r="A112">
            <v>117</v>
          </cell>
          <cell r="B112">
            <v>2092.23</v>
          </cell>
        </row>
        <row r="113">
          <cell r="A113">
            <v>118</v>
          </cell>
          <cell r="B113">
            <v>2090.33</v>
          </cell>
        </row>
        <row r="114">
          <cell r="A114">
            <v>119</v>
          </cell>
          <cell r="B114">
            <v>2090.33</v>
          </cell>
        </row>
        <row r="115">
          <cell r="A115">
            <v>120</v>
          </cell>
          <cell r="B115">
            <v>2090.85</v>
          </cell>
        </row>
        <row r="116">
          <cell r="A116">
            <v>121</v>
          </cell>
          <cell r="B116">
            <v>2086.33</v>
          </cell>
        </row>
        <row r="117">
          <cell r="A117">
            <v>122</v>
          </cell>
          <cell r="B117">
            <v>2086.33</v>
          </cell>
        </row>
        <row r="118">
          <cell r="A118">
            <v>123</v>
          </cell>
          <cell r="B118">
            <v>2068.84</v>
          </cell>
        </row>
        <row r="119">
          <cell r="A119">
            <v>124</v>
          </cell>
          <cell r="B119">
            <v>2051.52</v>
          </cell>
        </row>
        <row r="120">
          <cell r="A120">
            <v>125</v>
          </cell>
          <cell r="B120">
            <v>2051.52</v>
          </cell>
        </row>
        <row r="121">
          <cell r="A121">
            <v>126</v>
          </cell>
          <cell r="B121">
            <v>2085.89</v>
          </cell>
        </row>
        <row r="122">
          <cell r="A122">
            <v>127</v>
          </cell>
          <cell r="B122">
            <v>2089.41</v>
          </cell>
        </row>
        <row r="123">
          <cell r="A123">
            <v>128</v>
          </cell>
          <cell r="B123">
            <v>2088.7600000000002</v>
          </cell>
        </row>
        <row r="124">
          <cell r="A124">
            <v>129</v>
          </cell>
          <cell r="B124">
            <v>2084.7800000000002</v>
          </cell>
        </row>
        <row r="125">
          <cell r="A125">
            <v>131</v>
          </cell>
          <cell r="B125">
            <v>2090.04</v>
          </cell>
        </row>
        <row r="126">
          <cell r="A126">
            <v>132</v>
          </cell>
          <cell r="B126">
            <v>2089.34</v>
          </cell>
        </row>
        <row r="127">
          <cell r="A127">
            <v>133</v>
          </cell>
          <cell r="B127">
            <v>2091.15</v>
          </cell>
        </row>
        <row r="128">
          <cell r="A128">
            <v>134</v>
          </cell>
          <cell r="B128">
            <v>2091.15</v>
          </cell>
        </row>
        <row r="129">
          <cell r="A129">
            <v>136</v>
          </cell>
          <cell r="B129">
            <v>2069.61</v>
          </cell>
        </row>
        <row r="130">
          <cell r="A130">
            <v>137</v>
          </cell>
          <cell r="B130">
            <v>2080.23</v>
          </cell>
        </row>
        <row r="131">
          <cell r="A131">
            <v>138</v>
          </cell>
          <cell r="B131">
            <v>2079.92</v>
          </cell>
        </row>
        <row r="132">
          <cell r="A132">
            <v>139</v>
          </cell>
          <cell r="B132">
            <v>2080.23</v>
          </cell>
        </row>
        <row r="133">
          <cell r="A133">
            <v>140</v>
          </cell>
          <cell r="B133">
            <v>2107.33</v>
          </cell>
        </row>
        <row r="134">
          <cell r="A134">
            <v>141</v>
          </cell>
          <cell r="B134">
            <v>2110.23</v>
          </cell>
        </row>
        <row r="135">
          <cell r="A135">
            <v>142</v>
          </cell>
          <cell r="B135">
            <v>2108.64</v>
          </cell>
        </row>
        <row r="136">
          <cell r="A136">
            <v>143</v>
          </cell>
          <cell r="B136">
            <v>2108.64</v>
          </cell>
        </row>
        <row r="137">
          <cell r="A137">
            <v>144</v>
          </cell>
          <cell r="B137">
            <v>2074.35</v>
          </cell>
        </row>
        <row r="138">
          <cell r="A138">
            <v>146</v>
          </cell>
          <cell r="B138">
            <v>2115.83</v>
          </cell>
        </row>
        <row r="139">
          <cell r="A139">
            <v>147</v>
          </cell>
          <cell r="B139">
            <v>2116.12</v>
          </cell>
        </row>
        <row r="140">
          <cell r="A140">
            <v>148</v>
          </cell>
          <cell r="B140">
            <v>2115.91</v>
          </cell>
        </row>
        <row r="141">
          <cell r="A141">
            <v>149</v>
          </cell>
          <cell r="B141">
            <v>2107.7600000000002</v>
          </cell>
        </row>
        <row r="142">
          <cell r="A142">
            <v>150</v>
          </cell>
          <cell r="B142">
            <v>2107.37</v>
          </cell>
        </row>
        <row r="143">
          <cell r="A143">
            <v>151</v>
          </cell>
          <cell r="B143">
            <v>2100.98</v>
          </cell>
        </row>
        <row r="144">
          <cell r="A144">
            <v>152</v>
          </cell>
          <cell r="B144">
            <v>2100.29</v>
          </cell>
        </row>
        <row r="145">
          <cell r="A145">
            <v>153</v>
          </cell>
          <cell r="B145">
            <v>2107.9899999999998</v>
          </cell>
        </row>
        <row r="146">
          <cell r="A146">
            <v>154</v>
          </cell>
          <cell r="B146">
            <v>2107.4699999999998</v>
          </cell>
        </row>
        <row r="147">
          <cell r="A147">
            <v>155</v>
          </cell>
          <cell r="B147">
            <v>2107.5700000000002</v>
          </cell>
        </row>
        <row r="148">
          <cell r="A148">
            <v>156</v>
          </cell>
          <cell r="B148">
            <v>2089.34</v>
          </cell>
        </row>
        <row r="149">
          <cell r="A149">
            <v>157</v>
          </cell>
          <cell r="B149">
            <v>2090.04</v>
          </cell>
        </row>
        <row r="150">
          <cell r="A150">
            <v>158</v>
          </cell>
          <cell r="B150">
            <v>2095.1999999999998</v>
          </cell>
        </row>
        <row r="151">
          <cell r="A151">
            <v>159</v>
          </cell>
          <cell r="B151">
            <v>2095.4</v>
          </cell>
        </row>
        <row r="152">
          <cell r="A152">
            <v>7</v>
          </cell>
          <cell r="B152">
            <v>2091.27</v>
          </cell>
        </row>
        <row r="153">
          <cell r="A153">
            <v>70</v>
          </cell>
          <cell r="B153">
            <v>2100.19</v>
          </cell>
        </row>
        <row r="154">
          <cell r="A154" t="str">
            <v>Tq</v>
          </cell>
          <cell r="B154">
            <v>2190.11</v>
          </cell>
        </row>
      </sheetData>
      <sheetData sheetId="3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ocatoma"/>
      <sheetName val="Condución PVC"/>
      <sheetName val="Tanque"/>
      <sheetName val="PTO BOCA-COND"/>
      <sheetName val="PTO TANQ.DE ALM"/>
      <sheetName val="PTO REDES"/>
      <sheetName val="PTO REDES BA"/>
      <sheetName val="Inversión Acdto"/>
      <sheetName val="CANT OBRA "/>
      <sheetName val="APU "/>
      <sheetName val="Base de Diseño"/>
      <sheetName val="Hoja2"/>
      <sheetName val="VISC"/>
      <sheetName val="PTO REDES _x0002_A"/>
      <sheetName val="Condución_PVC"/>
      <sheetName val="PTO_BOCA-COND"/>
      <sheetName val="PTO_TANQ_DE_ALM"/>
      <sheetName val="PTO_REDES"/>
      <sheetName val="PTO_REDES_BA"/>
      <sheetName val="Inversión_Acdto"/>
      <sheetName val="CANT_OBRA_"/>
      <sheetName val="APU_"/>
      <sheetName val="Base_de_Diseño"/>
      <sheetName val="DATOS EPANET"/>
      <sheetName val="Base_de_Diseño1"/>
      <sheetName val="PTO_REDES_A"/>
      <sheetName val="DATOS_EPANET"/>
      <sheetName val="CONDUIT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Condución_PVC3"/>
      <sheetName val="PTO_BOCA-COND3"/>
      <sheetName val="PTO_TANQ_DE_ALM3"/>
      <sheetName val="PTO_REDES3"/>
      <sheetName val="PTO_REDES_BA3"/>
      <sheetName val="Inversión_Acdto3"/>
      <sheetName val="CANT_OBRA_3"/>
      <sheetName val="APU_3"/>
      <sheetName val="Base_de_Diseño3"/>
      <sheetName val="Condución_PVC2"/>
      <sheetName val="PTO_BOCA-COND2"/>
      <sheetName val="PTO_TANQ_DE_ALM2"/>
      <sheetName val="PTO_REDES2"/>
      <sheetName val="PTO_REDES_BA2"/>
      <sheetName val="Inversión_Acdto2"/>
      <sheetName val="CANT_OBRA_2"/>
      <sheetName val="APU_2"/>
      <sheetName val="Base_de_Diseño2"/>
      <sheetName val="Condución_PVC1"/>
      <sheetName val="PTO_BOCA-COND1"/>
      <sheetName val="PTO_TANQ_DE_ALM1"/>
      <sheetName val="PTO_REDES1"/>
      <sheetName val="PTO_REDES_BA1"/>
      <sheetName val="Inversión_Acdto1"/>
      <sheetName val="CANT_OBRA_1"/>
      <sheetName val="APU_1"/>
      <sheetName val="Condución_PVC4"/>
      <sheetName val="PTO_BOCA-COND4"/>
      <sheetName val="PTO_TANQ_DE_ALM4"/>
      <sheetName val="PTO_REDES4"/>
      <sheetName val="PTO_REDES_BA4"/>
      <sheetName val="Inversión_Acdto4"/>
      <sheetName val="CANT_OBRA_4"/>
      <sheetName val="APU_4"/>
      <sheetName val="Base_de_Diseño4"/>
      <sheetName val="Condución_PVC5"/>
      <sheetName val="PTO_BOCA-COND5"/>
      <sheetName val="PTO_TANQ_DE_ALM5"/>
      <sheetName val="PTO_REDES5"/>
      <sheetName val="PTO_REDES_BA5"/>
      <sheetName val="Inversión_Acdto5"/>
      <sheetName val="CANT_OBRA_5"/>
      <sheetName val="APU_5"/>
      <sheetName val="Base_de_Diseño5"/>
      <sheetName val="Condución_PVC6"/>
      <sheetName val="PTO_BOCA-COND6"/>
      <sheetName val="PTO_TANQ_DE_ALM6"/>
      <sheetName val="PTO_REDES6"/>
      <sheetName val="PTO_REDES_BA6"/>
      <sheetName val="Inversión_Acdto6"/>
      <sheetName val="CANT_OBRA_6"/>
      <sheetName val="APU_6"/>
      <sheetName val="Base_de_Diseño6"/>
      <sheetName val="Condución_PVC7"/>
      <sheetName val="PTO_BOCA-COND7"/>
      <sheetName val="PTO_TANQ_DE_ALM7"/>
      <sheetName val="PTO_REDES7"/>
      <sheetName val="PTO_REDES_BA7"/>
      <sheetName val="Inversión_Acdto7"/>
      <sheetName val="CANT_OBRA_7"/>
      <sheetName val="APU_7"/>
      <sheetName val="Base_de_Diseño7"/>
      <sheetName val="Condución_PVC8"/>
      <sheetName val="PTO_BOCA-COND8"/>
      <sheetName val="PTO_TANQ_DE_ALM8"/>
      <sheetName val="PTO_REDES8"/>
      <sheetName val="PTO_REDES_BA8"/>
      <sheetName val="Inversión_Acdto8"/>
      <sheetName val="CANT_OBRA_8"/>
      <sheetName val="APU_8"/>
      <sheetName val="Base_de_Diseño8"/>
      <sheetName val="Condución_PVC10"/>
      <sheetName val="PTO_BOCA-COND10"/>
      <sheetName val="PTO_TANQ_DE_ALM10"/>
      <sheetName val="PTO_REDES10"/>
      <sheetName val="PTO_REDES_BA10"/>
      <sheetName val="Inversión_Acdto10"/>
      <sheetName val="CANT_OBRA_10"/>
      <sheetName val="APU_10"/>
      <sheetName val="Base_de_Diseño10"/>
      <sheetName val="Condución_PVC9"/>
      <sheetName val="PTO_BOCA-COND9"/>
      <sheetName val="PTO_TANQ_DE_ALM9"/>
      <sheetName val="PTO_REDES9"/>
      <sheetName val="PTO_REDES_BA9"/>
      <sheetName val="Inversión_Acdto9"/>
      <sheetName val="CANT_OBRA_9"/>
      <sheetName val="APU_9"/>
      <sheetName val="Base_de_Diseño9"/>
      <sheetName val="Condución_PVC15"/>
      <sheetName val="PTO_BOCA-COND15"/>
      <sheetName val="PTO_TANQ_DE_ALM15"/>
      <sheetName val="PTO_REDES15"/>
      <sheetName val="PTO_REDES_BA15"/>
      <sheetName val="Inversión_Acdto15"/>
      <sheetName val="CANT_OBRA_15"/>
      <sheetName val="APU_15"/>
      <sheetName val="Base_de_Diseño15"/>
      <sheetName val="Condución_PVC11"/>
      <sheetName val="PTO_BOCA-COND11"/>
      <sheetName val="PTO_TANQ_DE_ALM11"/>
      <sheetName val="PTO_REDES11"/>
      <sheetName val="PTO_REDES_BA11"/>
      <sheetName val="Inversión_Acdto11"/>
      <sheetName val="CANT_OBRA_11"/>
      <sheetName val="APU_11"/>
      <sheetName val="Base_de_Diseño11"/>
      <sheetName val="Condución_PVC12"/>
      <sheetName val="PTO_BOCA-COND12"/>
      <sheetName val="PTO_TANQ_DE_ALM12"/>
      <sheetName val="PTO_REDES12"/>
      <sheetName val="PTO_REDES_BA12"/>
      <sheetName val="Inversión_Acdto12"/>
      <sheetName val="CANT_OBRA_12"/>
      <sheetName val="APU_12"/>
      <sheetName val="Base_de_Diseño12"/>
      <sheetName val="Condución_PVC13"/>
      <sheetName val="PTO_BOCA-COND13"/>
      <sheetName val="PTO_TANQ_DE_ALM13"/>
      <sheetName val="PTO_REDES13"/>
      <sheetName val="PTO_REDES_BA13"/>
      <sheetName val="Inversión_Acdto13"/>
      <sheetName val="CANT_OBRA_13"/>
      <sheetName val="APU_13"/>
      <sheetName val="Base_de_Diseño13"/>
      <sheetName val="Condución_PVC14"/>
      <sheetName val="PTO_BOCA-COND14"/>
      <sheetName val="PTO_TANQ_DE_ALM14"/>
      <sheetName val="PTO_REDES14"/>
      <sheetName val="PTO_REDES_BA14"/>
      <sheetName val="Inversión_Acdto14"/>
      <sheetName val="CANT_OBRA_14"/>
      <sheetName val="APU_14"/>
      <sheetName val="Base_de_Diseño14"/>
      <sheetName val="Condución_PVC16"/>
      <sheetName val="PTO_BOCA-COND16"/>
      <sheetName val="PTO_TANQ_DE_ALM16"/>
      <sheetName val="PTO_REDES16"/>
      <sheetName val="PTO_REDES_BA16"/>
      <sheetName val="Inversión_Acdto16"/>
      <sheetName val="CANT_OBRA_16"/>
      <sheetName val="APU_16"/>
      <sheetName val="Base_de_Diseño16"/>
      <sheetName val="Condución_PVC17"/>
      <sheetName val="PTO_BOCA-COND17"/>
      <sheetName val="PTO_TANQ_DE_ALM17"/>
      <sheetName val="PTO_REDES17"/>
      <sheetName val="PTO_REDES_BA17"/>
      <sheetName val="Inversión_Acdto17"/>
      <sheetName val="CANT_OBRA_17"/>
      <sheetName val="APU_17"/>
      <sheetName val="Base_de_Diseño17"/>
      <sheetName val="Condución_PVC18"/>
      <sheetName val="PTO_BOCA-COND18"/>
      <sheetName val="PTO_TANQ_DE_ALM18"/>
      <sheetName val="PTO_REDES18"/>
      <sheetName val="PTO_REDES_BA18"/>
      <sheetName val="Inversión_Acdto18"/>
      <sheetName val="CANT_OBRA_18"/>
      <sheetName val="APU_18"/>
      <sheetName val="Base_de_Diseño18"/>
      <sheetName val="Condución_PVC19"/>
      <sheetName val="PTO_BOCA-COND19"/>
      <sheetName val="PTO_TANQ_DE_ALM19"/>
      <sheetName val="PTO_REDES19"/>
      <sheetName val="PTO_REDES_BA19"/>
      <sheetName val="Inversión_Acdto19"/>
      <sheetName val="CANT_OBRA_19"/>
      <sheetName val="APU_19"/>
      <sheetName val="Base_de_Diseño19"/>
      <sheetName val="Condución_PVC20"/>
      <sheetName val="PTO_BOCA-COND20"/>
      <sheetName val="PTO_TANQ_DE_ALM20"/>
      <sheetName val="PTO_REDES20"/>
      <sheetName val="PTO_REDES_BA20"/>
      <sheetName val="Inversión_Acdto20"/>
      <sheetName val="CANT_OBRA_20"/>
      <sheetName val="APU_20"/>
      <sheetName val="Base_de_Diseño2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>
        <row r="1">
          <cell r="A1" t="str">
            <v>Name</v>
          </cell>
          <cell r="B1" t="str">
            <v>North</v>
          </cell>
          <cell r="C1" t="str">
            <v>East</v>
          </cell>
          <cell r="D1" t="str">
            <v>Zeta</v>
          </cell>
        </row>
        <row r="2">
          <cell r="A2" t="str">
            <v>E 1</v>
          </cell>
          <cell r="B2">
            <v>1198640</v>
          </cell>
          <cell r="C2">
            <v>1156060</v>
          </cell>
          <cell r="D2">
            <v>2550</v>
          </cell>
        </row>
        <row r="3">
          <cell r="A3" t="str">
            <v>E 2</v>
          </cell>
          <cell r="B3">
            <v>1198661.4314833826</v>
          </cell>
          <cell r="C3">
            <v>1156068.3521955032</v>
          </cell>
          <cell r="D3">
            <v>2545.1046240562905</v>
          </cell>
        </row>
        <row r="4">
          <cell r="A4" t="str">
            <v>E 3</v>
          </cell>
          <cell r="B4">
            <v>1198683.586271784</v>
          </cell>
          <cell r="C4">
            <v>1156071.7747893706</v>
          </cell>
          <cell r="D4">
            <v>2543.7430088693109</v>
          </cell>
        </row>
        <row r="5">
          <cell r="A5" t="str">
            <v>E 4</v>
          </cell>
          <cell r="B5">
            <v>1198698.1670580145</v>
          </cell>
          <cell r="C5">
            <v>1156081.3966551002</v>
          </cell>
          <cell r="D5">
            <v>2538.5431524070723</v>
          </cell>
        </row>
        <row r="6">
          <cell r="A6" t="str">
            <v>E 5</v>
          </cell>
          <cell r="B6">
            <v>1198736.3187798336</v>
          </cell>
          <cell r="C6">
            <v>1156098.3968606419</v>
          </cell>
          <cell r="D6">
            <v>2525.3241544755488</v>
          </cell>
        </row>
        <row r="7">
          <cell r="A7" t="str">
            <v>E 6</v>
          </cell>
          <cell r="B7">
            <v>1198797.1544322704</v>
          </cell>
          <cell r="C7">
            <v>1156159.0675707262</v>
          </cell>
          <cell r="D7">
            <v>2476.4892245824485</v>
          </cell>
        </row>
        <row r="8">
          <cell r="A8" t="str">
            <v>E 7</v>
          </cell>
          <cell r="B8">
            <v>1198870.1339611248</v>
          </cell>
          <cell r="C8">
            <v>1156211.0742659138</v>
          </cell>
          <cell r="D8">
            <v>2440.1465126943672</v>
          </cell>
        </row>
        <row r="9">
          <cell r="A9" t="str">
            <v>E 8</v>
          </cell>
          <cell r="B9">
            <v>1198912.005967923</v>
          </cell>
          <cell r="C9">
            <v>1156281.1683285895</v>
          </cell>
          <cell r="D9">
            <v>2396.6195408709491</v>
          </cell>
        </row>
        <row r="10">
          <cell r="A10" t="str">
            <v>E 9</v>
          </cell>
          <cell r="B10">
            <v>1198929.4387574408</v>
          </cell>
          <cell r="C10">
            <v>1156292.470221336</v>
          </cell>
          <cell r="D10">
            <v>2405.4598504983906</v>
          </cell>
        </row>
        <row r="11">
          <cell r="A11" t="str">
            <v>E 10</v>
          </cell>
          <cell r="B11">
            <v>1198959.5201276727</v>
          </cell>
          <cell r="C11">
            <v>1156292.0501788759</v>
          </cell>
          <cell r="D11">
            <v>2407.3290903378183</v>
          </cell>
        </row>
        <row r="12">
          <cell r="A12" t="str">
            <v>E 11</v>
          </cell>
          <cell r="B12">
            <v>1198969.6578653136</v>
          </cell>
          <cell r="C12">
            <v>1156296.5703879667</v>
          </cell>
          <cell r="D12">
            <v>2408.6289055529542</v>
          </cell>
        </row>
        <row r="13">
          <cell r="A13" t="str">
            <v>E 12</v>
          </cell>
          <cell r="B13">
            <v>1198997.1656322635</v>
          </cell>
          <cell r="C13">
            <v>1156318.0714770283</v>
          </cell>
          <cell r="D13">
            <v>2410.3657641319828</v>
          </cell>
        </row>
        <row r="14">
          <cell r="A14" t="str">
            <v>E 13</v>
          </cell>
          <cell r="B14">
            <v>1199014.6888316069</v>
          </cell>
          <cell r="C14">
            <v>1156366.7144359644</v>
          </cell>
          <cell r="D14">
            <v>2418.656790779115</v>
          </cell>
        </row>
        <row r="15">
          <cell r="A15" t="str">
            <v>E 14</v>
          </cell>
          <cell r="B15">
            <v>1199045.5391627883</v>
          </cell>
          <cell r="C15">
            <v>1156394.2185225531</v>
          </cell>
          <cell r="D15">
            <v>2413.3544141438406</v>
          </cell>
        </row>
        <row r="16">
          <cell r="A16" t="str">
            <v>E 15</v>
          </cell>
          <cell r="B16">
            <v>1199072.6851913074</v>
          </cell>
          <cell r="C16">
            <v>1156403.7376346891</v>
          </cell>
          <cell r="D16">
            <v>2412.374426449378</v>
          </cell>
        </row>
        <row r="17">
          <cell r="A17" t="str">
            <v>E 16</v>
          </cell>
          <cell r="B17">
            <v>1199109.1054662245</v>
          </cell>
          <cell r="C17">
            <v>1156404.662002966</v>
          </cell>
          <cell r="D17">
            <v>2410.2977053058694</v>
          </cell>
        </row>
        <row r="18">
          <cell r="A18" t="str">
            <v>E 17</v>
          </cell>
          <cell r="B18">
            <v>1199146.7301672616</v>
          </cell>
          <cell r="C18">
            <v>1156419.2380378852</v>
          </cell>
          <cell r="D18">
            <v>2414.0748706577365</v>
          </cell>
        </row>
        <row r="19">
          <cell r="A19" t="str">
            <v>E 18</v>
          </cell>
          <cell r="B19">
            <v>1199155.218049777</v>
          </cell>
          <cell r="C19">
            <v>1156421.6727897346</v>
          </cell>
          <cell r="D19">
            <v>2412.5079255404767</v>
          </cell>
        </row>
        <row r="20">
          <cell r="A20" t="str">
            <v>E 19</v>
          </cell>
          <cell r="B20">
            <v>1199169.9025881013</v>
          </cell>
          <cell r="C20">
            <v>1156446.3989092207</v>
          </cell>
          <cell r="D20">
            <v>2405.9085691368978</v>
          </cell>
        </row>
        <row r="21">
          <cell r="A21" t="str">
            <v>E 20</v>
          </cell>
          <cell r="B21">
            <v>1199298.650311891</v>
          </cell>
          <cell r="C21">
            <v>1156463.8730267235</v>
          </cell>
          <cell r="D21">
            <v>2408.9650377332209</v>
          </cell>
        </row>
        <row r="22">
          <cell r="A22" t="str">
            <v>E 21</v>
          </cell>
          <cell r="B22">
            <v>1199373.198706822</v>
          </cell>
          <cell r="C22">
            <v>1156498.8760566739</v>
          </cell>
          <cell r="D22">
            <v>2412.3997980423665</v>
          </cell>
        </row>
        <row r="23">
          <cell r="A23" t="str">
            <v>E 22</v>
          </cell>
          <cell r="B23">
            <v>1199441.4786268498</v>
          </cell>
          <cell r="C23">
            <v>1156545.3187344507</v>
          </cell>
          <cell r="D23">
            <v>2436.802798203616</v>
          </cell>
        </row>
        <row r="24">
          <cell r="A24" t="str">
            <v>E 23</v>
          </cell>
          <cell r="B24">
            <v>1199521.2996775832</v>
          </cell>
          <cell r="C24">
            <v>1156548.5618900547</v>
          </cell>
          <cell r="D24">
            <v>2464.4118288048576</v>
          </cell>
        </row>
        <row r="25">
          <cell r="A25" t="str">
            <v>E 24</v>
          </cell>
          <cell r="B25">
            <v>1199572.2389211939</v>
          </cell>
          <cell r="C25">
            <v>1156571.0494265996</v>
          </cell>
          <cell r="D25">
            <v>2473.0790380116791</v>
          </cell>
        </row>
        <row r="26">
          <cell r="A26" t="str">
            <v>E 25</v>
          </cell>
          <cell r="B26">
            <v>1199603.4357596841</v>
          </cell>
          <cell r="C26">
            <v>1156603.7219986247</v>
          </cell>
          <cell r="D26">
            <v>2477.979364855566</v>
          </cell>
        </row>
        <row r="27">
          <cell r="A27" t="str">
            <v>E 26</v>
          </cell>
          <cell r="B27">
            <v>1199701.4847613908</v>
          </cell>
          <cell r="C27">
            <v>1156655.3262834204</v>
          </cell>
          <cell r="D27">
            <v>2489.5731431741115</v>
          </cell>
        </row>
        <row r="28">
          <cell r="A28" t="str">
            <v>E 27</v>
          </cell>
          <cell r="B28">
            <v>1199788.6923681123</v>
          </cell>
          <cell r="C28">
            <v>1156699.5267066755</v>
          </cell>
          <cell r="D28">
            <v>2498.0566500024424</v>
          </cell>
        </row>
        <row r="29">
          <cell r="A29" t="str">
            <v>E 28</v>
          </cell>
          <cell r="B29">
            <v>1199956.8116079145</v>
          </cell>
          <cell r="C29">
            <v>1156733.4509385289</v>
          </cell>
          <cell r="D29">
            <v>2526.1746814342487</v>
          </cell>
        </row>
        <row r="30">
          <cell r="A30" t="str">
            <v>E29</v>
          </cell>
          <cell r="B30">
            <v>1199980.2646430244</v>
          </cell>
          <cell r="C30">
            <v>1156722.4720818489</v>
          </cell>
          <cell r="D30">
            <v>2526.5137019595463</v>
          </cell>
        </row>
        <row r="31">
          <cell r="A31" t="str">
            <v>E 30</v>
          </cell>
          <cell r="B31">
            <v>1200044.6801509394</v>
          </cell>
          <cell r="C31">
            <v>1156678.4964718393</v>
          </cell>
          <cell r="D31">
            <v>2527.1414319375754</v>
          </cell>
        </row>
        <row r="32">
          <cell r="A32" t="str">
            <v>E 31</v>
          </cell>
          <cell r="B32">
            <v>1200136.8110802278</v>
          </cell>
          <cell r="C32">
            <v>1156607.2182229683</v>
          </cell>
          <cell r="D32">
            <v>2528.4743495898706</v>
          </cell>
        </row>
        <row r="33">
          <cell r="A33" t="str">
            <v>E 32</v>
          </cell>
          <cell r="B33">
            <v>1200162.5207158499</v>
          </cell>
          <cell r="C33">
            <v>1156596.6185593507</v>
          </cell>
          <cell r="D33">
            <v>2529.543450072958</v>
          </cell>
        </row>
        <row r="34">
          <cell r="A34" t="str">
            <v>E 33</v>
          </cell>
          <cell r="B34">
            <v>1200175.6344881034</v>
          </cell>
          <cell r="C34">
            <v>1156604.8501298656</v>
          </cell>
          <cell r="D34">
            <v>2529.0333000633195</v>
          </cell>
        </row>
        <row r="35">
          <cell r="A35" t="str">
            <v>E 34</v>
          </cell>
          <cell r="B35">
            <v>1200185.7576149923</v>
          </cell>
          <cell r="C35">
            <v>1156626.4035404285</v>
          </cell>
          <cell r="D35">
            <v>2527.5858055742556</v>
          </cell>
        </row>
        <row r="36">
          <cell r="A36" t="str">
            <v>E 35</v>
          </cell>
          <cell r="B36">
            <v>1200196.636358859</v>
          </cell>
          <cell r="C36">
            <v>1156658.1777511265</v>
          </cell>
          <cell r="D36">
            <v>2522.9993702856968</v>
          </cell>
        </row>
        <row r="37">
          <cell r="A37" t="str">
            <v>E 36</v>
          </cell>
          <cell r="B37">
            <v>1200214.8943246687</v>
          </cell>
          <cell r="C37">
            <v>1156670.5470704213</v>
          </cell>
          <cell r="D37">
            <v>2524.4619796295628</v>
          </cell>
        </row>
        <row r="38">
          <cell r="A38" t="str">
            <v>E 37</v>
          </cell>
          <cell r="B38">
            <v>1200227.4525368223</v>
          </cell>
          <cell r="C38">
            <v>1156676.5126103323</v>
          </cell>
          <cell r="D38">
            <v>2526.515243746564</v>
          </cell>
        </row>
        <row r="39">
          <cell r="A39" t="str">
            <v>E 38</v>
          </cell>
          <cell r="B39">
            <v>1200245.0926652306</v>
          </cell>
          <cell r="C39">
            <v>1156686.3057915287</v>
          </cell>
          <cell r="D39">
            <v>2525.8224102553554</v>
          </cell>
        </row>
        <row r="40">
          <cell r="A40" t="str">
            <v>E 39</v>
          </cell>
          <cell r="B40">
            <v>1200263.0483829228</v>
          </cell>
          <cell r="C40">
            <v>1156709.0382745424</v>
          </cell>
          <cell r="D40">
            <v>2524.8665308469367</v>
          </cell>
        </row>
        <row r="41">
          <cell r="A41" t="str">
            <v>E 41</v>
          </cell>
          <cell r="B41">
            <v>1200410.2710751474</v>
          </cell>
          <cell r="C41">
            <v>1156789.9855081504</v>
          </cell>
          <cell r="D41">
            <v>2520.745140985654</v>
          </cell>
        </row>
        <row r="42">
          <cell r="A42" t="str">
            <v>E 42</v>
          </cell>
          <cell r="B42">
            <v>1200427.8152201665</v>
          </cell>
          <cell r="C42">
            <v>1156804.1999423217</v>
          </cell>
          <cell r="D42">
            <v>2522.3970014328224</v>
          </cell>
        </row>
        <row r="43">
          <cell r="A43" t="str">
            <v>E 43</v>
          </cell>
          <cell r="B43">
            <v>1200443.419138185</v>
          </cell>
          <cell r="C43">
            <v>1156826.4880962861</v>
          </cell>
          <cell r="D43">
            <v>2523.4740919172491</v>
          </cell>
        </row>
        <row r="44">
          <cell r="A44" t="str">
            <v>E 44</v>
          </cell>
          <cell r="B44">
            <v>1200460.2974662515</v>
          </cell>
          <cell r="C44">
            <v>1156842.8395745573</v>
          </cell>
          <cell r="D44">
            <v>2523.4495967104467</v>
          </cell>
        </row>
        <row r="45">
          <cell r="A45" t="str">
            <v>E 45</v>
          </cell>
          <cell r="B45">
            <v>1200468.2695589254</v>
          </cell>
          <cell r="C45">
            <v>1156856.8799684118</v>
          </cell>
          <cell r="D45">
            <v>2521.032104719337</v>
          </cell>
        </row>
        <row r="46">
          <cell r="A46" t="str">
            <v>E 46</v>
          </cell>
          <cell r="B46">
            <v>1200476.6167207242</v>
          </cell>
          <cell r="C46">
            <v>1156874.3627035725</v>
          </cell>
          <cell r="D46">
            <v>2525.1188178440757</v>
          </cell>
        </row>
        <row r="47">
          <cell r="A47" t="str">
            <v>E 47</v>
          </cell>
          <cell r="B47">
            <v>1200485.5136852486</v>
          </cell>
          <cell r="C47">
            <v>1156888.2938358786</v>
          </cell>
          <cell r="D47">
            <v>2522.2913882734438</v>
          </cell>
        </row>
        <row r="48">
          <cell r="A48" t="str">
            <v>E 48</v>
          </cell>
          <cell r="B48">
            <v>1200495.2845766561</v>
          </cell>
          <cell r="C48">
            <v>1156919.8395358517</v>
          </cell>
          <cell r="D48">
            <v>2530.6070980262871</v>
          </cell>
        </row>
        <row r="49">
          <cell r="A49" t="str">
            <v>E 49</v>
          </cell>
          <cell r="B49">
            <v>1200494.4885837378</v>
          </cell>
          <cell r="C49">
            <v>1156929.4927303381</v>
          </cell>
          <cell r="D49">
            <v>2530.9761702945561</v>
          </cell>
        </row>
        <row r="50">
          <cell r="A50" t="str">
            <v>E 50</v>
          </cell>
          <cell r="B50">
            <v>1200513.6383498514</v>
          </cell>
          <cell r="C50">
            <v>1156948.3275848073</v>
          </cell>
          <cell r="D50">
            <v>2532.9196575334759</v>
          </cell>
        </row>
        <row r="51">
          <cell r="A51" t="str">
            <v>E 51</v>
          </cell>
          <cell r="B51">
            <v>1200527.8018260011</v>
          </cell>
          <cell r="C51">
            <v>1156951.6575679844</v>
          </cell>
          <cell r="D51">
            <v>2532.8501755128191</v>
          </cell>
        </row>
        <row r="52">
          <cell r="A52" t="str">
            <v>E 52</v>
          </cell>
          <cell r="B52">
            <v>1200555.8606089833</v>
          </cell>
          <cell r="C52">
            <v>1156965.6293315708</v>
          </cell>
          <cell r="D52">
            <v>2539.633655583702</v>
          </cell>
        </row>
        <row r="53">
          <cell r="A53" t="str">
            <v>E 53</v>
          </cell>
          <cell r="B53">
            <v>1200588.968307907</v>
          </cell>
          <cell r="C53">
            <v>1156968.3383526683</v>
          </cell>
          <cell r="D53">
            <v>2536.052654585189</v>
          </cell>
        </row>
        <row r="54">
          <cell r="A54" t="str">
            <v>E 54</v>
          </cell>
          <cell r="B54">
            <v>1200636.4165721599</v>
          </cell>
          <cell r="C54">
            <v>1156935.6796077611</v>
          </cell>
          <cell r="D54">
            <v>2524.0563747214169</v>
          </cell>
        </row>
        <row r="55">
          <cell r="A55" t="str">
            <v>E 56</v>
          </cell>
          <cell r="B55">
            <v>1200693.9773621943</v>
          </cell>
          <cell r="C55">
            <v>1156907.2694783767</v>
          </cell>
          <cell r="D55">
            <v>2519.9643090939949</v>
          </cell>
        </row>
        <row r="56">
          <cell r="A56" t="str">
            <v>E 57</v>
          </cell>
          <cell r="B56">
            <v>1200828.4679483431</v>
          </cell>
          <cell r="C56">
            <v>1156873.6610171979</v>
          </cell>
          <cell r="D56">
            <v>2512.7569087757802</v>
          </cell>
        </row>
        <row r="57">
          <cell r="A57" t="str">
            <v>E 58</v>
          </cell>
          <cell r="B57">
            <v>1200910.4893043702</v>
          </cell>
          <cell r="C57">
            <v>1156924.935768188</v>
          </cell>
          <cell r="D57">
            <v>2514.1640308735709</v>
          </cell>
        </row>
        <row r="58">
          <cell r="A58" t="str">
            <v>E 59</v>
          </cell>
          <cell r="B58">
            <v>1201009.0339333627</v>
          </cell>
          <cell r="C58">
            <v>1156969.0765534306</v>
          </cell>
          <cell r="D58">
            <v>2515.6719463501986</v>
          </cell>
        </row>
        <row r="59">
          <cell r="A59" t="str">
            <v>E 60</v>
          </cell>
          <cell r="B59">
            <v>1201158.8053361846</v>
          </cell>
          <cell r="C59">
            <v>1156997.7109470337</v>
          </cell>
          <cell r="D59">
            <v>2514.1149215443006</v>
          </cell>
        </row>
        <row r="60">
          <cell r="A60" t="str">
            <v>E 61</v>
          </cell>
          <cell r="B60">
            <v>1201236.5577927362</v>
          </cell>
          <cell r="C60">
            <v>1156974.4457112809</v>
          </cell>
          <cell r="D60">
            <v>2515.4459357619758</v>
          </cell>
        </row>
        <row r="61">
          <cell r="A61" t="str">
            <v>TANQUE</v>
          </cell>
          <cell r="B61">
            <v>1201223.0777387635</v>
          </cell>
          <cell r="C61">
            <v>1156997.6346046545</v>
          </cell>
          <cell r="D61">
            <v>2515.4459357619758</v>
          </cell>
        </row>
        <row r="62">
          <cell r="A62" t="str">
            <v>E 63</v>
          </cell>
          <cell r="B62">
            <v>1201329.7340078545</v>
          </cell>
          <cell r="C62">
            <v>1157002.9621789558</v>
          </cell>
          <cell r="D62">
            <v>2499.4530312399193</v>
          </cell>
        </row>
        <row r="63">
          <cell r="A63" t="str">
            <v>E 64</v>
          </cell>
          <cell r="B63">
            <v>1201410.1940114372</v>
          </cell>
          <cell r="C63">
            <v>1157056.6110600331</v>
          </cell>
          <cell r="D63">
            <v>2494.1111248591005</v>
          </cell>
        </row>
        <row r="64">
          <cell r="A64" t="str">
            <v>E 65</v>
          </cell>
          <cell r="B64">
            <v>1201456.7728091641</v>
          </cell>
          <cell r="C64">
            <v>1157077.2427571008</v>
          </cell>
          <cell r="D64">
            <v>2495.8069813297693</v>
          </cell>
        </row>
        <row r="65">
          <cell r="A65" t="str">
            <v>E 66</v>
          </cell>
          <cell r="B65">
            <v>1201524.1942204738</v>
          </cell>
          <cell r="C65">
            <v>1157073.8030849809</v>
          </cell>
          <cell r="D65">
            <v>2485.6643794112151</v>
          </cell>
        </row>
        <row r="66">
          <cell r="A66" t="str">
            <v>E 67</v>
          </cell>
          <cell r="B66">
            <v>1201624.6767403781</v>
          </cell>
          <cell r="C66">
            <v>1157090.9889045537</v>
          </cell>
          <cell r="D66">
            <v>2471.0331145625109</v>
          </cell>
        </row>
        <row r="67">
          <cell r="A67" t="str">
            <v>E 68</v>
          </cell>
          <cell r="B67">
            <v>1201740.8944677503</v>
          </cell>
          <cell r="C67">
            <v>1157104.4260477917</v>
          </cell>
          <cell r="D67">
            <v>2455.5748598036562</v>
          </cell>
        </row>
        <row r="68">
          <cell r="A68" t="str">
            <v>E 69</v>
          </cell>
          <cell r="B68">
            <v>1201767.9082942279</v>
          </cell>
          <cell r="C68">
            <v>1157084.5400441966</v>
          </cell>
          <cell r="D68">
            <v>2449.2413625378786</v>
          </cell>
        </row>
        <row r="69">
          <cell r="A69" t="str">
            <v>E 70</v>
          </cell>
          <cell r="B69">
            <v>1201801.3983906147</v>
          </cell>
          <cell r="C69">
            <v>1157064.4701631886</v>
          </cell>
          <cell r="D69">
            <v>2450.7290662171895</v>
          </cell>
        </row>
        <row r="70">
          <cell r="A70" t="str">
            <v>E 71</v>
          </cell>
          <cell r="B70">
            <v>1201844.8558655567</v>
          </cell>
          <cell r="C70">
            <v>1157068.5653501705</v>
          </cell>
          <cell r="D70">
            <v>2448.6374382848117</v>
          </cell>
        </row>
        <row r="71">
          <cell r="A71" t="str">
            <v>E 72</v>
          </cell>
          <cell r="B71">
            <v>1201883.660074306</v>
          </cell>
          <cell r="C71">
            <v>1157059.8402101472</v>
          </cell>
          <cell r="D71">
            <v>2444.4945160042294</v>
          </cell>
        </row>
        <row r="72">
          <cell r="A72" t="str">
            <v>E 73</v>
          </cell>
          <cell r="B72">
            <v>1202017.8484438281</v>
          </cell>
          <cell r="C72">
            <v>1157027.9613910771</v>
          </cell>
          <cell r="D72">
            <v>2441.2365798892761</v>
          </cell>
        </row>
        <row r="73">
          <cell r="A73" t="str">
            <v>E 74</v>
          </cell>
          <cell r="B73">
            <v>1202118.2784571757</v>
          </cell>
          <cell r="C73">
            <v>1157017.5288250018</v>
          </cell>
          <cell r="D73">
            <v>2426.7781364565503</v>
          </cell>
        </row>
        <row r="74">
          <cell r="A74" t="str">
            <v>E 75</v>
          </cell>
          <cell r="B74">
            <v>1202258.4071790825</v>
          </cell>
          <cell r="C74">
            <v>1156925.9378520846</v>
          </cell>
          <cell r="D74">
            <v>2410.3681708084036</v>
          </cell>
        </row>
        <row r="75">
          <cell r="A75" t="str">
            <v>E 76</v>
          </cell>
          <cell r="B75">
            <v>1202323.5447882202</v>
          </cell>
          <cell r="C75">
            <v>1156842.8871709555</v>
          </cell>
          <cell r="D75">
            <v>2394.0941138854596</v>
          </cell>
        </row>
        <row r="76">
          <cell r="A76" t="str">
            <v>E 77</v>
          </cell>
          <cell r="B76">
            <v>1202412.7836709954</v>
          </cell>
          <cell r="C76">
            <v>1156756.1692606518</v>
          </cell>
          <cell r="D76">
            <v>2391.2061802686144</v>
          </cell>
        </row>
        <row r="77">
          <cell r="A77" t="str">
            <v>E 78</v>
          </cell>
          <cell r="B77">
            <v>1202439.1360077332</v>
          </cell>
          <cell r="C77">
            <v>1156723.8421072371</v>
          </cell>
          <cell r="D77">
            <v>2385.4015255408476</v>
          </cell>
        </row>
        <row r="78">
          <cell r="A78" t="str">
            <v>E 79</v>
          </cell>
          <cell r="B78">
            <v>1202561.419794491</v>
          </cell>
          <cell r="C78">
            <v>1156615.9553988799</v>
          </cell>
          <cell r="D78">
            <v>2348.5846277771839</v>
          </cell>
        </row>
        <row r="79">
          <cell r="A79" t="str">
            <v>E80A</v>
          </cell>
          <cell r="B79">
            <v>1202619.8500000001</v>
          </cell>
          <cell r="C79">
            <v>1156534.6229999999</v>
          </cell>
          <cell r="D79">
            <v>2317.4856465617436</v>
          </cell>
        </row>
        <row r="80">
          <cell r="A80" t="str">
            <v>E127</v>
          </cell>
          <cell r="B80">
            <v>1202652.0113594693</v>
          </cell>
          <cell r="C80">
            <v>1156436.2368778361</v>
          </cell>
          <cell r="D80">
            <v>2304.5038364206489</v>
          </cell>
        </row>
        <row r="81">
          <cell r="A81" t="str">
            <v>E128</v>
          </cell>
          <cell r="B81">
            <v>1202651.7579246738</v>
          </cell>
          <cell r="C81">
            <v>1156405.6395445704</v>
          </cell>
          <cell r="D81">
            <v>2299.948682216856</v>
          </cell>
        </row>
        <row r="82">
          <cell r="A82" t="str">
            <v>E 81</v>
          </cell>
          <cell r="B82">
            <v>1202660.3728691745</v>
          </cell>
          <cell r="C82">
            <v>1156382.2248110771</v>
          </cell>
          <cell r="D82">
            <v>2298.3571462635655</v>
          </cell>
        </row>
        <row r="83">
          <cell r="A83" t="str">
            <v>E129</v>
          </cell>
          <cell r="B83">
            <v>1202682.5453559035</v>
          </cell>
          <cell r="C83">
            <v>1156346.1133751874</v>
          </cell>
          <cell r="D83">
            <v>2289.5045121793346</v>
          </cell>
        </row>
        <row r="84">
          <cell r="A84" t="str">
            <v>E130</v>
          </cell>
          <cell r="B84">
            <v>1202692.9902001237</v>
          </cell>
          <cell r="C84">
            <v>1156290.5403181058</v>
          </cell>
          <cell r="D84">
            <v>2274.0640717290662</v>
          </cell>
        </row>
        <row r="85">
          <cell r="A85" t="str">
            <v>E132</v>
          </cell>
          <cell r="B85">
            <v>1202714.5075197327</v>
          </cell>
          <cell r="C85">
            <v>1156215.6154882633</v>
          </cell>
          <cell r="D85">
            <v>2261.493430221587</v>
          </cell>
        </row>
        <row r="86">
          <cell r="A86" t="str">
            <v>E133</v>
          </cell>
          <cell r="B86">
            <v>1202762.5919691478</v>
          </cell>
          <cell r="C86">
            <v>1156146.0104082164</v>
          </cell>
          <cell r="D86">
            <v>2250.9637334111858</v>
          </cell>
        </row>
        <row r="87">
          <cell r="A87" t="str">
            <v>E134</v>
          </cell>
          <cell r="B87">
            <v>1202746.6763642642</v>
          </cell>
          <cell r="C87">
            <v>1156115.554587173</v>
          </cell>
          <cell r="D87">
            <v>2246.7461162573441</v>
          </cell>
        </row>
        <row r="88">
          <cell r="A88" t="str">
            <v>E135</v>
          </cell>
          <cell r="B88">
            <v>1202717.3957928275</v>
          </cell>
          <cell r="C88">
            <v>1156100.2693209024</v>
          </cell>
          <cell r="D88">
            <v>2245.3879312571803</v>
          </cell>
        </row>
        <row r="89">
          <cell r="A89" t="str">
            <v>E136</v>
          </cell>
          <cell r="B89">
            <v>1202659.2287504165</v>
          </cell>
          <cell r="C89">
            <v>1156054.4602618862</v>
          </cell>
          <cell r="D89">
            <v>2233.4576224904363</v>
          </cell>
        </row>
        <row r="90">
          <cell r="A90" t="str">
            <v>E137</v>
          </cell>
          <cell r="B90">
            <v>1202636.0846501845</v>
          </cell>
          <cell r="C90">
            <v>1156034.8870973312</v>
          </cell>
          <cell r="D90">
            <v>2233.0910943831077</v>
          </cell>
        </row>
        <row r="91">
          <cell r="A91" t="str">
            <v>E138</v>
          </cell>
          <cell r="B91">
            <v>1202588.0716337475</v>
          </cell>
          <cell r="C91">
            <v>1156019.8439053283</v>
          </cell>
          <cell r="D91">
            <v>2228.8689421967406</v>
          </cell>
        </row>
        <row r="92">
          <cell r="A92" t="str">
            <v>E139</v>
          </cell>
          <cell r="B92">
            <v>1202521.840837135</v>
          </cell>
          <cell r="C92">
            <v>1156025.6832849195</v>
          </cell>
          <cell r="D92">
            <v>2216.3543644555903</v>
          </cell>
        </row>
        <row r="93">
          <cell r="A93" t="str">
            <v>E140</v>
          </cell>
          <cell r="B93">
            <v>1202496.0903670695</v>
          </cell>
          <cell r="C93">
            <v>1156055.3485713762</v>
          </cell>
          <cell r="D93">
            <v>2210.7524898742217</v>
          </cell>
        </row>
        <row r="95">
          <cell r="A95">
            <v>86</v>
          </cell>
          <cell r="B95">
            <v>1201455.0879299478</v>
          </cell>
          <cell r="C95">
            <v>1157036.6709356536</v>
          </cell>
          <cell r="D95">
            <v>2496.7982274880205</v>
          </cell>
        </row>
        <row r="96">
          <cell r="A96">
            <v>87</v>
          </cell>
          <cell r="B96">
            <v>1201523.1753915499</v>
          </cell>
          <cell r="C96">
            <v>1157064.8609382799</v>
          </cell>
          <cell r="D96">
            <v>2485.6643794112151</v>
          </cell>
        </row>
        <row r="97">
          <cell r="A97">
            <v>88</v>
          </cell>
          <cell r="B97">
            <v>1201537.936856657</v>
          </cell>
          <cell r="C97">
            <v>1157066.1330742217</v>
          </cell>
          <cell r="D97">
            <v>2483.6174969903886</v>
          </cell>
        </row>
        <row r="98">
          <cell r="A98">
            <v>203</v>
          </cell>
          <cell r="B98">
            <v>1201685.6526446501</v>
          </cell>
          <cell r="C98">
            <v>1157211.9267090939</v>
          </cell>
          <cell r="D98">
            <v>2285.0005209954352</v>
          </cell>
        </row>
        <row r="99">
          <cell r="A99">
            <v>210</v>
          </cell>
          <cell r="B99">
            <v>1201731.9890232733</v>
          </cell>
          <cell r="C99">
            <v>1156919.782756869</v>
          </cell>
          <cell r="D99">
            <v>2299.6747515096022</v>
          </cell>
        </row>
        <row r="100">
          <cell r="A100">
            <v>209</v>
          </cell>
          <cell r="B100">
            <v>1201732.1412336736</v>
          </cell>
          <cell r="C100">
            <v>1156891.6409350443</v>
          </cell>
          <cell r="D100">
            <v>2299.5581673037705</v>
          </cell>
        </row>
        <row r="101">
          <cell r="A101">
            <v>211</v>
          </cell>
          <cell r="B101">
            <v>1201696.8220173253</v>
          </cell>
          <cell r="C101">
            <v>1156883.2854818371</v>
          </cell>
          <cell r="D101">
            <v>2300.9440968076619</v>
          </cell>
        </row>
        <row r="102">
          <cell r="A102">
            <v>212</v>
          </cell>
          <cell r="B102">
            <v>1201644.879379109</v>
          </cell>
          <cell r="C102">
            <v>1156797.1207006231</v>
          </cell>
          <cell r="D102">
            <v>2324.635327445556</v>
          </cell>
        </row>
        <row r="103">
          <cell r="A103">
            <v>208</v>
          </cell>
          <cell r="B103">
            <v>1201768.6759431229</v>
          </cell>
          <cell r="C103">
            <v>1156905.4145019932</v>
          </cell>
          <cell r="D103">
            <v>2293.8486182029364</v>
          </cell>
        </row>
        <row r="104">
          <cell r="A104">
            <v>207</v>
          </cell>
          <cell r="B104">
            <v>1201775.5443879138</v>
          </cell>
          <cell r="C104">
            <v>1156872.0317861168</v>
          </cell>
          <cell r="D104">
            <v>2286.3429947724708</v>
          </cell>
        </row>
        <row r="105">
          <cell r="A105">
            <v>206</v>
          </cell>
          <cell r="B105">
            <v>1201813.3719176103</v>
          </cell>
          <cell r="C105">
            <v>1156899.1934615038</v>
          </cell>
          <cell r="D105">
            <v>2278.5404555024388</v>
          </cell>
        </row>
        <row r="106">
          <cell r="A106">
            <v>204</v>
          </cell>
          <cell r="B106">
            <v>1201941.9871835229</v>
          </cell>
          <cell r="C106">
            <v>1156865.0948092754</v>
          </cell>
          <cell r="D106">
            <v>2276.1961727152543</v>
          </cell>
        </row>
        <row r="107">
          <cell r="A107">
            <v>213</v>
          </cell>
          <cell r="B107">
            <v>1201869.8376666289</v>
          </cell>
          <cell r="C107">
            <v>1157106.049477889</v>
          </cell>
          <cell r="D107">
            <v>2275.5070727189368</v>
          </cell>
        </row>
        <row r="108">
          <cell r="A108">
            <v>98</v>
          </cell>
          <cell r="B108">
            <v>1201880.301002478</v>
          </cell>
          <cell r="C108">
            <v>1157164.7829104403</v>
          </cell>
          <cell r="D108">
            <v>2443.8836542119552</v>
          </cell>
        </row>
        <row r="109">
          <cell r="A109">
            <v>97</v>
          </cell>
          <cell r="B109">
            <v>1201926.219174315</v>
          </cell>
          <cell r="C109">
            <v>1157138.7160612997</v>
          </cell>
          <cell r="D109">
            <v>2438.6866082614633</v>
          </cell>
        </row>
        <row r="110">
          <cell r="A110">
            <v>102</v>
          </cell>
          <cell r="B110">
            <v>1202012.7157914918</v>
          </cell>
          <cell r="C110">
            <v>1157043.1106470148</v>
          </cell>
          <cell r="D110">
            <v>2441.5158183922726</v>
          </cell>
        </row>
        <row r="111">
          <cell r="A111">
            <v>111</v>
          </cell>
          <cell r="B111">
            <v>1202122.6511351035</v>
          </cell>
          <cell r="C111">
            <v>1157003.589803281</v>
          </cell>
          <cell r="D111">
            <v>2422.0601476578627</v>
          </cell>
        </row>
        <row r="112">
          <cell r="A112">
            <v>110</v>
          </cell>
          <cell r="B112">
            <v>1202099.8613786928</v>
          </cell>
          <cell r="C112">
            <v>1156952.8751686553</v>
          </cell>
          <cell r="D112">
            <v>2412.8423350354415</v>
          </cell>
        </row>
        <row r="113">
          <cell r="A113">
            <v>198</v>
          </cell>
          <cell r="B113">
            <v>1202127.5307931774</v>
          </cell>
          <cell r="C113">
            <v>1156989.4638352133</v>
          </cell>
          <cell r="D113">
            <v>2446.9349488347002</v>
          </cell>
        </row>
        <row r="114">
          <cell r="A114">
            <v>103</v>
          </cell>
          <cell r="B114">
            <v>1202046.1714988863</v>
          </cell>
          <cell r="C114">
            <v>1156927.3113119854</v>
          </cell>
          <cell r="D114">
            <v>2416.7726468244286</v>
          </cell>
        </row>
        <row r="115">
          <cell r="A115" t="str">
            <v>E 85</v>
          </cell>
          <cell r="B115">
            <v>1202129.6661161201</v>
          </cell>
          <cell r="C115">
            <v>1156773.5679469011</v>
          </cell>
          <cell r="D115">
            <v>2290.6997682413576</v>
          </cell>
        </row>
        <row r="116">
          <cell r="A116">
            <v>196</v>
          </cell>
          <cell r="B116">
            <v>1202131.5636169766</v>
          </cell>
          <cell r="C116">
            <v>1156756.7835835852</v>
          </cell>
          <cell r="D116">
            <v>2288.7802270003872</v>
          </cell>
        </row>
        <row r="117">
          <cell r="A117">
            <v>175</v>
          </cell>
          <cell r="B117">
            <v>1202163.2689256617</v>
          </cell>
          <cell r="C117">
            <v>1156656.2602897964</v>
          </cell>
          <cell r="D117">
            <v>2314.315745111292</v>
          </cell>
        </row>
        <row r="118">
          <cell r="A118">
            <v>174</v>
          </cell>
          <cell r="B118">
            <v>1202203.7581261904</v>
          </cell>
          <cell r="C118">
            <v>1156587.1730688394</v>
          </cell>
          <cell r="D118">
            <v>2275.5147868012282</v>
          </cell>
        </row>
        <row r="119">
          <cell r="A119">
            <v>195</v>
          </cell>
          <cell r="B119">
            <v>1202078.1260710056</v>
          </cell>
          <cell r="C119">
            <v>1156782.8724234786</v>
          </cell>
          <cell r="D119">
            <v>2294.3467485281685</v>
          </cell>
        </row>
        <row r="120">
          <cell r="A120">
            <v>214</v>
          </cell>
          <cell r="B120">
            <v>1201981.0391769647</v>
          </cell>
          <cell r="C120">
            <v>1156594.8631563371</v>
          </cell>
          <cell r="D120">
            <v>2278.8350044491981</v>
          </cell>
        </row>
        <row r="121">
          <cell r="A121">
            <v>215</v>
          </cell>
          <cell r="B121">
            <v>1201969.1453609725</v>
          </cell>
          <cell r="C121">
            <v>1156604.9545125209</v>
          </cell>
          <cell r="D121">
            <v>2280.1049832927347</v>
          </cell>
        </row>
        <row r="122">
          <cell r="A122">
            <v>217</v>
          </cell>
          <cell r="B122">
            <v>1202059.2205305959</v>
          </cell>
          <cell r="C122">
            <v>1156466.063076251</v>
          </cell>
          <cell r="D122">
            <v>2226.3891398435376</v>
          </cell>
        </row>
        <row r="123">
          <cell r="A123">
            <v>216</v>
          </cell>
          <cell r="B123">
            <v>1202097.552268977</v>
          </cell>
          <cell r="C123">
            <v>1156485.485916021</v>
          </cell>
          <cell r="D123">
            <v>2236.596480133549</v>
          </cell>
        </row>
        <row r="124">
          <cell r="A124">
            <v>173</v>
          </cell>
          <cell r="B124">
            <v>1202131.554245628</v>
          </cell>
          <cell r="C124">
            <v>1156489.0712794461</v>
          </cell>
          <cell r="D124">
            <v>2236.1450457111705</v>
          </cell>
        </row>
        <row r="125">
          <cell r="A125">
            <v>172</v>
          </cell>
          <cell r="B125">
            <v>1202135.2984421197</v>
          </cell>
          <cell r="C125">
            <v>1156460.7146553106</v>
          </cell>
          <cell r="D125">
            <v>2223.1573230202498</v>
          </cell>
        </row>
        <row r="126">
          <cell r="A126">
            <v>194</v>
          </cell>
          <cell r="B126">
            <v>1202241.2377753661</v>
          </cell>
          <cell r="C126">
            <v>1156794.5307767421</v>
          </cell>
          <cell r="D126">
            <v>2264.3476434376962</v>
          </cell>
        </row>
        <row r="127">
          <cell r="A127">
            <v>119</v>
          </cell>
          <cell r="B127">
            <v>1202388.0165418454</v>
          </cell>
          <cell r="C127">
            <v>1156759.0276145977</v>
          </cell>
          <cell r="D127">
            <v>2389.8977813625406</v>
          </cell>
        </row>
        <row r="128">
          <cell r="A128">
            <v>188</v>
          </cell>
          <cell r="B128">
            <v>1202594.9376269158</v>
          </cell>
          <cell r="C128">
            <v>1156868.8355860095</v>
          </cell>
          <cell r="D128">
            <v>2191.296842593953</v>
          </cell>
        </row>
        <row r="129">
          <cell r="A129">
            <v>192</v>
          </cell>
          <cell r="B129">
            <v>1202439.3365694527</v>
          </cell>
          <cell r="C129">
            <v>1156698.4049070573</v>
          </cell>
          <cell r="D129">
            <v>2245.6351523255098</v>
          </cell>
        </row>
        <row r="130">
          <cell r="A130">
            <v>121</v>
          </cell>
          <cell r="B130">
            <v>1202461.1643546901</v>
          </cell>
          <cell r="C130">
            <v>1156723.726766028</v>
          </cell>
          <cell r="D130">
            <v>2376.7827218537127</v>
          </cell>
        </row>
        <row r="131">
          <cell r="A131">
            <v>123</v>
          </cell>
          <cell r="B131">
            <v>1202584.6303333684</v>
          </cell>
          <cell r="C131">
            <v>1156567.0741175357</v>
          </cell>
          <cell r="D131">
            <v>2341.5960743041096</v>
          </cell>
        </row>
        <row r="132">
          <cell r="A132">
            <v>124</v>
          </cell>
          <cell r="B132">
            <v>1202609.95239242</v>
          </cell>
          <cell r="C132">
            <v>1156584.7780849321</v>
          </cell>
          <cell r="D132">
            <v>2344.3031606500217</v>
          </cell>
        </row>
        <row r="133">
          <cell r="A133">
            <v>189</v>
          </cell>
          <cell r="B133">
            <v>1202637.4660466511</v>
          </cell>
          <cell r="C133">
            <v>1156564.8221817221</v>
          </cell>
          <cell r="D133">
            <v>2183.5923612605579</v>
          </cell>
        </row>
        <row r="134">
          <cell r="A134">
            <v>187</v>
          </cell>
          <cell r="B134">
            <v>1202737.3963703469</v>
          </cell>
          <cell r="C134">
            <v>1156668.0987138147</v>
          </cell>
          <cell r="D134">
            <v>2160.2442161428503</v>
          </cell>
        </row>
        <row r="135">
          <cell r="A135">
            <v>153</v>
          </cell>
          <cell r="B135">
            <v>1202440.9525142992</v>
          </cell>
          <cell r="C135">
            <v>1156388.864823434</v>
          </cell>
          <cell r="D135">
            <v>2252.4968616775254</v>
          </cell>
        </row>
        <row r="136">
          <cell r="A136">
            <v>154</v>
          </cell>
          <cell r="B136">
            <v>1202397.9108938405</v>
          </cell>
          <cell r="C136">
            <v>1156473.538144089</v>
          </cell>
          <cell r="D136">
            <v>2289.6240129170733</v>
          </cell>
        </row>
        <row r="137">
          <cell r="A137">
            <v>152</v>
          </cell>
          <cell r="B137">
            <v>1202434.6651877488</v>
          </cell>
          <cell r="C137">
            <v>1156372.7648563781</v>
          </cell>
          <cell r="D137">
            <v>2250.0645805568979</v>
          </cell>
        </row>
        <row r="138">
          <cell r="A138">
            <v>150</v>
          </cell>
          <cell r="B138">
            <v>1202491.3282123257</v>
          </cell>
          <cell r="C138">
            <v>1156283.3111161536</v>
          </cell>
          <cell r="D138">
            <v>2217.8971403759965</v>
          </cell>
        </row>
        <row r="139">
          <cell r="A139">
            <v>151</v>
          </cell>
          <cell r="B139">
            <v>1202426.6569870608</v>
          </cell>
          <cell r="C139">
            <v>1156286.1325945714</v>
          </cell>
          <cell r="D139">
            <v>2214.7849141832812</v>
          </cell>
        </row>
        <row r="140">
          <cell r="A140">
            <v>123</v>
          </cell>
          <cell r="B140">
            <v>1202584.6303333684</v>
          </cell>
          <cell r="C140">
            <v>1156567.0741175357</v>
          </cell>
          <cell r="D140">
            <v>2341.5960743041096</v>
          </cell>
        </row>
        <row r="141">
          <cell r="A141">
            <v>141</v>
          </cell>
          <cell r="B141">
            <v>1202708.0421958403</v>
          </cell>
          <cell r="C141">
            <v>1156351.0704712609</v>
          </cell>
          <cell r="D141">
            <v>2292.5726838128135</v>
          </cell>
        </row>
        <row r="142">
          <cell r="A142">
            <v>142</v>
          </cell>
          <cell r="B142">
            <v>1202710.6934242232</v>
          </cell>
          <cell r="C142">
            <v>1156330.6294050338</v>
          </cell>
          <cell r="D142">
            <v>2286.74870903786</v>
          </cell>
        </row>
        <row r="143">
          <cell r="A143">
            <v>178</v>
          </cell>
          <cell r="B143">
            <v>1202849.6742635116</v>
          </cell>
          <cell r="C143">
            <v>1156460.8551465403</v>
          </cell>
          <cell r="D143">
            <v>2176.1187983219384</v>
          </cell>
        </row>
        <row r="144">
          <cell r="A144">
            <v>184</v>
          </cell>
          <cell r="B144">
            <v>1202978.5262766099</v>
          </cell>
          <cell r="C144">
            <v>1156331.2179200363</v>
          </cell>
          <cell r="D144">
            <v>2146.2031668300906</v>
          </cell>
        </row>
        <row r="145">
          <cell r="A145" t="str">
            <v>E 83</v>
          </cell>
          <cell r="B145">
            <v>1202867.3980875504</v>
          </cell>
          <cell r="C145">
            <v>1156133.5941127921</v>
          </cell>
          <cell r="D145">
            <v>2173.6400180831474</v>
          </cell>
        </row>
        <row r="146">
          <cell r="A146">
            <v>177</v>
          </cell>
          <cell r="B146">
            <v>1202872.7026697353</v>
          </cell>
          <cell r="C146">
            <v>1156119.5682836876</v>
          </cell>
          <cell r="D146">
            <v>2173.2691734057908</v>
          </cell>
        </row>
        <row r="147">
          <cell r="A147">
            <v>191</v>
          </cell>
          <cell r="B147">
            <v>1203034.5219990935</v>
          </cell>
          <cell r="C147">
            <v>1156069.4412537562</v>
          </cell>
          <cell r="D147">
            <v>2154.8248946949698</v>
          </cell>
        </row>
        <row r="148">
          <cell r="A148">
            <v>143</v>
          </cell>
          <cell r="B148">
            <v>1202761.9713364933</v>
          </cell>
          <cell r="C148">
            <v>1156068.294465614</v>
          </cell>
          <cell r="D148">
            <v>2236.0102968170886</v>
          </cell>
        </row>
        <row r="149">
          <cell r="A149">
            <v>144</v>
          </cell>
          <cell r="B149">
            <v>1202627.7704915146</v>
          </cell>
          <cell r="C149">
            <v>1156042.6006887215</v>
          </cell>
          <cell r="D149">
            <v>2233.5810790384521</v>
          </cell>
        </row>
        <row r="150">
          <cell r="A150">
            <v>146</v>
          </cell>
          <cell r="B150">
            <v>1202543.9178892551</v>
          </cell>
          <cell r="C150">
            <v>1156040.1405551075</v>
          </cell>
          <cell r="D150">
            <v>2219.3469604026532</v>
          </cell>
        </row>
        <row r="151">
          <cell r="A151">
            <v>148</v>
          </cell>
          <cell r="B151">
            <v>1202456.4573171213</v>
          </cell>
          <cell r="C151">
            <v>1155853.3072624032</v>
          </cell>
          <cell r="D151">
            <v>2185.6007928479039</v>
          </cell>
        </row>
        <row r="152">
          <cell r="A152">
            <v>147</v>
          </cell>
          <cell r="B152">
            <v>1202508.9734029269</v>
          </cell>
          <cell r="C152">
            <v>1156080.3258842411</v>
          </cell>
          <cell r="D152">
            <v>2208.2824483998024</v>
          </cell>
        </row>
        <row r="153">
          <cell r="A153">
            <v>149</v>
          </cell>
          <cell r="B153">
            <v>1202363.1991052094</v>
          </cell>
          <cell r="C153">
            <v>1156085.7417984491</v>
          </cell>
          <cell r="D153">
            <v>2168.0122969830531</v>
          </cell>
        </row>
        <row r="154">
          <cell r="A154" t="str">
            <v>E 82</v>
          </cell>
          <cell r="B154">
            <v>1202287.3742291403</v>
          </cell>
          <cell r="C154">
            <v>1156276.55963637</v>
          </cell>
          <cell r="D154">
            <v>2201.8422485176143</v>
          </cell>
        </row>
        <row r="155">
          <cell r="A155">
            <v>155</v>
          </cell>
          <cell r="B155">
            <v>1202259.7451152729</v>
          </cell>
          <cell r="C155">
            <v>1156239.1983077466</v>
          </cell>
          <cell r="D155">
            <v>2189.8104909404833</v>
          </cell>
        </row>
        <row r="156">
          <cell r="A156">
            <v>171</v>
          </cell>
          <cell r="B156">
            <v>1202133.5750349495</v>
          </cell>
          <cell r="C156">
            <v>1156319.8872022713</v>
          </cell>
          <cell r="D156">
            <v>2171.9920827003593</v>
          </cell>
        </row>
        <row r="157">
          <cell r="A157">
            <v>170</v>
          </cell>
          <cell r="B157">
            <v>1202049.7154983932</v>
          </cell>
          <cell r="C157">
            <v>1156310.1013995111</v>
          </cell>
          <cell r="D157">
            <v>2158.873111628614</v>
          </cell>
        </row>
        <row r="158">
          <cell r="A158">
            <v>156</v>
          </cell>
          <cell r="B158">
            <v>1202038.5740666685</v>
          </cell>
          <cell r="C158">
            <v>1156228.7233294747</v>
          </cell>
          <cell r="D158">
            <v>2121.634833669566</v>
          </cell>
        </row>
        <row r="159">
          <cell r="A159">
            <v>158</v>
          </cell>
          <cell r="B159">
            <v>1202083.7649139848</v>
          </cell>
          <cell r="C159">
            <v>1156114.8913786726</v>
          </cell>
          <cell r="D159">
            <v>2176.2891893089845</v>
          </cell>
        </row>
      </sheetData>
      <sheetData sheetId="11"/>
      <sheetData sheetId="12"/>
      <sheetData sheetId="13">
        <row r="1">
          <cell r="A1" t="str">
            <v>Name</v>
          </cell>
        </row>
      </sheetData>
      <sheetData sheetId="14">
        <row r="1">
          <cell r="A1" t="str">
            <v>Name</v>
          </cell>
        </row>
      </sheetData>
      <sheetData sheetId="15">
        <row r="1">
          <cell r="A1" t="str">
            <v>Name</v>
          </cell>
        </row>
      </sheetData>
      <sheetData sheetId="16">
        <row r="1">
          <cell r="A1" t="str">
            <v>Name</v>
          </cell>
        </row>
      </sheetData>
      <sheetData sheetId="17">
        <row r="1">
          <cell r="A1" t="str">
            <v>Name</v>
          </cell>
        </row>
      </sheetData>
      <sheetData sheetId="18">
        <row r="1">
          <cell r="A1" t="str">
            <v>Name</v>
          </cell>
        </row>
      </sheetData>
      <sheetData sheetId="19">
        <row r="1">
          <cell r="A1" t="str">
            <v>Name</v>
          </cell>
        </row>
      </sheetData>
      <sheetData sheetId="20">
        <row r="1">
          <cell r="A1" t="str">
            <v>Name</v>
          </cell>
        </row>
      </sheetData>
      <sheetData sheetId="21">
        <row r="1">
          <cell r="A1" t="str">
            <v>Name</v>
          </cell>
        </row>
      </sheetData>
      <sheetData sheetId="22">
        <row r="1">
          <cell r="A1" t="str">
            <v>Name</v>
          </cell>
        </row>
      </sheetData>
      <sheetData sheetId="23" refreshError="1"/>
      <sheetData sheetId="24"/>
      <sheetData sheetId="25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2"/>
      <sheetName val="Hoja1"/>
      <sheetName val="Design"/>
      <sheetName val="Design (3)"/>
      <sheetName val="Resumen"/>
      <sheetName val="AREAS"/>
      <sheetName val="AREAS (2)"/>
      <sheetName val="Base de Diseño"/>
      <sheetName val="Design_(3)"/>
      <sheetName val="AREAS_(2)"/>
      <sheetName val="Base_de_Diseño"/>
      <sheetName val="Design_(3)2"/>
      <sheetName val="AREAS_(2)2"/>
      <sheetName val="Base_de_Diseño2"/>
      <sheetName val="Design_(3)1"/>
      <sheetName val="AREAS_(2)1"/>
      <sheetName val="Base_de_Diseño1"/>
      <sheetName val="ENE"/>
      <sheetName val="FEB"/>
      <sheetName val="MAR"/>
      <sheetName val="APU PVC"/>
      <sheetName val="Equipos"/>
      <sheetName val="Seguimiento"/>
      <sheetName val="Resumen metas"/>
      <sheetName val="Brecha EPM"/>
    </sheetNames>
    <sheetDataSet>
      <sheetData sheetId="0"/>
      <sheetData sheetId="1"/>
      <sheetData sheetId="2" refreshError="1">
        <row r="24">
          <cell r="A24">
            <v>41</v>
          </cell>
          <cell r="B24" t="str">
            <v>C23</v>
          </cell>
          <cell r="C24" t="str">
            <v>C24</v>
          </cell>
          <cell r="G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0.14000000000000001</v>
          </cell>
          <cell r="S24">
            <v>0.14000000000000001</v>
          </cell>
          <cell r="T24">
            <v>98</v>
          </cell>
          <cell r="U24">
            <v>55</v>
          </cell>
          <cell r="V24">
            <v>0.68799999999999994</v>
          </cell>
          <cell r="X24">
            <v>0</v>
          </cell>
          <cell r="Y24">
            <v>0</v>
          </cell>
          <cell r="AA24">
            <v>0</v>
          </cell>
          <cell r="AB24">
            <v>0</v>
          </cell>
          <cell r="AC24">
            <v>0.58479999999999999</v>
          </cell>
          <cell r="AD24">
            <v>8.1872E-2</v>
          </cell>
          <cell r="AE24">
            <v>0.36391863839017491</v>
          </cell>
          <cell r="AF24">
            <v>0.39191863839017493</v>
          </cell>
          <cell r="AG24">
            <v>0.40591863839017495</v>
          </cell>
          <cell r="AH24">
            <v>1.5</v>
          </cell>
          <cell r="AI24">
            <v>34.4</v>
          </cell>
          <cell r="AJ24">
            <v>2.73</v>
          </cell>
          <cell r="AK24">
            <v>8</v>
          </cell>
          <cell r="AL24">
            <v>0.2</v>
          </cell>
          <cell r="AM24">
            <v>1.4E-2</v>
          </cell>
          <cell r="AN24">
            <v>2.6416015625000004E-2</v>
          </cell>
          <cell r="AO24">
            <v>3.125E-2</v>
          </cell>
          <cell r="AP24">
            <v>0.132080078125</v>
          </cell>
          <cell r="AQ24">
            <v>0.61072897398997683</v>
          </cell>
          <cell r="AR24">
            <v>1.4466834904916968</v>
          </cell>
          <cell r="AS24">
            <v>0.28711075111550549</v>
          </cell>
          <cell r="AT24">
            <v>1.901069723093016E-2</v>
          </cell>
          <cell r="AU24">
            <v>4.5426712855930168E-2</v>
          </cell>
          <cell r="AV24">
            <v>1.6044969145610353</v>
          </cell>
          <cell r="AW24">
            <v>50.406757194924396</v>
          </cell>
          <cell r="AX24">
            <v>2.9757915078715665E-2</v>
          </cell>
          <cell r="AY24">
            <v>63.606269545937934</v>
          </cell>
          <cell r="AZ24" t="b">
            <v>0</v>
          </cell>
          <cell r="BA24">
            <v>0</v>
          </cell>
          <cell r="BB24">
            <v>1E-3</v>
          </cell>
          <cell r="BC24">
            <v>0</v>
          </cell>
          <cell r="BD24">
            <v>0</v>
          </cell>
          <cell r="BE24">
            <v>1E-3</v>
          </cell>
          <cell r="BF24">
            <v>0</v>
          </cell>
          <cell r="BG24">
            <v>2.6748963180841235E-2</v>
          </cell>
          <cell r="BH24">
            <v>5.9999999999999991</v>
          </cell>
          <cell r="BI24">
            <v>1.2</v>
          </cell>
          <cell r="BJ24">
            <v>2.3094556883468089E-2</v>
          </cell>
          <cell r="BK24">
            <v>5.4344556883468093E-2</v>
          </cell>
          <cell r="BL24">
            <v>7.4482604539801915E-6</v>
          </cell>
          <cell r="BM24">
            <v>6.5222406172706485E-2</v>
          </cell>
          <cell r="BN24">
            <v>0</v>
          </cell>
          <cell r="BO24">
            <v>701.46299999999997</v>
          </cell>
          <cell r="BP24">
            <v>700.52299999999991</v>
          </cell>
          <cell r="BQ24">
            <v>701.66300000000001</v>
          </cell>
          <cell r="BR24">
            <v>700.72299999999996</v>
          </cell>
          <cell r="BS24">
            <v>702.86300000000006</v>
          </cell>
          <cell r="BT24">
            <v>701.923</v>
          </cell>
          <cell r="BU24" t="b">
            <v>0</v>
          </cell>
          <cell r="BV24">
            <v>1.2000000000000455</v>
          </cell>
          <cell r="BW24">
            <v>1.2000000000000455</v>
          </cell>
          <cell r="BX24">
            <v>1.4000000000000454</v>
          </cell>
          <cell r="BY24">
            <v>200</v>
          </cell>
          <cell r="BZ24">
            <v>0.65</v>
          </cell>
          <cell r="CA24">
            <v>0.25</v>
          </cell>
          <cell r="CB24">
            <v>1.2000000000000455</v>
          </cell>
          <cell r="CC24">
            <v>1.517237881576035</v>
          </cell>
          <cell r="CD24">
            <v>1346.1693104283372</v>
          </cell>
          <cell r="CE24">
            <v>7.2123844739336085E-2</v>
          </cell>
          <cell r="CF24">
            <v>595.02171909952267</v>
          </cell>
          <cell r="CG24">
            <v>1941.1910295278599</v>
          </cell>
          <cell r="CH24">
            <v>1.5</v>
          </cell>
          <cell r="CI24">
            <v>2243</v>
          </cell>
          <cell r="CJ24">
            <v>1.2981660919713731</v>
          </cell>
          <cell r="CK24">
            <v>1.5</v>
          </cell>
          <cell r="CL24">
            <v>1</v>
          </cell>
          <cell r="CM24">
            <v>2</v>
          </cell>
        </row>
        <row r="25">
          <cell r="A25">
            <v>42</v>
          </cell>
          <cell r="B25" t="str">
            <v>C24</v>
          </cell>
          <cell r="C25" t="str">
            <v>C25</v>
          </cell>
          <cell r="F25">
            <v>0</v>
          </cell>
          <cell r="G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0.06</v>
          </cell>
          <cell r="R25">
            <v>2.29</v>
          </cell>
          <cell r="S25">
            <v>2.4900000000000002</v>
          </cell>
          <cell r="T25">
            <v>98</v>
          </cell>
          <cell r="U25">
            <v>976</v>
          </cell>
          <cell r="V25">
            <v>0.68799999999999994</v>
          </cell>
          <cell r="X25">
            <v>0</v>
          </cell>
          <cell r="Y25">
            <v>0</v>
          </cell>
          <cell r="AA25">
            <v>0</v>
          </cell>
          <cell r="AB25">
            <v>0</v>
          </cell>
          <cell r="AC25">
            <v>0.58479999999999999</v>
          </cell>
          <cell r="AD25">
            <v>1.4561519999999999</v>
          </cell>
          <cell r="AE25">
            <v>5.2413768138950738</v>
          </cell>
          <cell r="AF25">
            <v>5.739376813895074</v>
          </cell>
          <cell r="AG25">
            <v>5.9883768138950737</v>
          </cell>
          <cell r="AH25">
            <v>5.9883768138950737</v>
          </cell>
          <cell r="AI25">
            <v>21.41</v>
          </cell>
          <cell r="AJ25">
            <v>12.42</v>
          </cell>
          <cell r="AK25">
            <v>8</v>
          </cell>
          <cell r="AL25">
            <v>0.2</v>
          </cell>
          <cell r="AM25">
            <v>1.4E-2</v>
          </cell>
          <cell r="AN25">
            <v>3.604583740234376E-2</v>
          </cell>
          <cell r="AO25">
            <v>6.5625000000000003E-2</v>
          </cell>
          <cell r="AP25">
            <v>0.18022918701171878</v>
          </cell>
          <cell r="AQ25">
            <v>1.5544337415645531</v>
          </cell>
          <cell r="AR25">
            <v>3.1326009684718326</v>
          </cell>
          <cell r="AS25">
            <v>1.6910176312454894</v>
          </cell>
          <cell r="AT25">
            <v>0.12315312216688967</v>
          </cell>
          <cell r="AU25">
            <v>0.15919895956923344</v>
          </cell>
          <cell r="AV25">
            <v>3.4223022332959703</v>
          </cell>
          <cell r="AW25">
            <v>107.51479554486565</v>
          </cell>
          <cell r="AX25">
            <v>5.569816492276302E-2</v>
          </cell>
          <cell r="AY25">
            <v>110.01375000885056</v>
          </cell>
          <cell r="AZ25" t="str">
            <v>46°24'27''</v>
          </cell>
          <cell r="BA25">
            <v>6.9982626934023706</v>
          </cell>
          <cell r="BB25">
            <v>0.114</v>
          </cell>
          <cell r="BC25">
            <v>0.01</v>
          </cell>
          <cell r="BD25">
            <v>2.4E-2</v>
          </cell>
          <cell r="BE25">
            <v>0.14799999999999999</v>
          </cell>
          <cell r="BF25">
            <v>0.14799999999999999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0.15</v>
          </cell>
          <cell r="BO25">
            <v>700.43299999999988</v>
          </cell>
          <cell r="BP25">
            <v>697.77299999999991</v>
          </cell>
          <cell r="BQ25">
            <v>700.63299999999992</v>
          </cell>
          <cell r="BR25">
            <v>697.97299999999996</v>
          </cell>
          <cell r="BS25">
            <v>701.923</v>
          </cell>
          <cell r="BT25">
            <v>699.173</v>
          </cell>
          <cell r="BU25">
            <v>0</v>
          </cell>
          <cell r="BV25">
            <v>1.2900000000000773</v>
          </cell>
          <cell r="BW25">
            <v>1.2000000000000455</v>
          </cell>
          <cell r="BX25">
            <v>1.4900000000000773</v>
          </cell>
          <cell r="BY25">
            <v>200</v>
          </cell>
          <cell r="BZ25">
            <v>0.65</v>
          </cell>
          <cell r="CA25">
            <v>0.25</v>
          </cell>
          <cell r="CB25">
            <v>1.2450000000000614</v>
          </cell>
          <cell r="CC25">
            <v>1.5630104899036985</v>
          </cell>
          <cell r="CD25">
            <v>1386.7810571670566</v>
          </cell>
          <cell r="CE25">
            <v>6.7611691465736201E-2</v>
          </cell>
          <cell r="CF25">
            <v>557.7964545923237</v>
          </cell>
          <cell r="CG25">
            <v>1944.5775117593803</v>
          </cell>
          <cell r="CH25">
            <v>1.5</v>
          </cell>
          <cell r="CI25">
            <v>2243</v>
          </cell>
          <cell r="CJ25">
            <v>1.3004307925274501</v>
          </cell>
          <cell r="CK25">
            <v>1.5</v>
          </cell>
          <cell r="CL25">
            <v>1</v>
          </cell>
          <cell r="CM25">
            <v>2</v>
          </cell>
        </row>
        <row r="26">
          <cell r="A26">
            <v>43</v>
          </cell>
          <cell r="B26" t="str">
            <v>C25</v>
          </cell>
          <cell r="C26" t="str">
            <v>C26</v>
          </cell>
          <cell r="F26">
            <v>0</v>
          </cell>
          <cell r="G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S26">
            <v>2.4900000000000002</v>
          </cell>
          <cell r="T26">
            <v>98</v>
          </cell>
          <cell r="U26">
            <v>976</v>
          </cell>
          <cell r="V26">
            <v>0.68799999999999994</v>
          </cell>
          <cell r="X26">
            <v>0</v>
          </cell>
          <cell r="Y26">
            <v>0</v>
          </cell>
          <cell r="AA26">
            <v>0</v>
          </cell>
          <cell r="AB26">
            <v>0</v>
          </cell>
          <cell r="AC26">
            <v>0.58479999999999999</v>
          </cell>
          <cell r="AD26">
            <v>1.4561519999999999</v>
          </cell>
          <cell r="AE26">
            <v>5.2413768138950738</v>
          </cell>
          <cell r="AF26">
            <v>5.739376813895074</v>
          </cell>
          <cell r="AG26">
            <v>5.9883768138950737</v>
          </cell>
          <cell r="AH26">
            <v>5.9883768138950737</v>
          </cell>
          <cell r="AI26">
            <v>35.950000000000003</v>
          </cell>
          <cell r="AJ26">
            <v>15.24</v>
          </cell>
          <cell r="AK26">
            <v>8</v>
          </cell>
          <cell r="AL26">
            <v>0.2</v>
          </cell>
          <cell r="AM26">
            <v>1.4E-2</v>
          </cell>
          <cell r="AN26">
            <v>3.4239578247070315E-2</v>
          </cell>
          <cell r="AO26">
            <v>6.5625000000000003E-2</v>
          </cell>
          <cell r="AP26">
            <v>0.17119789123535156</v>
          </cell>
          <cell r="AQ26">
            <v>1.6739046051147981</v>
          </cell>
          <cell r="AR26">
            <v>3.465378469014496</v>
          </cell>
          <cell r="AS26">
            <v>1.9916482940709745</v>
          </cell>
          <cell r="AT26">
            <v>0.14281124500634698</v>
          </cell>
          <cell r="AU26">
            <v>0.17705082325341731</v>
          </cell>
          <cell r="AV26">
            <v>3.7909673693793788</v>
          </cell>
          <cell r="AW26">
            <v>119.09675237640882</v>
          </cell>
          <cell r="AX26">
            <v>5.0281613011315632E-2</v>
          </cell>
          <cell r="AY26">
            <v>124.83245362014297</v>
          </cell>
          <cell r="AZ26" t="str">
            <v>14°49'07''</v>
          </cell>
          <cell r="BA26">
            <v>23.069239201803441</v>
          </cell>
          <cell r="BB26">
            <v>1.7999999999999999E-2</v>
          </cell>
          <cell r="BC26">
            <v>2E-3</v>
          </cell>
          <cell r="BD26">
            <v>7.0000000000000001E-3</v>
          </cell>
          <cell r="BE26">
            <v>2.6999999999999996E-2</v>
          </cell>
          <cell r="BF26">
            <v>2.6999999999999996E-2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0.03</v>
          </cell>
          <cell r="BO26">
            <v>697.75299999999993</v>
          </cell>
          <cell r="BP26">
            <v>692.27299999999991</v>
          </cell>
          <cell r="BQ26">
            <v>697.95299999999997</v>
          </cell>
          <cell r="BR26">
            <v>692.47299999999996</v>
          </cell>
          <cell r="BS26">
            <v>699.173</v>
          </cell>
          <cell r="BT26">
            <v>693.673</v>
          </cell>
          <cell r="BU26">
            <v>0</v>
          </cell>
          <cell r="BV26">
            <v>1.2200000000000273</v>
          </cell>
          <cell r="BW26">
            <v>1.2000000000000455</v>
          </cell>
          <cell r="BX26">
            <v>1.4200000000000272</v>
          </cell>
          <cell r="BY26">
            <v>200</v>
          </cell>
          <cell r="BZ26">
            <v>0.65</v>
          </cell>
          <cell r="CA26">
            <v>0.25</v>
          </cell>
          <cell r="CB26">
            <v>1.2100000000000364</v>
          </cell>
          <cell r="CC26">
            <v>1.5274699047851064</v>
          </cell>
          <cell r="CD26">
            <v>1355.2476730205858</v>
          </cell>
          <cell r="CE26">
            <v>7.1084511354439828E-2</v>
          </cell>
          <cell r="CF26">
            <v>586.44721867412864</v>
          </cell>
          <cell r="CG26">
            <v>1941.6948916947144</v>
          </cell>
          <cell r="CH26">
            <v>1.5</v>
          </cell>
          <cell r="CI26">
            <v>2243</v>
          </cell>
          <cell r="CJ26">
            <v>1.2985030483914719</v>
          </cell>
          <cell r="CK26">
            <v>1.5</v>
          </cell>
          <cell r="CL26">
            <v>1</v>
          </cell>
          <cell r="CM26">
            <v>2</v>
          </cell>
        </row>
        <row r="27">
          <cell r="A27">
            <v>44</v>
          </cell>
          <cell r="B27" t="str">
            <v>C26</v>
          </cell>
          <cell r="C27" t="str">
            <v>C27</v>
          </cell>
          <cell r="F27">
            <v>0</v>
          </cell>
          <cell r="G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R27">
            <v>1.82</v>
          </cell>
          <cell r="S27">
            <v>4.3100000000000005</v>
          </cell>
          <cell r="T27">
            <v>98</v>
          </cell>
          <cell r="U27">
            <v>1689</v>
          </cell>
          <cell r="V27">
            <v>0.68799999999999994</v>
          </cell>
          <cell r="X27">
            <v>0</v>
          </cell>
          <cell r="Y27">
            <v>0</v>
          </cell>
          <cell r="AA27">
            <v>0</v>
          </cell>
          <cell r="AB27">
            <v>0</v>
          </cell>
          <cell r="AC27">
            <v>0.58479999999999999</v>
          </cell>
          <cell r="AD27">
            <v>2.5204879999999998</v>
          </cell>
          <cell r="AE27">
            <v>8.7148022025667249</v>
          </cell>
          <cell r="AF27">
            <v>9.576802202566725</v>
          </cell>
          <cell r="AG27">
            <v>10.007802202566726</v>
          </cell>
          <cell r="AH27">
            <v>10.007802202566726</v>
          </cell>
          <cell r="AI27">
            <v>37.86</v>
          </cell>
          <cell r="AJ27">
            <v>2.37</v>
          </cell>
          <cell r="AK27">
            <v>8</v>
          </cell>
          <cell r="AL27">
            <v>0.2</v>
          </cell>
          <cell r="AM27">
            <v>1.4E-2</v>
          </cell>
          <cell r="AN27">
            <v>7.0972442626953139E-2</v>
          </cell>
          <cell r="AO27">
            <v>8.4375000000000006E-2</v>
          </cell>
          <cell r="AP27">
            <v>0.35486221313476568</v>
          </cell>
          <cell r="AQ27">
            <v>1.0022846586341174</v>
          </cell>
          <cell r="AR27">
            <v>1.3997963163271712</v>
          </cell>
          <cell r="AS27">
            <v>0.58002549139143122</v>
          </cell>
          <cell r="AT27">
            <v>5.1201556418619225E-2</v>
          </cell>
          <cell r="AU27">
            <v>0.12217399904557236</v>
          </cell>
          <cell r="AV27">
            <v>1.4949674462920284</v>
          </cell>
          <cell r="AW27">
            <v>46.965787466269312</v>
          </cell>
          <cell r="AX27">
            <v>0.21308707343093736</v>
          </cell>
          <cell r="AY27">
            <v>156.0577941306515</v>
          </cell>
          <cell r="AZ27" t="str">
            <v>31°13'31''</v>
          </cell>
          <cell r="BA27">
            <v>10.735626297086231</v>
          </cell>
          <cell r="BB27">
            <v>1E-3</v>
          </cell>
          <cell r="BC27">
            <v>1.7999999999999999E-2</v>
          </cell>
          <cell r="BD27">
            <v>5.0000000000000001E-3</v>
          </cell>
          <cell r="BE27">
            <v>2.4E-2</v>
          </cell>
          <cell r="BF27">
            <v>2.3E-2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0.02</v>
          </cell>
          <cell r="BO27">
            <v>692.25299999999993</v>
          </cell>
          <cell r="BP27">
            <v>691.35299999999995</v>
          </cell>
          <cell r="BQ27">
            <v>692.45299999999997</v>
          </cell>
          <cell r="BR27">
            <v>691.553</v>
          </cell>
          <cell r="BS27">
            <v>693.673</v>
          </cell>
          <cell r="BT27">
            <v>692.75300000000016</v>
          </cell>
          <cell r="BU27">
            <v>0</v>
          </cell>
          <cell r="BV27">
            <v>1.2200000000000273</v>
          </cell>
          <cell r="BW27">
            <v>1.2000000000001592</v>
          </cell>
          <cell r="BX27">
            <v>1.4200000000000272</v>
          </cell>
          <cell r="BY27">
            <v>200</v>
          </cell>
          <cell r="BZ27">
            <v>0.65</v>
          </cell>
          <cell r="CA27">
            <v>0.25</v>
          </cell>
          <cell r="CB27">
            <v>1.2100000000000932</v>
          </cell>
          <cell r="CC27">
            <v>1.5274699047851645</v>
          </cell>
          <cell r="CD27">
            <v>1355.2476730206374</v>
          </cell>
          <cell r="CE27">
            <v>7.1084511354432722E-2</v>
          </cell>
          <cell r="CF27">
            <v>586.44721867406997</v>
          </cell>
          <cell r="CG27">
            <v>1941.6948916947074</v>
          </cell>
          <cell r="CH27">
            <v>1.5</v>
          </cell>
          <cell r="CI27">
            <v>2243</v>
          </cell>
          <cell r="CJ27">
            <v>1.2985030483914672</v>
          </cell>
          <cell r="CK27">
            <v>1.5</v>
          </cell>
          <cell r="CL27">
            <v>1</v>
          </cell>
          <cell r="CM27">
            <v>2</v>
          </cell>
        </row>
        <row r="28">
          <cell r="A28">
            <v>45</v>
          </cell>
          <cell r="B28" t="str">
            <v>C27</v>
          </cell>
          <cell r="C28" t="str">
            <v>C28</v>
          </cell>
          <cell r="F28">
            <v>0</v>
          </cell>
          <cell r="G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S28">
            <v>4.3100000000000005</v>
          </cell>
          <cell r="T28">
            <v>98</v>
          </cell>
          <cell r="U28">
            <v>1689</v>
          </cell>
          <cell r="V28">
            <v>0.68799999999999994</v>
          </cell>
          <cell r="X28">
            <v>0</v>
          </cell>
          <cell r="Y28">
            <v>0</v>
          </cell>
          <cell r="AA28">
            <v>0</v>
          </cell>
          <cell r="AB28">
            <v>0</v>
          </cell>
          <cell r="AC28">
            <v>0.58479999999999999</v>
          </cell>
          <cell r="AD28">
            <v>2.5204879999999998</v>
          </cell>
          <cell r="AE28">
            <v>8.7148022025667249</v>
          </cell>
          <cell r="AF28">
            <v>9.576802202566725</v>
          </cell>
          <cell r="AG28">
            <v>10.007802202566726</v>
          </cell>
          <cell r="AH28">
            <v>10.007802202566726</v>
          </cell>
          <cell r="AI28">
            <v>10.66</v>
          </cell>
          <cell r="AJ28">
            <v>28.34</v>
          </cell>
          <cell r="AK28">
            <v>8</v>
          </cell>
          <cell r="AL28">
            <v>0.2</v>
          </cell>
          <cell r="AM28">
            <v>1.4E-2</v>
          </cell>
          <cell r="AN28">
            <v>3.7921905517578125E-2</v>
          </cell>
          <cell r="AO28">
            <v>8.4375000000000006E-2</v>
          </cell>
          <cell r="AP28">
            <v>0.18960952758789063</v>
          </cell>
          <cell r="AQ28">
            <v>2.4151515023277716</v>
          </cell>
          <cell r="AR28">
            <v>4.739217407238173</v>
          </cell>
          <cell r="AS28">
            <v>4.0204471941531734</v>
          </cell>
          <cell r="AT28">
            <v>0.29729647192640635</v>
          </cell>
          <cell r="AU28">
            <v>0.33521837744398447</v>
          </cell>
          <cell r="AV28">
            <v>5.1696064879540211</v>
          </cell>
          <cell r="AW28">
            <v>162.40797764506488</v>
          </cell>
          <cell r="AX28">
            <v>6.1621370745951379E-2</v>
          </cell>
          <cell r="AY28">
            <v>209.63757846663421</v>
          </cell>
          <cell r="AZ28" t="str">
            <v>53°34'47''</v>
          </cell>
          <cell r="BA28">
            <v>5.9415948551823039</v>
          </cell>
          <cell r="BB28">
            <v>0.21299999999999999</v>
          </cell>
          <cell r="BC28">
            <v>2.5000000000000001E-2</v>
          </cell>
          <cell r="BD28">
            <v>0.06</v>
          </cell>
          <cell r="BE28">
            <v>0.29799999999999999</v>
          </cell>
          <cell r="BF28">
            <v>0.29799999999999999</v>
          </cell>
          <cell r="BG28">
            <v>0.17846555509173276</v>
          </cell>
          <cell r="BH28">
            <v>5.9999999999999991</v>
          </cell>
          <cell r="BI28">
            <v>1.2</v>
          </cell>
          <cell r="BJ28">
            <v>0.74048335383162911</v>
          </cell>
          <cell r="BK28">
            <v>0.82485835383162909</v>
          </cell>
          <cell r="BL28">
            <v>1.1824847743831498E-3</v>
          </cell>
          <cell r="BM28">
            <v>0.99124900632721458</v>
          </cell>
          <cell r="BN28">
            <v>0.92</v>
          </cell>
          <cell r="BO28">
            <v>690.84299999999996</v>
          </cell>
          <cell r="BP28">
            <v>687.82299999999998</v>
          </cell>
          <cell r="BQ28">
            <v>691.04300000000001</v>
          </cell>
          <cell r="BR28">
            <v>688.02300000000002</v>
          </cell>
          <cell r="BS28">
            <v>692.75300000000016</v>
          </cell>
          <cell r="BT28">
            <v>689.22299999999996</v>
          </cell>
          <cell r="BU28">
            <v>0</v>
          </cell>
          <cell r="BV28">
            <v>1.7100000000001501</v>
          </cell>
          <cell r="BW28">
            <v>1.1999999999999318</v>
          </cell>
          <cell r="BX28">
            <v>1.91000000000015</v>
          </cell>
          <cell r="BY28">
            <v>200</v>
          </cell>
          <cell r="BZ28">
            <v>0.65</v>
          </cell>
          <cell r="CA28">
            <v>0.25</v>
          </cell>
          <cell r="CB28">
            <v>1.4550000000000409</v>
          </cell>
          <cell r="CC28">
            <v>1.7676352489324805</v>
          </cell>
          <cell r="CD28">
            <v>1568.3343746153434</v>
          </cell>
          <cell r="CE28">
            <v>5.1142665311504576E-2</v>
          </cell>
          <cell r="CF28">
            <v>421.92698881991276</v>
          </cell>
          <cell r="CG28">
            <v>1990.2613634352563</v>
          </cell>
          <cell r="CH28">
            <v>1.5</v>
          </cell>
          <cell r="CI28">
            <v>2243</v>
          </cell>
          <cell r="CJ28">
            <v>1.3309817410400733</v>
          </cell>
          <cell r="CK28">
            <v>1.5</v>
          </cell>
          <cell r="CL28">
            <v>1</v>
          </cell>
          <cell r="CM28">
            <v>2</v>
          </cell>
        </row>
        <row r="29">
          <cell r="A29">
            <v>46</v>
          </cell>
          <cell r="B29" t="str">
            <v>C28</v>
          </cell>
          <cell r="C29" t="str">
            <v>C13</v>
          </cell>
          <cell r="F29">
            <v>0</v>
          </cell>
          <cell r="G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S29">
            <v>4.3100000000000005</v>
          </cell>
          <cell r="T29">
            <v>98</v>
          </cell>
          <cell r="U29">
            <v>1689</v>
          </cell>
          <cell r="V29">
            <v>0.68799999999999994</v>
          </cell>
          <cell r="X29">
            <v>0</v>
          </cell>
          <cell r="Y29">
            <v>0</v>
          </cell>
          <cell r="AA29">
            <v>0</v>
          </cell>
          <cell r="AB29">
            <v>0</v>
          </cell>
          <cell r="AC29">
            <v>0.58479999999999999</v>
          </cell>
          <cell r="AD29">
            <v>2.5204879999999998</v>
          </cell>
          <cell r="AE29">
            <v>8.7148022025667249</v>
          </cell>
          <cell r="AF29">
            <v>9.576802202566725</v>
          </cell>
          <cell r="AG29">
            <v>10.007802202566726</v>
          </cell>
          <cell r="AH29">
            <v>10.007802202566726</v>
          </cell>
          <cell r="AI29">
            <v>23.71</v>
          </cell>
          <cell r="AJ29">
            <v>3.58</v>
          </cell>
          <cell r="AK29">
            <v>8</v>
          </cell>
          <cell r="AL29">
            <v>0.2</v>
          </cell>
          <cell r="AM29">
            <v>1.4E-2</v>
          </cell>
          <cell r="AN29">
            <v>6.3768768310546856E-2</v>
          </cell>
          <cell r="AO29">
            <v>8.4375000000000006E-2</v>
          </cell>
          <cell r="AP29">
            <v>0.31884384155273426</v>
          </cell>
          <cell r="AQ29">
            <v>1.1605158588573394</v>
          </cell>
          <cell r="AR29">
            <v>1.721215988286543</v>
          </cell>
          <cell r="AS29">
            <v>0.79996836719410802</v>
          </cell>
          <cell r="AT29">
            <v>6.8644090655422429E-2</v>
          </cell>
          <cell r="AU29">
            <v>0.13241285896596927</v>
          </cell>
          <cell r="AV29">
            <v>1.837380386461664</v>
          </cell>
          <cell r="AW29">
            <v>57.723007239579395</v>
          </cell>
          <cell r="AX29">
            <v>0.17337631355603725</v>
          </cell>
          <cell r="AY29">
            <v>166.92567948968951</v>
          </cell>
          <cell r="AZ29" t="str">
            <v>42°42'43''</v>
          </cell>
          <cell r="BA29">
            <v>7.6724561551686419</v>
          </cell>
          <cell r="BB29">
            <v>1E-3</v>
          </cell>
          <cell r="BC29">
            <v>4.5999999999999999E-2</v>
          </cell>
          <cell r="BD29">
            <v>6.5000000000000002E-2</v>
          </cell>
          <cell r="BE29">
            <v>0.112</v>
          </cell>
          <cell r="BF29">
            <v>0.111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0.11</v>
          </cell>
          <cell r="BO29">
            <v>687.76299999999992</v>
          </cell>
          <cell r="BP29">
            <v>686.9129999999999</v>
          </cell>
          <cell r="BQ29">
            <v>687.96299999999997</v>
          </cell>
          <cell r="BR29">
            <v>687.11299999999994</v>
          </cell>
          <cell r="BS29">
            <v>689.22299999999996</v>
          </cell>
          <cell r="BT29">
            <v>688.11300000000006</v>
          </cell>
          <cell r="BU29">
            <v>0</v>
          </cell>
          <cell r="BV29">
            <v>1.2599999999999909</v>
          </cell>
          <cell r="BW29">
            <v>1.0000000000001137</v>
          </cell>
          <cell r="BX29">
            <v>1.4599999999999909</v>
          </cell>
          <cell r="BY29">
            <v>200</v>
          </cell>
          <cell r="BZ29">
            <v>0.65</v>
          </cell>
          <cell r="CA29">
            <v>0.25</v>
          </cell>
          <cell r="CB29">
            <v>1.1300000000000523</v>
          </cell>
          <cell r="CC29">
            <v>1.4446357810494874</v>
          </cell>
          <cell r="CD29">
            <v>1281.7530967361579</v>
          </cell>
          <cell r="CE29">
            <v>8.0049116323609004E-2</v>
          </cell>
          <cell r="CF29">
            <v>660.40520966977431</v>
          </cell>
          <cell r="CG29">
            <v>1942.1583064059323</v>
          </cell>
          <cell r="CH29">
            <v>1.5</v>
          </cell>
          <cell r="CI29">
            <v>2243</v>
          </cell>
          <cell r="CJ29">
            <v>1.2988129556883186</v>
          </cell>
          <cell r="CK29">
            <v>1.5</v>
          </cell>
          <cell r="CL29">
            <v>1</v>
          </cell>
          <cell r="CM29">
            <v>2</v>
          </cell>
        </row>
        <row r="30">
          <cell r="A30">
            <v>47</v>
          </cell>
          <cell r="B30" t="str">
            <v>C13</v>
          </cell>
          <cell r="C30" t="str">
            <v>C14</v>
          </cell>
          <cell r="D30">
            <v>0.3</v>
          </cell>
          <cell r="E30">
            <v>0.81999999999999962</v>
          </cell>
          <cell r="F30">
            <v>1.1199999999999997</v>
          </cell>
          <cell r="G30">
            <v>5</v>
          </cell>
          <cell r="J30">
            <v>0</v>
          </cell>
          <cell r="K30">
            <v>1.0409620105724</v>
          </cell>
          <cell r="L30">
            <v>1.0409620105724</v>
          </cell>
          <cell r="M30">
            <v>3</v>
          </cell>
          <cell r="N30">
            <v>471.90281881227315</v>
          </cell>
          <cell r="O30">
            <v>0.62662245173484554</v>
          </cell>
          <cell r="P30">
            <v>331.18948946129882</v>
          </cell>
          <cell r="Q30">
            <v>0.3</v>
          </cell>
          <cell r="R30">
            <v>8.2100000000000009</v>
          </cell>
          <cell r="S30">
            <v>12.820000000000002</v>
          </cell>
          <cell r="T30">
            <v>98</v>
          </cell>
          <cell r="U30">
            <v>5025</v>
          </cell>
          <cell r="V30">
            <v>0.68799999999999994</v>
          </cell>
          <cell r="X30">
            <v>0</v>
          </cell>
          <cell r="Y30">
            <v>0</v>
          </cell>
          <cell r="AA30">
            <v>0</v>
          </cell>
          <cell r="AB30">
            <v>0</v>
          </cell>
          <cell r="AC30">
            <v>0.58479999999999999</v>
          </cell>
          <cell r="AD30">
            <v>7.4971360000000011</v>
          </cell>
          <cell r="AE30">
            <v>23.931354558715341</v>
          </cell>
          <cell r="AF30">
            <v>23.931354558715341</v>
          </cell>
          <cell r="AG30">
            <v>25.213354558715341</v>
          </cell>
          <cell r="AH30">
            <v>356.40284402001419</v>
          </cell>
          <cell r="AI30">
            <v>74.069999999999993</v>
          </cell>
          <cell r="AJ30">
            <v>0.49</v>
          </cell>
          <cell r="AK30">
            <v>18</v>
          </cell>
          <cell r="AL30">
            <v>0.45</v>
          </cell>
          <cell r="AM30">
            <v>1.4E-2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1.1671964236528531</v>
          </cell>
          <cell r="AW30">
            <v>185.63457031085673</v>
          </cell>
          <cell r="AX30">
            <v>0</v>
          </cell>
          <cell r="AY30">
            <v>120.48880343979978</v>
          </cell>
          <cell r="AZ30" t="str">
            <v>46°26'13''</v>
          </cell>
          <cell r="BA30">
            <v>3.1081370028379447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0.83695201556002952</v>
          </cell>
          <cell r="BH30">
            <v>2.6666666666666665</v>
          </cell>
          <cell r="BI30">
            <v>1.2</v>
          </cell>
          <cell r="BJ30">
            <v>0</v>
          </cell>
          <cell r="BK30">
            <v>0</v>
          </cell>
          <cell r="BL30">
            <v>0</v>
          </cell>
          <cell r="BM30">
            <v>1.1004840207873858</v>
          </cell>
          <cell r="BN30">
            <v>0</v>
          </cell>
          <cell r="BO30">
            <v>686.87299999999993</v>
          </cell>
          <cell r="BP30">
            <v>686.51299999999992</v>
          </cell>
          <cell r="BQ30">
            <v>687.32299999999998</v>
          </cell>
          <cell r="BR30">
            <v>686.96299999999997</v>
          </cell>
          <cell r="BS30">
            <v>688.11300000000006</v>
          </cell>
          <cell r="BT30">
            <v>689.41300000000001</v>
          </cell>
          <cell r="BU30">
            <v>0</v>
          </cell>
          <cell r="BV30">
            <v>0.79000000000007731</v>
          </cell>
          <cell r="BW30">
            <v>2.4500000000000455</v>
          </cell>
          <cell r="BX30">
            <v>1.2400000000000773</v>
          </cell>
          <cell r="BY30">
            <v>450</v>
          </cell>
          <cell r="BZ30">
            <v>0.96250000000000002</v>
          </cell>
          <cell r="CA30">
            <v>0.5625</v>
          </cell>
          <cell r="CB30">
            <v>1.6200000000000614</v>
          </cell>
          <cell r="CC30">
            <v>1.4066499719909016</v>
          </cell>
          <cell r="CD30">
            <v>2736.571583790862</v>
          </cell>
          <cell r="CE30">
            <v>9.2702451954917886E-2</v>
          </cell>
          <cell r="CF30">
            <v>764.79522862807255</v>
          </cell>
          <cell r="CG30">
            <v>3501.3668124189344</v>
          </cell>
          <cell r="CH30">
            <v>1.5</v>
          </cell>
          <cell r="CI30">
            <v>4487</v>
          </cell>
          <cell r="CJ30">
            <v>1.1705037260147986</v>
          </cell>
          <cell r="CK30">
            <v>1.5</v>
          </cell>
          <cell r="CL30">
            <v>2</v>
          </cell>
          <cell r="CM30">
            <v>2</v>
          </cell>
        </row>
        <row r="31">
          <cell r="A31">
            <v>48</v>
          </cell>
          <cell r="B31" t="str">
            <v>C14</v>
          </cell>
          <cell r="C31" t="str">
            <v>C15</v>
          </cell>
          <cell r="F31">
            <v>1.1199999999999997</v>
          </cell>
          <cell r="G31">
            <v>5</v>
          </cell>
          <cell r="J31">
            <v>0</v>
          </cell>
          <cell r="K31">
            <v>0.1114086862725861</v>
          </cell>
          <cell r="L31">
            <v>3.1114086862725863</v>
          </cell>
          <cell r="M31">
            <v>3.1114086862725863</v>
          </cell>
          <cell r="N31">
            <v>469.45924466702473</v>
          </cell>
          <cell r="O31">
            <v>0.62989898989898918</v>
          </cell>
          <cell r="P31">
            <v>331.19733249624136</v>
          </cell>
          <cell r="S31">
            <v>12.820000000000002</v>
          </cell>
          <cell r="T31">
            <v>98</v>
          </cell>
          <cell r="U31">
            <v>5025</v>
          </cell>
          <cell r="V31">
            <v>0.68799999999999994</v>
          </cell>
          <cell r="X31">
            <v>0</v>
          </cell>
          <cell r="Y31">
            <v>0</v>
          </cell>
          <cell r="AA31">
            <v>0</v>
          </cell>
          <cell r="AB31">
            <v>0</v>
          </cell>
          <cell r="AC31">
            <v>0.58479999999999999</v>
          </cell>
          <cell r="AD31">
            <v>7.4971360000000011</v>
          </cell>
          <cell r="AE31">
            <v>23.931354558715341</v>
          </cell>
          <cell r="AF31">
            <v>23.931354558715341</v>
          </cell>
          <cell r="AG31">
            <v>25.213354558715341</v>
          </cell>
          <cell r="AH31">
            <v>356.41068705495672</v>
          </cell>
          <cell r="AI31">
            <v>7.92</v>
          </cell>
          <cell r="AJ31">
            <v>0.49</v>
          </cell>
          <cell r="AK31">
            <v>18</v>
          </cell>
          <cell r="AL31">
            <v>0.45</v>
          </cell>
          <cell r="AM31">
            <v>1.4E-2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1.1671964236528531</v>
          </cell>
          <cell r="AW31">
            <v>185.63457031085673</v>
          </cell>
          <cell r="AX31">
            <v>0</v>
          </cell>
          <cell r="AY31">
            <v>171.69793098169856</v>
          </cell>
          <cell r="AZ31" t="str">
            <v>51°12'33''</v>
          </cell>
          <cell r="BA31">
            <v>2.7823125836732552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0.83697043360582635</v>
          </cell>
          <cell r="BH31">
            <v>2.6666666666666665</v>
          </cell>
          <cell r="BI31">
            <v>1.2</v>
          </cell>
          <cell r="BJ31">
            <v>0</v>
          </cell>
          <cell r="BK31">
            <v>0</v>
          </cell>
          <cell r="BL31">
            <v>0</v>
          </cell>
          <cell r="BM31">
            <v>1.1005158192416571</v>
          </cell>
          <cell r="BN31">
            <v>0</v>
          </cell>
          <cell r="BO31">
            <v>686.51299999999992</v>
          </cell>
          <cell r="BP31">
            <v>686.47299999999996</v>
          </cell>
          <cell r="BQ31">
            <v>686.96299999999997</v>
          </cell>
          <cell r="BR31">
            <v>686.923</v>
          </cell>
          <cell r="BS31">
            <v>689.41300000000001</v>
          </cell>
          <cell r="BT31">
            <v>689.03300000000013</v>
          </cell>
          <cell r="BU31">
            <v>0</v>
          </cell>
          <cell r="BV31">
            <v>2.4500000000000455</v>
          </cell>
          <cell r="BW31">
            <v>2.1100000000001273</v>
          </cell>
          <cell r="BX31">
            <v>2.9000000000000457</v>
          </cell>
          <cell r="BY31">
            <v>450</v>
          </cell>
          <cell r="BZ31">
            <v>0.96250000000000002</v>
          </cell>
          <cell r="CA31">
            <v>0.5625</v>
          </cell>
          <cell r="CB31">
            <v>2.2800000000000864</v>
          </cell>
          <cell r="CC31">
            <v>1.8461750726099502</v>
          </cell>
          <cell r="CD31">
            <v>3591.6470643061298</v>
          </cell>
          <cell r="CE31">
            <v>4.9082623821784632E-2</v>
          </cell>
          <cell r="CF31">
            <v>404.9316465297232</v>
          </cell>
          <cell r="CG31">
            <v>3996.5787108358531</v>
          </cell>
          <cell r="CH31">
            <v>1.5</v>
          </cell>
          <cell r="CI31">
            <v>4487</v>
          </cell>
          <cell r="CJ31">
            <v>1.3360526111552886</v>
          </cell>
          <cell r="CK31">
            <v>1.5</v>
          </cell>
          <cell r="CL31">
            <v>2</v>
          </cell>
          <cell r="CM31">
            <v>2</v>
          </cell>
        </row>
        <row r="32">
          <cell r="A32">
            <v>49</v>
          </cell>
          <cell r="B32" t="str">
            <v>C15</v>
          </cell>
          <cell r="C32" t="str">
            <v>C16</v>
          </cell>
          <cell r="F32">
            <v>1.1199999999999997</v>
          </cell>
          <cell r="G32">
            <v>5</v>
          </cell>
          <cell r="J32">
            <v>0</v>
          </cell>
          <cell r="K32">
            <v>3.8589780837585699E-2</v>
          </cell>
          <cell r="L32">
            <v>3.149998467110172</v>
          </cell>
          <cell r="M32">
            <v>3.149998467110172</v>
          </cell>
          <cell r="N32">
            <v>468.61830850381955</v>
          </cell>
          <cell r="O32">
            <v>0.66974137931034572</v>
          </cell>
          <cell r="P32">
            <v>351.51544098432061</v>
          </cell>
          <cell r="S32">
            <v>12.820000000000002</v>
          </cell>
          <cell r="T32">
            <v>98</v>
          </cell>
          <cell r="U32">
            <v>5025</v>
          </cell>
          <cell r="V32">
            <v>0.68799999999999994</v>
          </cell>
          <cell r="X32">
            <v>0</v>
          </cell>
          <cell r="Y32">
            <v>0</v>
          </cell>
          <cell r="AA32">
            <v>0</v>
          </cell>
          <cell r="AB32">
            <v>0</v>
          </cell>
          <cell r="AC32">
            <v>0.58479999999999999</v>
          </cell>
          <cell r="AD32">
            <v>7.4971360000000011</v>
          </cell>
          <cell r="AE32">
            <v>23.931354558715341</v>
          </cell>
          <cell r="AF32">
            <v>23.931354558715341</v>
          </cell>
          <cell r="AG32">
            <v>25.213354558715341</v>
          </cell>
          <cell r="AH32">
            <v>376.72879554303597</v>
          </cell>
          <cell r="AI32">
            <v>5.22</v>
          </cell>
          <cell r="AJ32">
            <v>40.07</v>
          </cell>
          <cell r="AK32">
            <v>18</v>
          </cell>
          <cell r="AL32">
            <v>0.45</v>
          </cell>
          <cell r="AM32">
            <v>1.4E-2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10.554935394568046</v>
          </cell>
          <cell r="AW32">
            <v>1678.6899419186741</v>
          </cell>
          <cell r="AX32">
            <v>0</v>
          </cell>
          <cell r="AY32">
            <v>150.5004077340291</v>
          </cell>
          <cell r="AZ32" t="str">
            <v>21°11'51''</v>
          </cell>
          <cell r="BA32">
            <v>7.1254554098055687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0.1</v>
          </cell>
          <cell r="BO32">
            <v>686.37299999999993</v>
          </cell>
          <cell r="BP32">
            <v>684.2829999999999</v>
          </cell>
          <cell r="BQ32">
            <v>686.82299999999998</v>
          </cell>
          <cell r="BR32">
            <v>684.73299999999995</v>
          </cell>
          <cell r="BS32">
            <v>689.03300000000013</v>
          </cell>
          <cell r="BT32">
            <v>684.62300000000005</v>
          </cell>
          <cell r="BU32">
            <v>0</v>
          </cell>
          <cell r="BV32">
            <v>2.2100000000001501</v>
          </cell>
          <cell r="BW32">
            <v>-0.10999999999989996</v>
          </cell>
          <cell r="BX32">
            <v>2.6600000000001502</v>
          </cell>
          <cell r="BY32">
            <v>450</v>
          </cell>
          <cell r="BZ32">
            <v>0.96250000000000002</v>
          </cell>
          <cell r="CA32">
            <v>0.5625</v>
          </cell>
          <cell r="CB32">
            <v>1.0500000000001251</v>
          </cell>
          <cell r="CC32">
            <v>0.96987335878849579</v>
          </cell>
          <cell r="CD32">
            <v>1886.8431567093255</v>
          </cell>
          <cell r="CE32">
            <v>0.19554065331898984</v>
          </cell>
          <cell r="CF32">
            <v>1613.2103898816663</v>
          </cell>
          <cell r="CG32">
            <v>3500.0535465909916</v>
          </cell>
          <cell r="CH32">
            <v>1.5</v>
          </cell>
          <cell r="CI32">
            <v>4487</v>
          </cell>
          <cell r="CJ32">
            <v>1.1700647024485151</v>
          </cell>
          <cell r="CK32">
            <v>1.5</v>
          </cell>
          <cell r="CL32">
            <v>2</v>
          </cell>
          <cell r="CM32">
            <v>2</v>
          </cell>
        </row>
        <row r="33">
          <cell r="A33">
            <v>50</v>
          </cell>
          <cell r="B33" t="str">
            <v>C16</v>
          </cell>
          <cell r="C33" t="str">
            <v>C17</v>
          </cell>
          <cell r="F33">
            <v>1.1199999999999997</v>
          </cell>
          <cell r="G33">
            <v>5</v>
          </cell>
          <cell r="J33">
            <v>0</v>
          </cell>
          <cell r="K33">
            <v>0.48517237035901284</v>
          </cell>
          <cell r="L33">
            <v>3.6351708374691847</v>
          </cell>
          <cell r="M33">
            <v>3.6351708374691847</v>
          </cell>
          <cell r="N33">
            <v>458.27944425352018</v>
          </cell>
          <cell r="O33">
            <v>0.64210396039604045</v>
          </cell>
          <cell r="P33">
            <v>329.57461165807547</v>
          </cell>
          <cell r="S33">
            <v>12.820000000000002</v>
          </cell>
          <cell r="T33">
            <v>98</v>
          </cell>
          <cell r="U33">
            <v>5025</v>
          </cell>
          <cell r="V33">
            <v>0.68799999999999994</v>
          </cell>
          <cell r="X33">
            <v>0</v>
          </cell>
          <cell r="Y33">
            <v>0</v>
          </cell>
          <cell r="AA33">
            <v>0</v>
          </cell>
          <cell r="AB33">
            <v>0</v>
          </cell>
          <cell r="AC33">
            <v>0.58479999999999999</v>
          </cell>
          <cell r="AD33">
            <v>7.4971360000000011</v>
          </cell>
          <cell r="AE33">
            <v>23.931354558715341</v>
          </cell>
          <cell r="AF33">
            <v>23.931354558715341</v>
          </cell>
          <cell r="AG33">
            <v>25.213354558715341</v>
          </cell>
          <cell r="AH33">
            <v>354.78796621679084</v>
          </cell>
          <cell r="AI33">
            <v>4.04</v>
          </cell>
          <cell r="AJ33">
            <v>26.1</v>
          </cell>
          <cell r="AK33">
            <v>18</v>
          </cell>
          <cell r="AL33">
            <v>0.45</v>
          </cell>
          <cell r="AM33">
            <v>1.4E-2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8.5185595128479807</v>
          </cell>
          <cell r="AW33">
            <v>1354.8183517269902</v>
          </cell>
          <cell r="AX33">
            <v>0</v>
          </cell>
          <cell r="AY33">
            <v>150.4994376613574</v>
          </cell>
          <cell r="AZ33" t="str">
            <v>00°00'00''</v>
          </cell>
          <cell r="BA33">
            <v>1000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683.88299999999992</v>
          </cell>
          <cell r="BP33">
            <v>682.83299999999997</v>
          </cell>
          <cell r="BQ33">
            <v>684.33299999999997</v>
          </cell>
          <cell r="BR33">
            <v>683.28300000000002</v>
          </cell>
          <cell r="BS33">
            <v>684.62300000000005</v>
          </cell>
          <cell r="BT33">
            <v>683.44299999999998</v>
          </cell>
          <cell r="BU33">
            <v>0</v>
          </cell>
          <cell r="BV33">
            <v>0.29000000000007731</v>
          </cell>
          <cell r="BW33">
            <v>0.15999999999996817</v>
          </cell>
          <cell r="BX33">
            <v>0.74000000000007726</v>
          </cell>
          <cell r="BY33">
            <v>450</v>
          </cell>
          <cell r="BZ33">
            <v>0.96250000000000002</v>
          </cell>
          <cell r="CA33">
            <v>0.5625</v>
          </cell>
          <cell r="CB33">
            <v>0.22500000000002274</v>
          </cell>
          <cell r="CC33">
            <v>0.22785683862238518</v>
          </cell>
          <cell r="CD33">
            <v>443.28479875054001</v>
          </cell>
          <cell r="CE33">
            <v>0.86521412866045633</v>
          </cell>
          <cell r="CF33">
            <v>9279.4215298833951</v>
          </cell>
          <cell r="CG33">
            <v>9722.7063286339344</v>
          </cell>
          <cell r="CH33">
            <v>1.5</v>
          </cell>
          <cell r="CI33">
            <v>4487</v>
          </cell>
          <cell r="CJ33">
            <v>3.2502918415312911</v>
          </cell>
          <cell r="CK33">
            <v>4</v>
          </cell>
          <cell r="CL33">
            <v>2</v>
          </cell>
          <cell r="CM33">
            <v>2</v>
          </cell>
        </row>
        <row r="34">
          <cell r="A34">
            <v>51</v>
          </cell>
          <cell r="B34" t="str">
            <v>C17</v>
          </cell>
          <cell r="C34" t="str">
            <v>C18</v>
          </cell>
          <cell r="D34">
            <v>0.09</v>
          </cell>
          <cell r="F34">
            <v>1.2099999999999997</v>
          </cell>
          <cell r="G34">
            <v>5</v>
          </cell>
          <cell r="J34">
            <v>0</v>
          </cell>
          <cell r="K34">
            <v>7.674231238376758E-2</v>
          </cell>
          <cell r="L34">
            <v>3.7119131498529523</v>
          </cell>
          <cell r="M34">
            <v>3.7119131498529523</v>
          </cell>
          <cell r="N34">
            <v>456.68279766231387</v>
          </cell>
          <cell r="O34">
            <v>0.6266236233907243</v>
          </cell>
          <cell r="P34">
            <v>346.26355758776015</v>
          </cell>
          <cell r="Q34">
            <v>0.09</v>
          </cell>
          <cell r="S34">
            <v>12.910000000000002</v>
          </cell>
          <cell r="T34">
            <v>98</v>
          </cell>
          <cell r="U34">
            <v>5060</v>
          </cell>
          <cell r="V34">
            <v>0.68799999999999994</v>
          </cell>
          <cell r="X34">
            <v>0</v>
          </cell>
          <cell r="Y34">
            <v>0</v>
          </cell>
          <cell r="AA34">
            <v>0</v>
          </cell>
          <cell r="AB34">
            <v>0</v>
          </cell>
          <cell r="AC34">
            <v>0.58479999999999999</v>
          </cell>
          <cell r="AD34">
            <v>7.5497680000000011</v>
          </cell>
          <cell r="AE34">
            <v>24.087004676164803</v>
          </cell>
          <cell r="AF34">
            <v>24.087004676164803</v>
          </cell>
          <cell r="AG34">
            <v>25.378004676164803</v>
          </cell>
          <cell r="AH34">
            <v>371.64156226392492</v>
          </cell>
          <cell r="AI34">
            <v>64.47</v>
          </cell>
          <cell r="AJ34">
            <v>0.62</v>
          </cell>
          <cell r="AK34">
            <v>18</v>
          </cell>
          <cell r="AL34">
            <v>0.45</v>
          </cell>
          <cell r="AM34">
            <v>1.4E-2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1.3129305471944275</v>
          </cell>
          <cell r="AW34">
            <v>208.81258118806932</v>
          </cell>
          <cell r="AX34">
            <v>0</v>
          </cell>
          <cell r="AY34">
            <v>208.24170826422633</v>
          </cell>
          <cell r="AZ34" t="str">
            <v>57°44'32''</v>
          </cell>
          <cell r="BA34">
            <v>2.4182077430262381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0.87273757721530154</v>
          </cell>
          <cell r="BH34">
            <v>2.6666666666666665</v>
          </cell>
          <cell r="BI34">
            <v>1.2</v>
          </cell>
          <cell r="BJ34">
            <v>0</v>
          </cell>
          <cell r="BK34">
            <v>0</v>
          </cell>
          <cell r="BL34">
            <v>0</v>
          </cell>
          <cell r="BM34">
            <v>1.1635873442743006</v>
          </cell>
          <cell r="BN34">
            <v>0</v>
          </cell>
          <cell r="BO34">
            <v>683.00299999999993</v>
          </cell>
          <cell r="BP34">
            <v>682.60299999999995</v>
          </cell>
          <cell r="BQ34">
            <v>683.45299999999997</v>
          </cell>
          <cell r="BR34">
            <v>683.053</v>
          </cell>
          <cell r="BS34">
            <v>683.44299999999998</v>
          </cell>
          <cell r="BT34">
            <v>684.57300000000009</v>
          </cell>
          <cell r="BU34">
            <v>0</v>
          </cell>
          <cell r="BV34">
            <v>-9.9999999999909051E-3</v>
          </cell>
          <cell r="BW34">
            <v>1.5200000000000955</v>
          </cell>
          <cell r="BX34">
            <v>0.44000000000000911</v>
          </cell>
          <cell r="BY34">
            <v>450</v>
          </cell>
          <cell r="BZ34">
            <v>0.96250000000000002</v>
          </cell>
          <cell r="CA34">
            <v>0.5625</v>
          </cell>
          <cell r="CB34">
            <v>0.7550000000000523</v>
          </cell>
          <cell r="CC34">
            <v>0.72046281976272386</v>
          </cell>
          <cell r="CD34">
            <v>1401.626644153703</v>
          </cell>
          <cell r="CE34">
            <v>0.32021685538789268</v>
          </cell>
          <cell r="CF34">
            <v>2905.9679626451261</v>
          </cell>
          <cell r="CG34">
            <v>4307.5946067988289</v>
          </cell>
          <cell r="CH34">
            <v>1.5</v>
          </cell>
          <cell r="CI34">
            <v>4487</v>
          </cell>
          <cell r="CJ34">
            <v>1.4400249409846764</v>
          </cell>
          <cell r="CK34">
            <v>1.5</v>
          </cell>
          <cell r="CL34">
            <v>2</v>
          </cell>
          <cell r="CM34">
            <v>2</v>
          </cell>
        </row>
        <row r="35">
          <cell r="A35">
            <v>52</v>
          </cell>
          <cell r="B35" t="str">
            <v>C18</v>
          </cell>
          <cell r="C35" t="str">
            <v>C19</v>
          </cell>
          <cell r="D35">
            <v>0.59</v>
          </cell>
          <cell r="E35">
            <v>2.21</v>
          </cell>
          <cell r="F35">
            <v>4.01</v>
          </cell>
          <cell r="G35">
            <v>5</v>
          </cell>
          <cell r="J35">
            <v>0</v>
          </cell>
          <cell r="K35">
            <v>4.9682638660320799E-2</v>
          </cell>
          <cell r="L35">
            <v>3.7615957885132731</v>
          </cell>
          <cell r="M35">
            <v>3.7615957885132731</v>
          </cell>
          <cell r="N35">
            <v>455.65463229924131</v>
          </cell>
          <cell r="O35">
            <v>0.64050518134715029</v>
          </cell>
          <cell r="P35">
            <v>1170.3151030989034</v>
          </cell>
          <cell r="Q35">
            <v>0.59</v>
          </cell>
          <cell r="R35">
            <v>2.21</v>
          </cell>
          <cell r="S35">
            <v>15.71</v>
          </cell>
          <cell r="T35">
            <v>98</v>
          </cell>
          <cell r="U35">
            <v>6158</v>
          </cell>
          <cell r="V35">
            <v>0.68799999999999994</v>
          </cell>
          <cell r="X35">
            <v>0</v>
          </cell>
          <cell r="Y35">
            <v>0</v>
          </cell>
          <cell r="AA35">
            <v>0</v>
          </cell>
          <cell r="AB35">
            <v>0</v>
          </cell>
          <cell r="AC35">
            <v>0.58479999999999999</v>
          </cell>
          <cell r="AD35">
            <v>9.1872080000000018</v>
          </cell>
          <cell r="AE35">
            <v>28.892419965387656</v>
          </cell>
          <cell r="AF35">
            <v>28.892419965387656</v>
          </cell>
          <cell r="AG35">
            <v>30.463419965387658</v>
          </cell>
          <cell r="AH35">
            <v>1200.778523064291</v>
          </cell>
          <cell r="AI35">
            <v>19.3</v>
          </cell>
          <cell r="AJ35">
            <v>14.58</v>
          </cell>
          <cell r="AK35">
            <v>28</v>
          </cell>
          <cell r="AL35">
            <v>0.70000000000000007</v>
          </cell>
          <cell r="AM35">
            <v>1.2999999999999999E-2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9.2051959495256561</v>
          </cell>
          <cell r="AW35">
            <v>3542.5745563108298</v>
          </cell>
          <cell r="AX35">
            <v>0</v>
          </cell>
          <cell r="AY35">
            <v>114.73554446443033</v>
          </cell>
          <cell r="AZ35" t="str">
            <v>93°30'22''</v>
          </cell>
          <cell r="BA35">
            <v>1.0077907318737453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0.9343476434955017</v>
          </cell>
          <cell r="BH35">
            <v>2.1428571428571428</v>
          </cell>
          <cell r="BI35">
            <v>1.2</v>
          </cell>
          <cell r="BJ35">
            <v>0</v>
          </cell>
          <cell r="BK35">
            <v>0</v>
          </cell>
          <cell r="BL35">
            <v>0</v>
          </cell>
          <cell r="BM35">
            <v>1.9886500545321404</v>
          </cell>
          <cell r="BN35">
            <v>0</v>
          </cell>
          <cell r="BO35">
            <v>683.40299999999991</v>
          </cell>
          <cell r="BP35">
            <v>680.59299999999996</v>
          </cell>
          <cell r="BQ35">
            <v>684.10299999999995</v>
          </cell>
          <cell r="BR35">
            <v>681.29300000000001</v>
          </cell>
          <cell r="BS35">
            <v>684.57300000000009</v>
          </cell>
          <cell r="BT35">
            <v>679.55300000000011</v>
          </cell>
          <cell r="BU35">
            <v>0</v>
          </cell>
          <cell r="BV35">
            <v>0.47000000000014097</v>
          </cell>
          <cell r="BW35">
            <v>-1.7399999999998954</v>
          </cell>
          <cell r="BX35">
            <v>1.1700000000001411</v>
          </cell>
          <cell r="BY35">
            <v>700</v>
          </cell>
          <cell r="BZ35">
            <v>1.2749999999999999</v>
          </cell>
          <cell r="CA35">
            <v>0.875</v>
          </cell>
          <cell r="CB35">
            <v>-0.63499999999987722</v>
          </cell>
          <cell r="CC35">
            <v>-0.52634837539558499</v>
          </cell>
          <cell r="CD35">
            <v>-1796.8546632801404</v>
          </cell>
          <cell r="CE35">
            <v>1.4625746628637755</v>
          </cell>
          <cell r="CF35">
            <v>15686.113259213991</v>
          </cell>
          <cell r="CG35">
            <v>13889.25859593385</v>
          </cell>
          <cell r="CH35">
            <v>1.25</v>
          </cell>
          <cell r="CI35">
            <v>4613</v>
          </cell>
          <cell r="CJ35">
            <v>3.763618739414115</v>
          </cell>
          <cell r="CK35">
            <v>4</v>
          </cell>
          <cell r="CL35">
            <v>3</v>
          </cell>
          <cell r="CM35">
            <v>3</v>
          </cell>
        </row>
        <row r="36">
          <cell r="A36">
            <v>53</v>
          </cell>
          <cell r="B36" t="str">
            <v>C19</v>
          </cell>
          <cell r="C36" t="str">
            <v>C20</v>
          </cell>
          <cell r="F36">
            <v>4.01</v>
          </cell>
          <cell r="G36">
            <v>5</v>
          </cell>
          <cell r="J36">
            <v>0</v>
          </cell>
          <cell r="K36">
            <v>4.8647885230008001E-2</v>
          </cell>
          <cell r="L36">
            <v>3.810243673743281</v>
          </cell>
          <cell r="M36">
            <v>3.810243673743281</v>
          </cell>
          <cell r="N36">
            <v>454.65203698934312</v>
          </cell>
          <cell r="O36">
            <v>0.63959865053513276</v>
          </cell>
          <cell r="P36">
            <v>1166.0872655789467</v>
          </cell>
          <cell r="S36">
            <v>15.71</v>
          </cell>
          <cell r="T36">
            <v>98</v>
          </cell>
          <cell r="U36">
            <v>6158</v>
          </cell>
          <cell r="V36">
            <v>0.68799999999999994</v>
          </cell>
          <cell r="X36">
            <v>0</v>
          </cell>
          <cell r="Y36">
            <v>0</v>
          </cell>
          <cell r="AA36">
            <v>0</v>
          </cell>
          <cell r="AB36">
            <v>0</v>
          </cell>
          <cell r="AC36">
            <v>0.58479999999999999</v>
          </cell>
          <cell r="AD36">
            <v>9.1872080000000018</v>
          </cell>
          <cell r="AE36">
            <v>28.892419965387656</v>
          </cell>
          <cell r="AF36">
            <v>28.892419965387656</v>
          </cell>
          <cell r="AG36">
            <v>30.463419965387658</v>
          </cell>
          <cell r="AH36">
            <v>1196.5506855443343</v>
          </cell>
          <cell r="AI36">
            <v>21.49</v>
          </cell>
          <cell r="AJ36">
            <v>20.5</v>
          </cell>
          <cell r="AK36">
            <v>28</v>
          </cell>
          <cell r="AL36">
            <v>0.70000000000000007</v>
          </cell>
          <cell r="AM36">
            <v>1.2999999999999999E-2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10.915187647171557</v>
          </cell>
          <cell r="AW36">
            <v>4200.6564823012577</v>
          </cell>
          <cell r="AX36">
            <v>0</v>
          </cell>
          <cell r="AY36">
            <v>114.73715898942989</v>
          </cell>
          <cell r="AZ36" t="str">
            <v>00°00'00''</v>
          </cell>
          <cell r="BA36">
            <v>1000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680.59299999999996</v>
          </cell>
          <cell r="BP36">
            <v>676.18299999999999</v>
          </cell>
          <cell r="BQ36">
            <v>681.29300000000001</v>
          </cell>
          <cell r="BR36">
            <v>676.88300000000004</v>
          </cell>
          <cell r="BS36">
            <v>679.55300000000011</v>
          </cell>
          <cell r="BT36">
            <v>674.35300000000007</v>
          </cell>
          <cell r="BU36">
            <v>0</v>
          </cell>
          <cell r="BV36">
            <v>-1.7399999999998954</v>
          </cell>
          <cell r="BW36">
            <v>-2.5299999999999727</v>
          </cell>
          <cell r="BX36">
            <v>-1.0399999999998952</v>
          </cell>
          <cell r="BY36">
            <v>700</v>
          </cell>
          <cell r="BZ36">
            <v>1.2749999999999999</v>
          </cell>
          <cell r="CA36">
            <v>0.875</v>
          </cell>
          <cell r="CB36">
            <v>-2.1349999999999341</v>
          </cell>
          <cell r="CC36">
            <v>-2.0245852491296268</v>
          </cell>
          <cell r="CD36">
            <v>-6911.5544307943328</v>
          </cell>
          <cell r="CE36">
            <v>1.9151977298689804</v>
          </cell>
          <cell r="CF36">
            <v>20540.495652844817</v>
          </cell>
          <cell r="CG36">
            <v>13628.941222050484</v>
          </cell>
          <cell r="CH36">
            <v>1.25</v>
          </cell>
          <cell r="CI36">
            <v>4613</v>
          </cell>
          <cell r="CJ36">
            <v>3.6930796721359429</v>
          </cell>
          <cell r="CK36">
            <v>4</v>
          </cell>
          <cell r="CL36">
            <v>3</v>
          </cell>
          <cell r="CM36">
            <v>3</v>
          </cell>
        </row>
        <row r="37">
          <cell r="A37">
            <v>54</v>
          </cell>
          <cell r="B37" t="str">
            <v>C20</v>
          </cell>
          <cell r="C37" t="str">
            <v>A21</v>
          </cell>
          <cell r="F37">
            <v>4.01</v>
          </cell>
          <cell r="G37">
            <v>5</v>
          </cell>
          <cell r="J37">
            <v>0</v>
          </cell>
          <cell r="K37">
            <v>0.1971435875675345</v>
          </cell>
          <cell r="L37">
            <v>4.0073872613108152</v>
          </cell>
          <cell r="M37">
            <v>4.0073872613108152</v>
          </cell>
          <cell r="N37">
            <v>450.63065613657886</v>
          </cell>
          <cell r="O37">
            <v>0.63457776427703505</v>
          </cell>
          <cell r="P37">
            <v>1146.7003790862327</v>
          </cell>
          <cell r="S37">
            <v>15.71</v>
          </cell>
          <cell r="T37">
            <v>98</v>
          </cell>
          <cell r="U37">
            <v>6158</v>
          </cell>
          <cell r="V37">
            <v>0.68799999999999994</v>
          </cell>
          <cell r="X37">
            <v>0</v>
          </cell>
          <cell r="Y37">
            <v>0</v>
          </cell>
          <cell r="AA37">
            <v>0</v>
          </cell>
          <cell r="AB37">
            <v>0</v>
          </cell>
          <cell r="AC37">
            <v>0.58479999999999999</v>
          </cell>
          <cell r="AD37">
            <v>9.1872080000000018</v>
          </cell>
          <cell r="AE37">
            <v>28.892419965387656</v>
          </cell>
          <cell r="AF37">
            <v>28.892419965387656</v>
          </cell>
          <cell r="AG37">
            <v>30.463419965387658</v>
          </cell>
          <cell r="AH37">
            <v>1177.1637990516203</v>
          </cell>
          <cell r="AI37">
            <v>16.46</v>
          </cell>
          <cell r="AJ37">
            <v>9.2899999999999991</v>
          </cell>
          <cell r="AK37">
            <v>24</v>
          </cell>
          <cell r="AL37">
            <v>0.60000000000000009</v>
          </cell>
          <cell r="AM37">
            <v>1.2999999999999999E-2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6.630265807271055</v>
          </cell>
          <cell r="AW37">
            <v>1874.6634916323314</v>
          </cell>
          <cell r="AX37">
            <v>0</v>
          </cell>
          <cell r="AY37">
            <v>99.698075365859424</v>
          </cell>
          <cell r="AZ37" t="str">
            <v>15°02'21''</v>
          </cell>
          <cell r="BA37">
            <v>9.4697332935740395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676.18299999999999</v>
          </cell>
          <cell r="BP37">
            <v>674.65300000000002</v>
          </cell>
          <cell r="BQ37">
            <v>676.78300000000002</v>
          </cell>
          <cell r="BR37">
            <v>675.25300000000004</v>
          </cell>
          <cell r="BS37">
            <v>674.35300000000007</v>
          </cell>
          <cell r="BT37">
            <v>672.02300000000014</v>
          </cell>
          <cell r="BU37">
            <v>0</v>
          </cell>
          <cell r="BV37">
            <v>-2.42999999999995</v>
          </cell>
          <cell r="BW37">
            <v>-3.2299999999999045</v>
          </cell>
          <cell r="BX37">
            <v>-1.8299999999999499</v>
          </cell>
          <cell r="BY37">
            <v>600</v>
          </cell>
          <cell r="BZ37">
            <v>1.1499999999999999</v>
          </cell>
          <cell r="CA37">
            <v>0.75</v>
          </cell>
          <cell r="CB37">
            <v>-2.8299999999999272</v>
          </cell>
          <cell r="CC37">
            <v>-3.2654364164759015</v>
          </cell>
          <cell r="CD37">
            <v>-9068.9332876576955</v>
          </cell>
          <cell r="CE37">
            <v>1.9570336894141922</v>
          </cell>
          <cell r="CF37">
            <v>20989.186318967211</v>
          </cell>
          <cell r="CG37">
            <v>11920.253031309516</v>
          </cell>
          <cell r="CH37">
            <v>1.25</v>
          </cell>
          <cell r="CI37">
            <v>3954</v>
          </cell>
          <cell r="CJ37">
            <v>3.768415854612265</v>
          </cell>
          <cell r="CK37">
            <v>4</v>
          </cell>
          <cell r="CL37">
            <v>3</v>
          </cell>
          <cell r="CM37">
            <v>3</v>
          </cell>
        </row>
        <row r="38">
          <cell r="A38">
            <v>55</v>
          </cell>
          <cell r="E38">
            <v>-3.1310065197464443</v>
          </cell>
          <cell r="F38">
            <v>0</v>
          </cell>
          <cell r="G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S38">
            <v>0</v>
          </cell>
          <cell r="U38">
            <v>0</v>
          </cell>
          <cell r="X38">
            <v>0</v>
          </cell>
          <cell r="Y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>
            <v>0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1.74</v>
          </cell>
          <cell r="AK38">
            <v>12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>
            <v>0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  <cell r="BF38">
            <v>0</v>
          </cell>
          <cell r="BG38">
            <v>0</v>
          </cell>
          <cell r="BH38">
            <v>0</v>
          </cell>
          <cell r="BI38">
            <v>0</v>
          </cell>
          <cell r="BJ38">
            <v>0</v>
          </cell>
          <cell r="BK38">
            <v>0</v>
          </cell>
          <cell r="BL38">
            <v>0</v>
          </cell>
          <cell r="BM38">
            <v>0</v>
          </cell>
          <cell r="BN38">
            <v>0</v>
          </cell>
          <cell r="BO38">
            <v>674.87300000000005</v>
          </cell>
          <cell r="BP38">
            <v>0</v>
          </cell>
          <cell r="BQ38">
            <v>674.87300000000005</v>
          </cell>
          <cell r="BR38">
            <v>0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</v>
          </cell>
          <cell r="BX38">
            <v>0</v>
          </cell>
          <cell r="BY38">
            <v>0</v>
          </cell>
          <cell r="BZ38">
            <v>0.4</v>
          </cell>
          <cell r="CA38">
            <v>0</v>
          </cell>
          <cell r="CB38">
            <v>0</v>
          </cell>
          <cell r="CC38">
            <v>0</v>
          </cell>
          <cell r="CD38">
            <v>0</v>
          </cell>
          <cell r="CE38" t="e">
            <v>#VALUE!</v>
          </cell>
          <cell r="CF38" t="e">
            <v>#VALUE!</v>
          </cell>
          <cell r="CG38" t="e">
            <v>#VALUE!</v>
          </cell>
          <cell r="CH38">
            <v>1.5</v>
          </cell>
          <cell r="CI38" t="e">
            <v>#VALUE!</v>
          </cell>
          <cell r="CJ38" t="e">
            <v>#VALUE!</v>
          </cell>
          <cell r="CK38" t="e">
            <v>#VALUE!</v>
          </cell>
          <cell r="CL38">
            <v>2</v>
          </cell>
          <cell r="CM38">
            <v>2</v>
          </cell>
        </row>
        <row r="39">
          <cell r="A39">
            <v>56</v>
          </cell>
          <cell r="F39">
            <v>0</v>
          </cell>
          <cell r="G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S39">
            <v>0</v>
          </cell>
          <cell r="U39">
            <v>0</v>
          </cell>
          <cell r="X39">
            <v>0</v>
          </cell>
          <cell r="Y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22.27</v>
          </cell>
          <cell r="AK39">
            <v>8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</v>
          </cell>
          <cell r="BR39">
            <v>0</v>
          </cell>
          <cell r="BS39">
            <v>0</v>
          </cell>
          <cell r="BT39">
            <v>0</v>
          </cell>
          <cell r="BU39">
            <v>0</v>
          </cell>
          <cell r="BV39">
            <v>0</v>
          </cell>
          <cell r="BW39">
            <v>0</v>
          </cell>
          <cell r="BX39">
            <v>0</v>
          </cell>
          <cell r="BY39">
            <v>0</v>
          </cell>
          <cell r="BZ39">
            <v>0.4</v>
          </cell>
          <cell r="CA39">
            <v>0</v>
          </cell>
          <cell r="CB39">
            <v>0</v>
          </cell>
          <cell r="CC39">
            <v>0</v>
          </cell>
          <cell r="CD39">
            <v>0</v>
          </cell>
          <cell r="CE39" t="e">
            <v>#VALUE!</v>
          </cell>
          <cell r="CF39" t="e">
            <v>#VALUE!</v>
          </cell>
          <cell r="CG39" t="e">
            <v>#VALUE!</v>
          </cell>
          <cell r="CH39">
            <v>1.3</v>
          </cell>
          <cell r="CI39" t="e">
            <v>#VALUE!</v>
          </cell>
          <cell r="CJ39" t="e">
            <v>#VALUE!</v>
          </cell>
          <cell r="CK39" t="e">
            <v>#VALUE!</v>
          </cell>
          <cell r="CL39">
            <v>1</v>
          </cell>
          <cell r="CM39">
            <v>4</v>
          </cell>
        </row>
        <row r="40">
          <cell r="A40">
            <v>57</v>
          </cell>
          <cell r="C40">
            <v>0</v>
          </cell>
          <cell r="F40">
            <v>0</v>
          </cell>
          <cell r="G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S40">
            <v>0</v>
          </cell>
          <cell r="U40">
            <v>0</v>
          </cell>
          <cell r="X40">
            <v>0</v>
          </cell>
          <cell r="Y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22.35</v>
          </cell>
          <cell r="AK40">
            <v>8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</v>
          </cell>
          <cell r="BR40">
            <v>0</v>
          </cell>
          <cell r="BS40">
            <v>0</v>
          </cell>
          <cell r="BT40">
            <v>0</v>
          </cell>
          <cell r="BU40">
            <v>0</v>
          </cell>
          <cell r="BV40">
            <v>0</v>
          </cell>
          <cell r="BW40">
            <v>0</v>
          </cell>
          <cell r="BX40">
            <v>0</v>
          </cell>
          <cell r="BY40">
            <v>0</v>
          </cell>
          <cell r="BZ40">
            <v>0.4</v>
          </cell>
          <cell r="CA40">
            <v>0</v>
          </cell>
          <cell r="CB40">
            <v>0</v>
          </cell>
          <cell r="CC40">
            <v>0</v>
          </cell>
          <cell r="CD40">
            <v>0</v>
          </cell>
          <cell r="CE40" t="e">
            <v>#VALUE!</v>
          </cell>
          <cell r="CF40" t="e">
            <v>#VALUE!</v>
          </cell>
          <cell r="CG40" t="e">
            <v>#VALUE!</v>
          </cell>
          <cell r="CH40">
            <v>1.3</v>
          </cell>
          <cell r="CI40" t="e">
            <v>#VALUE!</v>
          </cell>
          <cell r="CJ40" t="e">
            <v>#VALUE!</v>
          </cell>
          <cell r="CK40" t="e">
            <v>#VALUE!</v>
          </cell>
          <cell r="CL40">
            <v>1</v>
          </cell>
          <cell r="CM40">
            <v>4</v>
          </cell>
        </row>
        <row r="41">
          <cell r="A41">
            <v>58</v>
          </cell>
          <cell r="B41" t="str">
            <v>C31</v>
          </cell>
          <cell r="C41" t="str">
            <v>C32</v>
          </cell>
          <cell r="F41">
            <v>0</v>
          </cell>
          <cell r="G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0.4</v>
          </cell>
          <cell r="S41">
            <v>0.4</v>
          </cell>
          <cell r="T41">
            <v>98</v>
          </cell>
          <cell r="U41">
            <v>157</v>
          </cell>
          <cell r="V41">
            <v>0.68799999999999994</v>
          </cell>
          <cell r="X41">
            <v>0</v>
          </cell>
          <cell r="Y41">
            <v>0</v>
          </cell>
          <cell r="AA41">
            <v>0</v>
          </cell>
          <cell r="AB41">
            <v>0</v>
          </cell>
          <cell r="AC41">
            <v>0.58479999999999999</v>
          </cell>
          <cell r="AD41">
            <v>0.23392000000000002</v>
          </cell>
          <cell r="AE41">
            <v>0.96275646183025421</v>
          </cell>
          <cell r="AF41">
            <v>1.0427564618302543</v>
          </cell>
          <cell r="AG41">
            <v>1.0827564618302543</v>
          </cell>
          <cell r="AH41">
            <v>1.5</v>
          </cell>
          <cell r="AI41">
            <v>33.06</v>
          </cell>
          <cell r="AJ41">
            <v>12.71</v>
          </cell>
          <cell r="AK41">
            <v>8</v>
          </cell>
          <cell r="AL41">
            <v>0.2</v>
          </cell>
          <cell r="AM41">
            <v>1.4E-2</v>
          </cell>
          <cell r="AN41">
            <v>1.8120574951171874E-2</v>
          </cell>
          <cell r="AO41">
            <v>3.125E-2</v>
          </cell>
          <cell r="AP41">
            <v>9.0602874755859361E-2</v>
          </cell>
          <cell r="AQ41">
            <v>1.0606024579340583</v>
          </cell>
          <cell r="AR41">
            <v>3.0484361958124309</v>
          </cell>
          <cell r="AS41">
            <v>0.97496141568254013</v>
          </cell>
          <cell r="AT41">
            <v>5.7333209672567068E-2</v>
          </cell>
          <cell r="AU41">
            <v>7.5453784623738945E-2</v>
          </cell>
          <cell r="AV41">
            <v>3.4620261029663735</v>
          </cell>
          <cell r="AW41">
            <v>108.76275771615262</v>
          </cell>
          <cell r="AX41">
            <v>1.379148553693974E-2</v>
          </cell>
          <cell r="AY41">
            <v>180.47667380172905</v>
          </cell>
          <cell r="AZ41" t="b">
            <v>0</v>
          </cell>
          <cell r="BA41">
            <v>0</v>
          </cell>
          <cell r="BB41">
            <v>1E-3</v>
          </cell>
          <cell r="BC41">
            <v>0</v>
          </cell>
          <cell r="BD41">
            <v>0</v>
          </cell>
          <cell r="BE41">
            <v>1E-3</v>
          </cell>
          <cell r="BF41">
            <v>0</v>
          </cell>
          <cell r="BG41">
            <v>2.6748963180841235E-2</v>
          </cell>
          <cell r="BH41">
            <v>5.9999999999999991</v>
          </cell>
          <cell r="BI41">
            <v>1.2</v>
          </cell>
          <cell r="BJ41">
            <v>0.10752081245013895</v>
          </cell>
          <cell r="BK41">
            <v>0.13877081245013895</v>
          </cell>
          <cell r="BL41">
            <v>7.4482604539801915E-6</v>
          </cell>
          <cell r="BM41">
            <v>0.16653391285271152</v>
          </cell>
          <cell r="BN41">
            <v>0</v>
          </cell>
          <cell r="BO41">
            <v>703.05299999999988</v>
          </cell>
          <cell r="BP41">
            <v>698.85299999999984</v>
          </cell>
          <cell r="BQ41">
            <v>703.25299999999993</v>
          </cell>
          <cell r="BR41">
            <v>699.05299999999988</v>
          </cell>
          <cell r="BS41">
            <v>704.45299999999997</v>
          </cell>
          <cell r="BT41">
            <v>699.85300000000007</v>
          </cell>
          <cell r="BU41" t="b">
            <v>0</v>
          </cell>
          <cell r="BV41">
            <v>1.2000000000000455</v>
          </cell>
          <cell r="BW41">
            <v>0.8000000000001819</v>
          </cell>
          <cell r="BX41">
            <v>1.4000000000000454</v>
          </cell>
          <cell r="BY41">
            <v>200</v>
          </cell>
          <cell r="BZ41">
            <v>0.65</v>
          </cell>
          <cell r="CA41">
            <v>0.25</v>
          </cell>
          <cell r="CB41">
            <v>1.0000000000001137</v>
          </cell>
          <cell r="CC41">
            <v>1.3051536509443407</v>
          </cell>
          <cell r="CD41">
            <v>1157.9975768003665</v>
          </cell>
          <cell r="CE41">
            <v>9.8449303549506206E-2</v>
          </cell>
          <cell r="CF41">
            <v>812.20675428342622</v>
          </cell>
          <cell r="CG41">
            <v>1970.2043310837926</v>
          </cell>
          <cell r="CH41">
            <v>1.5</v>
          </cell>
          <cell r="CI41">
            <v>2243</v>
          </cell>
          <cell r="CJ41">
            <v>1.3175686565428839</v>
          </cell>
          <cell r="CK41">
            <v>1.5</v>
          </cell>
          <cell r="CL41">
            <v>1</v>
          </cell>
          <cell r="CM41">
            <v>2</v>
          </cell>
        </row>
        <row r="42">
          <cell r="A42">
            <v>59</v>
          </cell>
          <cell r="B42" t="str">
            <v>C32</v>
          </cell>
          <cell r="C42" t="str">
            <v>C33</v>
          </cell>
          <cell r="F42">
            <v>0</v>
          </cell>
          <cell r="G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S42">
            <v>0.4</v>
          </cell>
          <cell r="T42">
            <v>98</v>
          </cell>
          <cell r="U42">
            <v>157</v>
          </cell>
          <cell r="V42">
            <v>0.68799999999999994</v>
          </cell>
          <cell r="X42">
            <v>0</v>
          </cell>
          <cell r="Y42">
            <v>0</v>
          </cell>
          <cell r="AA42">
            <v>0</v>
          </cell>
          <cell r="AB42">
            <v>0</v>
          </cell>
          <cell r="AC42">
            <v>0.58479999999999999</v>
          </cell>
          <cell r="AD42">
            <v>0.23392000000000002</v>
          </cell>
          <cell r="AE42">
            <v>0.96275646183025421</v>
          </cell>
          <cell r="AF42">
            <v>1.0427564618302543</v>
          </cell>
          <cell r="AG42">
            <v>1.0827564618302543</v>
          </cell>
          <cell r="AH42">
            <v>1.5</v>
          </cell>
          <cell r="AI42">
            <v>14.62</v>
          </cell>
          <cell r="AJ42">
            <v>22.67</v>
          </cell>
          <cell r="AK42">
            <v>8</v>
          </cell>
          <cell r="AL42">
            <v>0.2</v>
          </cell>
          <cell r="AM42">
            <v>1.4E-2</v>
          </cell>
          <cell r="AN42">
            <v>1.5719604492187501E-2</v>
          </cell>
          <cell r="AO42">
            <v>3.125E-2</v>
          </cell>
          <cell r="AP42">
            <v>7.85980224609375E-2</v>
          </cell>
          <cell r="AQ42">
            <v>1.3076246347994489</v>
          </cell>
          <cell r="AR42">
            <v>4.0408094936548542</v>
          </cell>
          <cell r="AS42">
            <v>1.550829268095187</v>
          </cell>
          <cell r="AT42">
            <v>8.7149958487991439E-2</v>
          </cell>
          <cell r="AU42">
            <v>0.10286956298017894</v>
          </cell>
          <cell r="AV42">
            <v>4.6236326602931452</v>
          </cell>
          <cell r="AW42">
            <v>145.25570398474781</v>
          </cell>
          <cell r="AX42">
            <v>1.0326616847745294E-2</v>
          </cell>
          <cell r="AY42">
            <v>204.8504252470143</v>
          </cell>
          <cell r="AZ42" t="str">
            <v>24°22'26''</v>
          </cell>
          <cell r="BA42">
            <v>13.890953541458391</v>
          </cell>
          <cell r="BB42">
            <v>2.7E-2</v>
          </cell>
          <cell r="BC42">
            <v>3.0000000000000001E-3</v>
          </cell>
          <cell r="BD42">
            <v>4.0000000000000001E-3</v>
          </cell>
          <cell r="BE42">
            <v>3.4000000000000002E-2</v>
          </cell>
          <cell r="BF42">
            <v>3.4000000000000002E-2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0.03</v>
          </cell>
          <cell r="BO42">
            <v>698.82299999999987</v>
          </cell>
          <cell r="BP42">
            <v>695.51299999999992</v>
          </cell>
          <cell r="BQ42">
            <v>699.02299999999991</v>
          </cell>
          <cell r="BR42">
            <v>695.71299999999997</v>
          </cell>
          <cell r="BS42">
            <v>699.85300000000007</v>
          </cell>
          <cell r="BT42">
            <v>696.53300000000013</v>
          </cell>
          <cell r="BU42">
            <v>0</v>
          </cell>
          <cell r="BV42">
            <v>0.83000000000015461</v>
          </cell>
          <cell r="BW42">
            <v>0.82000000000016371</v>
          </cell>
          <cell r="BX42">
            <v>1.0300000000001546</v>
          </cell>
          <cell r="BY42">
            <v>200</v>
          </cell>
          <cell r="BZ42">
            <v>0.65</v>
          </cell>
          <cell r="CA42">
            <v>0.25</v>
          </cell>
          <cell r="CB42">
            <v>0.82500000000015916</v>
          </cell>
          <cell r="CC42">
            <v>1.1074302853340923</v>
          </cell>
          <cell r="CD42">
            <v>982.56752066267336</v>
          </cell>
          <cell r="CE42">
            <v>0.13420744962108144</v>
          </cell>
          <cell r="CF42">
            <v>1217.9326053113141</v>
          </cell>
          <cell r="CG42">
            <v>2200.5001259739875</v>
          </cell>
          <cell r="CH42">
            <v>1.5</v>
          </cell>
          <cell r="CI42">
            <v>2243</v>
          </cell>
          <cell r="CJ42">
            <v>1.4715783276687389</v>
          </cell>
          <cell r="CK42">
            <v>1.5</v>
          </cell>
          <cell r="CL42">
            <v>1</v>
          </cell>
          <cell r="CM42">
            <v>2</v>
          </cell>
        </row>
        <row r="43">
          <cell r="A43">
            <v>60</v>
          </cell>
          <cell r="B43" t="str">
            <v>C33</v>
          </cell>
          <cell r="C43" t="str">
            <v>C34</v>
          </cell>
          <cell r="F43">
            <v>0</v>
          </cell>
          <cell r="G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S43">
            <v>0.4</v>
          </cell>
          <cell r="T43">
            <v>98</v>
          </cell>
          <cell r="U43">
            <v>157</v>
          </cell>
          <cell r="V43">
            <v>0.68799999999999994</v>
          </cell>
          <cell r="X43">
            <v>0</v>
          </cell>
          <cell r="Y43">
            <v>0</v>
          </cell>
          <cell r="AA43">
            <v>0</v>
          </cell>
          <cell r="AB43">
            <v>0</v>
          </cell>
          <cell r="AC43">
            <v>0.58479999999999999</v>
          </cell>
          <cell r="AD43">
            <v>0.23392000000000002</v>
          </cell>
          <cell r="AE43">
            <v>0.96275646183025421</v>
          </cell>
          <cell r="AF43">
            <v>1.0427564618302543</v>
          </cell>
          <cell r="AG43">
            <v>1.0827564618302543</v>
          </cell>
          <cell r="AH43">
            <v>1.5</v>
          </cell>
          <cell r="AI43">
            <v>15.64</v>
          </cell>
          <cell r="AJ43">
            <v>21.09</v>
          </cell>
          <cell r="AK43">
            <v>8</v>
          </cell>
          <cell r="AL43">
            <v>0.2</v>
          </cell>
          <cell r="AM43">
            <v>1.4E-2</v>
          </cell>
          <cell r="AN43">
            <v>1.6001129150390623E-2</v>
          </cell>
          <cell r="AO43">
            <v>3.125E-2</v>
          </cell>
          <cell r="AP43">
            <v>8.0005645751953111E-2</v>
          </cell>
          <cell r="AQ43">
            <v>1.2738496815705684</v>
          </cell>
          <cell r="AR43">
            <v>3.9010338681074201</v>
          </cell>
          <cell r="AS43">
            <v>1.4634068275683341</v>
          </cell>
          <cell r="AT43">
            <v>8.2706065812305746E-2</v>
          </cell>
          <cell r="AU43">
            <v>9.8707194962696365E-2</v>
          </cell>
          <cell r="AV43">
            <v>4.4595994439352431</v>
          </cell>
          <cell r="AW43">
            <v>140.1024485102009</v>
          </cell>
          <cell r="AX43">
            <v>1.0706451000324841E-2</v>
          </cell>
          <cell r="AY43">
            <v>227.42337412800077</v>
          </cell>
          <cell r="AZ43" t="str">
            <v>22°34'23''</v>
          </cell>
          <cell r="BA43">
            <v>15.03200026335843</v>
          </cell>
          <cell r="BB43">
            <v>1E-3</v>
          </cell>
          <cell r="BC43">
            <v>1E-3</v>
          </cell>
          <cell r="BD43">
            <v>4.0000000000000001E-3</v>
          </cell>
          <cell r="BE43">
            <v>6.0000000000000001E-3</v>
          </cell>
          <cell r="BF43">
            <v>5.0000000000000001E-3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0.01</v>
          </cell>
          <cell r="BO43">
            <v>695.50299999999993</v>
          </cell>
          <cell r="BP43">
            <v>692.20299999999997</v>
          </cell>
          <cell r="BQ43">
            <v>695.70299999999997</v>
          </cell>
          <cell r="BR43">
            <v>692.40300000000002</v>
          </cell>
          <cell r="BS43">
            <v>696.53300000000013</v>
          </cell>
          <cell r="BT43">
            <v>693.23299999999995</v>
          </cell>
          <cell r="BU43">
            <v>0</v>
          </cell>
          <cell r="BV43">
            <v>0.83000000000015461</v>
          </cell>
          <cell r="BW43">
            <v>0.82999999999992724</v>
          </cell>
          <cell r="BX43">
            <v>1.0300000000001546</v>
          </cell>
          <cell r="BY43">
            <v>200</v>
          </cell>
          <cell r="BZ43">
            <v>0.65</v>
          </cell>
          <cell r="CA43">
            <v>0.25</v>
          </cell>
          <cell r="CB43">
            <v>0.83000000000004093</v>
          </cell>
          <cell r="CC43">
            <v>1.1132435599236561</v>
          </cell>
          <cell r="CD43">
            <v>987.72534854226399</v>
          </cell>
          <cell r="CE43">
            <v>0.13295061126629726</v>
          </cell>
          <cell r="CF43">
            <v>1206.5267972416477</v>
          </cell>
          <cell r="CG43">
            <v>2194.2521457839116</v>
          </cell>
          <cell r="CH43">
            <v>1.5</v>
          </cell>
          <cell r="CI43">
            <v>2243</v>
          </cell>
          <cell r="CJ43">
            <v>1.4674000083262895</v>
          </cell>
          <cell r="CK43">
            <v>1.5</v>
          </cell>
          <cell r="CL43">
            <v>1</v>
          </cell>
          <cell r="CM43">
            <v>2</v>
          </cell>
        </row>
        <row r="44">
          <cell r="A44">
            <v>61</v>
          </cell>
          <cell r="B44" t="str">
            <v>C34</v>
          </cell>
          <cell r="C44" t="str">
            <v>C35</v>
          </cell>
          <cell r="F44">
            <v>0</v>
          </cell>
          <cell r="G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S44">
            <v>0.4</v>
          </cell>
          <cell r="T44">
            <v>98</v>
          </cell>
          <cell r="U44">
            <v>157</v>
          </cell>
          <cell r="V44">
            <v>0.68799999999999994</v>
          </cell>
          <cell r="X44">
            <v>0</v>
          </cell>
          <cell r="Y44">
            <v>0</v>
          </cell>
          <cell r="AA44">
            <v>0</v>
          </cell>
          <cell r="AB44">
            <v>0</v>
          </cell>
          <cell r="AC44">
            <v>0.58479999999999999</v>
          </cell>
          <cell r="AD44">
            <v>0.23392000000000002</v>
          </cell>
          <cell r="AE44">
            <v>0.96275646183025421</v>
          </cell>
          <cell r="AF44">
            <v>1.0427564618302543</v>
          </cell>
          <cell r="AG44">
            <v>1.0827564618302543</v>
          </cell>
          <cell r="AH44">
            <v>1.5</v>
          </cell>
          <cell r="AI44">
            <v>7.92</v>
          </cell>
          <cell r="AJ44">
            <v>6.27</v>
          </cell>
          <cell r="AK44">
            <v>8</v>
          </cell>
          <cell r="AL44">
            <v>0.2</v>
          </cell>
          <cell r="AM44">
            <v>1.4E-2</v>
          </cell>
          <cell r="AN44">
            <v>2.1549987792968753E-2</v>
          </cell>
          <cell r="AO44">
            <v>3.125E-2</v>
          </cell>
          <cell r="AP44">
            <v>0.10774993896484376</v>
          </cell>
          <cell r="AQ44">
            <v>0.8222695745335582</v>
          </cell>
          <cell r="AR44">
            <v>2.1628664938405349</v>
          </cell>
          <cell r="AS44">
            <v>0.55470527901471955</v>
          </cell>
          <cell r="AT44">
            <v>3.4461124016493309E-2</v>
          </cell>
          <cell r="AU44">
            <v>5.6011111809462062E-2</v>
          </cell>
          <cell r="AV44">
            <v>2.4315955122590709</v>
          </cell>
          <cell r="AW44">
            <v>76.39082597815009</v>
          </cell>
          <cell r="AX44">
            <v>1.9635865704987165E-2</v>
          </cell>
          <cell r="AY44">
            <v>232.97954529330997</v>
          </cell>
          <cell r="AZ44" t="str">
            <v>05°33'22''</v>
          </cell>
          <cell r="BA44">
            <v>61.824091446618468</v>
          </cell>
          <cell r="BB44">
            <v>1E-3</v>
          </cell>
          <cell r="BC44">
            <v>0.01</v>
          </cell>
          <cell r="BD44">
            <v>3.0000000000000001E-3</v>
          </cell>
          <cell r="BE44">
            <v>1.3999999999999999E-2</v>
          </cell>
          <cell r="BF44">
            <v>1.3000000000000001E-2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0.01</v>
          </cell>
          <cell r="BO44">
            <v>692.19299999999998</v>
          </cell>
          <cell r="BP44">
            <v>691.69299999999998</v>
          </cell>
          <cell r="BQ44">
            <v>692.39300000000003</v>
          </cell>
          <cell r="BR44">
            <v>691.89300000000003</v>
          </cell>
          <cell r="BS44">
            <v>693.23299999999995</v>
          </cell>
          <cell r="BT44">
            <v>692.71299999999997</v>
          </cell>
          <cell r="BU44">
            <v>0</v>
          </cell>
          <cell r="BV44">
            <v>0.83999999999991815</v>
          </cell>
          <cell r="BW44">
            <v>0.81999999999993634</v>
          </cell>
          <cell r="BX44">
            <v>1.0399999999999181</v>
          </cell>
          <cell r="BY44">
            <v>200</v>
          </cell>
          <cell r="BZ44">
            <v>0.65</v>
          </cell>
          <cell r="CA44">
            <v>0.25</v>
          </cell>
          <cell r="CB44">
            <v>0.82999999999992724</v>
          </cell>
          <cell r="CC44">
            <v>1.1132435599235238</v>
          </cell>
          <cell r="CD44">
            <v>987.72534854214655</v>
          </cell>
          <cell r="CE44">
            <v>0.13295061126632512</v>
          </cell>
          <cell r="CF44">
            <v>1206.5267972419006</v>
          </cell>
          <cell r="CG44">
            <v>2194.2521457840471</v>
          </cell>
          <cell r="CH44">
            <v>1.5</v>
          </cell>
          <cell r="CI44">
            <v>2243</v>
          </cell>
          <cell r="CJ44">
            <v>1.4674000083263803</v>
          </cell>
          <cell r="CK44">
            <v>1.5</v>
          </cell>
          <cell r="CL44">
            <v>1</v>
          </cell>
          <cell r="CM44">
            <v>2</v>
          </cell>
        </row>
        <row r="45">
          <cell r="A45">
            <v>62</v>
          </cell>
          <cell r="B45" t="str">
            <v>C35</v>
          </cell>
          <cell r="C45" t="str">
            <v>C36</v>
          </cell>
          <cell r="F45">
            <v>0</v>
          </cell>
          <cell r="G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0.37</v>
          </cell>
          <cell r="S45">
            <v>0.77</v>
          </cell>
          <cell r="T45">
            <v>98</v>
          </cell>
          <cell r="U45">
            <v>302</v>
          </cell>
          <cell r="V45">
            <v>0.68799999999999994</v>
          </cell>
          <cell r="X45">
            <v>0</v>
          </cell>
          <cell r="Y45">
            <v>0</v>
          </cell>
          <cell r="AA45">
            <v>0</v>
          </cell>
          <cell r="AB45">
            <v>0</v>
          </cell>
          <cell r="AC45">
            <v>0.58479999999999999</v>
          </cell>
          <cell r="AD45">
            <v>0.45029600000000003</v>
          </cell>
          <cell r="AE45">
            <v>1.7664380181782624</v>
          </cell>
          <cell r="AF45">
            <v>1.9204380181782623</v>
          </cell>
          <cell r="AG45">
            <v>1.9974380181782623</v>
          </cell>
          <cell r="AH45">
            <v>1.9974380181782623</v>
          </cell>
          <cell r="AI45">
            <v>70.47</v>
          </cell>
          <cell r="AJ45">
            <v>0.5</v>
          </cell>
          <cell r="AK45">
            <v>8</v>
          </cell>
          <cell r="AL45">
            <v>0.2</v>
          </cell>
          <cell r="AM45">
            <v>1.4E-2</v>
          </cell>
          <cell r="AN45">
            <v>4.6388244628906249E-2</v>
          </cell>
          <cell r="AO45">
            <v>3.7500000000000006E-2</v>
          </cell>
          <cell r="AP45">
            <v>0.23194122314453122</v>
          </cell>
          <cell r="AQ45">
            <v>0.36158566651884705</v>
          </cell>
          <cell r="AR45">
            <v>0.63767018541147014</v>
          </cell>
          <cell r="AS45">
            <v>8.4915358629070098E-2</v>
          </cell>
          <cell r="AT45">
            <v>6.6638223359775156E-3</v>
          </cell>
          <cell r="AU45">
            <v>5.3052066964883765E-2</v>
          </cell>
          <cell r="AV45">
            <v>0.68666128978778085</v>
          </cell>
          <cell r="AW45">
            <v>21.572100635017847</v>
          </cell>
          <cell r="AX45">
            <v>9.2593579641281412E-2</v>
          </cell>
          <cell r="AY45">
            <v>225.3794367014097</v>
          </cell>
          <cell r="BA45">
            <v>0</v>
          </cell>
          <cell r="BB45">
            <v>1E-3</v>
          </cell>
          <cell r="BC45">
            <v>0</v>
          </cell>
          <cell r="BD45">
            <v>0</v>
          </cell>
          <cell r="BE45">
            <v>1E-3</v>
          </cell>
          <cell r="BF45">
            <v>1E-3</v>
          </cell>
          <cell r="BG45">
            <v>3.5619597336175209E-2</v>
          </cell>
          <cell r="BH45">
            <v>5.9999999999999991</v>
          </cell>
          <cell r="BI45">
            <v>1.2</v>
          </cell>
          <cell r="BJ45">
            <v>5.1796114780220366E-3</v>
          </cell>
          <cell r="BK45">
            <v>4.2679611478022045E-2</v>
          </cell>
          <cell r="BL45">
            <v>1.6001287763291672E-5</v>
          </cell>
          <cell r="BM45">
            <v>5.1234735318942404E-2</v>
          </cell>
          <cell r="BN45">
            <v>0.03</v>
          </cell>
          <cell r="BO45">
            <v>691.66300000000001</v>
          </cell>
          <cell r="BP45">
            <v>691.31299999999999</v>
          </cell>
          <cell r="BQ45">
            <v>691.86300000000006</v>
          </cell>
          <cell r="BR45">
            <v>691.51300000000003</v>
          </cell>
          <cell r="BS45">
            <v>692.71299999999997</v>
          </cell>
          <cell r="BT45">
            <v>693.90300000000002</v>
          </cell>
          <cell r="BU45">
            <v>0</v>
          </cell>
          <cell r="BV45">
            <v>0.84999999999990905</v>
          </cell>
          <cell r="BW45">
            <v>2.3899999999999864</v>
          </cell>
          <cell r="BX45">
            <v>1.049999999999909</v>
          </cell>
          <cell r="BY45">
            <v>200</v>
          </cell>
          <cell r="BZ45">
            <v>0.65</v>
          </cell>
          <cell r="CA45">
            <v>0.25</v>
          </cell>
          <cell r="CB45">
            <v>1.6199999999999477</v>
          </cell>
          <cell r="CC45">
            <v>1.9185135744830206</v>
          </cell>
          <cell r="CD45">
            <v>1702.2011689600604</v>
          </cell>
          <cell r="CE45">
            <v>4.1998103242530949E-2</v>
          </cell>
          <cell r="CF45">
            <v>346.48435175088031</v>
          </cell>
          <cell r="CG45">
            <v>2048.6855207109406</v>
          </cell>
          <cell r="CH45">
            <v>1.5</v>
          </cell>
          <cell r="CI45">
            <v>2243</v>
          </cell>
          <cell r="CJ45">
            <v>1.3700527334223858</v>
          </cell>
          <cell r="CK45">
            <v>1.5</v>
          </cell>
          <cell r="CL45">
            <v>1</v>
          </cell>
          <cell r="CM45">
            <v>2</v>
          </cell>
        </row>
        <row r="46">
          <cell r="A46">
            <v>63</v>
          </cell>
          <cell r="F46">
            <v>0</v>
          </cell>
          <cell r="G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S46">
            <v>0</v>
          </cell>
          <cell r="U46">
            <v>0</v>
          </cell>
          <cell r="X46">
            <v>0</v>
          </cell>
          <cell r="Y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16.149999999999999</v>
          </cell>
          <cell r="AK46">
            <v>8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691.31299999999999</v>
          </cell>
          <cell r="BP46">
            <v>0</v>
          </cell>
          <cell r="BQ46">
            <v>691.31299999999999</v>
          </cell>
          <cell r="BR46">
            <v>0</v>
          </cell>
          <cell r="BS46">
            <v>0</v>
          </cell>
          <cell r="BT46">
            <v>0</v>
          </cell>
          <cell r="BU46">
            <v>0</v>
          </cell>
          <cell r="BV46">
            <v>0</v>
          </cell>
          <cell r="BW46">
            <v>0</v>
          </cell>
          <cell r="BX46">
            <v>0</v>
          </cell>
          <cell r="BY46">
            <v>0</v>
          </cell>
          <cell r="BZ46">
            <v>0.4</v>
          </cell>
          <cell r="CA46">
            <v>0</v>
          </cell>
          <cell r="CB46">
            <v>0</v>
          </cell>
          <cell r="CC46">
            <v>0</v>
          </cell>
          <cell r="CD46">
            <v>0</v>
          </cell>
          <cell r="CE46" t="e">
            <v>#VALUE!</v>
          </cell>
          <cell r="CF46" t="e">
            <v>#VALUE!</v>
          </cell>
          <cell r="CG46" t="e">
            <v>#VALUE!</v>
          </cell>
          <cell r="CH46">
            <v>1.3</v>
          </cell>
          <cell r="CI46" t="e">
            <v>#VALUE!</v>
          </cell>
          <cell r="CJ46" t="e">
            <v>#VALUE!</v>
          </cell>
          <cell r="CK46" t="e">
            <v>#VALUE!</v>
          </cell>
          <cell r="CL46">
            <v>1</v>
          </cell>
          <cell r="CM46">
            <v>4</v>
          </cell>
        </row>
        <row r="47">
          <cell r="A47">
            <v>64</v>
          </cell>
          <cell r="C47">
            <v>0</v>
          </cell>
          <cell r="F47">
            <v>0</v>
          </cell>
          <cell r="G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S47">
            <v>0</v>
          </cell>
          <cell r="U47">
            <v>0</v>
          </cell>
          <cell r="X47">
            <v>0</v>
          </cell>
          <cell r="Y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2.12</v>
          </cell>
          <cell r="AK47">
            <v>8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  <cell r="BF47">
            <v>0</v>
          </cell>
          <cell r="BG47">
            <v>0</v>
          </cell>
          <cell r="BH47">
            <v>0</v>
          </cell>
          <cell r="BI47">
            <v>0</v>
          </cell>
          <cell r="BJ47">
            <v>0</v>
          </cell>
          <cell r="BK47">
            <v>0</v>
          </cell>
          <cell r="BL47">
            <v>0</v>
          </cell>
          <cell r="BM47">
            <v>0</v>
          </cell>
          <cell r="BN47">
            <v>0</v>
          </cell>
          <cell r="BO47">
            <v>-0.09</v>
          </cell>
          <cell r="BP47">
            <v>0</v>
          </cell>
          <cell r="BQ47">
            <v>-0.09</v>
          </cell>
          <cell r="BR47">
            <v>0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</v>
          </cell>
          <cell r="BX47">
            <v>0</v>
          </cell>
          <cell r="BY47">
            <v>0</v>
          </cell>
          <cell r="BZ47">
            <v>0.4</v>
          </cell>
          <cell r="CA47">
            <v>0</v>
          </cell>
          <cell r="CB47">
            <v>0</v>
          </cell>
          <cell r="CC47">
            <v>0</v>
          </cell>
          <cell r="CD47">
            <v>0</v>
          </cell>
          <cell r="CE47" t="e">
            <v>#VALUE!</v>
          </cell>
          <cell r="CF47" t="e">
            <v>#VALUE!</v>
          </cell>
          <cell r="CG47" t="e">
            <v>#VALUE!</v>
          </cell>
          <cell r="CH47">
            <v>1.5</v>
          </cell>
          <cell r="CI47" t="e">
            <v>#VALUE!</v>
          </cell>
          <cell r="CJ47" t="e">
            <v>#VALUE!</v>
          </cell>
          <cell r="CK47" t="e">
            <v>#VALUE!</v>
          </cell>
          <cell r="CL47">
            <v>1</v>
          </cell>
          <cell r="CM47">
            <v>2</v>
          </cell>
        </row>
        <row r="48">
          <cell r="A48">
            <v>65</v>
          </cell>
          <cell r="B48" t="str">
            <v>C41</v>
          </cell>
          <cell r="C48" t="str">
            <v>C42</v>
          </cell>
          <cell r="F48">
            <v>0</v>
          </cell>
          <cell r="G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0.06</v>
          </cell>
          <cell r="S48">
            <v>0.06</v>
          </cell>
          <cell r="T48">
            <v>98</v>
          </cell>
          <cell r="U48">
            <v>24</v>
          </cell>
          <cell r="V48">
            <v>0.68799999999999994</v>
          </cell>
          <cell r="X48">
            <v>0</v>
          </cell>
          <cell r="Y48">
            <v>0</v>
          </cell>
          <cell r="AA48">
            <v>0</v>
          </cell>
          <cell r="AB48">
            <v>0</v>
          </cell>
          <cell r="AC48">
            <v>0.58479999999999999</v>
          </cell>
          <cell r="AD48">
            <v>3.5088000000000001E-2</v>
          </cell>
          <cell r="AE48">
            <v>0.16595877174464532</v>
          </cell>
          <cell r="AF48">
            <v>0.17795877174464533</v>
          </cell>
          <cell r="AG48">
            <v>0.18395877174464534</v>
          </cell>
          <cell r="AH48">
            <v>1.5</v>
          </cell>
          <cell r="AI48">
            <v>22.03</v>
          </cell>
          <cell r="AJ48">
            <v>3.16</v>
          </cell>
          <cell r="AK48">
            <v>8</v>
          </cell>
          <cell r="AL48">
            <v>0.2</v>
          </cell>
          <cell r="AM48">
            <v>1.4E-2</v>
          </cell>
          <cell r="AN48">
            <v>2.5486755371093753E-2</v>
          </cell>
          <cell r="AO48">
            <v>3.125E-2</v>
          </cell>
          <cell r="AP48">
            <v>0.12743377685546875</v>
          </cell>
          <cell r="AQ48">
            <v>0.64346053825354355</v>
          </cell>
          <cell r="AR48">
            <v>1.5526440762324012</v>
          </cell>
          <cell r="AS48">
            <v>0.32228175403597431</v>
          </cell>
          <cell r="AT48">
            <v>2.1103030799670741E-2</v>
          </cell>
          <cell r="AU48">
            <v>4.6589786170764494E-2</v>
          </cell>
          <cell r="AV48">
            <v>1.7262397150928601</v>
          </cell>
          <cell r="AW48">
            <v>54.231420072706683</v>
          </cell>
          <cell r="AX48">
            <v>2.7659242520092379E-2</v>
          </cell>
          <cell r="AY48">
            <v>129.05298451941783</v>
          </cell>
          <cell r="AZ48" t="b">
            <v>0</v>
          </cell>
          <cell r="BA48">
            <v>0</v>
          </cell>
          <cell r="BB48">
            <v>1E-3</v>
          </cell>
          <cell r="BC48">
            <v>0</v>
          </cell>
          <cell r="BD48">
            <v>0</v>
          </cell>
          <cell r="BE48">
            <v>1E-3</v>
          </cell>
          <cell r="BF48">
            <v>0</v>
          </cell>
          <cell r="BG48">
            <v>2.6748963180841235E-2</v>
          </cell>
          <cell r="BH48">
            <v>5.9999999999999991</v>
          </cell>
          <cell r="BI48">
            <v>1.2</v>
          </cell>
          <cell r="BJ48">
            <v>2.6732161081230461E-2</v>
          </cell>
          <cell r="BK48">
            <v>5.7982161081230457E-2</v>
          </cell>
          <cell r="BL48">
            <v>7.4482604539801915E-6</v>
          </cell>
          <cell r="BM48">
            <v>6.9587531210021314E-2</v>
          </cell>
          <cell r="BN48">
            <v>0</v>
          </cell>
          <cell r="BO48">
            <v>734.95299999999997</v>
          </cell>
          <cell r="BP48">
            <v>734.25299999999993</v>
          </cell>
          <cell r="BQ48">
            <v>735.15300000000002</v>
          </cell>
          <cell r="BR48">
            <v>734.45299999999997</v>
          </cell>
          <cell r="BS48">
            <v>736.41300000000001</v>
          </cell>
          <cell r="BT48">
            <v>735.45299999999997</v>
          </cell>
          <cell r="BU48" t="b">
            <v>0</v>
          </cell>
          <cell r="BV48">
            <v>1.2599999999999909</v>
          </cell>
          <cell r="BW48">
            <v>1</v>
          </cell>
          <cell r="BX48">
            <v>1.4599999999999909</v>
          </cell>
          <cell r="BY48">
            <v>200</v>
          </cell>
          <cell r="BZ48">
            <v>0.65</v>
          </cell>
          <cell r="CA48">
            <v>0.25</v>
          </cell>
          <cell r="CB48">
            <v>1.1299999999999955</v>
          </cell>
          <cell r="CC48">
            <v>1.4446357810494279</v>
          </cell>
          <cell r="CD48">
            <v>1281.7530967361049</v>
          </cell>
          <cell r="CE48">
            <v>8.0049116323616665E-2</v>
          </cell>
          <cell r="CF48">
            <v>660.40520966983752</v>
          </cell>
          <cell r="CG48">
            <v>1942.1583064059423</v>
          </cell>
          <cell r="CH48">
            <v>1.5</v>
          </cell>
          <cell r="CI48">
            <v>2243</v>
          </cell>
          <cell r="CJ48">
            <v>1.2988129556883252</v>
          </cell>
          <cell r="CK48">
            <v>1.5</v>
          </cell>
          <cell r="CL48">
            <v>1</v>
          </cell>
          <cell r="CM48">
            <v>2</v>
          </cell>
        </row>
        <row r="49">
          <cell r="A49">
            <v>66</v>
          </cell>
          <cell r="B49" t="str">
            <v>C42</v>
          </cell>
          <cell r="C49" t="str">
            <v>C43</v>
          </cell>
          <cell r="F49">
            <v>0</v>
          </cell>
          <cell r="G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0.4</v>
          </cell>
          <cell r="S49">
            <v>0.46</v>
          </cell>
          <cell r="T49">
            <v>98</v>
          </cell>
          <cell r="U49">
            <v>181</v>
          </cell>
          <cell r="V49">
            <v>0.68799999999999994</v>
          </cell>
          <cell r="X49">
            <v>0</v>
          </cell>
          <cell r="Y49">
            <v>0</v>
          </cell>
          <cell r="AA49">
            <v>0</v>
          </cell>
          <cell r="AB49">
            <v>0</v>
          </cell>
          <cell r="AC49">
            <v>0.58479999999999999</v>
          </cell>
          <cell r="AD49">
            <v>0.26900800000000002</v>
          </cell>
          <cell r="AE49">
            <v>1.0958853742696166</v>
          </cell>
          <cell r="AF49">
            <v>1.1878853742696167</v>
          </cell>
          <cell r="AG49">
            <v>1.2338853742696168</v>
          </cell>
          <cell r="AH49">
            <v>1.5</v>
          </cell>
          <cell r="AI49">
            <v>66.78</v>
          </cell>
          <cell r="AJ49">
            <v>16.2</v>
          </cell>
          <cell r="AK49">
            <v>8</v>
          </cell>
          <cell r="AL49">
            <v>0.2</v>
          </cell>
          <cell r="AM49">
            <v>1.4E-2</v>
          </cell>
          <cell r="AN49">
            <v>1.7072296142578127E-2</v>
          </cell>
          <cell r="AO49">
            <v>3.125E-2</v>
          </cell>
          <cell r="AP49">
            <v>8.5361480712890625E-2</v>
          </cell>
          <cell r="AQ49">
            <v>1.1578313604856028</v>
          </cell>
          <cell r="AR49">
            <v>3.4306096134168564</v>
          </cell>
          <cell r="AS49">
            <v>1.1841931528911851</v>
          </cell>
          <cell r="AT49">
            <v>6.8326883757591314E-2</v>
          </cell>
          <cell r="AU49">
            <v>8.5399179900169445E-2</v>
          </cell>
          <cell r="AV49">
            <v>3.9085445822369489</v>
          </cell>
          <cell r="AW49">
            <v>122.79054945783788</v>
          </cell>
          <cell r="AX49">
            <v>1.2215923836345803E-2</v>
          </cell>
          <cell r="AY49">
            <v>149.423962754852</v>
          </cell>
          <cell r="AZ49" t="str">
            <v>20°22'16''</v>
          </cell>
          <cell r="BA49">
            <v>16.697561856392234</v>
          </cell>
          <cell r="BB49">
            <v>3.9E-2</v>
          </cell>
          <cell r="BC49">
            <v>5.0000000000000001E-3</v>
          </cell>
          <cell r="BD49">
            <v>2E-3</v>
          </cell>
          <cell r="BE49">
            <v>4.5999999999999999E-2</v>
          </cell>
          <cell r="BF49">
            <v>4.5999999999999999E-2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0.05</v>
          </cell>
          <cell r="BO49">
            <v>734.20299999999997</v>
          </cell>
          <cell r="BP49">
            <v>723.38299999999992</v>
          </cell>
          <cell r="BQ49">
            <v>734.40300000000002</v>
          </cell>
          <cell r="BR49">
            <v>723.58299999999997</v>
          </cell>
          <cell r="BS49">
            <v>735.45299999999997</v>
          </cell>
          <cell r="BT49">
            <v>724.58300000000008</v>
          </cell>
          <cell r="BU49">
            <v>0</v>
          </cell>
          <cell r="BV49">
            <v>1.0499999999999545</v>
          </cell>
          <cell r="BW49">
            <v>1.0000000000001137</v>
          </cell>
          <cell r="BX49">
            <v>1.2499999999999545</v>
          </cell>
          <cell r="BY49">
            <v>200</v>
          </cell>
          <cell r="BZ49">
            <v>0.65</v>
          </cell>
          <cell r="CA49">
            <v>0.25</v>
          </cell>
          <cell r="CB49">
            <v>1.0250000000000341</v>
          </cell>
          <cell r="CC49">
            <v>1.3324559091383172</v>
          </cell>
          <cell r="CD49">
            <v>1182.2215053829721</v>
          </cell>
          <cell r="CE49">
            <v>9.4473964477023609E-2</v>
          </cell>
          <cell r="CF49">
            <v>779.41020693544476</v>
          </cell>
          <cell r="CG49">
            <v>1961.6317123184167</v>
          </cell>
          <cell r="CH49">
            <v>1.5</v>
          </cell>
          <cell r="CI49">
            <v>2243</v>
          </cell>
          <cell r="CJ49">
            <v>1.3118357416306845</v>
          </cell>
          <cell r="CK49">
            <v>1.5</v>
          </cell>
          <cell r="CL49">
            <v>1</v>
          </cell>
          <cell r="CM49">
            <v>2</v>
          </cell>
        </row>
        <row r="50">
          <cell r="A50">
            <v>67</v>
          </cell>
          <cell r="B50" t="str">
            <v>C43</v>
          </cell>
          <cell r="C50" t="str">
            <v>C44</v>
          </cell>
          <cell r="F50">
            <v>0</v>
          </cell>
          <cell r="G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S50">
            <v>0.46</v>
          </cell>
          <cell r="T50">
            <v>98</v>
          </cell>
          <cell r="U50">
            <v>181</v>
          </cell>
          <cell r="V50">
            <v>0.68799999999999994</v>
          </cell>
          <cell r="X50">
            <v>0</v>
          </cell>
          <cell r="Y50">
            <v>0</v>
          </cell>
          <cell r="AA50">
            <v>0</v>
          </cell>
          <cell r="AB50">
            <v>0</v>
          </cell>
          <cell r="AC50">
            <v>0.58479999999999999</v>
          </cell>
          <cell r="AD50">
            <v>0.26900800000000002</v>
          </cell>
          <cell r="AE50">
            <v>1.0958853742696166</v>
          </cell>
          <cell r="AF50">
            <v>1.1878853742696167</v>
          </cell>
          <cell r="AG50">
            <v>1.2338853742696168</v>
          </cell>
          <cell r="AH50">
            <v>1.5</v>
          </cell>
          <cell r="AI50">
            <v>58.58</v>
          </cell>
          <cell r="AJ50">
            <v>1.02</v>
          </cell>
          <cell r="AK50">
            <v>8</v>
          </cell>
          <cell r="AL50">
            <v>0.2</v>
          </cell>
          <cell r="AM50">
            <v>1.4E-2</v>
          </cell>
          <cell r="AN50">
            <v>3.3689880371093758E-2</v>
          </cell>
          <cell r="AO50">
            <v>3.125E-2</v>
          </cell>
          <cell r="AP50">
            <v>0.16844940185546878</v>
          </cell>
          <cell r="AQ50">
            <v>0.42919142702492158</v>
          </cell>
          <cell r="AR50">
            <v>0.89607259602776035</v>
          </cell>
          <cell r="AS50">
            <v>0.13157878423470801</v>
          </cell>
          <cell r="AT50">
            <v>9.3886483706263294E-3</v>
          </cell>
          <cell r="AU50">
            <v>4.3078528741720086E-2</v>
          </cell>
          <cell r="AV50">
            <v>0.98074849113407159</v>
          </cell>
          <cell r="AW50">
            <v>30.811122547660744</v>
          </cell>
          <cell r="AX50">
            <v>4.868371795541359E-2</v>
          </cell>
          <cell r="AY50">
            <v>151.54051515442359</v>
          </cell>
          <cell r="AZ50" t="str">
            <v>02°06'60''</v>
          </cell>
          <cell r="BA50">
            <v>162.40353070436817</v>
          </cell>
          <cell r="BB50">
            <v>1E-3</v>
          </cell>
          <cell r="BC50">
            <v>1.2E-2</v>
          </cell>
          <cell r="BD50">
            <v>2E-3</v>
          </cell>
          <cell r="BE50">
            <v>1.5000000000000001E-2</v>
          </cell>
          <cell r="BF50">
            <v>1.5000000000000001E-2</v>
          </cell>
          <cell r="BG50">
            <v>2.6748963180841235E-2</v>
          </cell>
          <cell r="BH50">
            <v>5.9999999999999991</v>
          </cell>
          <cell r="BI50">
            <v>1.2</v>
          </cell>
          <cell r="BJ50">
            <v>8.6287355388781836E-3</v>
          </cell>
          <cell r="BK50">
            <v>3.9878735538878184E-2</v>
          </cell>
          <cell r="BL50">
            <v>7.4482604539801915E-6</v>
          </cell>
          <cell r="BM50">
            <v>4.7863420559198594E-2</v>
          </cell>
          <cell r="BN50">
            <v>0.03</v>
          </cell>
          <cell r="BO50">
            <v>723.35299999999995</v>
          </cell>
          <cell r="BP50">
            <v>722.75299999999993</v>
          </cell>
          <cell r="BQ50">
            <v>723.553</v>
          </cell>
          <cell r="BR50">
            <v>722.95299999999997</v>
          </cell>
          <cell r="BS50">
            <v>724.58300000000008</v>
          </cell>
          <cell r="BT50">
            <v>723.94299999999998</v>
          </cell>
          <cell r="BU50">
            <v>0</v>
          </cell>
          <cell r="BV50">
            <v>1.0300000000000864</v>
          </cell>
          <cell r="BW50">
            <v>0.99000000000000909</v>
          </cell>
          <cell r="BX50">
            <v>1.2300000000000864</v>
          </cell>
          <cell r="BY50">
            <v>200</v>
          </cell>
          <cell r="BZ50">
            <v>0.65</v>
          </cell>
          <cell r="CA50">
            <v>0.25</v>
          </cell>
          <cell r="CB50">
            <v>1.0100000000000477</v>
          </cell>
          <cell r="CC50">
            <v>1.3161022842942249</v>
          </cell>
          <cell r="CD50">
            <v>1167.7117517400513</v>
          </cell>
          <cell r="CE50">
            <v>9.6831221955225311E-2</v>
          </cell>
          <cell r="CF50">
            <v>798.85758113060876</v>
          </cell>
          <cell r="CG50">
            <v>1966.5693328706602</v>
          </cell>
          <cell r="CH50">
            <v>1.5</v>
          </cell>
          <cell r="CI50">
            <v>2243</v>
          </cell>
          <cell r="CJ50">
            <v>1.3151377616165807</v>
          </cell>
          <cell r="CK50">
            <v>1.5</v>
          </cell>
          <cell r="CL50">
            <v>1</v>
          </cell>
          <cell r="CM50">
            <v>2</v>
          </cell>
        </row>
        <row r="51">
          <cell r="A51">
            <v>68</v>
          </cell>
          <cell r="B51" t="str">
            <v>C44</v>
          </cell>
          <cell r="C51" t="str">
            <v>C45</v>
          </cell>
          <cell r="F51">
            <v>0</v>
          </cell>
          <cell r="G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0.55000000000000004</v>
          </cell>
          <cell r="S51">
            <v>1.01</v>
          </cell>
          <cell r="T51">
            <v>98</v>
          </cell>
          <cell r="U51">
            <v>397</v>
          </cell>
          <cell r="V51">
            <v>0.68799999999999994</v>
          </cell>
          <cell r="X51">
            <v>0</v>
          </cell>
          <cell r="Y51">
            <v>0</v>
          </cell>
          <cell r="AA51">
            <v>0</v>
          </cell>
          <cell r="AB51">
            <v>0</v>
          </cell>
          <cell r="AC51">
            <v>0.58479999999999999</v>
          </cell>
          <cell r="AD51">
            <v>0.59064800000000006</v>
          </cell>
          <cell r="AE51">
            <v>2.2713918613405624</v>
          </cell>
          <cell r="AF51">
            <v>2.4733918613405623</v>
          </cell>
          <cell r="AG51">
            <v>2.5743918613405623</v>
          </cell>
          <cell r="AH51">
            <v>2.5743918613405623</v>
          </cell>
          <cell r="AI51">
            <v>40.86</v>
          </cell>
          <cell r="AJ51">
            <v>3.93</v>
          </cell>
          <cell r="AK51">
            <v>8</v>
          </cell>
          <cell r="AL51">
            <v>0.2</v>
          </cell>
          <cell r="AM51">
            <v>1.4E-2</v>
          </cell>
          <cell r="AN51">
            <v>3.1508636474609372E-2</v>
          </cell>
          <cell r="AO51">
            <v>4.3750000000000004E-2</v>
          </cell>
          <cell r="AP51">
            <v>0.15754318237304685</v>
          </cell>
          <cell r="AQ51">
            <v>0.81143091089001462</v>
          </cell>
          <cell r="AR51">
            <v>1.7542720763360946</v>
          </cell>
          <cell r="AS51">
            <v>0.48000565074156676</v>
          </cell>
          <cell r="AT51">
            <v>3.3558619936177307E-2</v>
          </cell>
          <cell r="AU51">
            <v>6.5067256410786672E-2</v>
          </cell>
          <cell r="AV51">
            <v>1.9251024111405417</v>
          </cell>
          <cell r="AW51">
            <v>60.478875922471246</v>
          </cell>
          <cell r="AX51">
            <v>4.2566794142151594E-2</v>
          </cell>
          <cell r="AY51">
            <v>61.296419678570132</v>
          </cell>
          <cell r="BA51">
            <v>0</v>
          </cell>
          <cell r="BB51">
            <v>2.1999999999999999E-2</v>
          </cell>
          <cell r="BC51">
            <v>0</v>
          </cell>
          <cell r="BD51">
            <v>0</v>
          </cell>
          <cell r="BE51">
            <v>2.1999999999999999E-2</v>
          </cell>
          <cell r="BF51">
            <v>2.1999999999999999E-2</v>
          </cell>
          <cell r="BG51">
            <v>4.5908208741370686E-2</v>
          </cell>
          <cell r="BH51">
            <v>5.9999999999999991</v>
          </cell>
          <cell r="BI51">
            <v>1.2</v>
          </cell>
          <cell r="BJ51">
            <v>4.8900961027134641E-2</v>
          </cell>
          <cell r="BK51">
            <v>9.2650961027134646E-2</v>
          </cell>
          <cell r="BL51">
            <v>3.1505945597283584E-5</v>
          </cell>
          <cell r="BM51">
            <v>0.11121896036727831</v>
          </cell>
          <cell r="BN51">
            <v>0.08</v>
          </cell>
          <cell r="BO51">
            <v>722.67299999999989</v>
          </cell>
          <cell r="BP51">
            <v>721.06299999999987</v>
          </cell>
          <cell r="BQ51">
            <v>722.87299999999993</v>
          </cell>
          <cell r="BR51">
            <v>721.26299999999992</v>
          </cell>
          <cell r="BS51">
            <v>723.94299999999998</v>
          </cell>
          <cell r="BT51">
            <v>722.99299999999994</v>
          </cell>
          <cell r="BU51">
            <v>0</v>
          </cell>
          <cell r="BV51">
            <v>1.07000000000005</v>
          </cell>
          <cell r="BW51">
            <v>1.7300000000000182</v>
          </cell>
          <cell r="BX51">
            <v>1.27000000000005</v>
          </cell>
          <cell r="BY51">
            <v>200</v>
          </cell>
          <cell r="BZ51">
            <v>0.65</v>
          </cell>
          <cell r="CA51">
            <v>0.25</v>
          </cell>
          <cell r="CB51">
            <v>1.4000000000000341</v>
          </cell>
          <cell r="CC51">
            <v>1.7154407714474724</v>
          </cell>
          <cell r="CD51">
            <v>1522.02482446677</v>
          </cell>
          <cell r="CE51">
            <v>5.4840080383548595E-2</v>
          </cell>
          <cell r="CF51">
            <v>452.43066316427593</v>
          </cell>
          <cell r="CG51">
            <v>1974.455487631046</v>
          </cell>
          <cell r="CH51">
            <v>1.5</v>
          </cell>
          <cell r="CI51">
            <v>2243</v>
          </cell>
          <cell r="CJ51">
            <v>1.3204116056382387</v>
          </cell>
          <cell r="CK51">
            <v>1.5</v>
          </cell>
          <cell r="CL51">
            <v>1</v>
          </cell>
          <cell r="CM51">
            <v>2</v>
          </cell>
        </row>
        <row r="52">
          <cell r="A52">
            <v>69</v>
          </cell>
          <cell r="F52">
            <v>0</v>
          </cell>
          <cell r="G52">
            <v>0</v>
          </cell>
          <cell r="J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S52">
            <v>0</v>
          </cell>
          <cell r="U52">
            <v>0</v>
          </cell>
          <cell r="X52">
            <v>0</v>
          </cell>
          <cell r="Y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0.02</v>
          </cell>
          <cell r="AK52">
            <v>30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0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  <cell r="BB52">
            <v>0</v>
          </cell>
          <cell r="BC52">
            <v>0</v>
          </cell>
          <cell r="BD52">
            <v>0</v>
          </cell>
          <cell r="BE52">
            <v>0</v>
          </cell>
          <cell r="BF52">
            <v>0</v>
          </cell>
          <cell r="BG52">
            <v>0</v>
          </cell>
          <cell r="BH52">
            <v>0</v>
          </cell>
          <cell r="BI52">
            <v>0</v>
          </cell>
          <cell r="BJ52">
            <v>0</v>
          </cell>
          <cell r="BK52">
            <v>0</v>
          </cell>
          <cell r="BL52">
            <v>0</v>
          </cell>
          <cell r="BM52">
            <v>0</v>
          </cell>
          <cell r="BN52">
            <v>0</v>
          </cell>
          <cell r="BO52">
            <v>721.06299999999987</v>
          </cell>
          <cell r="BP52">
            <v>0</v>
          </cell>
          <cell r="BQ52">
            <v>721.06299999999987</v>
          </cell>
          <cell r="BR52">
            <v>0</v>
          </cell>
          <cell r="BS52">
            <v>0</v>
          </cell>
          <cell r="BT52">
            <v>0</v>
          </cell>
          <cell r="BU52">
            <v>0</v>
          </cell>
          <cell r="BV52">
            <v>0</v>
          </cell>
          <cell r="BW52">
            <v>0</v>
          </cell>
          <cell r="BX52">
            <v>0</v>
          </cell>
          <cell r="BY52">
            <v>0</v>
          </cell>
          <cell r="BZ52">
            <v>0.4</v>
          </cell>
          <cell r="CA52">
            <v>0</v>
          </cell>
          <cell r="CB52">
            <v>0</v>
          </cell>
          <cell r="CC52">
            <v>0</v>
          </cell>
          <cell r="CD52">
            <v>0</v>
          </cell>
          <cell r="CE52" t="e">
            <v>#VALUE!</v>
          </cell>
          <cell r="CF52" t="e">
            <v>#VALUE!</v>
          </cell>
          <cell r="CG52" t="e">
            <v>#VALUE!</v>
          </cell>
          <cell r="CH52">
            <v>1.3</v>
          </cell>
          <cell r="CI52" t="e">
            <v>#VALUE!</v>
          </cell>
          <cell r="CJ52" t="e">
            <v>#VALUE!</v>
          </cell>
          <cell r="CK52" t="e">
            <v>#VALUE!</v>
          </cell>
          <cell r="CL52">
            <v>5</v>
          </cell>
          <cell r="CM52">
            <v>4</v>
          </cell>
        </row>
        <row r="53">
          <cell r="A53">
            <v>70</v>
          </cell>
          <cell r="C53">
            <v>0</v>
          </cell>
          <cell r="F53">
            <v>0</v>
          </cell>
          <cell r="G53">
            <v>0</v>
          </cell>
          <cell r="J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S53">
            <v>0</v>
          </cell>
          <cell r="U53">
            <v>0</v>
          </cell>
          <cell r="X53">
            <v>0</v>
          </cell>
          <cell r="Y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0.02</v>
          </cell>
          <cell r="AK53">
            <v>30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>
            <v>0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  <cell r="BF53">
            <v>0</v>
          </cell>
          <cell r="BG53">
            <v>0</v>
          </cell>
          <cell r="BH53">
            <v>0</v>
          </cell>
          <cell r="BI53">
            <v>0</v>
          </cell>
          <cell r="BJ53">
            <v>0</v>
          </cell>
          <cell r="BK53">
            <v>0</v>
          </cell>
          <cell r="BL53">
            <v>0</v>
          </cell>
          <cell r="BM53">
            <v>0</v>
          </cell>
          <cell r="BN53">
            <v>0</v>
          </cell>
          <cell r="BO53">
            <v>0</v>
          </cell>
          <cell r="BP53">
            <v>0</v>
          </cell>
          <cell r="BQ53">
            <v>0</v>
          </cell>
          <cell r="BR53">
            <v>0</v>
          </cell>
          <cell r="BS53">
            <v>0</v>
          </cell>
          <cell r="BT53">
            <v>0</v>
          </cell>
          <cell r="BU53">
            <v>0</v>
          </cell>
          <cell r="BV53">
            <v>0</v>
          </cell>
          <cell r="BW53">
            <v>0</v>
          </cell>
          <cell r="BX53">
            <v>0</v>
          </cell>
          <cell r="BY53">
            <v>0</v>
          </cell>
          <cell r="BZ53">
            <v>0.4</v>
          </cell>
          <cell r="CA53">
            <v>0</v>
          </cell>
          <cell r="CB53">
            <v>0</v>
          </cell>
          <cell r="CC53">
            <v>0</v>
          </cell>
          <cell r="CD53">
            <v>0</v>
          </cell>
          <cell r="CE53" t="e">
            <v>#VALUE!</v>
          </cell>
          <cell r="CF53" t="e">
            <v>#VALUE!</v>
          </cell>
          <cell r="CG53" t="e">
            <v>#VALUE!</v>
          </cell>
          <cell r="CH53">
            <v>1.3</v>
          </cell>
          <cell r="CI53" t="e">
            <v>#VALUE!</v>
          </cell>
          <cell r="CJ53" t="e">
            <v>#VALUE!</v>
          </cell>
          <cell r="CK53" t="e">
            <v>#VALUE!</v>
          </cell>
          <cell r="CL53">
            <v>5</v>
          </cell>
          <cell r="CM53">
            <v>4</v>
          </cell>
        </row>
        <row r="54">
          <cell r="A54">
            <v>71</v>
          </cell>
          <cell r="B54" t="str">
            <v>C46</v>
          </cell>
          <cell r="C54" t="str">
            <v>C45</v>
          </cell>
          <cell r="F54">
            <v>0</v>
          </cell>
          <cell r="G54">
            <v>0</v>
          </cell>
          <cell r="J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0.13</v>
          </cell>
          <cell r="S54">
            <v>0.13</v>
          </cell>
          <cell r="T54">
            <v>98</v>
          </cell>
          <cell r="U54">
            <v>51</v>
          </cell>
          <cell r="V54">
            <v>0.68799999999999994</v>
          </cell>
          <cell r="X54">
            <v>0</v>
          </cell>
          <cell r="Y54">
            <v>0</v>
          </cell>
          <cell r="AA54">
            <v>0</v>
          </cell>
          <cell r="AB54">
            <v>0</v>
          </cell>
          <cell r="AC54">
            <v>0.58479999999999999</v>
          </cell>
          <cell r="AD54">
            <v>7.6023999999999994E-2</v>
          </cell>
          <cell r="AE54">
            <v>0.33976508894512442</v>
          </cell>
          <cell r="AF54">
            <v>0.36576508894512444</v>
          </cell>
          <cell r="AG54">
            <v>0.37876508894512445</v>
          </cell>
          <cell r="AH54">
            <v>1.5</v>
          </cell>
          <cell r="AI54">
            <v>38</v>
          </cell>
          <cell r="AJ54">
            <v>1.58</v>
          </cell>
          <cell r="AK54">
            <v>8</v>
          </cell>
          <cell r="AL54">
            <v>0.2</v>
          </cell>
          <cell r="AM54">
            <v>1.4E-2</v>
          </cell>
          <cell r="AN54">
            <v>3.0216979980468753E-2</v>
          </cell>
          <cell r="AO54">
            <v>3.125E-2</v>
          </cell>
          <cell r="AP54">
            <v>0.15108489990234375</v>
          </cell>
          <cell r="AQ54">
            <v>0.50235407755737227</v>
          </cell>
          <cell r="AR54">
            <v>1.1099545398487596</v>
          </cell>
          <cell r="AS54">
            <v>0.18635205970990193</v>
          </cell>
          <cell r="AT54">
            <v>1.2862365914297574E-2</v>
          </cell>
          <cell r="AU54">
            <v>4.3079345894766329E-2</v>
          </cell>
          <cell r="AV54">
            <v>1.220635808495695</v>
          </cell>
          <cell r="AW54">
            <v>38.347404886787139</v>
          </cell>
          <cell r="AX54">
            <v>3.9116075896881236E-2</v>
          </cell>
          <cell r="AY54">
            <v>129.70537742247888</v>
          </cell>
          <cell r="AZ54" t="b">
            <v>0</v>
          </cell>
          <cell r="BA54">
            <v>0</v>
          </cell>
          <cell r="BB54">
            <v>1E-3</v>
          </cell>
          <cell r="BC54">
            <v>0</v>
          </cell>
          <cell r="BD54">
            <v>0</v>
          </cell>
          <cell r="BE54">
            <v>1E-3</v>
          </cell>
          <cell r="BF54">
            <v>0</v>
          </cell>
          <cell r="BG54">
            <v>2.6748963180841235E-2</v>
          </cell>
          <cell r="BH54">
            <v>5.9999999999999991</v>
          </cell>
          <cell r="BI54">
            <v>1.2</v>
          </cell>
          <cell r="BJ54">
            <v>1.336608054061523E-2</v>
          </cell>
          <cell r="BK54">
            <v>4.4616080540615229E-2</v>
          </cell>
          <cell r="BL54">
            <v>7.4482604539801915E-6</v>
          </cell>
          <cell r="BM54">
            <v>5.3548234561283048E-2</v>
          </cell>
          <cell r="BN54">
            <v>0</v>
          </cell>
          <cell r="BO54">
            <v>720.29299999999989</v>
          </cell>
          <cell r="BP54">
            <v>719.69299999999987</v>
          </cell>
          <cell r="BQ54">
            <v>720.49299999999994</v>
          </cell>
          <cell r="BR54">
            <v>719.89299999999992</v>
          </cell>
          <cell r="BS54">
            <v>721.69299999999998</v>
          </cell>
          <cell r="BT54">
            <v>722.99299999999994</v>
          </cell>
          <cell r="BU54" t="b">
            <v>0</v>
          </cell>
          <cell r="BV54">
            <v>1.2000000000000455</v>
          </cell>
          <cell r="BW54">
            <v>3.1000000000000227</v>
          </cell>
          <cell r="BX54">
            <v>1.4000000000000454</v>
          </cell>
          <cell r="BY54">
            <v>200</v>
          </cell>
          <cell r="BZ54">
            <v>0.65</v>
          </cell>
          <cell r="CA54">
            <v>0.25</v>
          </cell>
          <cell r="CB54">
            <v>2.1500000000000341</v>
          </cell>
          <cell r="CC54">
            <v>2.3498983093777586</v>
          </cell>
          <cell r="CD54">
            <v>2084.9472749954166</v>
          </cell>
          <cell r="CE54">
            <v>2.4653292845232655E-2</v>
          </cell>
          <cell r="CF54">
            <v>203.3896659731694</v>
          </cell>
          <cell r="CG54">
            <v>2288.3369409685861</v>
          </cell>
          <cell r="CH54">
            <v>1.5</v>
          </cell>
          <cell r="CI54">
            <v>2243</v>
          </cell>
          <cell r="CJ54">
            <v>1.5303189529437715</v>
          </cell>
          <cell r="CK54">
            <v>1.9</v>
          </cell>
          <cell r="CL54">
            <v>1</v>
          </cell>
          <cell r="CM54">
            <v>2</v>
          </cell>
        </row>
        <row r="55">
          <cell r="A55">
            <v>72</v>
          </cell>
          <cell r="B55" t="str">
            <v>C45</v>
          </cell>
          <cell r="C55" t="str">
            <v>C47</v>
          </cell>
          <cell r="F55">
            <v>0</v>
          </cell>
          <cell r="G55">
            <v>0</v>
          </cell>
          <cell r="J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Q55">
            <v>0.09</v>
          </cell>
          <cell r="S55">
            <v>0.22</v>
          </cell>
          <cell r="U55">
            <v>51</v>
          </cell>
          <cell r="X55">
            <v>0</v>
          </cell>
          <cell r="Y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7.6023999999999994E-2</v>
          </cell>
          <cell r="AE55">
            <v>0.33976508894512442</v>
          </cell>
          <cell r="AF55">
            <v>0.3837650889451244</v>
          </cell>
          <cell r="AG55">
            <v>0.40576508894512442</v>
          </cell>
          <cell r="AH55">
            <v>1.5</v>
          </cell>
          <cell r="AI55">
            <v>28.68</v>
          </cell>
          <cell r="AJ55">
            <v>4.3099999999999996</v>
          </cell>
          <cell r="AK55">
            <v>8</v>
          </cell>
          <cell r="AL55">
            <v>0.2</v>
          </cell>
          <cell r="AM55">
            <v>1.4E-2</v>
          </cell>
          <cell r="AN55">
            <v>2.3622131347656249E-2</v>
          </cell>
          <cell r="AO55">
            <v>3.125E-2</v>
          </cell>
          <cell r="AP55">
            <v>0.11811065673828124</v>
          </cell>
          <cell r="AQ55">
            <v>0.71892268326763675</v>
          </cell>
          <cell r="AR55">
            <v>1.8039432477314221</v>
          </cell>
          <cell r="AS55">
            <v>0.41197095698228831</v>
          </cell>
          <cell r="AT55">
            <v>2.6343008385154881E-2</v>
          </cell>
          <cell r="AU55">
            <v>4.996513973281113E-2</v>
          </cell>
          <cell r="AV55">
            <v>2.016026320715536</v>
          </cell>
          <cell r="AW55">
            <v>63.335334786035894</v>
          </cell>
          <cell r="AX55">
            <v>2.3683462084275877E-2</v>
          </cell>
          <cell r="AY55">
            <v>135.40113735125379</v>
          </cell>
          <cell r="AZ55" t="str">
            <v>05°41'45''</v>
          </cell>
          <cell r="BA55">
            <v>60.306531114032445</v>
          </cell>
          <cell r="BB55">
            <v>7.0000000000000001E-3</v>
          </cell>
          <cell r="BC55">
            <v>1E-3</v>
          </cell>
          <cell r="BD55">
            <v>1E-3</v>
          </cell>
          <cell r="BE55">
            <v>9.0000000000000011E-3</v>
          </cell>
          <cell r="BF55">
            <v>9.0000000000000011E-3</v>
          </cell>
          <cell r="BG55">
            <v>0</v>
          </cell>
          <cell r="BH55">
            <v>0</v>
          </cell>
          <cell r="BI55">
            <v>0</v>
          </cell>
          <cell r="BJ55">
            <v>0</v>
          </cell>
          <cell r="BK55">
            <v>0</v>
          </cell>
          <cell r="BL55">
            <v>0</v>
          </cell>
          <cell r="BM55">
            <v>0</v>
          </cell>
          <cell r="BN55">
            <v>0.01</v>
          </cell>
          <cell r="BO55">
            <v>719.68299999999988</v>
          </cell>
          <cell r="BP55">
            <v>718.44299999999987</v>
          </cell>
          <cell r="BQ55">
            <v>719.88299999999992</v>
          </cell>
          <cell r="BR55">
            <v>718.64299999999992</v>
          </cell>
          <cell r="BS55">
            <v>722.99299999999994</v>
          </cell>
          <cell r="BT55">
            <v>719.75300000000016</v>
          </cell>
          <cell r="BU55">
            <v>0</v>
          </cell>
          <cell r="BV55">
            <v>3.1100000000000136</v>
          </cell>
          <cell r="BW55">
            <v>1.110000000000241</v>
          </cell>
          <cell r="BX55">
            <v>3.3100000000000138</v>
          </cell>
          <cell r="BY55">
            <v>200</v>
          </cell>
          <cell r="BZ55">
            <v>0.65</v>
          </cell>
          <cell r="CA55">
            <v>0.25</v>
          </cell>
          <cell r="CB55">
            <v>2.1100000000001273</v>
          </cell>
          <cell r="CC55">
            <v>2.3199717329199707</v>
          </cell>
          <cell r="CD55">
            <v>2058.3949200332445</v>
          </cell>
          <cell r="CE55">
            <v>2.5553001286404253E-2</v>
          </cell>
          <cell r="CF55">
            <v>210.81226061283508</v>
          </cell>
          <cell r="CG55">
            <v>2269.2071806460795</v>
          </cell>
          <cell r="CH55">
            <v>1.5</v>
          </cell>
          <cell r="CI55" t="b">
            <v>0</v>
          </cell>
          <cell r="CJ55" t="e">
            <v>#DIV/0!</v>
          </cell>
          <cell r="CK55" t="e">
            <v>#DIV/0!</v>
          </cell>
          <cell r="CL55">
            <v>5</v>
          </cell>
          <cell r="CM55">
            <v>2</v>
          </cell>
        </row>
        <row r="56">
          <cell r="A56">
            <v>73</v>
          </cell>
          <cell r="F56">
            <v>0</v>
          </cell>
          <cell r="G56">
            <v>0</v>
          </cell>
          <cell r="J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S56">
            <v>0</v>
          </cell>
          <cell r="U56">
            <v>0</v>
          </cell>
          <cell r="X56">
            <v>0</v>
          </cell>
          <cell r="Y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>
            <v>0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0.02</v>
          </cell>
          <cell r="AK56">
            <v>30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  <cell r="BF56">
            <v>0</v>
          </cell>
          <cell r="BG56">
            <v>0</v>
          </cell>
          <cell r="BH56">
            <v>0</v>
          </cell>
          <cell r="BI56">
            <v>0</v>
          </cell>
          <cell r="BJ56">
            <v>0</v>
          </cell>
          <cell r="BK56">
            <v>0</v>
          </cell>
          <cell r="BL56">
            <v>0</v>
          </cell>
          <cell r="BM56">
            <v>0</v>
          </cell>
          <cell r="BN56">
            <v>0</v>
          </cell>
          <cell r="BO56">
            <v>718.44299999999987</v>
          </cell>
          <cell r="BP56">
            <v>0</v>
          </cell>
          <cell r="BQ56">
            <v>718.44299999999987</v>
          </cell>
          <cell r="BR56">
            <v>0</v>
          </cell>
          <cell r="BS56">
            <v>0</v>
          </cell>
          <cell r="BT56">
            <v>0</v>
          </cell>
          <cell r="BU56">
            <v>0</v>
          </cell>
          <cell r="BV56">
            <v>0</v>
          </cell>
          <cell r="BW56">
            <v>0</v>
          </cell>
          <cell r="BX56">
            <v>0</v>
          </cell>
          <cell r="BY56">
            <v>0</v>
          </cell>
          <cell r="BZ56">
            <v>0.4</v>
          </cell>
          <cell r="CA56">
            <v>0</v>
          </cell>
          <cell r="CB56">
            <v>0</v>
          </cell>
          <cell r="CC56">
            <v>0</v>
          </cell>
          <cell r="CD56">
            <v>0</v>
          </cell>
          <cell r="CE56" t="e">
            <v>#VALUE!</v>
          </cell>
          <cell r="CF56" t="e">
            <v>#VALUE!</v>
          </cell>
          <cell r="CG56" t="e">
            <v>#VALUE!</v>
          </cell>
          <cell r="CH56">
            <v>1.3</v>
          </cell>
          <cell r="CI56" t="e">
            <v>#VALUE!</v>
          </cell>
          <cell r="CJ56" t="e">
            <v>#VALUE!</v>
          </cell>
          <cell r="CK56" t="e">
            <v>#VALUE!</v>
          </cell>
          <cell r="CL56">
            <v>5</v>
          </cell>
          <cell r="CM56">
            <v>4</v>
          </cell>
        </row>
        <row r="57">
          <cell r="A57">
            <v>74</v>
          </cell>
          <cell r="F57">
            <v>0</v>
          </cell>
          <cell r="G57">
            <v>0</v>
          </cell>
          <cell r="J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S57">
            <v>0</v>
          </cell>
          <cell r="U57">
            <v>0</v>
          </cell>
          <cell r="X57">
            <v>0</v>
          </cell>
          <cell r="Y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0.02</v>
          </cell>
          <cell r="AK57">
            <v>30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  <cell r="AU57">
            <v>0</v>
          </cell>
          <cell r="AV57">
            <v>0</v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  <cell r="BF57">
            <v>0</v>
          </cell>
          <cell r="BG57">
            <v>0</v>
          </cell>
          <cell r="BH57">
            <v>0</v>
          </cell>
          <cell r="BI57">
            <v>0</v>
          </cell>
          <cell r="BJ57">
            <v>0</v>
          </cell>
          <cell r="BK57">
            <v>0</v>
          </cell>
          <cell r="BL57">
            <v>0</v>
          </cell>
          <cell r="BM57">
            <v>0</v>
          </cell>
          <cell r="BN57">
            <v>0</v>
          </cell>
          <cell r="BO57">
            <v>0</v>
          </cell>
          <cell r="BP57">
            <v>0</v>
          </cell>
          <cell r="BQ57">
            <v>0</v>
          </cell>
          <cell r="BR57">
            <v>0</v>
          </cell>
          <cell r="BS57">
            <v>0</v>
          </cell>
          <cell r="BT57">
            <v>0</v>
          </cell>
          <cell r="BU57">
            <v>0</v>
          </cell>
          <cell r="BV57">
            <v>0</v>
          </cell>
          <cell r="BW57">
            <v>0</v>
          </cell>
          <cell r="BX57">
            <v>0</v>
          </cell>
          <cell r="BY57">
            <v>0</v>
          </cell>
          <cell r="BZ57">
            <v>0.4</v>
          </cell>
          <cell r="CA57">
            <v>0</v>
          </cell>
          <cell r="CB57">
            <v>0</v>
          </cell>
          <cell r="CC57">
            <v>0</v>
          </cell>
          <cell r="CD57">
            <v>0</v>
          </cell>
          <cell r="CE57" t="e">
            <v>#VALUE!</v>
          </cell>
          <cell r="CF57" t="e">
            <v>#VALUE!</v>
          </cell>
          <cell r="CG57" t="e">
            <v>#VALUE!</v>
          </cell>
          <cell r="CH57">
            <v>1.3</v>
          </cell>
          <cell r="CI57" t="e">
            <v>#VALUE!</v>
          </cell>
          <cell r="CJ57" t="e">
            <v>#VALUE!</v>
          </cell>
          <cell r="CK57" t="e">
            <v>#VALUE!</v>
          </cell>
          <cell r="CL57">
            <v>5</v>
          </cell>
          <cell r="CM57">
            <v>4</v>
          </cell>
        </row>
        <row r="58">
          <cell r="A58">
            <v>75</v>
          </cell>
          <cell r="C58">
            <v>0</v>
          </cell>
          <cell r="F58">
            <v>0</v>
          </cell>
          <cell r="G58">
            <v>0</v>
          </cell>
          <cell r="J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S58">
            <v>0</v>
          </cell>
          <cell r="U58">
            <v>0</v>
          </cell>
          <cell r="X58">
            <v>0</v>
          </cell>
          <cell r="Y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0.02</v>
          </cell>
          <cell r="AK58">
            <v>30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</v>
          </cell>
          <cell r="BB58">
            <v>0</v>
          </cell>
          <cell r="BC58">
            <v>0</v>
          </cell>
          <cell r="BD58">
            <v>0</v>
          </cell>
          <cell r="BE58">
            <v>0</v>
          </cell>
          <cell r="BF58">
            <v>0</v>
          </cell>
          <cell r="BG58">
            <v>0</v>
          </cell>
          <cell r="BH58">
            <v>0</v>
          </cell>
          <cell r="BI58">
            <v>0</v>
          </cell>
          <cell r="BJ58">
            <v>0</v>
          </cell>
          <cell r="BK58">
            <v>0</v>
          </cell>
          <cell r="BL58">
            <v>0</v>
          </cell>
          <cell r="BM58">
            <v>0</v>
          </cell>
          <cell r="BN58">
            <v>0</v>
          </cell>
          <cell r="BO58">
            <v>0</v>
          </cell>
          <cell r="BP58">
            <v>0</v>
          </cell>
          <cell r="BQ58">
            <v>0</v>
          </cell>
          <cell r="BR58">
            <v>0</v>
          </cell>
          <cell r="BS58">
            <v>0</v>
          </cell>
          <cell r="BT58">
            <v>0</v>
          </cell>
          <cell r="BU58">
            <v>0</v>
          </cell>
          <cell r="BV58">
            <v>0</v>
          </cell>
          <cell r="BW58">
            <v>0</v>
          </cell>
          <cell r="BX58">
            <v>0</v>
          </cell>
          <cell r="BY58">
            <v>0</v>
          </cell>
          <cell r="BZ58">
            <v>0.4</v>
          </cell>
          <cell r="CA58">
            <v>0</v>
          </cell>
          <cell r="CB58">
            <v>0</v>
          </cell>
          <cell r="CC58">
            <v>0</v>
          </cell>
          <cell r="CD58">
            <v>0</v>
          </cell>
          <cell r="CE58" t="e">
            <v>#VALUE!</v>
          </cell>
          <cell r="CF58" t="e">
            <v>#VALUE!</v>
          </cell>
          <cell r="CG58" t="e">
            <v>#VALUE!</v>
          </cell>
          <cell r="CH58">
            <v>1.3</v>
          </cell>
          <cell r="CI58" t="e">
            <v>#VALUE!</v>
          </cell>
          <cell r="CJ58" t="e">
            <v>#VALUE!</v>
          </cell>
          <cell r="CK58" t="e">
            <v>#VALUE!</v>
          </cell>
          <cell r="CL58">
            <v>5</v>
          </cell>
          <cell r="CM58">
            <v>4</v>
          </cell>
        </row>
        <row r="59">
          <cell r="A59">
            <v>76</v>
          </cell>
          <cell r="B59" t="str">
            <v>A21</v>
          </cell>
          <cell r="C59" t="str">
            <v>C51</v>
          </cell>
          <cell r="E59">
            <v>3.13</v>
          </cell>
          <cell r="F59">
            <v>3.13</v>
          </cell>
          <cell r="G59">
            <v>5</v>
          </cell>
          <cell r="J59">
            <v>0</v>
          </cell>
          <cell r="K59">
            <v>0.11460125141746949</v>
          </cell>
          <cell r="L59">
            <v>0.11460125141746949</v>
          </cell>
          <cell r="M59">
            <v>3</v>
          </cell>
          <cell r="N59">
            <v>471.90281881227315</v>
          </cell>
          <cell r="O59">
            <v>0.63012548262548296</v>
          </cell>
          <cell r="P59">
            <v>930.73051325856159</v>
          </cell>
          <cell r="S59">
            <v>0</v>
          </cell>
          <cell r="U59">
            <v>0</v>
          </cell>
          <cell r="X59">
            <v>0</v>
          </cell>
          <cell r="Y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  <cell r="AF59">
            <v>0</v>
          </cell>
          <cell r="AG59">
            <v>0</v>
          </cell>
          <cell r="AH59">
            <v>932.23051325856159</v>
          </cell>
          <cell r="AI59">
            <v>12.95</v>
          </cell>
          <cell r="AJ59">
            <v>2.87</v>
          </cell>
          <cell r="AK59">
            <v>24</v>
          </cell>
          <cell r="AL59">
            <v>0.60000000000000009</v>
          </cell>
          <cell r="AM59">
            <v>1.2999999999999999E-2</v>
          </cell>
          <cell r="AN59">
            <v>0.49235315322875989</v>
          </cell>
          <cell r="AO59">
            <v>0.57410888671875016</v>
          </cell>
          <cell r="AP59">
            <v>0.82058858871459972</v>
          </cell>
          <cell r="AQ59">
            <v>3.7544882511630981</v>
          </cell>
          <cell r="AR59">
            <v>1.6309463093775045</v>
          </cell>
          <cell r="AS59">
            <v>4.1994002348634876</v>
          </cell>
          <cell r="AT59">
            <v>0.71845983833444127</v>
          </cell>
          <cell r="AU59">
            <v>1.2108129915632011</v>
          </cell>
          <cell r="AV59">
            <v>3.6852251891975691</v>
          </cell>
          <cell r="AW59">
            <v>1041.972874308643</v>
          </cell>
          <cell r="AX59">
            <v>0.8946782936908062</v>
          </cell>
          <cell r="AY59">
            <v>54.859778276292957</v>
          </cell>
          <cell r="AZ59" t="b">
            <v>0</v>
          </cell>
          <cell r="BA59">
            <v>0</v>
          </cell>
          <cell r="BB59">
            <v>1E-3</v>
          </cell>
          <cell r="BC59">
            <v>0</v>
          </cell>
          <cell r="BD59">
            <v>0</v>
          </cell>
          <cell r="BE59">
            <v>1E-3</v>
          </cell>
          <cell r="BF59">
            <v>0</v>
          </cell>
          <cell r="BG59">
            <v>1.0664386366702769</v>
          </cell>
          <cell r="BH59">
            <v>1.9999999999999996</v>
          </cell>
          <cell r="BI59">
            <v>1.3</v>
          </cell>
          <cell r="BJ59">
            <v>0</v>
          </cell>
          <cell r="BK59">
            <v>0</v>
          </cell>
          <cell r="BL59">
            <v>0</v>
          </cell>
          <cell r="BM59">
            <v>2.2403366767437505</v>
          </cell>
          <cell r="BN59">
            <v>0</v>
          </cell>
          <cell r="BO59">
            <v>669.80300000000011</v>
          </cell>
          <cell r="BP59">
            <v>669.43300000000011</v>
          </cell>
          <cell r="BQ59">
            <v>670.40300000000013</v>
          </cell>
          <cell r="BR59">
            <v>670.03300000000013</v>
          </cell>
          <cell r="BS59">
            <v>672.02300000000014</v>
          </cell>
          <cell r="BT59">
            <v>671.34300000000007</v>
          </cell>
          <cell r="BU59" t="b">
            <v>0</v>
          </cell>
          <cell r="BV59">
            <v>1.6200000000000045</v>
          </cell>
          <cell r="BW59">
            <v>1.3099999999999454</v>
          </cell>
          <cell r="BX59">
            <v>2.2200000000000046</v>
          </cell>
          <cell r="BY59">
            <v>600</v>
          </cell>
          <cell r="BZ59">
            <v>1.1499999999999999</v>
          </cell>
          <cell r="CA59">
            <v>0.75</v>
          </cell>
          <cell r="CB59">
            <v>1.464999999999975</v>
          </cell>
          <cell r="CC59">
            <v>1.1109699718449539</v>
          </cell>
          <cell r="CD59">
            <v>3085.4413543063979</v>
          </cell>
          <cell r="CE59">
            <v>0.1448753769562664</v>
          </cell>
          <cell r="CF59">
            <v>1195.2218598891977</v>
          </cell>
          <cell r="CG59">
            <v>4280.6632141955961</v>
          </cell>
          <cell r="CH59">
            <v>1.25</v>
          </cell>
          <cell r="CI59">
            <v>2928</v>
          </cell>
          <cell r="CJ59">
            <v>1.8274689268253057</v>
          </cell>
          <cell r="CK59">
            <v>1.9</v>
          </cell>
          <cell r="CL59">
            <v>2</v>
          </cell>
          <cell r="CM59">
            <v>3</v>
          </cell>
        </row>
        <row r="60">
          <cell r="A60">
            <v>77</v>
          </cell>
          <cell r="B60" t="str">
            <v>C51</v>
          </cell>
          <cell r="C60" t="str">
            <v>C52</v>
          </cell>
          <cell r="E60">
            <v>1.4109083086337395</v>
          </cell>
          <cell r="F60">
            <v>4.540908308633739</v>
          </cell>
          <cell r="G60">
            <v>5</v>
          </cell>
          <cell r="J60">
            <v>0</v>
          </cell>
          <cell r="K60">
            <v>0.207825604811361</v>
          </cell>
          <cell r="L60">
            <v>3.2078256048113611</v>
          </cell>
          <cell r="M60">
            <v>3.2078256048113611</v>
          </cell>
          <cell r="N60">
            <v>467.36338090484503</v>
          </cell>
          <cell r="O60">
            <v>0.63583333333333336</v>
          </cell>
          <cell r="P60">
            <v>1349.4</v>
          </cell>
          <cell r="S60">
            <v>0</v>
          </cell>
          <cell r="U60">
            <v>0</v>
          </cell>
          <cell r="X60">
            <v>0</v>
          </cell>
          <cell r="Y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1350.9</v>
          </cell>
          <cell r="AI60">
            <v>12</v>
          </cell>
          <cell r="AJ60">
            <v>11.3</v>
          </cell>
          <cell r="AK60">
            <v>24</v>
          </cell>
          <cell r="AL60">
            <v>0.60000000000000009</v>
          </cell>
          <cell r="AM60">
            <v>1.2999999999999999E-2</v>
          </cell>
          <cell r="AN60">
            <v>0.39710397720336921</v>
          </cell>
          <cell r="AO60">
            <v>0.59384765625000013</v>
          </cell>
          <cell r="AP60">
            <v>0.66183996200561523</v>
          </cell>
          <cell r="AQ60">
            <v>6.8021114336172364</v>
          </cell>
          <cell r="AR60">
            <v>3.6686319484017798</v>
          </cell>
          <cell r="AS60">
            <v>14.00169953154499</v>
          </cell>
          <cell r="AT60">
            <v>2.3582426073061331</v>
          </cell>
          <cell r="AU60">
            <v>2.7553465845095024</v>
          </cell>
          <cell r="AV60">
            <v>7.3124398101596899</v>
          </cell>
          <cell r="AW60">
            <v>2067.5436468673711</v>
          </cell>
          <cell r="AX60">
            <v>0.65338402990757161</v>
          </cell>
          <cell r="AY60">
            <v>0.3797372051886222</v>
          </cell>
          <cell r="AZ60" t="str">
            <v>54°28'48''</v>
          </cell>
          <cell r="BA60">
            <v>2.4280638163390891</v>
          </cell>
          <cell r="BB60">
            <v>1.5449999999999999</v>
          </cell>
          <cell r="BC60">
            <v>0.16400000000000001</v>
          </cell>
          <cell r="BD60">
            <v>0.56799999999999995</v>
          </cell>
          <cell r="BE60">
            <v>2.2769999999999997</v>
          </cell>
          <cell r="BF60">
            <v>2.2769999999999997</v>
          </cell>
          <cell r="BG60">
            <v>1.5453816773730737</v>
          </cell>
          <cell r="BH60">
            <v>1.9999999999999996</v>
          </cell>
          <cell r="BI60">
            <v>1.3</v>
          </cell>
          <cell r="BJ60">
            <v>0</v>
          </cell>
          <cell r="BK60">
            <v>0</v>
          </cell>
          <cell r="BL60">
            <v>0</v>
          </cell>
          <cell r="BM60">
            <v>4.1039471069472668</v>
          </cell>
          <cell r="BN60">
            <v>3.61</v>
          </cell>
          <cell r="BO60">
            <v>669.10300000000007</v>
          </cell>
          <cell r="BP60">
            <v>667.74300000000005</v>
          </cell>
          <cell r="BQ60">
            <v>669.70300000000009</v>
          </cell>
          <cell r="BR60">
            <v>668.34300000000007</v>
          </cell>
          <cell r="BS60">
            <v>671.34300000000007</v>
          </cell>
          <cell r="BT60">
            <v>669.34300000000007</v>
          </cell>
          <cell r="BU60">
            <v>0</v>
          </cell>
          <cell r="BV60">
            <v>1.6399999999999864</v>
          </cell>
          <cell r="BW60">
            <v>1</v>
          </cell>
          <cell r="BX60">
            <v>2.2399999999999864</v>
          </cell>
          <cell r="BY60">
            <v>600</v>
          </cell>
          <cell r="BZ60">
            <v>1.1499999999999999</v>
          </cell>
          <cell r="CA60">
            <v>0.75</v>
          </cell>
          <cell r="CB60">
            <v>1.3199999999999932</v>
          </cell>
          <cell r="CC60">
            <v>1.0143667052529992</v>
          </cell>
          <cell r="CD60">
            <v>2817.1499321638912</v>
          </cell>
          <cell r="CE60">
            <v>0.17316357276338468</v>
          </cell>
          <cell r="CF60">
            <v>1428.5994752979236</v>
          </cell>
          <cell r="CG60">
            <v>4245.7494074618153</v>
          </cell>
          <cell r="CH60">
            <v>1.25</v>
          </cell>
          <cell r="CI60">
            <v>2928</v>
          </cell>
          <cell r="CJ60">
            <v>1.8125637839232476</v>
          </cell>
          <cell r="CK60">
            <v>1.9</v>
          </cell>
          <cell r="CL60">
            <v>2</v>
          </cell>
          <cell r="CM60">
            <v>3</v>
          </cell>
        </row>
        <row r="61">
          <cell r="A61">
            <v>78</v>
          </cell>
          <cell r="B61" t="str">
            <v>C52</v>
          </cell>
          <cell r="C61" t="str">
            <v>C53</v>
          </cell>
          <cell r="F61">
            <v>4.540908308633739</v>
          </cell>
          <cell r="G61">
            <v>5</v>
          </cell>
          <cell r="J61">
            <v>0</v>
          </cell>
          <cell r="K61">
            <v>6.9013978503485104E-2</v>
          </cell>
          <cell r="L61">
            <v>3.276839583314846</v>
          </cell>
          <cell r="M61">
            <v>3.276839583314846</v>
          </cell>
          <cell r="N61">
            <v>465.87382715726278</v>
          </cell>
          <cell r="O61">
            <v>0.6375000000000004</v>
          </cell>
          <cell r="P61">
            <v>1348.6250869773014</v>
          </cell>
          <cell r="S61">
            <v>0</v>
          </cell>
          <cell r="U61">
            <v>0</v>
          </cell>
          <cell r="X61">
            <v>0</v>
          </cell>
          <cell r="Y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1350.1250869773014</v>
          </cell>
          <cell r="AI61">
            <v>12</v>
          </cell>
          <cell r="AJ61">
            <v>15.18</v>
          </cell>
          <cell r="AK61">
            <v>24</v>
          </cell>
          <cell r="AL61">
            <v>0.60000000000000009</v>
          </cell>
          <cell r="AM61">
            <v>1.2999999999999999E-2</v>
          </cell>
          <cell r="AN61">
            <v>0.36289826631546029</v>
          </cell>
          <cell r="AO61">
            <v>0.59383850097656266</v>
          </cell>
          <cell r="AP61">
            <v>0.60483044385910045</v>
          </cell>
          <cell r="AQ61">
            <v>7.5496718176491209</v>
          </cell>
          <cell r="AR61">
            <v>4.362050511219449</v>
          </cell>
          <cell r="AS61">
            <v>17.482995322190245</v>
          </cell>
          <cell r="AT61">
            <v>2.9050736266159727</v>
          </cell>
          <cell r="AU61">
            <v>3.267971892931433</v>
          </cell>
          <cell r="AV61">
            <v>8.4753758855428263</v>
          </cell>
          <cell r="AW61">
            <v>2396.3560756590095</v>
          </cell>
          <cell r="AX61">
            <v>0.56340754226435674</v>
          </cell>
          <cell r="AY61">
            <v>0.37973720525858901</v>
          </cell>
          <cell r="AZ61" t="str">
            <v>00°00'00''</v>
          </cell>
          <cell r="BA61">
            <v>1000</v>
          </cell>
          <cell r="BB61">
            <v>0.51300000000000001</v>
          </cell>
          <cell r="BC61">
            <v>5.5E-2</v>
          </cell>
          <cell r="BD61">
            <v>0.13100000000000001</v>
          </cell>
          <cell r="BE61">
            <v>0.69900000000000007</v>
          </cell>
          <cell r="BF61">
            <v>0.69900000000000007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0.7</v>
          </cell>
          <cell r="BO61">
            <v>667.16300000000001</v>
          </cell>
          <cell r="BP61">
            <v>665.34299999999996</v>
          </cell>
          <cell r="BQ61">
            <v>667.76300000000003</v>
          </cell>
          <cell r="BR61">
            <v>665.94299999999998</v>
          </cell>
          <cell r="BS61">
            <v>669.34300000000007</v>
          </cell>
          <cell r="BT61">
            <v>666.94299999999998</v>
          </cell>
          <cell r="BU61">
            <v>0</v>
          </cell>
          <cell r="BV61">
            <v>1.5800000000000409</v>
          </cell>
          <cell r="BW61">
            <v>1</v>
          </cell>
          <cell r="BX61">
            <v>2.180000000000041</v>
          </cell>
          <cell r="BY61">
            <v>600</v>
          </cell>
          <cell r="BZ61">
            <v>1.1499999999999999</v>
          </cell>
          <cell r="CA61">
            <v>0.75</v>
          </cell>
          <cell r="CB61">
            <v>1.2900000000000205</v>
          </cell>
          <cell r="CC61">
            <v>0.99404306734130532</v>
          </cell>
          <cell r="CD61">
            <v>2760.7061087736402</v>
          </cell>
          <cell r="CE61">
            <v>0.17997720574508347</v>
          </cell>
          <cell r="CF61">
            <v>1484.8119473969386</v>
          </cell>
          <cell r="CG61">
            <v>4245.5180561705783</v>
          </cell>
          <cell r="CH61">
            <v>1.25</v>
          </cell>
          <cell r="CI61">
            <v>2928</v>
          </cell>
          <cell r="CJ61">
            <v>1.8124650171493248</v>
          </cell>
          <cell r="CK61">
            <v>1.9</v>
          </cell>
          <cell r="CL61">
            <v>2</v>
          </cell>
          <cell r="CM61">
            <v>3</v>
          </cell>
        </row>
        <row r="62">
          <cell r="A62">
            <v>79</v>
          </cell>
          <cell r="B62" t="str">
            <v>C53</v>
          </cell>
          <cell r="C62" t="str">
            <v>C54</v>
          </cell>
          <cell r="F62">
            <v>4.540908308633739</v>
          </cell>
          <cell r="G62">
            <v>5</v>
          </cell>
          <cell r="J62">
            <v>0</v>
          </cell>
          <cell r="K62">
            <v>6.9013978503485104E-2</v>
          </cell>
          <cell r="L62">
            <v>3.3458535618183309</v>
          </cell>
          <cell r="M62">
            <v>3.3458535618183309</v>
          </cell>
          <cell r="N62">
            <v>464.39306287061709</v>
          </cell>
          <cell r="O62">
            <v>0.63312529056252875</v>
          </cell>
          <cell r="P62">
            <v>1335.1132875976296</v>
          </cell>
          <cell r="S62">
            <v>0</v>
          </cell>
          <cell r="U62">
            <v>0</v>
          </cell>
          <cell r="X62">
            <v>0</v>
          </cell>
          <cell r="Y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1336.6132875976296</v>
          </cell>
          <cell r="AI62">
            <v>21.51</v>
          </cell>
          <cell r="AJ62">
            <v>9.23</v>
          </cell>
          <cell r="AK62">
            <v>24</v>
          </cell>
          <cell r="AL62">
            <v>0.60000000000000009</v>
          </cell>
          <cell r="AM62">
            <v>1.2999999999999999E-2</v>
          </cell>
          <cell r="AN62">
            <v>0.4206632137298586</v>
          </cell>
          <cell r="AO62">
            <v>0.59358215332031261</v>
          </cell>
          <cell r="AP62">
            <v>0.70110535621643089</v>
          </cell>
          <cell r="AQ62">
            <v>6.3117093251869303</v>
          </cell>
          <cell r="AR62">
            <v>3.2428305568054996</v>
          </cell>
          <cell r="AS62">
            <v>11.972322232648592</v>
          </cell>
          <cell r="AT62">
            <v>2.0304625181269955</v>
          </cell>
          <cell r="AU62">
            <v>2.451125731856854</v>
          </cell>
          <cell r="AV62">
            <v>6.6088201473996433</v>
          </cell>
          <cell r="AW62">
            <v>1868.5998741570247</v>
          </cell>
          <cell r="AX62">
            <v>0.71530203233081746</v>
          </cell>
          <cell r="AY62">
            <v>7.0463928157493481</v>
          </cell>
          <cell r="AZ62" t="str">
            <v>06°39'60''</v>
          </cell>
          <cell r="BA62">
            <v>21.461706834955795</v>
          </cell>
          <cell r="BB62">
            <v>1E-3</v>
          </cell>
          <cell r="BC62">
            <v>0.17499999999999999</v>
          </cell>
          <cell r="BD62">
            <v>0.122</v>
          </cell>
          <cell r="BE62">
            <v>0.29799999999999999</v>
          </cell>
          <cell r="BF62">
            <v>0.29699999999999999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0.3</v>
          </cell>
          <cell r="BO62">
            <v>665.11300000000006</v>
          </cell>
          <cell r="BP62">
            <v>663.12300000000005</v>
          </cell>
          <cell r="BQ62">
            <v>665.71300000000008</v>
          </cell>
          <cell r="BR62">
            <v>663.72300000000007</v>
          </cell>
          <cell r="BS62">
            <v>666.94299999999998</v>
          </cell>
          <cell r="BT62">
            <v>664.52300000000014</v>
          </cell>
          <cell r="BU62">
            <v>0</v>
          </cell>
          <cell r="BV62">
            <v>1.2299999999999045</v>
          </cell>
          <cell r="BW62">
            <v>0.80000000000006821</v>
          </cell>
          <cell r="BX62">
            <v>1.8299999999999046</v>
          </cell>
          <cell r="BY62">
            <v>600</v>
          </cell>
          <cell r="BZ62">
            <v>1.1499999999999999</v>
          </cell>
          <cell r="CA62">
            <v>0.75</v>
          </cell>
          <cell r="CB62">
            <v>1.0149999999999864</v>
          </cell>
          <cell r="CC62">
            <v>0.80220603694993275</v>
          </cell>
          <cell r="CD62">
            <v>2227.9267161192001</v>
          </cell>
          <cell r="CE62">
            <v>0.26408571234109723</v>
          </cell>
          <cell r="CF62">
            <v>2178.7071268140521</v>
          </cell>
          <cell r="CG62">
            <v>4406.6338429332518</v>
          </cell>
          <cell r="CH62">
            <v>1.25</v>
          </cell>
          <cell r="CI62">
            <v>3954</v>
          </cell>
          <cell r="CJ62">
            <v>1.393093652925282</v>
          </cell>
          <cell r="CK62">
            <v>1.5</v>
          </cell>
          <cell r="CL62">
            <v>3</v>
          </cell>
          <cell r="CM62">
            <v>3</v>
          </cell>
        </row>
        <row r="63">
          <cell r="A63">
            <v>80</v>
          </cell>
          <cell r="B63" t="str">
            <v>C54</v>
          </cell>
          <cell r="C63" t="str">
            <v>B02</v>
          </cell>
          <cell r="F63">
            <v>4.540908308633739</v>
          </cell>
          <cell r="G63">
            <v>5</v>
          </cell>
          <cell r="J63">
            <v>0</v>
          </cell>
          <cell r="K63">
            <v>6.9013978503485104E-2</v>
          </cell>
          <cell r="L63">
            <v>3.4148675403218158</v>
          </cell>
          <cell r="M63">
            <v>3.4148675403218158</v>
          </cell>
          <cell r="N63">
            <v>462.92101245913631</v>
          </cell>
          <cell r="O63">
            <v>0.66360108303249099</v>
          </cell>
          <cell r="P63">
            <v>1394.9438066942571</v>
          </cell>
          <cell r="S63">
            <v>0</v>
          </cell>
          <cell r="U63">
            <v>0</v>
          </cell>
          <cell r="X63">
            <v>0</v>
          </cell>
          <cell r="Y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1396.4438066942571</v>
          </cell>
          <cell r="AI63">
            <v>2.77</v>
          </cell>
          <cell r="AJ63">
            <v>3.25</v>
          </cell>
          <cell r="AK63">
            <v>28</v>
          </cell>
          <cell r="AL63">
            <v>0.70000000000000007</v>
          </cell>
          <cell r="AM63">
            <v>1.2999999999999999E-2</v>
          </cell>
          <cell r="AN63">
            <v>0.54538080692291269</v>
          </cell>
          <cell r="AO63">
            <v>0.67180175781250018</v>
          </cell>
          <cell r="AP63">
            <v>0.77911543846130371</v>
          </cell>
          <cell r="AQ63">
            <v>4.3406905213677565</v>
          </cell>
          <cell r="AR63">
            <v>1.8604714294665938</v>
          </cell>
          <cell r="AS63">
            <v>5.3362671375072201</v>
          </cell>
          <cell r="AT63">
            <v>0.9603259022574866</v>
          </cell>
          <cell r="AU63">
            <v>1.5057067091803993</v>
          </cell>
          <cell r="AV63">
            <v>4.34606238639598</v>
          </cell>
          <cell r="AW63">
            <v>1672.5608139802059</v>
          </cell>
          <cell r="AX63">
            <v>0.83491362168836714</v>
          </cell>
          <cell r="AY63">
            <v>59.642394106660248</v>
          </cell>
          <cell r="AZ63" t="str">
            <v>52°35'46''</v>
          </cell>
          <cell r="BA63">
            <v>2.168061441678244</v>
          </cell>
          <cell r="BB63">
            <v>1E-3</v>
          </cell>
          <cell r="BC63">
            <v>0.214</v>
          </cell>
          <cell r="BD63">
            <v>0.57799999999999996</v>
          </cell>
          <cell r="BE63">
            <v>0.79299999999999993</v>
          </cell>
          <cell r="BF63">
            <v>0.79199999999999993</v>
          </cell>
          <cell r="BG63">
            <v>1.0865983651414863</v>
          </cell>
          <cell r="BH63">
            <v>2.1428571428571428</v>
          </cell>
          <cell r="BI63">
            <v>1.2</v>
          </cell>
          <cell r="BJ63">
            <v>0</v>
          </cell>
          <cell r="BK63">
            <v>0</v>
          </cell>
          <cell r="BL63">
            <v>0</v>
          </cell>
          <cell r="BM63">
            <v>2.4823086738364051</v>
          </cell>
          <cell r="BN63">
            <v>2.06</v>
          </cell>
          <cell r="BO63">
            <v>662.86300000000006</v>
          </cell>
          <cell r="BP63">
            <v>662.77300000000002</v>
          </cell>
          <cell r="BQ63">
            <v>663.5630000000001</v>
          </cell>
          <cell r="BR63">
            <v>663.47300000000007</v>
          </cell>
          <cell r="BS63">
            <v>664.52300000000014</v>
          </cell>
          <cell r="BT63">
            <v>662.52300000000014</v>
          </cell>
          <cell r="BU63">
            <v>0</v>
          </cell>
          <cell r="BV63">
            <v>0.96000000000003638</v>
          </cell>
          <cell r="BW63">
            <v>-0.94999999999993179</v>
          </cell>
          <cell r="BX63">
            <v>1.6600000000000366</v>
          </cell>
          <cell r="BY63">
            <v>700</v>
          </cell>
          <cell r="BZ63">
            <v>1.2749999999999999</v>
          </cell>
          <cell r="CA63">
            <v>0.875</v>
          </cell>
          <cell r="CB63">
            <v>5.0000000000522959E-3</v>
          </cell>
          <cell r="CC63">
            <v>3.9198774568215515E-3</v>
          </cell>
          <cell r="CD63">
            <v>13.381726660565622</v>
          </cell>
          <cell r="CE63">
            <v>0.99999906137175432</v>
          </cell>
          <cell r="CF63">
            <v>10724.989933212066</v>
          </cell>
          <cell r="CG63">
            <v>10738.371659872631</v>
          </cell>
          <cell r="CH63">
            <v>1.25</v>
          </cell>
          <cell r="CI63">
            <v>3416</v>
          </cell>
          <cell r="CJ63">
            <v>3.9294392783491774</v>
          </cell>
          <cell r="CK63">
            <v>4</v>
          </cell>
          <cell r="CL63">
            <v>2</v>
          </cell>
          <cell r="CM63">
            <v>3</v>
          </cell>
        </row>
        <row r="64">
          <cell r="A64">
            <v>81</v>
          </cell>
          <cell r="F64">
            <v>0</v>
          </cell>
          <cell r="G64">
            <v>0</v>
          </cell>
          <cell r="J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S64">
            <v>0</v>
          </cell>
          <cell r="U64">
            <v>0</v>
          </cell>
          <cell r="X64">
            <v>0</v>
          </cell>
          <cell r="Y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  <cell r="AJ64">
            <v>0.02</v>
          </cell>
          <cell r="AK64">
            <v>30</v>
          </cell>
          <cell r="AL64">
            <v>0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  <cell r="AQ64">
            <v>0</v>
          </cell>
          <cell r="AR64">
            <v>0</v>
          </cell>
          <cell r="AS64">
            <v>0</v>
          </cell>
          <cell r="AT64">
            <v>0</v>
          </cell>
          <cell r="AU64">
            <v>0</v>
          </cell>
          <cell r="AV64">
            <v>0</v>
          </cell>
          <cell r="AW64">
            <v>0</v>
          </cell>
          <cell r="AX64">
            <v>0</v>
          </cell>
          <cell r="AY64">
            <v>0</v>
          </cell>
          <cell r="AZ64">
            <v>0</v>
          </cell>
          <cell r="BA64">
            <v>0</v>
          </cell>
          <cell r="BB64">
            <v>0</v>
          </cell>
          <cell r="BC64">
            <v>0</v>
          </cell>
          <cell r="BD64">
            <v>0</v>
          </cell>
          <cell r="BE64">
            <v>0</v>
          </cell>
          <cell r="BF64">
            <v>0</v>
          </cell>
          <cell r="BG64">
            <v>0</v>
          </cell>
          <cell r="BH64">
            <v>0</v>
          </cell>
          <cell r="BI64">
            <v>0</v>
          </cell>
          <cell r="BJ64">
            <v>0</v>
          </cell>
          <cell r="BK64">
            <v>0</v>
          </cell>
          <cell r="BL64">
            <v>0</v>
          </cell>
          <cell r="BM64">
            <v>0</v>
          </cell>
          <cell r="BN64">
            <v>0</v>
          </cell>
          <cell r="BO64">
            <v>662.77300000000002</v>
          </cell>
          <cell r="BP64">
            <v>0</v>
          </cell>
          <cell r="BQ64">
            <v>662.77300000000002</v>
          </cell>
          <cell r="BR64">
            <v>0</v>
          </cell>
          <cell r="BS64">
            <v>0</v>
          </cell>
          <cell r="BT64">
            <v>0</v>
          </cell>
          <cell r="BU64">
            <v>0</v>
          </cell>
          <cell r="BV64">
            <v>0</v>
          </cell>
          <cell r="BW64">
            <v>0</v>
          </cell>
          <cell r="BX64">
            <v>0</v>
          </cell>
          <cell r="BY64">
            <v>0</v>
          </cell>
          <cell r="BZ64">
            <v>0.4</v>
          </cell>
          <cell r="CA64">
            <v>0</v>
          </cell>
          <cell r="CB64">
            <v>0</v>
          </cell>
          <cell r="CC64">
            <v>0</v>
          </cell>
          <cell r="CD64">
            <v>0</v>
          </cell>
          <cell r="CE64" t="e">
            <v>#VALUE!</v>
          </cell>
          <cell r="CF64" t="e">
            <v>#VALUE!</v>
          </cell>
          <cell r="CG64" t="e">
            <v>#VALUE!</v>
          </cell>
          <cell r="CH64">
            <v>1.3</v>
          </cell>
          <cell r="CI64" t="e">
            <v>#VALUE!</v>
          </cell>
          <cell r="CJ64" t="e">
            <v>#VALUE!</v>
          </cell>
          <cell r="CK64" t="e">
            <v>#VALUE!</v>
          </cell>
          <cell r="CL64">
            <v>5</v>
          </cell>
          <cell r="CM64">
            <v>4</v>
          </cell>
        </row>
        <row r="65">
          <cell r="A65">
            <v>82</v>
          </cell>
          <cell r="C65">
            <v>0</v>
          </cell>
          <cell r="F65">
            <v>0</v>
          </cell>
          <cell r="G65">
            <v>0</v>
          </cell>
          <cell r="J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S65">
            <v>0</v>
          </cell>
          <cell r="U65">
            <v>0</v>
          </cell>
          <cell r="X65">
            <v>0</v>
          </cell>
          <cell r="Y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>
            <v>0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0.02</v>
          </cell>
          <cell r="AK65">
            <v>30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0</v>
          </cell>
          <cell r="AV65">
            <v>0</v>
          </cell>
          <cell r="AW65">
            <v>0</v>
          </cell>
          <cell r="AX65">
            <v>0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0</v>
          </cell>
          <cell r="BF65">
            <v>0</v>
          </cell>
          <cell r="BG65">
            <v>0</v>
          </cell>
          <cell r="BH65">
            <v>0</v>
          </cell>
          <cell r="BI65">
            <v>0</v>
          </cell>
          <cell r="BJ65">
            <v>0</v>
          </cell>
          <cell r="BK65">
            <v>0</v>
          </cell>
          <cell r="BL65">
            <v>0</v>
          </cell>
          <cell r="BM65">
            <v>0</v>
          </cell>
          <cell r="BN65">
            <v>0</v>
          </cell>
          <cell r="BO65">
            <v>0</v>
          </cell>
          <cell r="BP65">
            <v>0</v>
          </cell>
          <cell r="BQ65">
            <v>0</v>
          </cell>
          <cell r="BR65">
            <v>0</v>
          </cell>
          <cell r="BS65">
            <v>0</v>
          </cell>
          <cell r="BT65">
            <v>0</v>
          </cell>
          <cell r="BU65">
            <v>0</v>
          </cell>
          <cell r="BV65">
            <v>0</v>
          </cell>
          <cell r="BW65">
            <v>0</v>
          </cell>
          <cell r="BX65">
            <v>0</v>
          </cell>
          <cell r="BY65">
            <v>0</v>
          </cell>
          <cell r="BZ65">
            <v>0.4</v>
          </cell>
          <cell r="CA65">
            <v>0</v>
          </cell>
          <cell r="CB65">
            <v>0</v>
          </cell>
          <cell r="CC65">
            <v>0</v>
          </cell>
          <cell r="CD65">
            <v>0</v>
          </cell>
          <cell r="CE65" t="e">
            <v>#VALUE!</v>
          </cell>
          <cell r="CF65" t="e">
            <v>#VALUE!</v>
          </cell>
          <cell r="CG65" t="e">
            <v>#VALUE!</v>
          </cell>
          <cell r="CH65">
            <v>1.3</v>
          </cell>
          <cell r="CI65" t="e">
            <v>#VALUE!</v>
          </cell>
          <cell r="CJ65" t="e">
            <v>#VALUE!</v>
          </cell>
          <cell r="CK65" t="e">
            <v>#VALUE!</v>
          </cell>
          <cell r="CL65">
            <v>5</v>
          </cell>
          <cell r="CM65">
            <v>4</v>
          </cell>
        </row>
        <row r="66">
          <cell r="A66">
            <v>83</v>
          </cell>
          <cell r="B66" t="str">
            <v>A12</v>
          </cell>
          <cell r="C66" t="str">
            <v>B01</v>
          </cell>
          <cell r="D66">
            <v>1.36</v>
          </cell>
          <cell r="F66">
            <v>1.36</v>
          </cell>
          <cell r="G66">
            <v>5</v>
          </cell>
          <cell r="J66">
            <v>0</v>
          </cell>
          <cell r="K66">
            <v>6.9013978503485104E-2</v>
          </cell>
          <cell r="L66">
            <v>6.9013978503485104E-2</v>
          </cell>
          <cell r="M66">
            <v>3</v>
          </cell>
          <cell r="N66">
            <v>471.90281881227315</v>
          </cell>
          <cell r="O66">
            <v>0.63517830045523482</v>
          </cell>
          <cell r="P66">
            <v>407.6497053891714</v>
          </cell>
          <cell r="S66">
            <v>0</v>
          </cell>
          <cell r="U66">
            <v>0</v>
          </cell>
          <cell r="X66">
            <v>0</v>
          </cell>
          <cell r="Y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409.1497053891714</v>
          </cell>
          <cell r="AI66">
            <v>13.18</v>
          </cell>
          <cell r="AJ66">
            <v>3.66</v>
          </cell>
          <cell r="AK66">
            <v>18</v>
          </cell>
          <cell r="AL66">
            <v>0.45</v>
          </cell>
          <cell r="AM66">
            <v>1.4E-2</v>
          </cell>
          <cell r="AN66">
            <v>0.34205310344696049</v>
          </cell>
          <cell r="AO66">
            <v>0.421875</v>
          </cell>
          <cell r="AP66">
            <v>0.76011800765991222</v>
          </cell>
          <cell r="AQ66">
            <v>3.1542870759603714</v>
          </cell>
          <cell r="AR66">
            <v>1.7319779487330151</v>
          </cell>
          <cell r="AS66">
            <v>3.7911630619146761</v>
          </cell>
          <cell r="AT66">
            <v>0.50711146572735111</v>
          </cell>
          <cell r="AU66">
            <v>0.8491645691743116</v>
          </cell>
          <cell r="AV66">
            <v>3.1899689136992531</v>
          </cell>
          <cell r="AW66">
            <v>507.34263453815521</v>
          </cell>
          <cell r="AX66">
            <v>0.80645638181310952</v>
          </cell>
          <cell r="AY66">
            <v>12.083830182408475</v>
          </cell>
          <cell r="AZ66" t="b">
            <v>0</v>
          </cell>
          <cell r="BA66">
            <v>0</v>
          </cell>
          <cell r="BB66">
            <v>1E-3</v>
          </cell>
          <cell r="BC66">
            <v>0</v>
          </cell>
          <cell r="BD66">
            <v>0</v>
          </cell>
          <cell r="BE66">
            <v>1E-3</v>
          </cell>
          <cell r="BF66">
            <v>0</v>
          </cell>
          <cell r="BG66">
            <v>0.96081913019759546</v>
          </cell>
          <cell r="BH66">
            <v>2.6666666666666665</v>
          </cell>
          <cell r="BI66">
            <v>1.2</v>
          </cell>
          <cell r="BJ66">
            <v>0</v>
          </cell>
          <cell r="BK66">
            <v>0</v>
          </cell>
          <cell r="BL66">
            <v>0</v>
          </cell>
          <cell r="BM66">
            <v>1.3301610457436088</v>
          </cell>
          <cell r="BN66">
            <v>0</v>
          </cell>
          <cell r="BO66">
            <v>686.28699999999992</v>
          </cell>
          <cell r="BP66">
            <v>685.8069999999999</v>
          </cell>
          <cell r="BQ66">
            <v>686.73699999999997</v>
          </cell>
          <cell r="BR66">
            <v>686.25699999999995</v>
          </cell>
          <cell r="BS66">
            <v>688.78700000000003</v>
          </cell>
          <cell r="BT66">
            <v>686.76300000000015</v>
          </cell>
          <cell r="BU66" t="b">
            <v>0</v>
          </cell>
          <cell r="BV66">
            <v>2.0500000000000682</v>
          </cell>
          <cell r="BW66">
            <v>0.50600000000019918</v>
          </cell>
          <cell r="BX66">
            <v>2.5000000000000684</v>
          </cell>
          <cell r="BY66">
            <v>450</v>
          </cell>
          <cell r="BZ66">
            <v>0.96250000000000002</v>
          </cell>
          <cell r="CA66">
            <v>0.5625</v>
          </cell>
          <cell r="CB66">
            <v>1.2780000000001337</v>
          </cell>
          <cell r="CC66">
            <v>1.1514400187524345</v>
          </cell>
          <cell r="CD66">
            <v>2240.0725827319825</v>
          </cell>
          <cell r="CE66">
            <v>0.14096662455078157</v>
          </cell>
          <cell r="CF66">
            <v>1162.974652543948</v>
          </cell>
          <cell r="CG66">
            <v>3403.0472352759307</v>
          </cell>
          <cell r="CH66">
            <v>1.5</v>
          </cell>
          <cell r="CI66">
            <v>4487</v>
          </cell>
          <cell r="CJ66">
            <v>1.1376355812154881</v>
          </cell>
          <cell r="CK66">
            <v>1.5</v>
          </cell>
          <cell r="CL66">
            <v>2</v>
          </cell>
          <cell r="CM66">
            <v>2</v>
          </cell>
        </row>
      </sheetData>
      <sheetData sheetId="3" refreshError="1">
        <row r="12">
          <cell r="A12">
            <v>1</v>
          </cell>
          <cell r="B12" t="str">
            <v>C01</v>
          </cell>
          <cell r="C12" t="str">
            <v>C02</v>
          </cell>
          <cell r="D12">
            <v>0.02</v>
          </cell>
          <cell r="E12">
            <v>0.17</v>
          </cell>
          <cell r="F12">
            <v>0.19</v>
          </cell>
          <cell r="G12">
            <v>5</v>
          </cell>
          <cell r="H12">
            <v>100</v>
          </cell>
          <cell r="I12">
            <v>50</v>
          </cell>
          <cell r="J12">
            <v>50</v>
          </cell>
          <cell r="K12">
            <v>0.27664946512301691</v>
          </cell>
          <cell r="L12">
            <v>3.095626019591704</v>
          </cell>
          <cell r="M12">
            <v>3.095626019591704</v>
          </cell>
          <cell r="N12">
            <v>469.8039831565884</v>
          </cell>
          <cell r="O12">
            <v>0.6253233636078922</v>
          </cell>
          <cell r="P12">
            <v>55.818087326934048</v>
          </cell>
          <cell r="R12">
            <v>0.17</v>
          </cell>
          <cell r="S12">
            <v>0.17</v>
          </cell>
          <cell r="T12">
            <v>98</v>
          </cell>
          <cell r="U12">
            <v>67</v>
          </cell>
          <cell r="V12">
            <v>0.68799999999999994</v>
          </cell>
          <cell r="X12">
            <v>0</v>
          </cell>
          <cell r="Y12">
            <v>0</v>
          </cell>
          <cell r="AA12">
            <v>0</v>
          </cell>
          <cell r="AB12">
            <v>0</v>
          </cell>
          <cell r="AC12">
            <v>0.58479999999999999</v>
          </cell>
          <cell r="AD12">
            <v>9.9416000000000004E-2</v>
          </cell>
          <cell r="AE12">
            <v>0.4356567664164121</v>
          </cell>
          <cell r="AF12">
            <v>0.4356567664164121</v>
          </cell>
          <cell r="AG12">
            <v>0.45265676641641212</v>
          </cell>
          <cell r="AH12">
            <v>57.318087326934048</v>
          </cell>
          <cell r="AI12">
            <v>31.93</v>
          </cell>
          <cell r="AJ12">
            <v>1.8</v>
          </cell>
          <cell r="AK12">
            <v>10</v>
          </cell>
          <cell r="AL12">
            <v>0.25</v>
          </cell>
          <cell r="AM12">
            <v>1.4E-2</v>
          </cell>
          <cell r="AN12">
            <v>0.18444585800170898</v>
          </cell>
          <cell r="AO12">
            <v>0.1953125</v>
          </cell>
          <cell r="AP12">
            <v>0.73778343200683594</v>
          </cell>
          <cell r="AQ12">
            <v>1.4763484214637064</v>
          </cell>
          <cell r="AR12">
            <v>1.1208831667985493</v>
          </cell>
          <cell r="AS12">
            <v>1.0123203162045067</v>
          </cell>
          <cell r="AT12">
            <v>0.11109096134344432</v>
          </cell>
          <cell r="AU12">
            <v>0.2955368193451533</v>
          </cell>
          <cell r="AV12">
            <v>1.5118214073823955</v>
          </cell>
          <cell r="AW12">
            <v>74.211359796442437</v>
          </cell>
          <cell r="AX12">
            <v>0.77236271487484287</v>
          </cell>
          <cell r="AY12">
            <v>195.8006893534214</v>
          </cell>
          <cell r="BO12">
            <v>729.91300000000001</v>
          </cell>
          <cell r="BP12">
            <v>729.34299999999996</v>
          </cell>
          <cell r="BQ12">
            <v>730.16300000000001</v>
          </cell>
          <cell r="BR12">
            <v>729.59299999999996</v>
          </cell>
          <cell r="BS12">
            <v>731.36300000000006</v>
          </cell>
          <cell r="BT12">
            <v>732.75300000000016</v>
          </cell>
          <cell r="BU12" t="b">
            <v>0</v>
          </cell>
          <cell r="BV12">
            <v>1.2000000000000455</v>
          </cell>
          <cell r="BW12">
            <v>3.1600000000001955</v>
          </cell>
          <cell r="BX12">
            <v>1.4500000000000455</v>
          </cell>
          <cell r="BY12">
            <v>250</v>
          </cell>
          <cell r="BZ12">
            <v>0.71250000000000002</v>
          </cell>
          <cell r="CA12">
            <v>0.3125</v>
          </cell>
          <cell r="CB12">
            <v>2.1800000000001205</v>
          </cell>
          <cell r="CC12">
            <v>2.2267586221582389</v>
          </cell>
          <cell r="CD12">
            <v>2373.8986567380389</v>
          </cell>
          <cell r="CE12">
            <v>2.9965888982830813E-2</v>
          </cell>
          <cell r="CF12">
            <v>247.21858410835421</v>
          </cell>
          <cell r="CG12">
            <v>2621.1172408463931</v>
          </cell>
          <cell r="CH12">
            <v>1.5</v>
          </cell>
          <cell r="CI12">
            <v>2957</v>
          </cell>
          <cell r="CJ12">
            <v>1.3296164562967836</v>
          </cell>
          <cell r="CK12">
            <v>1.5</v>
          </cell>
          <cell r="CL12">
            <v>2</v>
          </cell>
          <cell r="CM12">
            <v>2</v>
          </cell>
        </row>
        <row r="13">
          <cell r="A13">
            <v>2</v>
          </cell>
          <cell r="B13" t="str">
            <v>C02</v>
          </cell>
          <cell r="C13" t="str">
            <v>C03</v>
          </cell>
          <cell r="D13">
            <v>7.0000000000000007E-2</v>
          </cell>
          <cell r="E13">
            <v>1.06</v>
          </cell>
          <cell r="F13">
            <v>1.32</v>
          </cell>
          <cell r="G13">
            <v>5</v>
          </cell>
          <cell r="J13">
            <v>0</v>
          </cell>
          <cell r="K13">
            <v>0.13864702779471333</v>
          </cell>
          <cell r="L13">
            <v>3.2342730473864174</v>
          </cell>
          <cell r="M13">
            <v>3.2342730473864174</v>
          </cell>
          <cell r="N13">
            <v>466.79151255448659</v>
          </cell>
          <cell r="O13">
            <v>0.63917076167076192</v>
          </cell>
          <cell r="P13">
            <v>393.8345223395857</v>
          </cell>
          <cell r="Q13">
            <v>7.0000000000000007E-2</v>
          </cell>
          <cell r="R13">
            <v>1.06</v>
          </cell>
          <cell r="S13">
            <v>1.3</v>
          </cell>
          <cell r="T13">
            <v>98</v>
          </cell>
          <cell r="U13">
            <v>510</v>
          </cell>
          <cell r="V13">
            <v>0.68799999999999994</v>
          </cell>
          <cell r="X13">
            <v>0</v>
          </cell>
          <cell r="Y13">
            <v>0</v>
          </cell>
          <cell r="AA13">
            <v>0</v>
          </cell>
          <cell r="AB13">
            <v>0</v>
          </cell>
          <cell r="AC13">
            <v>0.58479999999999999</v>
          </cell>
          <cell r="AD13">
            <v>0.76024000000000003</v>
          </cell>
          <cell r="AE13">
            <v>2.8699792237869337</v>
          </cell>
          <cell r="AF13">
            <v>2.8699792237869337</v>
          </cell>
          <cell r="AG13">
            <v>2.9999792237869336</v>
          </cell>
          <cell r="AH13">
            <v>396.83450156337261</v>
          </cell>
          <cell r="AI13">
            <v>28.49</v>
          </cell>
          <cell r="AJ13">
            <v>16</v>
          </cell>
          <cell r="AK13">
            <v>18</v>
          </cell>
          <cell r="AL13">
            <v>0.45</v>
          </cell>
          <cell r="AM13">
            <v>1.4E-2</v>
          </cell>
          <cell r="AN13">
            <v>0.21567631959915157</v>
          </cell>
          <cell r="AO13">
            <v>0.41879882812499997</v>
          </cell>
          <cell r="AP13">
            <v>0.4792807102203368</v>
          </cell>
          <cell r="AQ13">
            <v>5.2681488071739047</v>
          </cell>
          <cell r="AR13">
            <v>4.1057521210051311</v>
          </cell>
          <cell r="AS13">
            <v>11.371762549399705</v>
          </cell>
          <cell r="AT13">
            <v>1.4145459660819486</v>
          </cell>
          <cell r="AU13">
            <v>1.6302222856811002</v>
          </cell>
          <cell r="AV13">
            <v>6.6696938494448759</v>
          </cell>
          <cell r="AW13">
            <v>1060.7689732048957</v>
          </cell>
          <cell r="AX13">
            <v>0.3741007812138572</v>
          </cell>
          <cell r="AY13">
            <v>144.99166753125877</v>
          </cell>
          <cell r="AZ13" t="str">
            <v>50°48'32''</v>
          </cell>
          <cell r="BA13">
            <v>2.8074230182531519</v>
          </cell>
          <cell r="BB13">
            <v>1.335</v>
          </cell>
          <cell r="BC13">
            <v>0.13</v>
          </cell>
          <cell r="BD13">
            <v>0.23200000000000001</v>
          </cell>
          <cell r="BE13">
            <v>1.6969999999999998</v>
          </cell>
          <cell r="BF13">
            <v>1.6969999999999998</v>
          </cell>
          <cell r="BG13">
            <v>0.9318989494611698</v>
          </cell>
          <cell r="BH13">
            <v>2.6666666666666665</v>
          </cell>
          <cell r="BI13">
            <v>1.2</v>
          </cell>
          <cell r="BJ13">
            <v>0</v>
          </cell>
          <cell r="BK13">
            <v>0</v>
          </cell>
          <cell r="BL13">
            <v>0</v>
          </cell>
          <cell r="BM13">
            <v>1.2737045314798463</v>
          </cell>
          <cell r="BN13">
            <v>1.0900000000000001</v>
          </cell>
          <cell r="BO13">
            <v>729.02299999999991</v>
          </cell>
          <cell r="BP13">
            <v>724.46299999999997</v>
          </cell>
          <cell r="BQ13">
            <v>729.47299999999996</v>
          </cell>
          <cell r="BR13">
            <v>724.91300000000001</v>
          </cell>
          <cell r="BS13">
            <v>732.75300000000016</v>
          </cell>
          <cell r="BT13">
            <v>726.10300000000007</v>
          </cell>
          <cell r="BU13">
            <v>0</v>
          </cell>
          <cell r="BV13">
            <v>3.2800000000002001</v>
          </cell>
          <cell r="BW13">
            <v>1.1900000000000546</v>
          </cell>
          <cell r="BX13">
            <v>3.7300000000002003</v>
          </cell>
          <cell r="BY13">
            <v>450</v>
          </cell>
          <cell r="BZ13">
            <v>0.96250000000000002</v>
          </cell>
          <cell r="CA13">
            <v>0.5625</v>
          </cell>
          <cell r="CB13">
            <v>2.2350000000001273</v>
          </cell>
          <cell r="CC13">
            <v>1.8182677779848908</v>
          </cell>
          <cell r="CD13">
            <v>3537.3547307675126</v>
          </cell>
          <cell r="CE13">
            <v>5.0975674788497072E-2</v>
          </cell>
          <cell r="CF13">
            <v>420.54931700510082</v>
          </cell>
          <cell r="CG13">
            <v>3957.9040477726135</v>
          </cell>
          <cell r="CH13">
            <v>1.5</v>
          </cell>
          <cell r="CI13">
            <v>4487</v>
          </cell>
          <cell r="CJ13">
            <v>1.3231237066322532</v>
          </cell>
          <cell r="CK13">
            <v>1.5</v>
          </cell>
          <cell r="CL13">
            <v>2</v>
          </cell>
          <cell r="CM13">
            <v>2</v>
          </cell>
        </row>
        <row r="14">
          <cell r="A14">
            <v>3</v>
          </cell>
          <cell r="B14" t="str">
            <v>C03</v>
          </cell>
          <cell r="C14" t="str">
            <v>C04</v>
          </cell>
          <cell r="D14">
            <v>0.08</v>
          </cell>
          <cell r="F14">
            <v>1.4000000000000001</v>
          </cell>
          <cell r="G14">
            <v>5</v>
          </cell>
          <cell r="J14">
            <v>0</v>
          </cell>
          <cell r="K14">
            <v>7.1464170340705999E-2</v>
          </cell>
          <cell r="L14">
            <v>3.3057372177271236</v>
          </cell>
          <cell r="M14">
            <v>3.3057372177271236</v>
          </cell>
          <cell r="N14">
            <v>465.2527340804084</v>
          </cell>
          <cell r="O14">
            <v>0.64032555282555292</v>
          </cell>
          <cell r="P14">
            <v>417.07849981509253</v>
          </cell>
          <cell r="Q14">
            <v>0.08</v>
          </cell>
          <cell r="S14">
            <v>1.3800000000000001</v>
          </cell>
          <cell r="T14">
            <v>98</v>
          </cell>
          <cell r="U14">
            <v>541</v>
          </cell>
          <cell r="V14">
            <v>0.68799999999999994</v>
          </cell>
          <cell r="X14">
            <v>0</v>
          </cell>
          <cell r="Y14">
            <v>0</v>
          </cell>
          <cell r="AA14">
            <v>0</v>
          </cell>
          <cell r="AB14">
            <v>0</v>
          </cell>
          <cell r="AC14">
            <v>0.58479999999999999</v>
          </cell>
          <cell r="AD14">
            <v>0.80702400000000007</v>
          </cell>
          <cell r="AE14">
            <v>3.0332862581549471</v>
          </cell>
          <cell r="AF14">
            <v>3.0332862581549471</v>
          </cell>
          <cell r="AG14">
            <v>3.171286258154947</v>
          </cell>
          <cell r="AH14">
            <v>420.24978607324749</v>
          </cell>
          <cell r="AI14">
            <v>20.350000000000001</v>
          </cell>
          <cell r="AJ14">
            <v>24.18</v>
          </cell>
          <cell r="AK14">
            <v>18</v>
          </cell>
          <cell r="AL14">
            <v>0.45</v>
          </cell>
          <cell r="AM14">
            <v>1.4E-2</v>
          </cell>
          <cell r="AN14">
            <v>0.19886208772659303</v>
          </cell>
          <cell r="AO14">
            <v>0.42440185546875003</v>
          </cell>
          <cell r="AP14">
            <v>0.44191575050354004</v>
          </cell>
          <cell r="AQ14">
            <v>6.1996519811284889</v>
          </cell>
          <cell r="AR14">
            <v>5.0783077620942541</v>
          </cell>
          <cell r="AS14">
            <v>16.041290417037256</v>
          </cell>
          <cell r="AT14">
            <v>1.9590053357344748</v>
          </cell>
          <cell r="AU14">
            <v>2.157867423461068</v>
          </cell>
          <cell r="AV14">
            <v>8.1992486392653134</v>
          </cell>
          <cell r="AW14">
            <v>1304.0341515598959</v>
          </cell>
          <cell r="AX14">
            <v>0.3222690031319666</v>
          </cell>
          <cell r="AY14">
            <v>146.22168306402935</v>
          </cell>
          <cell r="AZ14" t="str">
            <v>01°13'48''</v>
          </cell>
          <cell r="BA14">
            <v>124.21215286107042</v>
          </cell>
          <cell r="BB14">
            <v>0.52800000000000002</v>
          </cell>
          <cell r="BC14">
            <v>5.3999999999999999E-2</v>
          </cell>
          <cell r="BD14">
            <v>8.4000000000000005E-2</v>
          </cell>
          <cell r="BE14">
            <v>0.66600000000000004</v>
          </cell>
          <cell r="BF14">
            <v>0.66600000000000004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0.67</v>
          </cell>
          <cell r="BO14">
            <v>723.83299999999997</v>
          </cell>
          <cell r="BP14">
            <v>718.91300000000001</v>
          </cell>
          <cell r="BQ14">
            <v>724.28300000000002</v>
          </cell>
          <cell r="BR14">
            <v>719.36300000000006</v>
          </cell>
          <cell r="BS14">
            <v>726.10300000000007</v>
          </cell>
          <cell r="BT14">
            <v>720.88300000000004</v>
          </cell>
          <cell r="BU14">
            <v>0</v>
          </cell>
          <cell r="BV14">
            <v>1.82000000000005</v>
          </cell>
          <cell r="BW14">
            <v>1.5199999999999818</v>
          </cell>
          <cell r="BX14">
            <v>2.2700000000000502</v>
          </cell>
          <cell r="BY14">
            <v>450</v>
          </cell>
          <cell r="BZ14">
            <v>0.96250000000000002</v>
          </cell>
          <cell r="CA14">
            <v>0.5625</v>
          </cell>
          <cell r="CB14">
            <v>1.6700000000000159</v>
          </cell>
          <cell r="CC14">
            <v>1.4423178197654005</v>
          </cell>
          <cell r="CD14">
            <v>2805.9617097057853</v>
          </cell>
          <cell r="CE14">
            <v>8.7719275937971131E-2</v>
          </cell>
          <cell r="CF14">
            <v>723.68402648826179</v>
          </cell>
          <cell r="CG14">
            <v>3529.645736194047</v>
          </cell>
          <cell r="CH14">
            <v>1.5</v>
          </cell>
          <cell r="CI14">
            <v>4487</v>
          </cell>
          <cell r="CJ14">
            <v>1.1799573443929285</v>
          </cell>
          <cell r="CK14">
            <v>1.5</v>
          </cell>
          <cell r="CL14">
            <v>2</v>
          </cell>
          <cell r="CM14">
            <v>2</v>
          </cell>
        </row>
        <row r="15">
          <cell r="A15">
            <v>4</v>
          </cell>
          <cell r="B15" t="str">
            <v>C04</v>
          </cell>
          <cell r="C15" t="str">
            <v>C05</v>
          </cell>
          <cell r="D15">
            <v>0.08</v>
          </cell>
          <cell r="F15">
            <v>1.4800000000000002</v>
          </cell>
          <cell r="G15">
            <v>5</v>
          </cell>
          <cell r="J15">
            <v>0</v>
          </cell>
          <cell r="K15">
            <v>0.18402821531285735</v>
          </cell>
          <cell r="L15">
            <v>3.489765433039981</v>
          </cell>
          <cell r="M15">
            <v>3.489765433039981</v>
          </cell>
          <cell r="N15">
            <v>461.33323264765886</v>
          </cell>
          <cell r="O15">
            <v>0.63945471195471215</v>
          </cell>
          <cell r="P15">
            <v>436.60252990881048</v>
          </cell>
          <cell r="Q15">
            <v>0.08</v>
          </cell>
          <cell r="S15">
            <v>1.4600000000000002</v>
          </cell>
          <cell r="T15">
            <v>98</v>
          </cell>
          <cell r="U15">
            <v>572</v>
          </cell>
          <cell r="V15">
            <v>0.68799999999999994</v>
          </cell>
          <cell r="X15">
            <v>0</v>
          </cell>
          <cell r="Y15">
            <v>0</v>
          </cell>
          <cell r="AA15">
            <v>0</v>
          </cell>
          <cell r="AB15">
            <v>0</v>
          </cell>
          <cell r="AC15">
            <v>0.58479999999999999</v>
          </cell>
          <cell r="AD15">
            <v>0.85380800000000012</v>
          </cell>
          <cell r="AE15">
            <v>3.1959004264721123</v>
          </cell>
          <cell r="AF15">
            <v>3.1959004264721123</v>
          </cell>
          <cell r="AG15">
            <v>3.3419004264721122</v>
          </cell>
          <cell r="AH15">
            <v>439.94443033528262</v>
          </cell>
          <cell r="AI15">
            <v>30.03</v>
          </cell>
          <cell r="AJ15">
            <v>23.2</v>
          </cell>
          <cell r="AK15">
            <v>18</v>
          </cell>
          <cell r="AL15">
            <v>0.45</v>
          </cell>
          <cell r="AM15">
            <v>1.4E-2</v>
          </cell>
          <cell r="AN15">
            <v>0.20615474581718446</v>
          </cell>
          <cell r="AO15">
            <v>0.42824707031249998</v>
          </cell>
          <cell r="AP15">
            <v>0.458121657371521</v>
          </cell>
          <cell r="AQ15">
            <v>6.191942411299471</v>
          </cell>
          <cell r="AR15">
            <v>4.9621972087159012</v>
          </cell>
          <cell r="AS15">
            <v>15.869199652632618</v>
          </cell>
          <cell r="AT15">
            <v>1.9541361276681499</v>
          </cell>
          <cell r="AU15">
            <v>2.1602908734853346</v>
          </cell>
          <cell r="AV15">
            <v>8.0313749299679724</v>
          </cell>
          <cell r="AW15">
            <v>1277.334991709514</v>
          </cell>
          <cell r="AX15">
            <v>0.34442368931464523</v>
          </cell>
          <cell r="AY15">
            <v>149.18645052714808</v>
          </cell>
          <cell r="AZ15" t="str">
            <v>02°57'53''</v>
          </cell>
          <cell r="BA15">
            <v>51.523316498109317</v>
          </cell>
          <cell r="BB15">
            <v>2E-3</v>
          </cell>
          <cell r="BC15">
            <v>1E-3</v>
          </cell>
          <cell r="BD15">
            <v>9.8000000000000004E-2</v>
          </cell>
          <cell r="BE15">
            <v>0.10100000000000001</v>
          </cell>
          <cell r="BF15">
            <v>0.10100000000000001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0.1</v>
          </cell>
          <cell r="BO15">
            <v>718.803</v>
          </cell>
          <cell r="BP15">
            <v>711.83299999999997</v>
          </cell>
          <cell r="BQ15">
            <v>719.25300000000004</v>
          </cell>
          <cell r="BR15">
            <v>712.28300000000002</v>
          </cell>
          <cell r="BS15">
            <v>720.88300000000004</v>
          </cell>
          <cell r="BT15">
            <v>713.70299999999997</v>
          </cell>
          <cell r="BU15">
            <v>0</v>
          </cell>
          <cell r="BV15">
            <v>1.6299999999999955</v>
          </cell>
          <cell r="BW15">
            <v>1.4199999999999591</v>
          </cell>
          <cell r="BX15">
            <v>2.0799999999999956</v>
          </cell>
          <cell r="BY15">
            <v>450</v>
          </cell>
          <cell r="BZ15">
            <v>0.96250000000000002</v>
          </cell>
          <cell r="CA15">
            <v>0.5625</v>
          </cell>
          <cell r="CB15">
            <v>1.5249999999999773</v>
          </cell>
          <cell r="CC15">
            <v>1.3377476981738206</v>
          </cell>
          <cell r="CD15">
            <v>2602.5254398738161</v>
          </cell>
          <cell r="CE15">
            <v>0.10336889729831789</v>
          </cell>
          <cell r="CF15">
            <v>852.79340271112255</v>
          </cell>
          <cell r="CG15">
            <v>3455.3188425849385</v>
          </cell>
          <cell r="CH15">
            <v>1.5</v>
          </cell>
          <cell r="CI15">
            <v>4487</v>
          </cell>
          <cell r="CJ15">
            <v>1.1551099317756648</v>
          </cell>
          <cell r="CK15">
            <v>1.5</v>
          </cell>
          <cell r="CL15">
            <v>2</v>
          </cell>
          <cell r="CM15">
            <v>2</v>
          </cell>
        </row>
        <row r="16">
          <cell r="A16">
            <v>5</v>
          </cell>
          <cell r="B16" t="str">
            <v>C05</v>
          </cell>
          <cell r="C16" t="str">
            <v>A06</v>
          </cell>
          <cell r="D16">
            <v>0.12</v>
          </cell>
          <cell r="F16">
            <v>1.6</v>
          </cell>
          <cell r="G16">
            <v>5</v>
          </cell>
          <cell r="J16">
            <v>0</v>
          </cell>
          <cell r="K16">
            <v>0.23391889898068488</v>
          </cell>
          <cell r="L16">
            <v>3.7236843320206661</v>
          </cell>
          <cell r="M16">
            <v>3.7236843320206661</v>
          </cell>
          <cell r="N16">
            <v>456.43880792748882</v>
          </cell>
          <cell r="O16">
            <v>0.63097006220839813</v>
          </cell>
          <cell r="P16">
            <v>460.79875685173562</v>
          </cell>
          <cell r="Q16">
            <v>0.12</v>
          </cell>
          <cell r="S16">
            <v>1.58</v>
          </cell>
          <cell r="T16">
            <v>98</v>
          </cell>
          <cell r="U16">
            <v>619</v>
          </cell>
          <cell r="V16">
            <v>0.68799999999999994</v>
          </cell>
          <cell r="X16">
            <v>0</v>
          </cell>
          <cell r="Y16">
            <v>0</v>
          </cell>
          <cell r="AA16">
            <v>0</v>
          </cell>
          <cell r="AB16">
            <v>0</v>
          </cell>
          <cell r="AC16">
            <v>0.58479999999999999</v>
          </cell>
          <cell r="AD16">
            <v>0.92398400000000014</v>
          </cell>
          <cell r="AE16">
            <v>3.4386103870359377</v>
          </cell>
          <cell r="AF16">
            <v>3.4386103870359377</v>
          </cell>
          <cell r="AG16">
            <v>3.5966103870359376</v>
          </cell>
          <cell r="AH16">
            <v>464.39536723877154</v>
          </cell>
          <cell r="AI16">
            <v>51.44</v>
          </cell>
          <cell r="AJ16">
            <v>5.05</v>
          </cell>
          <cell r="AK16">
            <v>18</v>
          </cell>
          <cell r="AL16">
            <v>0.45</v>
          </cell>
          <cell r="AM16">
            <v>1.4E-2</v>
          </cell>
          <cell r="AN16">
            <v>0.33402128219604488</v>
          </cell>
          <cell r="AO16">
            <v>0.43209228515624998</v>
          </cell>
          <cell r="AP16">
            <v>0.74226951599121083</v>
          </cell>
          <cell r="AQ16">
            <v>3.6685745690779918</v>
          </cell>
          <cell r="AR16">
            <v>2.0636965913588634</v>
          </cell>
          <cell r="AS16">
            <v>5.1362319386365947</v>
          </cell>
          <cell r="AT16">
            <v>0.68595511564147671</v>
          </cell>
          <cell r="AU16">
            <v>1.0199763978375216</v>
          </cell>
          <cell r="AV16">
            <v>3.7470681958439203</v>
          </cell>
          <cell r="AW16">
            <v>595.94544702601308</v>
          </cell>
          <cell r="AX16">
            <v>0.77925818471518693</v>
          </cell>
          <cell r="AY16">
            <v>173.38809492308243</v>
          </cell>
          <cell r="AZ16" t="str">
            <v>24°12'06''</v>
          </cell>
          <cell r="BA16">
            <v>6.2190089136179072</v>
          </cell>
          <cell r="BB16">
            <v>1E-3</v>
          </cell>
          <cell r="BC16">
            <v>0.254</v>
          </cell>
          <cell r="BD16">
            <v>0.496</v>
          </cell>
          <cell r="BE16">
            <v>0.751</v>
          </cell>
          <cell r="BF16">
            <v>0.75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0.75</v>
          </cell>
          <cell r="BO16">
            <v>711.08299999999997</v>
          </cell>
          <cell r="BP16">
            <v>708.48299999999995</v>
          </cell>
          <cell r="BQ16">
            <v>711.53300000000002</v>
          </cell>
          <cell r="BR16">
            <v>708.93299999999999</v>
          </cell>
          <cell r="BS16">
            <v>713.70299999999997</v>
          </cell>
          <cell r="BT16">
            <v>710.13300000000004</v>
          </cell>
          <cell r="BU16">
            <v>0</v>
          </cell>
          <cell r="BV16">
            <v>2.1699999999999591</v>
          </cell>
          <cell r="BW16">
            <v>1.2000000000000455</v>
          </cell>
          <cell r="BX16">
            <v>2.6199999999999593</v>
          </cell>
          <cell r="BY16">
            <v>450</v>
          </cell>
          <cell r="BZ16">
            <v>0.96250000000000002</v>
          </cell>
          <cell r="CA16">
            <v>0.5625</v>
          </cell>
          <cell r="CB16">
            <v>1.6850000000000023</v>
          </cell>
          <cell r="CC16">
            <v>1.4529389276641502</v>
          </cell>
          <cell r="CD16">
            <v>2826.6245772583702</v>
          </cell>
          <cell r="CE16">
            <v>8.6300124299999559E-2</v>
          </cell>
          <cell r="CF16">
            <v>711.97602547499639</v>
          </cell>
          <cell r="CG16">
            <v>3538.6006027333665</v>
          </cell>
          <cell r="CH16">
            <v>1.5</v>
          </cell>
          <cell r="CI16">
            <v>4487</v>
          </cell>
          <cell r="CJ16">
            <v>1.1829509480945064</v>
          </cell>
          <cell r="CK16">
            <v>1.5</v>
          </cell>
          <cell r="CL16">
            <v>2</v>
          </cell>
          <cell r="CM16">
            <v>2</v>
          </cell>
        </row>
        <row r="17">
          <cell r="A17">
            <v>6</v>
          </cell>
          <cell r="B17" t="str">
            <v>A06</v>
          </cell>
          <cell r="C17" t="str">
            <v>C07</v>
          </cell>
          <cell r="D17">
            <v>0.11</v>
          </cell>
          <cell r="E17">
            <v>-1.28</v>
          </cell>
          <cell r="F17">
            <v>0.43000000000000016</v>
          </cell>
          <cell r="G17">
            <v>5</v>
          </cell>
          <cell r="J17">
            <v>0</v>
          </cell>
          <cell r="K17">
            <v>0.18105549249407701</v>
          </cell>
          <cell r="L17">
            <v>3.9047398245147429</v>
          </cell>
          <cell r="M17">
            <v>3.9047398245147429</v>
          </cell>
          <cell r="N17">
            <v>452.71620450204074</v>
          </cell>
          <cell r="O17">
            <v>0.63363969674372367</v>
          </cell>
          <cell r="P17">
            <v>123.3493521686064</v>
          </cell>
          <cell r="R17">
            <v>5.41</v>
          </cell>
          <cell r="S17">
            <v>6.99</v>
          </cell>
          <cell r="T17">
            <v>98</v>
          </cell>
          <cell r="U17">
            <v>2740</v>
          </cell>
          <cell r="V17">
            <v>0.68799999999999994</v>
          </cell>
          <cell r="X17">
            <v>0</v>
          </cell>
          <cell r="Y17">
            <v>0</v>
          </cell>
          <cell r="AA17">
            <v>0</v>
          </cell>
          <cell r="AB17">
            <v>0</v>
          </cell>
          <cell r="AC17">
            <v>0.58479999999999999</v>
          </cell>
          <cell r="AD17">
            <v>4.0877520000000001</v>
          </cell>
          <cell r="AE17">
            <v>13.641572862094037</v>
          </cell>
          <cell r="AF17">
            <v>13.641572862094037</v>
          </cell>
          <cell r="AG17">
            <v>14.340572862094037</v>
          </cell>
          <cell r="AH17">
            <v>137.68992503070044</v>
          </cell>
          <cell r="AI17">
            <v>40.229999999999997</v>
          </cell>
          <cell r="AJ17">
            <v>9.5299999999999994</v>
          </cell>
          <cell r="AK17">
            <v>10</v>
          </cell>
          <cell r="AL17">
            <v>0.25</v>
          </cell>
          <cell r="AM17">
            <v>1.4E-2</v>
          </cell>
          <cell r="AN17">
            <v>0.19001126289367676</v>
          </cell>
          <cell r="AO17">
            <v>0.24627685546875</v>
          </cell>
          <cell r="AP17">
            <v>0.76004505157470703</v>
          </cell>
          <cell r="AQ17">
            <v>3.4396027150155191</v>
          </cell>
          <cell r="AR17">
            <v>2.534132949407506</v>
          </cell>
          <cell r="AS17">
            <v>5.4837776471765869</v>
          </cell>
          <cell r="AT17">
            <v>0.60300034847819217</v>
          </cell>
          <cell r="AU17">
            <v>0.79301161137186893</v>
          </cell>
          <cell r="AV17">
            <v>3.478649627315622</v>
          </cell>
          <cell r="AW17">
            <v>170.75781427480672</v>
          </cell>
          <cell r="AX17">
            <v>0.80634626072872462</v>
          </cell>
          <cell r="AY17">
            <v>123.05013851849486</v>
          </cell>
          <cell r="AZ17" t="str">
            <v>50°20'17''</v>
          </cell>
          <cell r="BA17">
            <v>5.1074356833435486</v>
          </cell>
          <cell r="BB17">
            <v>1E-3</v>
          </cell>
          <cell r="BC17">
            <v>1.7000000000000001E-2</v>
          </cell>
          <cell r="BD17">
            <v>0.25800000000000001</v>
          </cell>
          <cell r="BE17">
            <v>0.27600000000000002</v>
          </cell>
          <cell r="BF17">
            <v>0.27500000000000002</v>
          </cell>
          <cell r="BG17">
            <v>1.40553875471339</v>
          </cell>
          <cell r="BH17">
            <v>4.8</v>
          </cell>
          <cell r="BI17">
            <v>1.2</v>
          </cell>
          <cell r="BJ17">
            <v>0</v>
          </cell>
          <cell r="BK17">
            <v>0</v>
          </cell>
          <cell r="BL17">
            <v>0</v>
          </cell>
          <cell r="BM17">
            <v>1.3419839564437259</v>
          </cell>
          <cell r="BN17">
            <v>1.01</v>
          </cell>
          <cell r="BO17">
            <v>707.52299999999991</v>
          </cell>
          <cell r="BP17">
            <v>703.69299999999987</v>
          </cell>
          <cell r="BQ17">
            <v>707.77299999999991</v>
          </cell>
          <cell r="BR17">
            <v>703.94299999999987</v>
          </cell>
          <cell r="BS17">
            <v>710.13300000000004</v>
          </cell>
          <cell r="BT17">
            <v>705.19299999999998</v>
          </cell>
          <cell r="BU17">
            <v>0</v>
          </cell>
          <cell r="BV17">
            <v>2.3600000000001273</v>
          </cell>
          <cell r="BW17">
            <v>1.2500000000001137</v>
          </cell>
          <cell r="BX17">
            <v>2.6100000000001273</v>
          </cell>
          <cell r="BY17">
            <v>250</v>
          </cell>
          <cell r="BZ17">
            <v>0.71250000000000002</v>
          </cell>
          <cell r="CA17">
            <v>0.3125</v>
          </cell>
          <cell r="CB17">
            <v>1.8050000000001205</v>
          </cell>
          <cell r="CC17">
            <v>1.9421167236767078</v>
          </cell>
          <cell r="CD17">
            <v>2070.4481553084079</v>
          </cell>
          <cell r="CE17">
            <v>4.2825757596623104E-2</v>
          </cell>
          <cell r="CF17">
            <v>353.31250017214063</v>
          </cell>
          <cell r="CG17">
            <v>2423.7606554805484</v>
          </cell>
          <cell r="CH17">
            <v>1.5</v>
          </cell>
          <cell r="CI17">
            <v>2957</v>
          </cell>
          <cell r="CJ17">
            <v>1.2295032070411982</v>
          </cell>
          <cell r="CK17">
            <v>1.5</v>
          </cell>
          <cell r="CL17">
            <v>2</v>
          </cell>
          <cell r="CM17">
            <v>2</v>
          </cell>
        </row>
        <row r="18">
          <cell r="A18">
            <v>7</v>
          </cell>
          <cell r="B18" t="str">
            <v>C07</v>
          </cell>
          <cell r="C18" t="str">
            <v>C61</v>
          </cell>
          <cell r="D18">
            <v>0.18</v>
          </cell>
          <cell r="F18">
            <v>0.6100000000000001</v>
          </cell>
          <cell r="G18">
            <v>5</v>
          </cell>
          <cell r="J18">
            <v>0</v>
          </cell>
          <cell r="K18">
            <v>0.34650327688695443</v>
          </cell>
          <cell r="L18">
            <v>4.2512431014016974</v>
          </cell>
          <cell r="M18">
            <v>4.2512431014016974</v>
          </cell>
          <cell r="N18">
            <v>445.74692635114201</v>
          </cell>
          <cell r="O18">
            <v>0.63069428238039649</v>
          </cell>
          <cell r="P18">
            <v>171.48932308136361</v>
          </cell>
          <cell r="S18">
            <v>6.99</v>
          </cell>
          <cell r="T18">
            <v>98</v>
          </cell>
          <cell r="U18">
            <v>2740</v>
          </cell>
          <cell r="V18">
            <v>0.68799999999999994</v>
          </cell>
          <cell r="X18">
            <v>0</v>
          </cell>
          <cell r="Y18">
            <v>0</v>
          </cell>
          <cell r="AA18">
            <v>0</v>
          </cell>
          <cell r="AB18">
            <v>0</v>
          </cell>
          <cell r="AC18">
            <v>0.58479999999999999</v>
          </cell>
          <cell r="AD18">
            <v>4.0877520000000001</v>
          </cell>
          <cell r="AE18">
            <v>13.641572862094037</v>
          </cell>
          <cell r="AF18">
            <v>13.641572862094037</v>
          </cell>
          <cell r="AG18">
            <v>14.340572862094037</v>
          </cell>
          <cell r="AH18">
            <v>185.82989594345764</v>
          </cell>
          <cell r="AI18">
            <v>34.28</v>
          </cell>
          <cell r="AJ18">
            <v>5.58</v>
          </cell>
          <cell r="AK18">
            <v>12</v>
          </cell>
          <cell r="AL18">
            <v>0.30000000000000004</v>
          </cell>
          <cell r="AM18">
            <v>1.4E-2</v>
          </cell>
          <cell r="AN18">
            <v>0.24190979003906252</v>
          </cell>
          <cell r="AO18">
            <v>0.29179687500000001</v>
          </cell>
          <cell r="AP18">
            <v>0.80636596679687489</v>
          </cell>
          <cell r="AQ18">
            <v>3.0425379661971554</v>
          </cell>
          <cell r="AR18">
            <v>1.9122336454936288</v>
          </cell>
          <cell r="AS18">
            <v>4.0296157883654304</v>
          </cell>
          <cell r="AT18">
            <v>0.47181637491086253</v>
          </cell>
          <cell r="AU18">
            <v>0.71372616494992502</v>
          </cell>
          <cell r="AV18">
            <v>3.0058605937136016</v>
          </cell>
          <cell r="AW18">
            <v>212.47176507582842</v>
          </cell>
          <cell r="AX18">
            <v>0.87460983758071276</v>
          </cell>
          <cell r="AY18">
            <v>121.46197312984964</v>
          </cell>
          <cell r="AZ18" t="str">
            <v>01°35'17''</v>
          </cell>
          <cell r="BA18">
            <v>4.1073263684940535</v>
          </cell>
          <cell r="BB18">
            <v>1E-3</v>
          </cell>
          <cell r="BC18">
            <v>2.5999999999999999E-2</v>
          </cell>
          <cell r="BD18">
            <v>0.214</v>
          </cell>
          <cell r="BE18">
            <v>0.24099999999999999</v>
          </cell>
          <cell r="BF18">
            <v>0.24</v>
          </cell>
          <cell r="BG18">
            <v>1.2025499648738953</v>
          </cell>
          <cell r="BH18">
            <v>3.9999999999999991</v>
          </cell>
          <cell r="BI18">
            <v>1.2</v>
          </cell>
          <cell r="BJ18">
            <v>0</v>
          </cell>
          <cell r="BK18">
            <v>0</v>
          </cell>
          <cell r="BL18">
            <v>0</v>
          </cell>
          <cell r="BM18">
            <v>1.2463565250293192</v>
          </cell>
          <cell r="BN18">
            <v>1.06</v>
          </cell>
          <cell r="BO18">
            <v>703.36299999999994</v>
          </cell>
          <cell r="BP18">
            <v>701.45299999999997</v>
          </cell>
          <cell r="BQ18">
            <v>703.6629999999999</v>
          </cell>
          <cell r="BR18">
            <v>701.75299999999993</v>
          </cell>
          <cell r="BS18">
            <v>705.19299999999998</v>
          </cell>
          <cell r="BT18">
            <v>703.00300000000016</v>
          </cell>
          <cell r="BU18">
            <v>0</v>
          </cell>
          <cell r="BV18">
            <v>1.5300000000000864</v>
          </cell>
          <cell r="BW18">
            <v>1.2500000000002274</v>
          </cell>
          <cell r="BX18">
            <v>1.8300000000000864</v>
          </cell>
          <cell r="BY18">
            <v>300</v>
          </cell>
          <cell r="BZ18">
            <v>0.77500000000000002</v>
          </cell>
          <cell r="CA18">
            <v>0.375</v>
          </cell>
          <cell r="CB18">
            <v>1.3900000000001569</v>
          </cell>
          <cell r="CC18">
            <v>1.4819881387386633</v>
          </cell>
          <cell r="CD18">
            <v>1869.2501642428103</v>
          </cell>
          <cell r="CE18">
            <v>8.2668075285198483E-2</v>
          </cell>
          <cell r="CF18">
            <v>682.01162110288749</v>
          </cell>
          <cell r="CG18">
            <v>2551.2617853456977</v>
          </cell>
          <cell r="CH18">
            <v>1.5</v>
          </cell>
          <cell r="CI18">
            <v>3365</v>
          </cell>
          <cell r="CJ18">
            <v>1.1372637973309203</v>
          </cell>
          <cell r="CK18">
            <v>1.5</v>
          </cell>
          <cell r="CL18">
            <v>2</v>
          </cell>
          <cell r="CM18">
            <v>2</v>
          </cell>
        </row>
        <row r="19">
          <cell r="A19">
            <v>8</v>
          </cell>
          <cell r="B19" t="str">
            <v>C61</v>
          </cell>
          <cell r="C19" t="str">
            <v>C08</v>
          </cell>
          <cell r="D19">
            <v>0.04</v>
          </cell>
          <cell r="F19">
            <v>0.65000000000000013</v>
          </cell>
          <cell r="G19">
            <v>5</v>
          </cell>
          <cell r="J19">
            <v>0</v>
          </cell>
          <cell r="K19">
            <v>0.24142491561781468</v>
          </cell>
          <cell r="L19">
            <v>4.4926680170195121</v>
          </cell>
          <cell r="M19">
            <v>4.4926680170195121</v>
          </cell>
          <cell r="N19">
            <v>441.00779427951176</v>
          </cell>
          <cell r="O19">
            <v>0.62818710359408092</v>
          </cell>
          <cell r="P19">
            <v>180.07301581805956</v>
          </cell>
          <cell r="Q19">
            <v>0.33</v>
          </cell>
          <cell r="S19">
            <v>7.32</v>
          </cell>
          <cell r="T19">
            <v>98</v>
          </cell>
          <cell r="U19">
            <v>2869</v>
          </cell>
          <cell r="V19">
            <v>0.68799999999999994</v>
          </cell>
          <cell r="X19">
            <v>0</v>
          </cell>
          <cell r="Y19">
            <v>0</v>
          </cell>
          <cell r="AA19">
            <v>0</v>
          </cell>
          <cell r="AB19">
            <v>0</v>
          </cell>
          <cell r="AC19">
            <v>0.58479999999999999</v>
          </cell>
          <cell r="AD19">
            <v>4.2807360000000001</v>
          </cell>
          <cell r="AE19">
            <v>14.237373129122957</v>
          </cell>
          <cell r="AF19">
            <v>14.237373129122957</v>
          </cell>
          <cell r="AG19">
            <v>14.969373129122957</v>
          </cell>
          <cell r="AH19">
            <v>195.04238894718253</v>
          </cell>
          <cell r="AI19">
            <v>18.920000000000002</v>
          </cell>
          <cell r="AJ19">
            <v>1.53</v>
          </cell>
          <cell r="AK19">
            <v>16</v>
          </cell>
          <cell r="AL19">
            <v>0.4</v>
          </cell>
          <cell r="AM19">
            <v>1.4E-2</v>
          </cell>
          <cell r="AN19">
            <v>0.30604972839355471</v>
          </cell>
          <cell r="AO19">
            <v>0.3195312500000001</v>
          </cell>
          <cell r="AP19">
            <v>0.76512432098388672</v>
          </cell>
          <cell r="AQ19">
            <v>1.8904898693461605</v>
          </cell>
          <cell r="AR19">
            <v>1.0933902959748305</v>
          </cell>
          <cell r="AS19">
            <v>1.4158329987051654</v>
          </cell>
          <cell r="AT19">
            <v>0.18215861091235794</v>
          </cell>
          <cell r="AU19">
            <v>0.48820833930591268</v>
          </cell>
          <cell r="AV19">
            <v>1.9067332587890613</v>
          </cell>
          <cell r="AW19">
            <v>239.60716792668165</v>
          </cell>
          <cell r="AX19">
            <v>0.81400899077804012</v>
          </cell>
          <cell r="AY19">
            <v>121.46171530625648</v>
          </cell>
          <cell r="AZ19" t="str">
            <v>00°00'00''</v>
          </cell>
          <cell r="BA19">
            <v>1000</v>
          </cell>
          <cell r="BB19">
            <v>1E-3</v>
          </cell>
          <cell r="BC19">
            <v>5.8000000000000003E-2</v>
          </cell>
          <cell r="BD19">
            <v>1.6E-2</v>
          </cell>
          <cell r="BE19">
            <v>7.5000000000000011E-2</v>
          </cell>
          <cell r="BF19">
            <v>7.400000000000001E-2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0.1</v>
          </cell>
          <cell r="BO19">
            <v>697.15299999999991</v>
          </cell>
          <cell r="BP19">
            <v>696.86299999999994</v>
          </cell>
          <cell r="BQ19">
            <v>697.55299999999988</v>
          </cell>
          <cell r="BR19">
            <v>697.26299999999992</v>
          </cell>
          <cell r="BS19">
            <v>703.00300000000016</v>
          </cell>
          <cell r="BT19">
            <v>702.74299999999994</v>
          </cell>
          <cell r="BU19">
            <v>4.3000000000000682</v>
          </cell>
          <cell r="BV19">
            <v>5.4500000000002728</v>
          </cell>
          <cell r="BW19">
            <v>5.4800000000000182</v>
          </cell>
          <cell r="BX19">
            <v>5.8500000000002732</v>
          </cell>
          <cell r="BY19">
            <v>400</v>
          </cell>
          <cell r="BZ19">
            <v>0.9</v>
          </cell>
          <cell r="CA19">
            <v>0.5</v>
          </cell>
          <cell r="CB19">
            <v>5.4650000000001455</v>
          </cell>
          <cell r="CC19">
            <v>3.3503438135874428</v>
          </cell>
          <cell r="CD19">
            <v>5698.9348269122411</v>
          </cell>
          <cell r="CE19">
            <v>7.9243436539873091E-3</v>
          </cell>
          <cell r="CF19">
            <v>65.3758351453953</v>
          </cell>
          <cell r="CG19">
            <v>5764.3106620576364</v>
          </cell>
          <cell r="CH19">
            <v>1.5</v>
          </cell>
          <cell r="CI19">
            <v>4079</v>
          </cell>
          <cell r="CJ19">
            <v>2.1197514079643183</v>
          </cell>
          <cell r="CK19">
            <v>2.2000000000000002</v>
          </cell>
          <cell r="CL19">
            <v>2</v>
          </cell>
          <cell r="CM19">
            <v>2</v>
          </cell>
        </row>
        <row r="20">
          <cell r="A20">
            <v>9</v>
          </cell>
          <cell r="B20" t="str">
            <v>C08</v>
          </cell>
          <cell r="C20" t="str">
            <v>C09</v>
          </cell>
          <cell r="D20">
            <v>0.62</v>
          </cell>
          <cell r="F20">
            <v>1.27</v>
          </cell>
          <cell r="G20">
            <v>5</v>
          </cell>
          <cell r="J20">
            <v>0</v>
          </cell>
          <cell r="K20">
            <v>6.5016643146473818E-2</v>
          </cell>
          <cell r="L20">
            <v>4.5576846601659859</v>
          </cell>
          <cell r="M20">
            <v>4.5576846601659859</v>
          </cell>
          <cell r="N20">
            <v>439.74748222771825</v>
          </cell>
          <cell r="O20">
            <v>0.63108321114369492</v>
          </cell>
          <cell r="P20">
            <v>352.44691153431165</v>
          </cell>
          <cell r="Q20">
            <v>0.62</v>
          </cell>
          <cell r="S20">
            <v>7.94</v>
          </cell>
          <cell r="T20">
            <v>98</v>
          </cell>
          <cell r="U20">
            <v>3112</v>
          </cell>
          <cell r="V20">
            <v>0.68799999999999994</v>
          </cell>
          <cell r="X20">
            <v>0</v>
          </cell>
          <cell r="Y20">
            <v>0</v>
          </cell>
          <cell r="AA20">
            <v>0</v>
          </cell>
          <cell r="AB20">
            <v>0</v>
          </cell>
          <cell r="AC20">
            <v>0.58479999999999999</v>
          </cell>
          <cell r="AD20">
            <v>4.6433119999999999</v>
          </cell>
          <cell r="AE20">
            <v>15.35151028272357</v>
          </cell>
          <cell r="AF20">
            <v>15.35151028272357</v>
          </cell>
          <cell r="AG20">
            <v>16.145510282723571</v>
          </cell>
          <cell r="AH20">
            <v>368.59242181703524</v>
          </cell>
          <cell r="AI20">
            <v>54.56</v>
          </cell>
          <cell r="AJ20">
            <v>2.38</v>
          </cell>
          <cell r="AK20">
            <v>18</v>
          </cell>
          <cell r="AL20">
            <v>0.45</v>
          </cell>
          <cell r="AM20">
            <v>1.4E-2</v>
          </cell>
          <cell r="AN20">
            <v>0.37129755020141608</v>
          </cell>
          <cell r="AO20">
            <v>0.41044921875000007</v>
          </cell>
          <cell r="AP20">
            <v>0.82510566711425792</v>
          </cell>
          <cell r="AQ20">
            <v>2.625941165867649</v>
          </cell>
          <cell r="AR20">
            <v>1.3073368269613086</v>
          </cell>
          <cell r="AS20">
            <v>2.6224234769082191</v>
          </cell>
          <cell r="AT20">
            <v>0.35145601460745907</v>
          </cell>
          <cell r="AU20">
            <v>0.7227535648088752</v>
          </cell>
          <cell r="AV20">
            <v>2.5723756309570667</v>
          </cell>
          <cell r="AW20">
            <v>409.11866696471162</v>
          </cell>
          <cell r="AX20">
            <v>0.90094256649704041</v>
          </cell>
          <cell r="AY20">
            <v>117.92527848673406</v>
          </cell>
          <cell r="AZ20" t="str">
            <v>03°32'11''</v>
          </cell>
          <cell r="BA20">
            <v>43.1904326159652</v>
          </cell>
          <cell r="BB20">
            <v>0.23499999999999999</v>
          </cell>
          <cell r="BC20">
            <v>1.7000000000000001E-2</v>
          </cell>
          <cell r="BD20">
            <v>1.2999999999999999E-2</v>
          </cell>
          <cell r="BE20">
            <v>0.26500000000000001</v>
          </cell>
          <cell r="BF20">
            <v>0.26500000000000001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0.27</v>
          </cell>
          <cell r="BO20">
            <v>696.59299999999996</v>
          </cell>
          <cell r="BP20">
            <v>695.29300000000001</v>
          </cell>
          <cell r="BQ20">
            <v>697.04300000000001</v>
          </cell>
          <cell r="BR20">
            <v>695.74300000000005</v>
          </cell>
          <cell r="BS20">
            <v>702.74299999999994</v>
          </cell>
          <cell r="BT20">
            <v>698.83300000000008</v>
          </cell>
          <cell r="BU20">
            <v>0</v>
          </cell>
          <cell r="BV20">
            <v>5.6999999999999318</v>
          </cell>
          <cell r="BW20">
            <v>3.0900000000000318</v>
          </cell>
          <cell r="BX20">
            <v>6.149999999999932</v>
          </cell>
          <cell r="BY20">
            <v>450</v>
          </cell>
          <cell r="BZ20">
            <v>0.96250000000000002</v>
          </cell>
          <cell r="CA20">
            <v>0.5625</v>
          </cell>
          <cell r="CB20">
            <v>4.3949999999999818</v>
          </cell>
          <cell r="CC20">
            <v>2.8809020695580791</v>
          </cell>
          <cell r="CD20">
            <v>5604.6599340407338</v>
          </cell>
          <cell r="CE20">
            <v>1.3709704677613455E-2</v>
          </cell>
          <cell r="CF20">
            <v>113.105063590311</v>
          </cell>
          <cell r="CG20">
            <v>5717.7649976310449</v>
          </cell>
          <cell r="CH20">
            <v>1.5</v>
          </cell>
          <cell r="CI20">
            <v>4487</v>
          </cell>
          <cell r="CJ20">
            <v>1.9114436140955131</v>
          </cell>
          <cell r="CK20">
            <v>2.2000000000000002</v>
          </cell>
          <cell r="CL20">
            <v>2</v>
          </cell>
          <cell r="CM20">
            <v>2</v>
          </cell>
        </row>
        <row r="21">
          <cell r="A21">
            <v>10</v>
          </cell>
          <cell r="B21" t="str">
            <v>C09</v>
          </cell>
          <cell r="C21" t="str">
            <v>C10</v>
          </cell>
          <cell r="F21">
            <v>1.27</v>
          </cell>
          <cell r="G21">
            <v>5</v>
          </cell>
          <cell r="J21">
            <v>0</v>
          </cell>
          <cell r="K21">
            <v>7.5797436158161771E-2</v>
          </cell>
          <cell r="L21">
            <v>4.6334820963241476</v>
          </cell>
          <cell r="M21">
            <v>4.6334820963241476</v>
          </cell>
          <cell r="N21">
            <v>438.28660769752878</v>
          </cell>
          <cell r="O21">
            <v>0.63716135458167367</v>
          </cell>
          <cell r="P21">
            <v>354.65929659256631</v>
          </cell>
          <cell r="S21">
            <v>7.94</v>
          </cell>
          <cell r="T21">
            <v>98</v>
          </cell>
          <cell r="U21">
            <v>3112</v>
          </cell>
          <cell r="V21">
            <v>0.68799999999999994</v>
          </cell>
          <cell r="X21">
            <v>0</v>
          </cell>
          <cell r="Y21">
            <v>0</v>
          </cell>
          <cell r="AA21">
            <v>0</v>
          </cell>
          <cell r="AB21">
            <v>0</v>
          </cell>
          <cell r="AC21">
            <v>0.58479999999999999</v>
          </cell>
          <cell r="AD21">
            <v>4.6433119999999999</v>
          </cell>
          <cell r="AE21">
            <v>15.35151028272357</v>
          </cell>
          <cell r="AF21">
            <v>15.35151028272357</v>
          </cell>
          <cell r="AG21">
            <v>16.145510282723571</v>
          </cell>
          <cell r="AH21">
            <v>370.8048068752899</v>
          </cell>
          <cell r="AI21">
            <v>20.079999999999998</v>
          </cell>
          <cell r="AJ21">
            <v>3.75</v>
          </cell>
          <cell r="AK21">
            <v>18</v>
          </cell>
          <cell r="AL21">
            <v>0.45</v>
          </cell>
          <cell r="AM21">
            <v>1.4E-2</v>
          </cell>
          <cell r="AN21">
            <v>0.31743514537811279</v>
          </cell>
          <cell r="AO21">
            <v>0.41132812500000004</v>
          </cell>
          <cell r="AP21">
            <v>0.70541143417358398</v>
          </cell>
          <cell r="AQ21">
            <v>3.0922111664149985</v>
          </cell>
          <cell r="AR21">
            <v>1.8245575255366293</v>
          </cell>
          <cell r="AS21">
            <v>3.665719761637583</v>
          </cell>
          <cell r="AT21">
            <v>0.48734810895522962</v>
          </cell>
          <cell r="AU21">
            <v>0.80478325433334241</v>
          </cell>
          <cell r="AV21">
            <v>3.2289516504002553</v>
          </cell>
          <cell r="AW21">
            <v>513.5425709245128</v>
          </cell>
          <cell r="AX21">
            <v>0.72205271358077072</v>
          </cell>
          <cell r="AY21">
            <v>119.50807788276418</v>
          </cell>
          <cell r="AZ21" t="str">
            <v>01°34'58''</v>
          </cell>
          <cell r="BA21">
            <v>96.524568417690219</v>
          </cell>
          <cell r="BB21">
            <v>8.2000000000000003E-2</v>
          </cell>
          <cell r="BC21">
            <v>1.4E-2</v>
          </cell>
          <cell r="BD21">
            <v>2.1000000000000001E-2</v>
          </cell>
          <cell r="BE21">
            <v>0.11700000000000001</v>
          </cell>
          <cell r="BF21">
            <v>0.11700000000000001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0.12</v>
          </cell>
          <cell r="BO21">
            <v>694.00300000000004</v>
          </cell>
          <cell r="BP21">
            <v>693.25300000000004</v>
          </cell>
          <cell r="BQ21">
            <v>694.45300000000009</v>
          </cell>
          <cell r="BR21">
            <v>693.70300000000009</v>
          </cell>
          <cell r="BS21">
            <v>698.83300000000008</v>
          </cell>
          <cell r="BT21">
            <v>694.95299999999997</v>
          </cell>
          <cell r="BU21">
            <v>1.2899999999999636</v>
          </cell>
          <cell r="BV21">
            <v>4.3799999999999955</v>
          </cell>
          <cell r="BW21">
            <v>1.2499999999998863</v>
          </cell>
          <cell r="BX21">
            <v>4.8299999999999956</v>
          </cell>
          <cell r="BY21">
            <v>450</v>
          </cell>
          <cell r="BZ21">
            <v>0.96250000000000002</v>
          </cell>
          <cell r="CA21">
            <v>0.5625</v>
          </cell>
          <cell r="CB21">
            <v>2.8149999999999409</v>
          </cell>
          <cell r="CC21">
            <v>2.1568742729422317</v>
          </cell>
          <cell r="CD21">
            <v>4196.0977945275681</v>
          </cell>
          <cell r="CE21">
            <v>3.2761069157960954E-2</v>
          </cell>
          <cell r="CF21">
            <v>270.27882055317787</v>
          </cell>
          <cell r="CG21">
            <v>4466.376615080746</v>
          </cell>
          <cell r="CH21">
            <v>1.5</v>
          </cell>
          <cell r="CI21">
            <v>4487</v>
          </cell>
          <cell r="CJ21">
            <v>1.4931056212661287</v>
          </cell>
          <cell r="CK21">
            <v>1.5</v>
          </cell>
          <cell r="CL21">
            <v>2</v>
          </cell>
          <cell r="CM21">
            <v>2</v>
          </cell>
        </row>
        <row r="22">
          <cell r="A22">
            <v>11</v>
          </cell>
          <cell r="B22" t="str">
            <v>C10</v>
          </cell>
          <cell r="C22" t="str">
            <v>C11</v>
          </cell>
          <cell r="F22">
            <v>1.27</v>
          </cell>
          <cell r="G22">
            <v>5</v>
          </cell>
          <cell r="J22">
            <v>0</v>
          </cell>
          <cell r="K22">
            <v>2.0629546385722234E-2</v>
          </cell>
          <cell r="L22">
            <v>4.6541116427098697</v>
          </cell>
          <cell r="M22">
            <v>4.6541116427098697</v>
          </cell>
          <cell r="N22">
            <v>437.8905648792479</v>
          </cell>
          <cell r="O22">
            <v>0.63867975288959733</v>
          </cell>
          <cell r="P22">
            <v>355.18323396760064</v>
          </cell>
          <cell r="S22">
            <v>7.94</v>
          </cell>
          <cell r="T22">
            <v>98</v>
          </cell>
          <cell r="U22">
            <v>3112</v>
          </cell>
          <cell r="V22">
            <v>0.68799999999999994</v>
          </cell>
          <cell r="X22">
            <v>0</v>
          </cell>
          <cell r="Y22">
            <v>0</v>
          </cell>
          <cell r="AA22">
            <v>0</v>
          </cell>
          <cell r="AB22">
            <v>0</v>
          </cell>
          <cell r="AC22">
            <v>0.58479999999999999</v>
          </cell>
          <cell r="AD22">
            <v>4.6433119999999999</v>
          </cell>
          <cell r="AE22">
            <v>15.35151028272357</v>
          </cell>
          <cell r="AF22">
            <v>15.35151028272357</v>
          </cell>
          <cell r="AG22">
            <v>16.145510282723571</v>
          </cell>
          <cell r="AH22">
            <v>371.32874425032423</v>
          </cell>
          <cell r="AI22">
            <v>25.09</v>
          </cell>
          <cell r="AJ22">
            <v>19.04</v>
          </cell>
          <cell r="AK22">
            <v>18</v>
          </cell>
          <cell r="AL22">
            <v>0.45</v>
          </cell>
          <cell r="AM22">
            <v>1.4E-2</v>
          </cell>
          <cell r="AN22">
            <v>0.19840439558029183</v>
          </cell>
          <cell r="AO22">
            <v>0.41132812500000004</v>
          </cell>
          <cell r="AP22">
            <v>0.44089865684509294</v>
          </cell>
          <cell r="AQ22">
            <v>5.4945343586537332</v>
          </cell>
          <cell r="AR22">
            <v>4.5069873790235855</v>
          </cell>
          <cell r="AS22">
            <v>12.606656596432973</v>
          </cell>
          <cell r="AT22">
            <v>1.5387312853428334</v>
          </cell>
          <cell r="AU22">
            <v>1.7371356809231253</v>
          </cell>
          <cell r="AV22">
            <v>7.2757770096350631</v>
          </cell>
          <cell r="AW22">
            <v>1157.1623348829933</v>
          </cell>
          <cell r="AX22">
            <v>0.32089598240152817</v>
          </cell>
          <cell r="AY22">
            <v>124.52499114507151</v>
          </cell>
          <cell r="AZ22" t="str">
            <v>05°01'01''</v>
          </cell>
          <cell r="BA22">
            <v>30.435270669453658</v>
          </cell>
          <cell r="BB22">
            <v>0.93200000000000005</v>
          </cell>
          <cell r="BC22">
            <v>0.105</v>
          </cell>
          <cell r="BD22">
            <v>4.7E-2</v>
          </cell>
          <cell r="BE22">
            <v>1.0840000000000001</v>
          </cell>
          <cell r="BF22">
            <v>1.0840000000000001</v>
          </cell>
          <cell r="BG22">
            <v>0.87200297682874595</v>
          </cell>
          <cell r="BH22">
            <v>2.6666666666666665</v>
          </cell>
          <cell r="BI22">
            <v>1.2</v>
          </cell>
          <cell r="BJ22">
            <v>0</v>
          </cell>
          <cell r="BK22">
            <v>0</v>
          </cell>
          <cell r="BL22">
            <v>0</v>
          </cell>
          <cell r="BM22">
            <v>1.1622654122143776</v>
          </cell>
          <cell r="BN22">
            <v>0.84</v>
          </cell>
          <cell r="BO22">
            <v>692.41300000000001</v>
          </cell>
          <cell r="BP22">
            <v>687.63300000000004</v>
          </cell>
          <cell r="BQ22">
            <v>692.86300000000006</v>
          </cell>
          <cell r="BR22">
            <v>688.08300000000008</v>
          </cell>
          <cell r="BS22">
            <v>694.95299999999997</v>
          </cell>
          <cell r="BT22">
            <v>689.34300000000007</v>
          </cell>
          <cell r="BU22">
            <v>0</v>
          </cell>
          <cell r="BV22">
            <v>2.0899999999999181</v>
          </cell>
          <cell r="BW22">
            <v>1.2599999999999909</v>
          </cell>
          <cell r="BX22">
            <v>2.5399999999999183</v>
          </cell>
          <cell r="BY22">
            <v>450</v>
          </cell>
          <cell r="BZ22">
            <v>0.96250000000000002</v>
          </cell>
          <cell r="CA22">
            <v>0.5625</v>
          </cell>
          <cell r="CB22">
            <v>1.6749999999999545</v>
          </cell>
          <cell r="CC22">
            <v>1.4458622359710975</v>
          </cell>
          <cell r="CD22">
            <v>2812.8572052894597</v>
          </cell>
          <cell r="CE22">
            <v>8.7242482775220398E-2</v>
          </cell>
          <cell r="CF22">
            <v>719.75048289556833</v>
          </cell>
          <cell r="CG22">
            <v>3532.6076881850281</v>
          </cell>
          <cell r="CH22">
            <v>1.5</v>
          </cell>
          <cell r="CI22">
            <v>4487</v>
          </cell>
          <cell r="CJ22">
            <v>1.1809475222370276</v>
          </cell>
          <cell r="CK22">
            <v>1.5</v>
          </cell>
          <cell r="CL22">
            <v>2</v>
          </cell>
          <cell r="CM22">
            <v>2</v>
          </cell>
        </row>
        <row r="23">
          <cell r="A23">
            <v>12</v>
          </cell>
          <cell r="B23" t="str">
            <v>C11</v>
          </cell>
          <cell r="C23" t="str">
            <v>A12</v>
          </cell>
          <cell r="E23">
            <v>0.28000000000000003</v>
          </cell>
          <cell r="F23">
            <v>1.55</v>
          </cell>
          <cell r="G23">
            <v>5</v>
          </cell>
          <cell r="J23">
            <v>0</v>
          </cell>
          <cell r="K23">
            <v>0</v>
          </cell>
          <cell r="L23">
            <v>4.6541116427098697</v>
          </cell>
          <cell r="M23">
            <v>4.6541116427098697</v>
          </cell>
          <cell r="N23">
            <v>437.8905648792479</v>
          </cell>
          <cell r="O23">
            <v>0.63306000000000051</v>
          </cell>
          <cell r="P23">
            <v>429.67705155380821</v>
          </cell>
          <cell r="R23">
            <v>0.28000000000000003</v>
          </cell>
          <cell r="S23">
            <v>8.2200000000000006</v>
          </cell>
          <cell r="T23">
            <v>98</v>
          </cell>
          <cell r="U23">
            <v>110</v>
          </cell>
          <cell r="V23">
            <v>0.68799999999999994</v>
          </cell>
          <cell r="X23">
            <v>0</v>
          </cell>
          <cell r="Y23">
            <v>0</v>
          </cell>
          <cell r="AA23">
            <v>0</v>
          </cell>
          <cell r="AB23">
            <v>0</v>
          </cell>
          <cell r="AC23">
            <v>0.58479999999999999</v>
          </cell>
          <cell r="AD23">
            <v>4.8070560000000002</v>
          </cell>
          <cell r="AE23">
            <v>15.852551091358571</v>
          </cell>
          <cell r="AF23">
            <v>15.852551091358571</v>
          </cell>
          <cell r="AG23">
            <v>16.67455109135857</v>
          </cell>
          <cell r="AH23">
            <v>446.35160264516679</v>
          </cell>
          <cell r="AI23">
            <v>5</v>
          </cell>
          <cell r="AJ23">
            <v>3.5</v>
          </cell>
          <cell r="AK23">
            <v>18</v>
          </cell>
          <cell r="AL23">
            <v>0.45</v>
          </cell>
          <cell r="AM23">
            <v>1.4E-2</v>
          </cell>
          <cell r="AN23">
            <v>0.3708824515342713</v>
          </cell>
          <cell r="AO23">
            <v>0.42934570312499998</v>
          </cell>
          <cell r="AP23">
            <v>0.82418322563171398</v>
          </cell>
          <cell r="AQ23">
            <v>3.1831374235550873</v>
          </cell>
          <cell r="AR23">
            <v>1.587184713910635</v>
          </cell>
          <cell r="AS23">
            <v>3.8533283513727228</v>
          </cell>
          <cell r="AT23">
            <v>0.51643036988975122</v>
          </cell>
          <cell r="AU23">
            <v>0.88731282142402246</v>
          </cell>
          <cell r="AV23">
            <v>3.1194636574120183</v>
          </cell>
          <cell r="AW23">
            <v>496.12925803158839</v>
          </cell>
          <cell r="AX23">
            <v>0.89966797043190649</v>
          </cell>
          <cell r="AY23">
            <v>107.10862610994928</v>
          </cell>
          <cell r="AZ23" t="str">
            <v>17°24'59''</v>
          </cell>
          <cell r="BA23">
            <v>8.7050576818825309</v>
          </cell>
          <cell r="BB23">
            <v>1E-3</v>
          </cell>
          <cell r="BC23">
            <v>0.20399999999999999</v>
          </cell>
          <cell r="BD23">
            <v>0.192</v>
          </cell>
          <cell r="BE23">
            <v>0.39700000000000002</v>
          </cell>
          <cell r="BF23">
            <v>0.39600000000000002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0.4</v>
          </cell>
          <cell r="BO23">
            <v>687.23300000000006</v>
          </cell>
          <cell r="BP23">
            <v>687.05300000000011</v>
          </cell>
          <cell r="BQ23">
            <v>687.68300000000011</v>
          </cell>
          <cell r="BR23">
            <v>687.50300000000016</v>
          </cell>
          <cell r="BS23">
            <v>689.34300000000007</v>
          </cell>
          <cell r="BT23">
            <v>688.78700000000003</v>
          </cell>
          <cell r="BU23">
            <v>0</v>
          </cell>
          <cell r="BV23">
            <v>1.6599999999999682</v>
          </cell>
          <cell r="BW23">
            <v>1.2839999999998781</v>
          </cell>
          <cell r="BX23">
            <v>2.1099999999999683</v>
          </cell>
          <cell r="BY23">
            <v>450</v>
          </cell>
          <cell r="BZ23">
            <v>0.96250000000000002</v>
          </cell>
          <cell r="CA23">
            <v>0.5625</v>
          </cell>
          <cell r="CB23">
            <v>1.4719999999999231</v>
          </cell>
          <cell r="CC23">
            <v>1.2986522926038992</v>
          </cell>
          <cell r="CD23">
            <v>2526.4671609346706</v>
          </cell>
          <cell r="CE23">
            <v>0.11010492596859589</v>
          </cell>
          <cell r="CF23">
            <v>908.36563924091604</v>
          </cell>
          <cell r="CG23">
            <v>3434.8328001755867</v>
          </cell>
          <cell r="CH23">
            <v>1.5</v>
          </cell>
          <cell r="CI23">
            <v>4487</v>
          </cell>
          <cell r="CJ23">
            <v>1.1482614665173567</v>
          </cell>
          <cell r="CK23">
            <v>1.5</v>
          </cell>
          <cell r="CL23">
            <v>2</v>
          </cell>
          <cell r="CM23">
            <v>2</v>
          </cell>
        </row>
        <row r="24">
          <cell r="A24">
            <v>13</v>
          </cell>
          <cell r="B24" t="str">
            <v>A12</v>
          </cell>
          <cell r="C24" t="str">
            <v>C13</v>
          </cell>
          <cell r="E24">
            <v>-1.5</v>
          </cell>
          <cell r="F24">
            <v>5.0000000000000044E-2</v>
          </cell>
          <cell r="G24">
            <v>5</v>
          </cell>
          <cell r="J24">
            <v>0</v>
          </cell>
          <cell r="K24">
            <v>0</v>
          </cell>
          <cell r="L24">
            <v>4.6541116427098697</v>
          </cell>
          <cell r="M24">
            <v>4.6541116427098697</v>
          </cell>
          <cell r="N24">
            <v>437.8905648792479</v>
          </cell>
          <cell r="O24">
            <v>0.63306105610561048</v>
          </cell>
          <cell r="P24">
            <v>13.860573173056965</v>
          </cell>
          <cell r="S24">
            <v>8.2200000000000006</v>
          </cell>
          <cell r="T24">
            <v>98</v>
          </cell>
          <cell r="U24">
            <v>110</v>
          </cell>
          <cell r="V24">
            <v>0.68799999999999994</v>
          </cell>
          <cell r="X24">
            <v>0</v>
          </cell>
          <cell r="Y24">
            <v>0</v>
          </cell>
          <cell r="AA24">
            <v>0</v>
          </cell>
          <cell r="AB24">
            <v>0</v>
          </cell>
          <cell r="AC24">
            <v>0.58479999999999999</v>
          </cell>
          <cell r="AD24">
            <v>4.8070560000000002</v>
          </cell>
          <cell r="AE24">
            <v>15.852551091358571</v>
          </cell>
          <cell r="AF24">
            <v>15.852551091358571</v>
          </cell>
          <cell r="AG24">
            <v>16.67455109135857</v>
          </cell>
          <cell r="AH24">
            <v>30.535124264415536</v>
          </cell>
          <cell r="AI24">
            <v>6.06</v>
          </cell>
          <cell r="AJ24">
            <v>5.98</v>
          </cell>
          <cell r="AK24">
            <v>8</v>
          </cell>
          <cell r="AL24">
            <v>0.2</v>
          </cell>
          <cell r="AM24">
            <v>1.4E-2</v>
          </cell>
          <cell r="AN24">
            <v>0.10073776245117187</v>
          </cell>
          <cell r="AO24">
            <v>0.15000000000000002</v>
          </cell>
          <cell r="AP24">
            <v>0.50368881225585938</v>
          </cell>
          <cell r="AQ24">
            <v>1.9258378679877948</v>
          </cell>
          <cell r="AR24">
            <v>2.1818722797944949</v>
          </cell>
          <cell r="AS24">
            <v>1.970139740484198</v>
          </cell>
          <cell r="AT24">
            <v>0.18903422496308742</v>
          </cell>
          <cell r="AU24">
            <v>0.2897719874142593</v>
          </cell>
          <cell r="AV24">
            <v>2.3746967329830779</v>
          </cell>
          <cell r="AW24">
            <v>74.603298108433222</v>
          </cell>
          <cell r="AX24">
            <v>0.40929992424777023</v>
          </cell>
          <cell r="AY24">
            <v>107.10481361440441</v>
          </cell>
          <cell r="AZ24" t="str">
            <v>00°00'00''</v>
          </cell>
          <cell r="BA24">
            <v>1000</v>
          </cell>
          <cell r="BB24">
            <v>1E-3</v>
          </cell>
          <cell r="BC24">
            <v>6.5000000000000002E-2</v>
          </cell>
          <cell r="BD24">
            <v>1.7000000000000001E-2</v>
          </cell>
          <cell r="BE24">
            <v>8.3000000000000004E-2</v>
          </cell>
          <cell r="BF24">
            <v>8.2000000000000003E-2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0.08</v>
          </cell>
          <cell r="BO24">
            <v>686.97300000000007</v>
          </cell>
          <cell r="BP24">
            <v>686.61300000000006</v>
          </cell>
          <cell r="BQ24">
            <v>687.17300000000012</v>
          </cell>
          <cell r="BR24">
            <v>686.8130000000001</v>
          </cell>
          <cell r="BS24">
            <v>688.78700000000003</v>
          </cell>
          <cell r="BT24">
            <v>688.11300000000006</v>
          </cell>
          <cell r="BU24">
            <v>0</v>
          </cell>
          <cell r="BV24">
            <v>1.6139999999999191</v>
          </cell>
          <cell r="BW24">
            <v>1.2999999999999545</v>
          </cell>
          <cell r="BX24">
            <v>1.813999999999919</v>
          </cell>
          <cell r="BY24">
            <v>200</v>
          </cell>
          <cell r="BZ24">
            <v>0.65</v>
          </cell>
          <cell r="CA24">
            <v>0.25</v>
          </cell>
          <cell r="CB24">
            <v>1.4569999999999368</v>
          </cell>
          <cell r="CC24">
            <v>1.7695149826283836</v>
          </cell>
          <cell r="CD24">
            <v>1570.0021683370335</v>
          </cell>
          <cell r="CE24">
            <v>5.1015114483115021E-2</v>
          </cell>
          <cell r="CF24">
            <v>420.87469448569891</v>
          </cell>
          <cell r="CG24">
            <v>1990.8768628227324</v>
          </cell>
          <cell r="CH24">
            <v>1.5</v>
          </cell>
          <cell r="CI24">
            <v>2957</v>
          </cell>
          <cell r="CJ24">
            <v>1.0099138634542097</v>
          </cell>
          <cell r="CK24">
            <v>1.5</v>
          </cell>
          <cell r="CL24">
            <v>2</v>
          </cell>
          <cell r="CM24">
            <v>2</v>
          </cell>
        </row>
        <row r="25">
          <cell r="A25">
            <v>14</v>
          </cell>
          <cell r="B25" t="str">
            <v>C13</v>
          </cell>
          <cell r="C25" t="str">
            <v>C14</v>
          </cell>
          <cell r="D25">
            <v>0.3</v>
          </cell>
          <cell r="F25">
            <v>0.35000000000000003</v>
          </cell>
          <cell r="G25">
            <v>5</v>
          </cell>
          <cell r="J25">
            <v>0</v>
          </cell>
          <cell r="K25">
            <v>0</v>
          </cell>
          <cell r="L25">
            <v>4.6541116427098697</v>
          </cell>
          <cell r="M25">
            <v>4.6541116427098697</v>
          </cell>
          <cell r="N25">
            <v>437.8905648792479</v>
          </cell>
          <cell r="O25">
            <v>0.62662245173484554</v>
          </cell>
          <cell r="P25">
            <v>96.037220774666778</v>
          </cell>
          <cell r="Q25">
            <v>0.3</v>
          </cell>
          <cell r="R25">
            <v>4.3099999999999996</v>
          </cell>
          <cell r="S25">
            <v>12.83</v>
          </cell>
          <cell r="T25">
            <v>98</v>
          </cell>
          <cell r="U25">
            <v>1917</v>
          </cell>
          <cell r="V25">
            <v>0.68799999999999994</v>
          </cell>
          <cell r="X25">
            <v>0</v>
          </cell>
          <cell r="Y25">
            <v>0</v>
          </cell>
          <cell r="AA25">
            <v>0</v>
          </cell>
          <cell r="AB25">
            <v>0</v>
          </cell>
          <cell r="AC25">
            <v>0.58479999999999999</v>
          </cell>
          <cell r="AD25">
            <v>7.5029839999999997</v>
          </cell>
          <cell r="AE25">
            <v>23.948652961556085</v>
          </cell>
          <cell r="AF25">
            <v>23.948652961556085</v>
          </cell>
          <cell r="AG25">
            <v>25.231652961556087</v>
          </cell>
          <cell r="AH25">
            <v>121.26887373622287</v>
          </cell>
          <cell r="AI25">
            <v>74.069999999999993</v>
          </cell>
          <cell r="AJ25">
            <v>0.41</v>
          </cell>
          <cell r="AK25">
            <v>18</v>
          </cell>
          <cell r="AL25">
            <v>0.45</v>
          </cell>
          <cell r="AM25">
            <v>1.4E-2</v>
          </cell>
          <cell r="AN25">
            <v>0.3151702880859375</v>
          </cell>
          <cell r="AO25">
            <v>0.24301757812500002</v>
          </cell>
          <cell r="AP25">
            <v>0.70037841796875</v>
          </cell>
          <cell r="AQ25">
            <v>1.0192004030817821</v>
          </cell>
          <cell r="AR25">
            <v>0.60520601775671157</v>
          </cell>
          <cell r="AS25">
            <v>0.3985357720480861</v>
          </cell>
          <cell r="AT25">
            <v>5.2944417005202193E-2</v>
          </cell>
          <cell r="AU25">
            <v>0.36811470509113969</v>
          </cell>
          <cell r="AV25">
            <v>1.067671958590932</v>
          </cell>
          <cell r="AW25">
            <v>169.80588806612556</v>
          </cell>
          <cell r="AX25">
            <v>0.71416177093339972</v>
          </cell>
          <cell r="AY25">
            <v>120.48880343979978</v>
          </cell>
          <cell r="AZ25" t="str">
            <v>13°23'02''</v>
          </cell>
          <cell r="BA25">
            <v>11.363827430889648</v>
          </cell>
          <cell r="BB25">
            <v>7.8E-2</v>
          </cell>
          <cell r="BC25">
            <v>2.7E-2</v>
          </cell>
          <cell r="BD25">
            <v>6.0000000000000001E-3</v>
          </cell>
          <cell r="BE25">
            <v>0.111</v>
          </cell>
          <cell r="BF25">
            <v>0.111</v>
          </cell>
          <cell r="BG25">
            <v>0.28477951284958553</v>
          </cell>
          <cell r="BH25">
            <v>2.6666666666666665</v>
          </cell>
          <cell r="BI25">
            <v>1.2</v>
          </cell>
          <cell r="BJ25">
            <v>4.1102566573952996E-2</v>
          </cell>
          <cell r="BK25">
            <v>0.28412014469895303</v>
          </cell>
          <cell r="BL25">
            <v>9.2654422126641801E-3</v>
          </cell>
          <cell r="BM25">
            <v>0.35206270429394065</v>
          </cell>
          <cell r="BN25">
            <v>0.25</v>
          </cell>
          <cell r="BO25">
            <v>686.37300000000005</v>
          </cell>
          <cell r="BP25">
            <v>686.07300000000009</v>
          </cell>
          <cell r="BQ25">
            <v>686.82300000000009</v>
          </cell>
          <cell r="BR25">
            <v>686.52300000000014</v>
          </cell>
          <cell r="BS25">
            <v>688.11300000000006</v>
          </cell>
          <cell r="BT25">
            <v>689.41300000000001</v>
          </cell>
          <cell r="BU25">
            <v>0</v>
          </cell>
          <cell r="BV25">
            <v>1.2899999999999636</v>
          </cell>
          <cell r="BW25">
            <v>2.8899999999998727</v>
          </cell>
          <cell r="BX25">
            <v>1.7399999999999636</v>
          </cell>
          <cell r="BY25">
            <v>450</v>
          </cell>
          <cell r="BZ25">
            <v>0.96250000000000002</v>
          </cell>
          <cell r="CA25">
            <v>0.5625</v>
          </cell>
          <cell r="CB25">
            <v>2.0899999999999181</v>
          </cell>
          <cell r="CC25">
            <v>1.7263664932246268</v>
          </cell>
          <cell r="CD25">
            <v>3358.5650891391419</v>
          </cell>
          <cell r="CE25">
            <v>5.7864451854060084E-2</v>
          </cell>
          <cell r="CF25">
            <v>477.38172779599569</v>
          </cell>
          <cell r="CG25">
            <v>3835.9468169351376</v>
          </cell>
          <cell r="CH25">
            <v>1.5</v>
          </cell>
          <cell r="CI25">
            <v>4487</v>
          </cell>
          <cell r="CJ25">
            <v>1.2823535158018065</v>
          </cell>
          <cell r="CK25">
            <v>1.5</v>
          </cell>
          <cell r="CL25">
            <v>2</v>
          </cell>
          <cell r="CM25">
            <v>2</v>
          </cell>
        </row>
        <row r="26">
          <cell r="A26">
            <v>15</v>
          </cell>
          <cell r="B26" t="str">
            <v>C14</v>
          </cell>
          <cell r="C26" t="str">
            <v>C15</v>
          </cell>
          <cell r="F26">
            <v>0.35000000000000003</v>
          </cell>
          <cell r="G26">
            <v>5</v>
          </cell>
          <cell r="J26">
            <v>0</v>
          </cell>
          <cell r="K26">
            <v>0</v>
          </cell>
          <cell r="L26">
            <v>4.6541116427098697</v>
          </cell>
          <cell r="M26">
            <v>4.6541116427098697</v>
          </cell>
          <cell r="N26">
            <v>437.8905648792479</v>
          </cell>
          <cell r="O26">
            <v>0.62989898989898918</v>
          </cell>
          <cell r="P26">
            <v>96.539388576307616</v>
          </cell>
          <cell r="S26">
            <v>12.83</v>
          </cell>
          <cell r="T26">
            <v>98</v>
          </cell>
          <cell r="U26">
            <v>1917</v>
          </cell>
          <cell r="V26">
            <v>0.68799999999999994</v>
          </cell>
          <cell r="X26">
            <v>0</v>
          </cell>
          <cell r="Y26">
            <v>0</v>
          </cell>
          <cell r="AA26">
            <v>0</v>
          </cell>
          <cell r="AB26">
            <v>0</v>
          </cell>
          <cell r="AC26">
            <v>0.58479999999999999</v>
          </cell>
          <cell r="AD26">
            <v>7.5029839999999997</v>
          </cell>
          <cell r="AE26">
            <v>23.948652961556085</v>
          </cell>
          <cell r="AF26">
            <v>23.948652961556085</v>
          </cell>
          <cell r="AG26">
            <v>25.231652961556087</v>
          </cell>
          <cell r="AH26">
            <v>121.77104153786371</v>
          </cell>
          <cell r="AI26">
            <v>7.92</v>
          </cell>
          <cell r="AJ26">
            <v>0.5</v>
          </cell>
          <cell r="AK26">
            <v>18</v>
          </cell>
          <cell r="AL26">
            <v>0.45</v>
          </cell>
          <cell r="AM26">
            <v>1.4E-2</v>
          </cell>
          <cell r="AN26">
            <v>0.29668879508972162</v>
          </cell>
          <cell r="AO26">
            <v>0.24345703125000001</v>
          </cell>
          <cell r="AP26">
            <v>0.65930843353271473</v>
          </cell>
          <cell r="AQ26">
            <v>1.0947976498534921</v>
          </cell>
          <cell r="AR26">
            <v>0.68391644176976363</v>
          </cell>
          <cell r="AS26">
            <v>0.46323274838033618</v>
          </cell>
          <cell r="AT26">
            <v>6.1089800923788462E-2</v>
          </cell>
          <cell r="AU26">
            <v>0.35777859601351009</v>
          </cell>
          <cell r="AV26">
            <v>1.1790464373451699</v>
          </cell>
          <cell r="AW26">
            <v>187.51923355636825</v>
          </cell>
          <cell r="AX26">
            <v>0.64937894224732606</v>
          </cell>
          <cell r="AY26">
            <v>171.69793098169856</v>
          </cell>
          <cell r="AZ26" t="str">
            <v>51°12'33''</v>
          </cell>
          <cell r="BA26">
            <v>2.7823125836732552</v>
          </cell>
          <cell r="BB26">
            <v>1E-3</v>
          </cell>
          <cell r="BC26">
            <v>1E-3</v>
          </cell>
          <cell r="BD26">
            <v>1.0999999999999999E-2</v>
          </cell>
          <cell r="BE26">
            <v>1.2999999999999999E-2</v>
          </cell>
          <cell r="BF26">
            <v>1.2999999999999999E-2</v>
          </cell>
          <cell r="BG26">
            <v>0.28595876930273845</v>
          </cell>
          <cell r="BH26">
            <v>2.6666666666666665</v>
          </cell>
          <cell r="BI26">
            <v>1.2</v>
          </cell>
          <cell r="BJ26">
            <v>5.021891818371254E-2</v>
          </cell>
          <cell r="BK26">
            <v>0.29367594943371256</v>
          </cell>
          <cell r="BL26">
            <v>9.3682384884000783E-3</v>
          </cell>
          <cell r="BM26">
            <v>0.36365302550653517</v>
          </cell>
          <cell r="BN26">
            <v>0.05</v>
          </cell>
          <cell r="BO26">
            <v>686.02300000000014</v>
          </cell>
          <cell r="BP26">
            <v>685.98300000000017</v>
          </cell>
          <cell r="BQ26">
            <v>686.47300000000018</v>
          </cell>
          <cell r="BR26">
            <v>686.43300000000022</v>
          </cell>
          <cell r="BS26">
            <v>689.41300000000001</v>
          </cell>
          <cell r="BT26">
            <v>689.03300000000013</v>
          </cell>
          <cell r="BU26">
            <v>0</v>
          </cell>
          <cell r="BV26">
            <v>2.9399999999998272</v>
          </cell>
          <cell r="BW26">
            <v>2.5999999999999091</v>
          </cell>
          <cell r="BX26">
            <v>3.3899999999998274</v>
          </cell>
          <cell r="BY26">
            <v>450</v>
          </cell>
          <cell r="BZ26">
            <v>0.96250000000000002</v>
          </cell>
          <cell r="CA26">
            <v>0.5625</v>
          </cell>
          <cell r="CB26">
            <v>2.7699999999998681</v>
          </cell>
          <cell r="CC26">
            <v>2.1321792333691234</v>
          </cell>
          <cell r="CD26">
            <v>4148.0547526180653</v>
          </cell>
          <cell r="CE26">
            <v>3.3797260236705262E-2</v>
          </cell>
          <cell r="CF26">
            <v>278.82739695281839</v>
          </cell>
          <cell r="CG26">
            <v>4426.8821495708835</v>
          </cell>
          <cell r="CH26">
            <v>1.5</v>
          </cell>
          <cell r="CI26">
            <v>4487</v>
          </cell>
          <cell r="CJ26">
            <v>1.4799026575342824</v>
          </cell>
          <cell r="CK26">
            <v>1.5</v>
          </cell>
          <cell r="CL26">
            <v>2</v>
          </cell>
          <cell r="CM26">
            <v>2</v>
          </cell>
        </row>
        <row r="27">
          <cell r="A27">
            <v>16</v>
          </cell>
          <cell r="B27" t="str">
            <v>C15</v>
          </cell>
          <cell r="C27" t="str">
            <v>C16</v>
          </cell>
          <cell r="F27">
            <v>0.35000000000000003</v>
          </cell>
          <cell r="G27">
            <v>5</v>
          </cell>
          <cell r="J27">
            <v>0</v>
          </cell>
          <cell r="K27">
            <v>0</v>
          </cell>
          <cell r="L27">
            <v>4.6541116427098697</v>
          </cell>
          <cell r="M27">
            <v>4.6541116427098697</v>
          </cell>
          <cell r="N27">
            <v>437.8905648792479</v>
          </cell>
          <cell r="O27">
            <v>0.66974137931034572</v>
          </cell>
          <cell r="P27">
            <v>102.64570081822488</v>
          </cell>
          <cell r="S27">
            <v>12.83</v>
          </cell>
          <cell r="T27">
            <v>98</v>
          </cell>
          <cell r="U27">
            <v>1917</v>
          </cell>
          <cell r="V27">
            <v>0.68799999999999994</v>
          </cell>
          <cell r="X27">
            <v>0</v>
          </cell>
          <cell r="Y27">
            <v>0</v>
          </cell>
          <cell r="AA27">
            <v>0</v>
          </cell>
          <cell r="AB27">
            <v>0</v>
          </cell>
          <cell r="AC27">
            <v>0.58479999999999999</v>
          </cell>
          <cell r="AD27">
            <v>7.5029839999999997</v>
          </cell>
          <cell r="AE27">
            <v>23.948652961556085</v>
          </cell>
          <cell r="AF27">
            <v>23.948652961556085</v>
          </cell>
          <cell r="AG27">
            <v>25.231652961556087</v>
          </cell>
          <cell r="AH27">
            <v>127.87735377978098</v>
          </cell>
          <cell r="AI27">
            <v>5.22</v>
          </cell>
          <cell r="AJ27">
            <v>46.51</v>
          </cell>
          <cell r="AK27">
            <v>18</v>
          </cell>
          <cell r="AL27">
            <v>0.45</v>
          </cell>
          <cell r="AM27">
            <v>1.4E-2</v>
          </cell>
          <cell r="AN27">
            <v>9.1291397809982328E-2</v>
          </cell>
          <cell r="AO27">
            <v>0.24960937499999999</v>
          </cell>
          <cell r="AP27">
            <v>0.20286977291107183</v>
          </cell>
          <cell r="AQ27">
            <v>5.5333082548660188</v>
          </cell>
          <cell r="AR27">
            <v>6.9852038707835087</v>
          </cell>
          <cell r="AS27">
            <v>15.783833586338119</v>
          </cell>
          <cell r="AT27">
            <v>1.5605249869198994</v>
          </cell>
          <cell r="AU27">
            <v>1.6518163847298817</v>
          </cell>
          <cell r="AV27">
            <v>11.371534621226271</v>
          </cell>
          <cell r="AW27">
            <v>1808.5644373206262</v>
          </cell>
          <cell r="AX27">
            <v>7.0706551086026137E-2</v>
          </cell>
          <cell r="AY27">
            <v>150.5004077340291</v>
          </cell>
          <cell r="AZ27" t="str">
            <v>21°11'51''</v>
          </cell>
          <cell r="BA27">
            <v>7.1254554098055687</v>
          </cell>
          <cell r="BB27">
            <v>1.294</v>
          </cell>
          <cell r="BC27">
            <v>0.15</v>
          </cell>
          <cell r="BD27">
            <v>0.224</v>
          </cell>
          <cell r="BE27">
            <v>1.6679999999999999</v>
          </cell>
          <cell r="BF27">
            <v>1.6679999999999999</v>
          </cell>
          <cell r="BG27">
            <v>0.30029841452236117</v>
          </cell>
          <cell r="BH27">
            <v>2.6666666666666665</v>
          </cell>
          <cell r="BI27">
            <v>1.2</v>
          </cell>
          <cell r="BJ27">
            <v>4.7930518538132354</v>
          </cell>
          <cell r="BK27">
            <v>5.0426612288132358</v>
          </cell>
          <cell r="BL27">
            <v>1.0675652368827082E-2</v>
          </cell>
          <cell r="BM27">
            <v>6.0640042574184756</v>
          </cell>
          <cell r="BN27">
            <v>5.77</v>
          </cell>
          <cell r="BO27">
            <v>685.40300000000025</v>
          </cell>
          <cell r="BP27">
            <v>682.9730000000003</v>
          </cell>
          <cell r="BQ27">
            <v>685.85300000000029</v>
          </cell>
          <cell r="BR27">
            <v>683.42300000000034</v>
          </cell>
          <cell r="BS27">
            <v>689.03300000000013</v>
          </cell>
          <cell r="BT27">
            <v>684.62300000000005</v>
          </cell>
          <cell r="BU27">
            <v>0</v>
          </cell>
          <cell r="BV27">
            <v>3.1799999999998363</v>
          </cell>
          <cell r="BW27">
            <v>1.1999999999997044</v>
          </cell>
          <cell r="BX27">
            <v>3.6299999999998365</v>
          </cell>
          <cell r="BY27">
            <v>450</v>
          </cell>
          <cell r="BZ27">
            <v>0.96250000000000002</v>
          </cell>
          <cell r="CA27">
            <v>0.5625</v>
          </cell>
          <cell r="CB27">
            <v>2.1899999999997704</v>
          </cell>
          <cell r="CC27">
            <v>1.7900719555872155</v>
          </cell>
          <cell r="CD27">
            <v>3482.5010799720098</v>
          </cell>
          <cell r="CE27">
            <v>5.2978269652359744E-2</v>
          </cell>
          <cell r="CF27">
            <v>437.07072463196789</v>
          </cell>
          <cell r="CG27">
            <v>3919.5718046039779</v>
          </cell>
          <cell r="CH27">
            <v>1.5</v>
          </cell>
          <cell r="CI27">
            <v>4487</v>
          </cell>
          <cell r="CJ27">
            <v>1.3103092727670975</v>
          </cell>
          <cell r="CK27">
            <v>1.5</v>
          </cell>
          <cell r="CL27">
            <v>2</v>
          </cell>
          <cell r="CM27">
            <v>2</v>
          </cell>
        </row>
        <row r="28">
          <cell r="A28">
            <v>17</v>
          </cell>
          <cell r="B28" t="str">
            <v>C16</v>
          </cell>
          <cell r="C28" t="str">
            <v>C17</v>
          </cell>
          <cell r="F28">
            <v>0.35000000000000003</v>
          </cell>
          <cell r="G28">
            <v>5</v>
          </cell>
          <cell r="J28">
            <v>0</v>
          </cell>
          <cell r="K28">
            <v>0</v>
          </cell>
          <cell r="L28">
            <v>4.6541116427098697</v>
          </cell>
          <cell r="M28">
            <v>4.6541116427098697</v>
          </cell>
          <cell r="N28">
            <v>437.8905648792479</v>
          </cell>
          <cell r="O28">
            <v>0.64210396039604045</v>
          </cell>
          <cell r="P28">
            <v>98.409943075158537</v>
          </cell>
          <cell r="S28">
            <v>12.83</v>
          </cell>
          <cell r="T28">
            <v>98</v>
          </cell>
          <cell r="U28">
            <v>1917</v>
          </cell>
          <cell r="V28">
            <v>0.68799999999999994</v>
          </cell>
          <cell r="X28">
            <v>0</v>
          </cell>
          <cell r="Y28">
            <v>0</v>
          </cell>
          <cell r="AA28">
            <v>0</v>
          </cell>
          <cell r="AB28">
            <v>0</v>
          </cell>
          <cell r="AC28">
            <v>0.58479999999999999</v>
          </cell>
          <cell r="AD28">
            <v>7.5029839999999997</v>
          </cell>
          <cell r="AE28">
            <v>23.948652961556085</v>
          </cell>
          <cell r="AF28">
            <v>23.948652961556085</v>
          </cell>
          <cell r="AG28">
            <v>25.231652961556087</v>
          </cell>
          <cell r="AH28">
            <v>123.64159603671462</v>
          </cell>
          <cell r="AI28">
            <v>4.04</v>
          </cell>
          <cell r="AJ28">
            <v>18.79</v>
          </cell>
          <cell r="AK28">
            <v>18</v>
          </cell>
          <cell r="AL28">
            <v>0.45</v>
          </cell>
          <cell r="AM28">
            <v>1.4E-2</v>
          </cell>
          <cell r="AN28">
            <v>0.11251437664031982</v>
          </cell>
          <cell r="AO28">
            <v>0.24521484374999999</v>
          </cell>
          <cell r="AP28">
            <v>0.25003194808959961</v>
          </cell>
          <cell r="AQ28">
            <v>3.9757790513113038</v>
          </cell>
          <cell r="AR28">
            <v>4.4897540672024876</v>
          </cell>
          <cell r="AS28">
            <v>7.6667329164274074</v>
          </cell>
          <cell r="AT28">
            <v>0.80564827037950104</v>
          </cell>
          <cell r="AU28">
            <v>0.91816264701982087</v>
          </cell>
          <cell r="AV28">
            <v>7.2278527823431746</v>
          </cell>
          <cell r="AW28">
            <v>1149.5403158632919</v>
          </cell>
          <cell r="AX28">
            <v>0.1075574247640555</v>
          </cell>
          <cell r="AY28">
            <v>150.4994376613574</v>
          </cell>
          <cell r="AZ28" t="str">
            <v>00°00'00''</v>
          </cell>
          <cell r="BA28">
            <v>1000</v>
          </cell>
          <cell r="BB28">
            <v>1E-3</v>
          </cell>
          <cell r="BC28">
            <v>0.151</v>
          </cell>
          <cell r="BD28">
            <v>5.8000000000000003E-2</v>
          </cell>
          <cell r="BE28">
            <v>0.21</v>
          </cell>
          <cell r="BF28">
            <v>0.20899999999999999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0.21</v>
          </cell>
          <cell r="BO28">
            <v>682.27300000000025</v>
          </cell>
          <cell r="BP28">
            <v>681.51300000000026</v>
          </cell>
          <cell r="BQ28">
            <v>682.7230000000003</v>
          </cell>
          <cell r="BR28">
            <v>681.96300000000031</v>
          </cell>
          <cell r="BS28">
            <v>684.62300000000005</v>
          </cell>
          <cell r="BT28">
            <v>683.44299999999998</v>
          </cell>
          <cell r="BU28">
            <v>0</v>
          </cell>
          <cell r="BV28">
            <v>1.8999999999997499</v>
          </cell>
          <cell r="BW28">
            <v>1.4799999999996771</v>
          </cell>
          <cell r="BX28">
            <v>2.3499999999997501</v>
          </cell>
          <cell r="BY28">
            <v>450</v>
          </cell>
          <cell r="BZ28">
            <v>0.96250000000000002</v>
          </cell>
          <cell r="CA28">
            <v>0.5625</v>
          </cell>
          <cell r="CB28">
            <v>1.6899999999997135</v>
          </cell>
          <cell r="CC28">
            <v>1.4564712123942514</v>
          </cell>
          <cell r="CD28">
            <v>2833.4964716249356</v>
          </cell>
          <cell r="CE28">
            <v>8.5834483443120613E-2</v>
          </cell>
          <cell r="CF28">
            <v>708.13448840574506</v>
          </cell>
          <cell r="CG28">
            <v>3541.6309600306804</v>
          </cell>
          <cell r="CH28">
            <v>1.5</v>
          </cell>
          <cell r="CI28">
            <v>4487</v>
          </cell>
          <cell r="CJ28">
            <v>1.1839639937700068</v>
          </cell>
          <cell r="CK28">
            <v>1.5</v>
          </cell>
          <cell r="CL28">
            <v>2</v>
          </cell>
          <cell r="CM28">
            <v>2</v>
          </cell>
        </row>
        <row r="29">
          <cell r="A29">
            <v>18</v>
          </cell>
          <cell r="B29" t="str">
            <v>C17</v>
          </cell>
          <cell r="C29" t="str">
            <v>C18</v>
          </cell>
          <cell r="D29">
            <v>0.09</v>
          </cell>
          <cell r="F29">
            <v>0.44000000000000006</v>
          </cell>
          <cell r="G29">
            <v>5</v>
          </cell>
          <cell r="J29">
            <v>0</v>
          </cell>
          <cell r="K29">
            <v>0</v>
          </cell>
          <cell r="L29">
            <v>4.6541116427098697</v>
          </cell>
          <cell r="M29">
            <v>4.6541116427098697</v>
          </cell>
          <cell r="N29">
            <v>437.8905648792479</v>
          </cell>
          <cell r="O29">
            <v>0.6266236233907243</v>
          </cell>
          <cell r="P29">
            <v>120.73273186182799</v>
          </cell>
          <cell r="Q29">
            <v>0.09</v>
          </cell>
          <cell r="S29">
            <v>12.92</v>
          </cell>
          <cell r="T29">
            <v>98</v>
          </cell>
          <cell r="U29">
            <v>1952</v>
          </cell>
          <cell r="V29">
            <v>0.68799999999999994</v>
          </cell>
          <cell r="X29">
            <v>0</v>
          </cell>
          <cell r="Y29">
            <v>0</v>
          </cell>
          <cell r="AA29">
            <v>0</v>
          </cell>
          <cell r="AB29">
            <v>0</v>
          </cell>
          <cell r="AC29">
            <v>0.58479999999999999</v>
          </cell>
          <cell r="AD29">
            <v>7.5556159999999997</v>
          </cell>
          <cell r="AE29">
            <v>24.104294214297553</v>
          </cell>
          <cell r="AF29">
            <v>24.104294214297553</v>
          </cell>
          <cell r="AG29">
            <v>25.396294214297555</v>
          </cell>
          <cell r="AH29">
            <v>146.12902607612554</v>
          </cell>
          <cell r="AI29">
            <v>64.47</v>
          </cell>
          <cell r="AJ29">
            <v>0.38</v>
          </cell>
          <cell r="AK29">
            <v>18</v>
          </cell>
          <cell r="AL29">
            <v>0.45</v>
          </cell>
          <cell r="AM29">
            <v>1.4E-2</v>
          </cell>
          <cell r="AN29">
            <v>0.36901016235351564</v>
          </cell>
          <cell r="AO29">
            <v>0.26806640625</v>
          </cell>
          <cell r="AP29">
            <v>0.8200225830078125</v>
          </cell>
          <cell r="AQ29">
            <v>1.0469238242441505</v>
          </cell>
          <cell r="AR29">
            <v>0.52562657530616341</v>
          </cell>
          <cell r="AS29">
            <v>0.41680087223403262</v>
          </cell>
          <cell r="AT29">
            <v>5.5863888571355602E-2</v>
          </cell>
          <cell r="AU29">
            <v>0.42487405092487124</v>
          </cell>
          <cell r="AV29">
            <v>1.0278688540258512</v>
          </cell>
          <cell r="AW29">
            <v>163.47547780848203</v>
          </cell>
          <cell r="AX29">
            <v>0.89388957925127743</v>
          </cell>
          <cell r="AY29">
            <v>208.24170826422633</v>
          </cell>
          <cell r="AZ29" t="str">
            <v>57°44'32''</v>
          </cell>
          <cell r="BA29">
            <v>2.4182077430262381</v>
          </cell>
          <cell r="BB29">
            <v>1E-3</v>
          </cell>
          <cell r="BC29">
            <v>0.15</v>
          </cell>
          <cell r="BD29">
            <v>6.4000000000000001E-2</v>
          </cell>
          <cell r="BE29">
            <v>0.215</v>
          </cell>
          <cell r="BF29">
            <v>0.215</v>
          </cell>
          <cell r="BG29">
            <v>0.34315939100466136</v>
          </cell>
          <cell r="BH29">
            <v>2.6666666666666665</v>
          </cell>
          <cell r="BI29">
            <v>1.2</v>
          </cell>
          <cell r="BJ29">
            <v>4.2089160445659177E-2</v>
          </cell>
          <cell r="BK29">
            <v>0.31015556669565919</v>
          </cell>
          <cell r="BL29">
            <v>1.5244101460617611E-2</v>
          </cell>
          <cell r="BM29">
            <v>0.39047960178753216</v>
          </cell>
          <cell r="BN29">
            <v>0.28000000000000003</v>
          </cell>
          <cell r="BO29">
            <v>681.38300000000027</v>
          </cell>
          <cell r="BP29">
            <v>681.14300000000026</v>
          </cell>
          <cell r="BQ29">
            <v>681.83300000000031</v>
          </cell>
          <cell r="BR29">
            <v>681.5930000000003</v>
          </cell>
          <cell r="BS29">
            <v>683.44299999999998</v>
          </cell>
          <cell r="BT29">
            <v>684.57300000000009</v>
          </cell>
          <cell r="BU29">
            <v>0</v>
          </cell>
          <cell r="BV29">
            <v>1.6099999999996726</v>
          </cell>
          <cell r="BW29">
            <v>2.9799999999997908</v>
          </cell>
          <cell r="BX29">
            <v>2.0599999999996728</v>
          </cell>
          <cell r="BY29">
            <v>450</v>
          </cell>
          <cell r="BZ29">
            <v>0.96250000000000002</v>
          </cell>
          <cell r="CA29">
            <v>0.5625</v>
          </cell>
          <cell r="CB29">
            <v>2.2949999999997317</v>
          </cell>
          <cell r="CC29">
            <v>1.8554138980513093</v>
          </cell>
          <cell r="CD29">
            <v>3609.6207661323515</v>
          </cell>
          <cell r="CE29">
            <v>4.8474597514741369E-2</v>
          </cell>
          <cell r="CF29">
            <v>399.9154294966163</v>
          </cell>
          <cell r="CG29">
            <v>4009.536195628968</v>
          </cell>
          <cell r="CH29">
            <v>1.5</v>
          </cell>
          <cell r="CI29">
            <v>4487</v>
          </cell>
          <cell r="CJ29">
            <v>1.3403842864817144</v>
          </cell>
          <cell r="CK29">
            <v>1.5</v>
          </cell>
          <cell r="CL29">
            <v>2</v>
          </cell>
          <cell r="CM29">
            <v>2</v>
          </cell>
        </row>
        <row r="30">
          <cell r="A30">
            <v>19</v>
          </cell>
          <cell r="B30" t="str">
            <v>C18</v>
          </cell>
          <cell r="C30" t="str">
            <v>C19</v>
          </cell>
          <cell r="D30">
            <v>0.04</v>
          </cell>
          <cell r="E30">
            <v>2.5499999999999998</v>
          </cell>
          <cell r="F30">
            <v>3.03</v>
          </cell>
          <cell r="G30">
            <v>5</v>
          </cell>
          <cell r="J30">
            <v>0</v>
          </cell>
          <cell r="K30">
            <v>1.0409620105724</v>
          </cell>
          <cell r="L30">
            <v>5.6950736532822699</v>
          </cell>
          <cell r="M30">
            <v>5.6950736532822699</v>
          </cell>
          <cell r="N30">
            <v>418.73477282316048</v>
          </cell>
          <cell r="O30">
            <v>0.64050518134715029</v>
          </cell>
          <cell r="P30">
            <v>812.65142855847216</v>
          </cell>
          <cell r="Q30">
            <v>0.04</v>
          </cell>
          <cell r="R30">
            <v>2.5499999999999998</v>
          </cell>
          <cell r="S30">
            <v>15.51</v>
          </cell>
          <cell r="T30">
            <v>98</v>
          </cell>
          <cell r="U30">
            <v>2967</v>
          </cell>
          <cell r="V30">
            <v>0.68799999999999994</v>
          </cell>
          <cell r="X30">
            <v>0</v>
          </cell>
          <cell r="Y30">
            <v>0</v>
          </cell>
          <cell r="AA30">
            <v>0</v>
          </cell>
          <cell r="AB30">
            <v>0</v>
          </cell>
          <cell r="AC30">
            <v>0.58479999999999999</v>
          </cell>
          <cell r="AD30">
            <v>9.0702479999999994</v>
          </cell>
          <cell r="AE30">
            <v>28.551399527413498</v>
          </cell>
          <cell r="AF30">
            <v>28.551399527413498</v>
          </cell>
          <cell r="AG30">
            <v>30.102399527413496</v>
          </cell>
          <cell r="AH30">
            <v>842.75382808588563</v>
          </cell>
          <cell r="AI30">
            <v>19.3</v>
          </cell>
          <cell r="AJ30">
            <v>12.56</v>
          </cell>
          <cell r="AK30">
            <v>28</v>
          </cell>
          <cell r="AL30">
            <v>0.70000000000000007</v>
          </cell>
          <cell r="AM30">
            <v>1.2999999999999999E-2</v>
          </cell>
          <cell r="AN30">
            <v>0.27372342944145206</v>
          </cell>
          <cell r="AO30">
            <v>0.57541503906250013</v>
          </cell>
          <cell r="AP30">
            <v>0.39103347063064575</v>
          </cell>
          <cell r="AQ30">
            <v>6.0432101652517645</v>
          </cell>
          <cell r="AR30">
            <v>4.2668532950937799</v>
          </cell>
          <cell r="AS30">
            <v>11.682602929841305</v>
          </cell>
          <cell r="AT30">
            <v>1.8613857849848245</v>
          </cell>
          <cell r="AU30">
            <v>2.1351092144262767</v>
          </cell>
          <cell r="AV30">
            <v>8.5437610854409787</v>
          </cell>
          <cell r="AW30">
            <v>3288.0245898558483</v>
          </cell>
          <cell r="AX30">
            <v>0.25631007465270605</v>
          </cell>
          <cell r="AY30">
            <v>114.73554446443033</v>
          </cell>
          <cell r="AZ30" t="str">
            <v>93°30'22''</v>
          </cell>
          <cell r="BA30">
            <v>1.0077907318737453</v>
          </cell>
          <cell r="BB30">
            <v>1.71</v>
          </cell>
          <cell r="BC30">
            <v>0.18099999999999999</v>
          </cell>
          <cell r="BD30">
            <v>0.25600000000000001</v>
          </cell>
          <cell r="BE30">
            <v>2.1470000000000002</v>
          </cell>
          <cell r="BF30">
            <v>2.1470000000000002</v>
          </cell>
          <cell r="BG30">
            <v>0.65576210616210429</v>
          </cell>
          <cell r="BH30">
            <v>2.1428571428571428</v>
          </cell>
          <cell r="BI30">
            <v>1.2</v>
          </cell>
          <cell r="BJ30">
            <v>0</v>
          </cell>
          <cell r="BK30">
            <v>0</v>
          </cell>
          <cell r="BL30">
            <v>0</v>
          </cell>
          <cell r="BM30">
            <v>1.2779304091405184</v>
          </cell>
          <cell r="BN30">
            <v>0.91</v>
          </cell>
          <cell r="BO30">
            <v>680.29300000000023</v>
          </cell>
          <cell r="BP30">
            <v>677.87300000000027</v>
          </cell>
          <cell r="BQ30">
            <v>680.99300000000028</v>
          </cell>
          <cell r="BR30">
            <v>678.57300000000032</v>
          </cell>
          <cell r="BS30">
            <v>684.57300000000009</v>
          </cell>
          <cell r="BT30">
            <v>679.55300000000011</v>
          </cell>
          <cell r="BU30">
            <v>0</v>
          </cell>
          <cell r="BV30">
            <v>3.5799999999998136</v>
          </cell>
          <cell r="BW30">
            <v>0.97999999999979082</v>
          </cell>
          <cell r="BX30">
            <v>4.2799999999998137</v>
          </cell>
          <cell r="BY30">
            <v>700</v>
          </cell>
          <cell r="BZ30">
            <v>1.2749999999999999</v>
          </cell>
          <cell r="CA30">
            <v>0.875</v>
          </cell>
          <cell r="CB30">
            <v>2.2799999999998022</v>
          </cell>
          <cell r="CC30">
            <v>1.478405219135404</v>
          </cell>
          <cell r="CD30">
            <v>5046.9982171496813</v>
          </cell>
          <cell r="CE30">
            <v>7.5050793024618923E-2</v>
          </cell>
          <cell r="CF30">
            <v>619.16904245310616</v>
          </cell>
          <cell r="CG30">
            <v>5666.1672596027875</v>
          </cell>
          <cell r="CH30">
            <v>1.25</v>
          </cell>
          <cell r="CI30">
            <v>3416</v>
          </cell>
          <cell r="CJ30">
            <v>2.0733925862129636</v>
          </cell>
          <cell r="CK30">
            <v>2.2000000000000002</v>
          </cell>
          <cell r="CL30">
            <v>2</v>
          </cell>
          <cell r="CM30">
            <v>3</v>
          </cell>
        </row>
        <row r="31">
          <cell r="A31">
            <v>20</v>
          </cell>
          <cell r="B31" t="str">
            <v>C19</v>
          </cell>
          <cell r="C31" t="str">
            <v>C20</v>
          </cell>
          <cell r="D31">
            <v>0.06</v>
          </cell>
          <cell r="F31">
            <v>3.09</v>
          </cell>
          <cell r="G31">
            <v>5</v>
          </cell>
          <cell r="J31">
            <v>0</v>
          </cell>
          <cell r="K31">
            <v>0.1114086862725861</v>
          </cell>
          <cell r="L31">
            <v>5.8064823395548562</v>
          </cell>
          <cell r="M31">
            <v>5.8064823395548562</v>
          </cell>
          <cell r="N31">
            <v>416.77659245846382</v>
          </cell>
          <cell r="O31">
            <v>0.63959865053513276</v>
          </cell>
          <cell r="P31">
            <v>823.70051548318918</v>
          </cell>
          <cell r="Q31">
            <v>0.06</v>
          </cell>
          <cell r="S31">
            <v>15.57</v>
          </cell>
          <cell r="T31">
            <v>98</v>
          </cell>
          <cell r="U31">
            <v>2991</v>
          </cell>
          <cell r="V31">
            <v>0.68799999999999994</v>
          </cell>
          <cell r="X31">
            <v>0</v>
          </cell>
          <cell r="Y31">
            <v>0</v>
          </cell>
          <cell r="AA31">
            <v>0</v>
          </cell>
          <cell r="AB31">
            <v>0</v>
          </cell>
          <cell r="AC31">
            <v>0.58479999999999999</v>
          </cell>
          <cell r="AD31">
            <v>9.1053359999999994</v>
          </cell>
          <cell r="AE31">
            <v>28.653739317893354</v>
          </cell>
          <cell r="AF31">
            <v>28.653739317893354</v>
          </cell>
          <cell r="AG31">
            <v>30.210739317893353</v>
          </cell>
          <cell r="AH31">
            <v>853.91125480108258</v>
          </cell>
          <cell r="AI31">
            <v>21.49</v>
          </cell>
          <cell r="AJ31">
            <v>19.920000000000002</v>
          </cell>
          <cell r="AK31">
            <v>28</v>
          </cell>
          <cell r="AL31">
            <v>0.70000000000000007</v>
          </cell>
          <cell r="AM31">
            <v>1.2999999999999999E-2</v>
          </cell>
          <cell r="AN31">
            <v>0.24419292211532592</v>
          </cell>
          <cell r="AO31">
            <v>0.57866210937500018</v>
          </cell>
          <cell r="AP31">
            <v>0.3488470315933227</v>
          </cell>
          <cell r="AQ31">
            <v>7.1455995945685054</v>
          </cell>
          <cell r="AR31">
            <v>5.3862416836514919</v>
          </cell>
          <cell r="AS31">
            <v>16.817122932812747</v>
          </cell>
          <cell r="AT31">
            <v>2.602425767884688</v>
          </cell>
          <cell r="AU31">
            <v>2.8466186900000139</v>
          </cell>
          <cell r="AV31">
            <v>10.75966977857024</v>
          </cell>
          <cell r="AW31">
            <v>4140.806192597528</v>
          </cell>
          <cell r="AX31">
            <v>0.20621859973248929</v>
          </cell>
          <cell r="AY31">
            <v>114.73715898942989</v>
          </cell>
          <cell r="AZ31" t="str">
            <v>00°00'00''</v>
          </cell>
          <cell r="BA31">
            <v>1000</v>
          </cell>
          <cell r="BB31">
            <v>0.71199999999999997</v>
          </cell>
          <cell r="BC31">
            <v>7.3999999999999996E-2</v>
          </cell>
          <cell r="BD31">
            <v>0.111</v>
          </cell>
          <cell r="BE31">
            <v>0.89699999999999991</v>
          </cell>
          <cell r="BF31">
            <v>0.89699999999999991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0.9</v>
          </cell>
          <cell r="BO31">
            <v>676.98300000000029</v>
          </cell>
          <cell r="BP31">
            <v>672.70300000000032</v>
          </cell>
          <cell r="BQ31">
            <v>677.68300000000033</v>
          </cell>
          <cell r="BR31">
            <v>673.40300000000036</v>
          </cell>
          <cell r="BS31">
            <v>679.55300000000011</v>
          </cell>
          <cell r="BT31">
            <v>674.35300000000007</v>
          </cell>
          <cell r="BU31">
            <v>0</v>
          </cell>
          <cell r="BV31">
            <v>1.8699999999997772</v>
          </cell>
          <cell r="BW31">
            <v>0.94999999999970441</v>
          </cell>
          <cell r="BX31">
            <v>2.5699999999997774</v>
          </cell>
          <cell r="BY31">
            <v>700</v>
          </cell>
          <cell r="BZ31">
            <v>1.2749999999999999</v>
          </cell>
          <cell r="CA31">
            <v>0.875</v>
          </cell>
          <cell r="CB31">
            <v>1.4099999999997408</v>
          </cell>
          <cell r="CC31">
            <v>0.98163236546473365</v>
          </cell>
          <cell r="CD31">
            <v>3351.1088396280757</v>
          </cell>
          <cell r="CE31">
            <v>0.17724447485870864</v>
          </cell>
          <cell r="CF31">
            <v>1462.2669175843464</v>
          </cell>
          <cell r="CG31">
            <v>4813.3757572124223</v>
          </cell>
          <cell r="CH31">
            <v>1.25</v>
          </cell>
          <cell r="CI31">
            <v>3416</v>
          </cell>
          <cell r="CJ31">
            <v>1.7613348057715246</v>
          </cell>
          <cell r="CK31">
            <v>1.9</v>
          </cell>
          <cell r="CL31">
            <v>2</v>
          </cell>
          <cell r="CM31">
            <v>3</v>
          </cell>
        </row>
        <row r="32">
          <cell r="A32">
            <v>21</v>
          </cell>
          <cell r="B32" t="str">
            <v>C20</v>
          </cell>
          <cell r="C32" t="str">
            <v>A21</v>
          </cell>
          <cell r="F32">
            <v>3.09</v>
          </cell>
          <cell r="G32">
            <v>5</v>
          </cell>
          <cell r="J32">
            <v>0</v>
          </cell>
          <cell r="K32">
            <v>3.8589780837585699E-2</v>
          </cell>
          <cell r="L32">
            <v>5.8450721203924418</v>
          </cell>
          <cell r="M32">
            <v>5.8450721203924418</v>
          </cell>
          <cell r="N32">
            <v>416.1022764375839</v>
          </cell>
          <cell r="O32">
            <v>0.63457776427703505</v>
          </cell>
          <cell r="P32">
            <v>815.91218958335151</v>
          </cell>
          <cell r="S32">
            <v>15.57</v>
          </cell>
          <cell r="T32">
            <v>98</v>
          </cell>
          <cell r="U32">
            <v>2991</v>
          </cell>
          <cell r="V32">
            <v>0.68799999999999994</v>
          </cell>
          <cell r="X32">
            <v>0</v>
          </cell>
          <cell r="Y32">
            <v>0</v>
          </cell>
          <cell r="AA32">
            <v>0</v>
          </cell>
          <cell r="AB32">
            <v>0</v>
          </cell>
          <cell r="AC32">
            <v>0.58479999999999999</v>
          </cell>
          <cell r="AD32">
            <v>9.1053359999999994</v>
          </cell>
          <cell r="AE32">
            <v>28.653739317893354</v>
          </cell>
          <cell r="AF32">
            <v>28.653739317893354</v>
          </cell>
          <cell r="AG32">
            <v>30.210739317893353</v>
          </cell>
          <cell r="AH32">
            <v>846.1229289012449</v>
          </cell>
          <cell r="AI32">
            <v>16.46</v>
          </cell>
          <cell r="AJ32">
            <v>5.71</v>
          </cell>
          <cell r="AK32">
            <v>24</v>
          </cell>
          <cell r="AL32">
            <v>0.60000000000000009</v>
          </cell>
          <cell r="AM32">
            <v>1.2999999999999999E-2</v>
          </cell>
          <cell r="AN32">
            <v>0.36759567260742199</v>
          </cell>
          <cell r="AO32">
            <v>0.56345214843750013</v>
          </cell>
          <cell r="AP32">
            <v>0.61265945434570324</v>
          </cell>
          <cell r="AQ32">
            <v>4.659697786559974</v>
          </cell>
          <cell r="AR32">
            <v>2.6670380059460763</v>
          </cell>
          <cell r="AS32">
            <v>6.6460351725848561</v>
          </cell>
          <cell r="AT32">
            <v>1.1066658237549398</v>
          </cell>
          <cell r="AU32">
            <v>1.4742614963623617</v>
          </cell>
          <cell r="AV32">
            <v>5.1980581877270664</v>
          </cell>
          <cell r="AW32">
            <v>1469.7163273946069</v>
          </cell>
          <cell r="AX32">
            <v>0.57570492559008479</v>
          </cell>
          <cell r="AY32">
            <v>99.698075365859424</v>
          </cell>
          <cell r="AZ32" t="str">
            <v>15°02'21''</v>
          </cell>
          <cell r="BA32">
            <v>9.4697332935740395</v>
          </cell>
          <cell r="BB32">
            <v>1E-3</v>
          </cell>
          <cell r="BC32">
            <v>0.29899999999999999</v>
          </cell>
          <cell r="BD32">
            <v>0.35499999999999998</v>
          </cell>
          <cell r="BE32">
            <v>0.65500000000000003</v>
          </cell>
          <cell r="BF32">
            <v>0.65399999999999991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0.1</v>
          </cell>
          <cell r="BO32">
            <v>671.11300000000028</v>
          </cell>
          <cell r="BP32">
            <v>670.17300000000023</v>
          </cell>
          <cell r="BQ32">
            <v>671.71300000000031</v>
          </cell>
          <cell r="BR32">
            <v>670.77300000000025</v>
          </cell>
          <cell r="BS32">
            <v>674.35300000000007</v>
          </cell>
          <cell r="BT32">
            <v>672.02300000000014</v>
          </cell>
          <cell r="BU32">
            <v>1.5900000000000318</v>
          </cell>
          <cell r="BV32">
            <v>2.639999999999759</v>
          </cell>
          <cell r="BW32">
            <v>1.2499999999998863</v>
          </cell>
          <cell r="BX32">
            <v>3.2399999999997591</v>
          </cell>
          <cell r="BY32">
            <v>600</v>
          </cell>
          <cell r="BZ32">
            <v>1.1499999999999999</v>
          </cell>
          <cell r="CA32">
            <v>0.75</v>
          </cell>
          <cell r="CB32">
            <v>1.9449999999998226</v>
          </cell>
          <cell r="CC32">
            <v>1.412298630530689</v>
          </cell>
          <cell r="CD32">
            <v>3922.3063716413558</v>
          </cell>
          <cell r="CE32">
            <v>8.7159735983932562E-2</v>
          </cell>
          <cell r="CF32">
            <v>719.06782186744363</v>
          </cell>
          <cell r="CG32">
            <v>4641.3741935087992</v>
          </cell>
          <cell r="CH32">
            <v>1.25</v>
          </cell>
          <cell r="CI32">
            <v>2928</v>
          </cell>
          <cell r="CJ32">
            <v>1.9814609774200818</v>
          </cell>
          <cell r="CK32">
            <v>2.2000000000000002</v>
          </cell>
          <cell r="CL32">
            <v>2</v>
          </cell>
          <cell r="CM32">
            <v>3</v>
          </cell>
        </row>
        <row r="33">
          <cell r="A33">
            <v>22</v>
          </cell>
          <cell r="B33" t="str">
            <v>A21</v>
          </cell>
          <cell r="C33" t="str">
            <v>C725</v>
          </cell>
          <cell r="E33">
            <v>-3</v>
          </cell>
          <cell r="F33">
            <v>8.9999999999999858E-2</v>
          </cell>
          <cell r="G33">
            <v>5</v>
          </cell>
          <cell r="J33">
            <v>0</v>
          </cell>
          <cell r="K33">
            <v>0.48517237035901284</v>
          </cell>
          <cell r="L33">
            <v>6.330244490751455</v>
          </cell>
          <cell r="M33">
            <v>6.330244490751455</v>
          </cell>
          <cell r="N33">
            <v>407.79409737979614</v>
          </cell>
          <cell r="O33">
            <v>0.62647629310344866</v>
          </cell>
          <cell r="P33">
            <v>22.992600102836498</v>
          </cell>
          <cell r="S33">
            <v>15.57</v>
          </cell>
          <cell r="T33">
            <v>98</v>
          </cell>
          <cell r="U33">
            <v>2991</v>
          </cell>
          <cell r="V33">
            <v>0.68799999999999994</v>
          </cell>
          <cell r="X33">
            <v>0</v>
          </cell>
          <cell r="Y33">
            <v>0</v>
          </cell>
          <cell r="AA33">
            <v>0</v>
          </cell>
          <cell r="AB33">
            <v>0</v>
          </cell>
          <cell r="AC33">
            <v>0.58479999999999999</v>
          </cell>
          <cell r="AD33">
            <v>9.1053359999999994</v>
          </cell>
          <cell r="AE33">
            <v>28.653739317893354</v>
          </cell>
          <cell r="AF33">
            <v>28.653739317893354</v>
          </cell>
          <cell r="AG33">
            <v>30.210739317893353</v>
          </cell>
          <cell r="AH33">
            <v>53.203339420729847</v>
          </cell>
          <cell r="AI33">
            <v>18.559999999999999</v>
          </cell>
          <cell r="AJ33">
            <v>0.5</v>
          </cell>
          <cell r="AK33">
            <v>12</v>
          </cell>
          <cell r="AL33">
            <v>0.30000000000000004</v>
          </cell>
          <cell r="AM33">
            <v>1.4E-2</v>
          </cell>
          <cell r="AN33">
            <v>0.23405742645263677</v>
          </cell>
          <cell r="AO33">
            <v>0.17929687500000002</v>
          </cell>
          <cell r="AP33">
            <v>0.78019142150878917</v>
          </cell>
          <cell r="AQ33">
            <v>0.89916319209920159</v>
          </cell>
          <cell r="AR33">
            <v>0.58778155347259819</v>
          </cell>
          <cell r="AS33">
            <v>0.35221054419674536</v>
          </cell>
          <cell r="AT33">
            <v>4.1207667993171541E-2</v>
          </cell>
          <cell r="AU33">
            <v>0.27526509444580832</v>
          </cell>
          <cell r="AV33">
            <v>0.89978083297385381</v>
          </cell>
          <cell r="AW33">
            <v>63.601759231010206</v>
          </cell>
          <cell r="AX33">
            <v>0.83650735551965016</v>
          </cell>
          <cell r="AY33">
            <v>119.92178337811953</v>
          </cell>
          <cell r="AZ33" t="str">
            <v>20°13'25''</v>
          </cell>
          <cell r="BA33">
            <v>11.214496684338839</v>
          </cell>
          <cell r="BB33">
            <v>1E-3</v>
          </cell>
          <cell r="BC33">
            <v>0.21299999999999999</v>
          </cell>
          <cell r="BD33">
            <v>0.02</v>
          </cell>
          <cell r="BE33">
            <v>0.23399999999999999</v>
          </cell>
          <cell r="BF33">
            <v>0.23399999999999999</v>
          </cell>
          <cell r="BG33">
            <v>0.34429160941380316</v>
          </cell>
          <cell r="BH33">
            <v>3.9999999999999991</v>
          </cell>
          <cell r="BI33">
            <v>1.2</v>
          </cell>
          <cell r="BJ33">
            <v>3.2357977204485085E-2</v>
          </cell>
          <cell r="BK33">
            <v>0.2116548522044851</v>
          </cell>
          <cell r="BL33">
            <v>1.0252508574409323E-2</v>
          </cell>
          <cell r="BM33">
            <v>0.26628883293467331</v>
          </cell>
          <cell r="BN33">
            <v>-0.1</v>
          </cell>
          <cell r="BO33">
            <v>670.14300000000026</v>
          </cell>
          <cell r="BP33">
            <v>670.05300000000022</v>
          </cell>
          <cell r="BQ33">
            <v>670.44300000000021</v>
          </cell>
          <cell r="BR33">
            <v>670.35300000000018</v>
          </cell>
          <cell r="BS33">
            <v>672.02300000000014</v>
          </cell>
          <cell r="BT33">
            <v>672.40300000000002</v>
          </cell>
          <cell r="BU33">
            <v>0</v>
          </cell>
          <cell r="BV33">
            <v>1.5799999999999272</v>
          </cell>
          <cell r="BW33">
            <v>2.0499999999998408</v>
          </cell>
          <cell r="BX33">
            <v>1.8799999999999273</v>
          </cell>
          <cell r="BY33">
            <v>300</v>
          </cell>
          <cell r="BZ33">
            <v>0.77500000000000002</v>
          </cell>
          <cell r="CA33">
            <v>0.375</v>
          </cell>
          <cell r="CB33">
            <v>1.814999999999884</v>
          </cell>
          <cell r="CC33">
            <v>1.8301559529052325</v>
          </cell>
          <cell r="CD33">
            <v>2308.3985803487813</v>
          </cell>
          <cell r="CE33">
            <v>5.0728678463819565E-2</v>
          </cell>
          <cell r="CF33">
            <v>418.51159732651143</v>
          </cell>
          <cell r="CG33">
            <v>2726.9101776752927</v>
          </cell>
          <cell r="CH33">
            <v>1.5</v>
          </cell>
          <cell r="CI33">
            <v>3365</v>
          </cell>
          <cell r="CJ33">
            <v>1.215561743391661</v>
          </cell>
          <cell r="CK33">
            <v>1.5</v>
          </cell>
          <cell r="CL33">
            <v>2</v>
          </cell>
          <cell r="CM33">
            <v>2</v>
          </cell>
        </row>
        <row r="34">
          <cell r="A34">
            <v>23</v>
          </cell>
          <cell r="F34">
            <v>0</v>
          </cell>
          <cell r="G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S34">
            <v>0</v>
          </cell>
          <cell r="T34">
            <v>98</v>
          </cell>
          <cell r="U34">
            <v>0</v>
          </cell>
          <cell r="V34">
            <v>0.68799999999999994</v>
          </cell>
          <cell r="X34">
            <v>0</v>
          </cell>
          <cell r="Y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670.05300000000022</v>
          </cell>
          <cell r="BP34">
            <v>0</v>
          </cell>
          <cell r="BQ34">
            <v>670.05300000000022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0.4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 t="e">
            <v>#VALUE!</v>
          </cell>
          <cell r="CF34" t="e">
            <v>#VALUE!</v>
          </cell>
          <cell r="CG34" t="e">
            <v>#VALUE!</v>
          </cell>
          <cell r="CH34">
            <v>1.5</v>
          </cell>
          <cell r="CI34" t="e">
            <v>#VALUE!</v>
          </cell>
          <cell r="CJ34" t="e">
            <v>#VALUE!</v>
          </cell>
          <cell r="CK34" t="e">
            <v>#VALUE!</v>
          </cell>
          <cell r="CL34">
            <v>2</v>
          </cell>
          <cell r="CM34">
            <v>2</v>
          </cell>
        </row>
        <row r="35">
          <cell r="A35">
            <v>24</v>
          </cell>
          <cell r="C35">
            <v>0</v>
          </cell>
          <cell r="F35">
            <v>0</v>
          </cell>
          <cell r="G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S35">
            <v>0</v>
          </cell>
          <cell r="T35">
            <v>98</v>
          </cell>
          <cell r="U35">
            <v>0</v>
          </cell>
          <cell r="V35">
            <v>0.68799999999999994</v>
          </cell>
          <cell r="X35">
            <v>0</v>
          </cell>
          <cell r="Y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0.4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 t="e">
            <v>#VALUE!</v>
          </cell>
          <cell r="CF35" t="e">
            <v>#VALUE!</v>
          </cell>
          <cell r="CG35" t="e">
            <v>#VALUE!</v>
          </cell>
          <cell r="CH35">
            <v>1.5</v>
          </cell>
          <cell r="CI35" t="e">
            <v>#VALUE!</v>
          </cell>
          <cell r="CJ35" t="e">
            <v>#VALUE!</v>
          </cell>
          <cell r="CK35" t="e">
            <v>#VALUE!</v>
          </cell>
          <cell r="CL35">
            <v>2</v>
          </cell>
          <cell r="CM35">
            <v>2</v>
          </cell>
        </row>
        <row r="36">
          <cell r="A36">
            <v>25</v>
          </cell>
          <cell r="B36" t="str">
            <v>C65</v>
          </cell>
          <cell r="C36" t="str">
            <v>C02</v>
          </cell>
          <cell r="D36">
            <v>1.06</v>
          </cell>
          <cell r="F36">
            <v>1.06</v>
          </cell>
          <cell r="G36">
            <v>5</v>
          </cell>
          <cell r="H36">
            <v>36.799999999999997</v>
          </cell>
          <cell r="I36">
            <v>16</v>
          </cell>
          <cell r="J36">
            <v>43.478260869565219</v>
          </cell>
          <cell r="K36">
            <v>4.8647885230008001E-2</v>
          </cell>
          <cell r="L36">
            <v>1.9674559208888331</v>
          </cell>
          <cell r="M36">
            <v>3</v>
          </cell>
          <cell r="N36">
            <v>471.90281881227315</v>
          </cell>
          <cell r="O36">
            <v>0.63052939412117581</v>
          </cell>
          <cell r="P36">
            <v>315.40151433556429</v>
          </cell>
          <cell r="Q36">
            <v>1.06</v>
          </cell>
          <cell r="S36">
            <v>1.06</v>
          </cell>
          <cell r="T36">
            <v>98</v>
          </cell>
          <cell r="U36">
            <v>416</v>
          </cell>
          <cell r="V36">
            <v>0.68799999999999994</v>
          </cell>
          <cell r="X36">
            <v>0</v>
          </cell>
          <cell r="Y36">
            <v>0</v>
          </cell>
          <cell r="AA36">
            <v>0</v>
          </cell>
          <cell r="AB36">
            <v>0</v>
          </cell>
          <cell r="AC36">
            <v>0.58479999999999999</v>
          </cell>
          <cell r="AD36">
            <v>0.61988799999999999</v>
          </cell>
          <cell r="AE36">
            <v>2.3754089779960461</v>
          </cell>
          <cell r="AF36">
            <v>2.3754089779960461</v>
          </cell>
          <cell r="AG36">
            <v>2.481408977996046</v>
          </cell>
          <cell r="AH36">
            <v>317.88292331356035</v>
          </cell>
          <cell r="AI36">
            <v>16.670000000000002</v>
          </cell>
          <cell r="AJ36">
            <v>6.88</v>
          </cell>
          <cell r="AK36">
            <v>14</v>
          </cell>
          <cell r="AL36">
            <v>0.35000000000000003</v>
          </cell>
          <cell r="AM36">
            <v>1.4E-2</v>
          </cell>
          <cell r="AN36">
            <v>0.28684284687042244</v>
          </cell>
          <cell r="AO36">
            <v>0.34468078613281261</v>
          </cell>
          <cell r="AP36">
            <v>0.81955099105834972</v>
          </cell>
          <cell r="AQ36">
            <v>3.7667191182941138</v>
          </cell>
          <cell r="AR36">
            <v>2.1460192077338629</v>
          </cell>
          <cell r="AS36">
            <v>5.8668386919375335</v>
          </cell>
          <cell r="AT36">
            <v>0.72314846667290444</v>
          </cell>
          <cell r="AU36">
            <v>1.0099913135433269</v>
          </cell>
          <cell r="AV36">
            <v>3.6989388155534599</v>
          </cell>
          <cell r="AW36">
            <v>355.87961965126453</v>
          </cell>
          <cell r="AX36">
            <v>0.89323160349857034</v>
          </cell>
          <cell r="AY36">
            <v>114.16598646464206</v>
          </cell>
          <cell r="AZ36" t="b">
            <v>0</v>
          </cell>
          <cell r="BA36">
            <v>0</v>
          </cell>
          <cell r="BB36">
            <v>1E-3</v>
          </cell>
          <cell r="BC36">
            <v>0</v>
          </cell>
          <cell r="BD36">
            <v>0</v>
          </cell>
          <cell r="BE36">
            <v>1E-3</v>
          </cell>
          <cell r="BF36">
            <v>0</v>
          </cell>
          <cell r="BG36">
            <v>1.3992256904642315</v>
          </cell>
          <cell r="BH36">
            <v>3.4285714285714279</v>
          </cell>
          <cell r="BI36">
            <v>1.2</v>
          </cell>
          <cell r="BJ36">
            <v>0</v>
          </cell>
          <cell r="BK36">
            <v>0</v>
          </cell>
          <cell r="BL36">
            <v>0</v>
          </cell>
          <cell r="BM36">
            <v>1.8645732578563656</v>
          </cell>
          <cell r="BN36">
            <v>0</v>
          </cell>
          <cell r="BO36">
            <v>732.16300000000012</v>
          </cell>
          <cell r="BP36">
            <v>731.01300000000015</v>
          </cell>
          <cell r="BQ36">
            <v>732.51300000000015</v>
          </cell>
          <cell r="BR36">
            <v>731.36300000000017</v>
          </cell>
          <cell r="BS36">
            <v>733.76300000000015</v>
          </cell>
          <cell r="BT36">
            <v>732.75300000000016</v>
          </cell>
          <cell r="BU36" t="b">
            <v>0</v>
          </cell>
          <cell r="BV36">
            <v>1.25</v>
          </cell>
          <cell r="BW36">
            <v>1.3899999999999864</v>
          </cell>
          <cell r="BX36">
            <v>1.6</v>
          </cell>
          <cell r="BY36">
            <v>350</v>
          </cell>
          <cell r="BZ36">
            <v>0.83750000000000002</v>
          </cell>
          <cell r="CA36">
            <v>0.4375</v>
          </cell>
          <cell r="CB36">
            <v>1.3199999999999932</v>
          </cell>
          <cell r="CC36">
            <v>1.3318877741955721</v>
          </cell>
          <cell r="CD36">
            <v>1961.8082591506625</v>
          </cell>
          <cell r="CE36">
            <v>0.10512844739980842</v>
          </cell>
          <cell r="CF36">
            <v>867.3096910484195</v>
          </cell>
          <cell r="CG36">
            <v>2829.1179501990819</v>
          </cell>
          <cell r="CH36">
            <v>1.5</v>
          </cell>
          <cell r="CI36">
            <v>3671</v>
          </cell>
          <cell r="CJ36">
            <v>1.1560002520562853</v>
          </cell>
          <cell r="CK36">
            <v>1.5</v>
          </cell>
          <cell r="CL36">
            <v>2</v>
          </cell>
          <cell r="CM36">
            <v>2</v>
          </cell>
        </row>
        <row r="37">
          <cell r="A37">
            <v>26</v>
          </cell>
          <cell r="F37">
            <v>0</v>
          </cell>
          <cell r="G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S37">
            <v>0</v>
          </cell>
          <cell r="X37">
            <v>0</v>
          </cell>
          <cell r="Y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731.01300000000015</v>
          </cell>
          <cell r="BP37">
            <v>0</v>
          </cell>
          <cell r="BQ37">
            <v>731.01300000000015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0.4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 t="e">
            <v>#VALUE!</v>
          </cell>
          <cell r="CF37" t="e">
            <v>#VALUE!</v>
          </cell>
          <cell r="CG37" t="e">
            <v>#VALUE!</v>
          </cell>
          <cell r="CH37">
            <v>1.25</v>
          </cell>
          <cell r="CI37">
            <v>0</v>
          </cell>
          <cell r="CJ37" t="e">
            <v>#VALUE!</v>
          </cell>
          <cell r="CK37" t="e">
            <v>#VALUE!</v>
          </cell>
          <cell r="CL37">
            <v>3</v>
          </cell>
          <cell r="CM37">
            <v>3</v>
          </cell>
        </row>
        <row r="38">
          <cell r="A38">
            <v>27</v>
          </cell>
          <cell r="C38">
            <v>0</v>
          </cell>
          <cell r="F38">
            <v>0</v>
          </cell>
          <cell r="G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S38">
            <v>0</v>
          </cell>
          <cell r="U38">
            <v>0</v>
          </cell>
          <cell r="X38">
            <v>0</v>
          </cell>
          <cell r="Y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>
            <v>0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>
            <v>0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  <cell r="BF38">
            <v>0</v>
          </cell>
          <cell r="BG38">
            <v>0</v>
          </cell>
          <cell r="BH38">
            <v>0</v>
          </cell>
          <cell r="BI38">
            <v>0</v>
          </cell>
          <cell r="BJ38">
            <v>0</v>
          </cell>
          <cell r="BK38">
            <v>0</v>
          </cell>
          <cell r="BL38">
            <v>0</v>
          </cell>
          <cell r="BM38">
            <v>0</v>
          </cell>
          <cell r="BN38">
            <v>0</v>
          </cell>
          <cell r="BO38">
            <v>0</v>
          </cell>
          <cell r="BP38">
            <v>0</v>
          </cell>
          <cell r="BQ38">
            <v>0</v>
          </cell>
          <cell r="BR38">
            <v>0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</v>
          </cell>
          <cell r="BX38">
            <v>0</v>
          </cell>
          <cell r="BY38">
            <v>0</v>
          </cell>
          <cell r="BZ38">
            <v>0.4</v>
          </cell>
          <cell r="CA38">
            <v>0</v>
          </cell>
          <cell r="CB38">
            <v>0</v>
          </cell>
          <cell r="CC38">
            <v>0</v>
          </cell>
          <cell r="CD38">
            <v>0</v>
          </cell>
          <cell r="CE38" t="e">
            <v>#VALUE!</v>
          </cell>
          <cell r="CF38" t="e">
            <v>#VALUE!</v>
          </cell>
          <cell r="CG38" t="e">
            <v>#VALUE!</v>
          </cell>
          <cell r="CH38">
            <v>1.5</v>
          </cell>
          <cell r="CI38" t="e">
            <v>#VALUE!</v>
          </cell>
          <cell r="CJ38" t="e">
            <v>#VALUE!</v>
          </cell>
          <cell r="CK38" t="e">
            <v>#VALUE!</v>
          </cell>
          <cell r="CL38">
            <v>2</v>
          </cell>
          <cell r="CM38">
            <v>2</v>
          </cell>
        </row>
        <row r="39">
          <cell r="A39">
            <v>28</v>
          </cell>
          <cell r="B39" t="str">
            <v>C05</v>
          </cell>
          <cell r="C39" t="str">
            <v>C66</v>
          </cell>
          <cell r="D39">
            <v>0.08</v>
          </cell>
          <cell r="E39">
            <v>1.48</v>
          </cell>
          <cell r="F39">
            <v>1.56</v>
          </cell>
          <cell r="G39">
            <v>5</v>
          </cell>
          <cell r="J39">
            <v>0</v>
          </cell>
          <cell r="K39">
            <v>0</v>
          </cell>
          <cell r="L39">
            <v>3.72</v>
          </cell>
          <cell r="M39">
            <v>3.72</v>
          </cell>
          <cell r="N39">
            <v>456.51514969634218</v>
          </cell>
          <cell r="O39">
            <v>0.63097305389221547</v>
          </cell>
          <cell r="P39">
            <v>449.35606271706217</v>
          </cell>
          <cell r="Q39">
            <v>0.08</v>
          </cell>
          <cell r="R39">
            <v>1.46</v>
          </cell>
          <cell r="S39">
            <v>1.54</v>
          </cell>
          <cell r="U39">
            <v>0</v>
          </cell>
          <cell r="V39">
            <v>0.68799999999999994</v>
          </cell>
          <cell r="X39">
            <v>0</v>
          </cell>
          <cell r="Y39">
            <v>0</v>
          </cell>
          <cell r="AA39">
            <v>0</v>
          </cell>
          <cell r="AB39">
            <v>0</v>
          </cell>
          <cell r="AC39">
            <v>0.58479999999999999</v>
          </cell>
          <cell r="AD39">
            <v>0.90059199999999995</v>
          </cell>
          <cell r="AE39">
            <v>3.357862437011466</v>
          </cell>
          <cell r="AF39">
            <v>3.357862437011466</v>
          </cell>
          <cell r="AG39">
            <v>3.5118624370114659</v>
          </cell>
          <cell r="AH39">
            <v>452.86792515407365</v>
          </cell>
          <cell r="AI39">
            <v>41.75</v>
          </cell>
          <cell r="AJ39">
            <v>4.8600000000000003</v>
          </cell>
          <cell r="AK39">
            <v>18</v>
          </cell>
          <cell r="AL39">
            <v>0.45</v>
          </cell>
          <cell r="AM39">
            <v>1.4E-2</v>
          </cell>
          <cell r="AN39">
            <v>0.33266472816467291</v>
          </cell>
          <cell r="AO39">
            <v>0.430389404296875</v>
          </cell>
          <cell r="AP39">
            <v>0.73925495147705089</v>
          </cell>
          <cell r="AQ39">
            <v>3.5926959790713959</v>
          </cell>
          <cell r="AR39">
            <v>2.0291277788693174</v>
          </cell>
          <cell r="AS39">
            <v>4.9274661047989676</v>
          </cell>
          <cell r="AT39">
            <v>0.65787280316186414</v>
          </cell>
          <cell r="AU39">
            <v>0.99053753132653699</v>
          </cell>
          <cell r="AV39">
            <v>3.6759030011368368</v>
          </cell>
          <cell r="AW39">
            <v>584.62711184880811</v>
          </cell>
          <cell r="AX39">
            <v>0.77462696473644033</v>
          </cell>
          <cell r="AY39">
            <v>168.3950695955327</v>
          </cell>
          <cell r="AZ39" t="b">
            <v>0</v>
          </cell>
          <cell r="BA39">
            <v>0</v>
          </cell>
          <cell r="BB39">
            <v>1E-3</v>
          </cell>
          <cell r="BC39">
            <v>0</v>
          </cell>
          <cell r="BD39">
            <v>0</v>
          </cell>
          <cell r="BE39">
            <v>1E-3</v>
          </cell>
          <cell r="BF39">
            <v>0</v>
          </cell>
          <cell r="BG39">
            <v>1.0634840016004636</v>
          </cell>
          <cell r="BH39">
            <v>2.6666666666666665</v>
          </cell>
          <cell r="BI39">
            <v>1.2</v>
          </cell>
          <cell r="BJ39">
            <v>0</v>
          </cell>
          <cell r="BK39">
            <v>0</v>
          </cell>
          <cell r="BL39">
            <v>0</v>
          </cell>
          <cell r="BM39">
            <v>1.5445115658202628</v>
          </cell>
          <cell r="BN39">
            <v>0</v>
          </cell>
          <cell r="BO39">
            <v>711.08299999999986</v>
          </cell>
          <cell r="BP39">
            <v>709.05299999999988</v>
          </cell>
          <cell r="BQ39">
            <v>711.5329999999999</v>
          </cell>
          <cell r="BR39">
            <v>709.50299999999993</v>
          </cell>
          <cell r="BS39">
            <v>713.70299999999997</v>
          </cell>
          <cell r="BT39">
            <v>710.80300000000011</v>
          </cell>
          <cell r="BU39" t="b">
            <v>0</v>
          </cell>
          <cell r="BV39">
            <v>2.1700000000000728</v>
          </cell>
          <cell r="BW39">
            <v>1.3000000000001819</v>
          </cell>
          <cell r="BX39">
            <v>2.6200000000000729</v>
          </cell>
          <cell r="BY39">
            <v>450</v>
          </cell>
          <cell r="BZ39">
            <v>0.96250000000000002</v>
          </cell>
          <cell r="CA39">
            <v>0.5625</v>
          </cell>
          <cell r="CB39">
            <v>1.7350000000001273</v>
          </cell>
          <cell r="CC39">
            <v>1.4880807702715295</v>
          </cell>
          <cell r="CD39">
            <v>2894.9913847771545</v>
          </cell>
          <cell r="CE39">
            <v>8.1803329920048573E-2</v>
          </cell>
          <cell r="CF39">
            <v>674.87747184040074</v>
          </cell>
          <cell r="CG39">
            <v>3569.8688566175551</v>
          </cell>
          <cell r="CH39">
            <v>1.5</v>
          </cell>
          <cell r="CI39">
            <v>3262</v>
          </cell>
          <cell r="CJ39">
            <v>1.6415705962373797</v>
          </cell>
          <cell r="CK39">
            <v>1.9</v>
          </cell>
          <cell r="CL39">
            <v>1</v>
          </cell>
          <cell r="CM39">
            <v>2</v>
          </cell>
        </row>
        <row r="40">
          <cell r="A40">
            <v>29</v>
          </cell>
          <cell r="B40" t="str">
            <v>C66</v>
          </cell>
          <cell r="C40" t="str">
            <v>A06</v>
          </cell>
          <cell r="D40">
            <v>0.04</v>
          </cell>
          <cell r="F40">
            <v>1.6</v>
          </cell>
          <cell r="G40">
            <v>5</v>
          </cell>
          <cell r="J40">
            <v>0</v>
          </cell>
          <cell r="K40">
            <v>0</v>
          </cell>
          <cell r="L40">
            <v>3.72</v>
          </cell>
          <cell r="M40">
            <v>3.72</v>
          </cell>
          <cell r="N40">
            <v>456.51514969634218</v>
          </cell>
          <cell r="O40">
            <v>0.63069047619047658</v>
          </cell>
          <cell r="P40">
            <v>460.67161144024442</v>
          </cell>
          <cell r="Q40">
            <v>0.4</v>
          </cell>
          <cell r="R40">
            <v>1.65</v>
          </cell>
          <cell r="S40">
            <v>3.59</v>
          </cell>
          <cell r="U40">
            <v>0</v>
          </cell>
          <cell r="V40">
            <v>0.68799999999999994</v>
          </cell>
          <cell r="X40">
            <v>0</v>
          </cell>
          <cell r="Y40">
            <v>0</v>
          </cell>
          <cell r="AA40">
            <v>0</v>
          </cell>
          <cell r="AB40">
            <v>0</v>
          </cell>
          <cell r="AC40">
            <v>0.58479999999999999</v>
          </cell>
          <cell r="AD40">
            <v>2.0994319999999997</v>
          </cell>
          <cell r="AE40">
            <v>7.356876637912686</v>
          </cell>
          <cell r="AF40">
            <v>7.356876637912686</v>
          </cell>
          <cell r="AG40">
            <v>7.715876637912686</v>
          </cell>
          <cell r="AH40">
            <v>468.38748807815711</v>
          </cell>
          <cell r="AI40">
            <v>10.5</v>
          </cell>
          <cell r="AJ40">
            <v>3.9</v>
          </cell>
          <cell r="AK40">
            <v>18</v>
          </cell>
          <cell r="AL40">
            <v>0.45</v>
          </cell>
          <cell r="AM40">
            <v>1.4E-2</v>
          </cell>
          <cell r="AN40">
            <v>0.36916197538375856</v>
          </cell>
          <cell r="AO40">
            <v>0.43264160156249998</v>
          </cell>
          <cell r="AP40">
            <v>0.82035994529724121</v>
          </cell>
          <cell r="AQ40">
            <v>3.3544458814498141</v>
          </cell>
          <cell r="AR40">
            <v>1.6832257133070738</v>
          </cell>
          <cell r="AS40">
            <v>4.2789947210838051</v>
          </cell>
          <cell r="AT40">
            <v>0.57351208825563815</v>
          </cell>
          <cell r="AU40">
            <v>0.94267406363939665</v>
          </cell>
          <cell r="AV40">
            <v>3.2928974947677059</v>
          </cell>
          <cell r="AW40">
            <v>523.71271804093942</v>
          </cell>
          <cell r="AX40">
            <v>0.89435958292222062</v>
          </cell>
          <cell r="AY40">
            <v>193.63390509092622</v>
          </cell>
          <cell r="AZ40" t="str">
            <v>25°14'20''</v>
          </cell>
          <cell r="BA40">
            <v>5.9555090167450695</v>
          </cell>
          <cell r="BB40">
            <v>1E-3</v>
          </cell>
          <cell r="BC40">
            <v>1.7000000000000001E-2</v>
          </cell>
          <cell r="BD40">
            <v>0.246</v>
          </cell>
          <cell r="BE40">
            <v>0.26400000000000001</v>
          </cell>
          <cell r="BF40">
            <v>0.26300000000000001</v>
          </cell>
          <cell r="BG40">
            <v>1.0999290796571159</v>
          </cell>
          <cell r="BH40">
            <v>2.6666666666666665</v>
          </cell>
          <cell r="BI40">
            <v>1.2</v>
          </cell>
          <cell r="BJ40">
            <v>0</v>
          </cell>
          <cell r="BK40">
            <v>0</v>
          </cell>
          <cell r="BL40">
            <v>0</v>
          </cell>
          <cell r="BM40">
            <v>1.6258330812559965</v>
          </cell>
          <cell r="BN40">
            <v>1.29</v>
          </cell>
          <cell r="BO40">
            <v>708.01299999999992</v>
          </cell>
          <cell r="BP40">
            <v>707.60299999999995</v>
          </cell>
          <cell r="BQ40">
            <v>708.46299999999997</v>
          </cell>
          <cell r="BR40">
            <v>708.053</v>
          </cell>
          <cell r="BS40">
            <v>710.80300000000011</v>
          </cell>
          <cell r="BT40">
            <v>710.13300000000004</v>
          </cell>
          <cell r="BU40">
            <v>1.0399999999999636</v>
          </cell>
          <cell r="BV40">
            <v>2.3400000000001455</v>
          </cell>
          <cell r="BW40">
            <v>2.0800000000000409</v>
          </cell>
          <cell r="BX40">
            <v>2.7900000000001457</v>
          </cell>
          <cell r="BY40">
            <v>450</v>
          </cell>
          <cell r="BZ40">
            <v>0.96250000000000002</v>
          </cell>
          <cell r="CA40">
            <v>0.5625</v>
          </cell>
          <cell r="CB40">
            <v>2.2100000000000932</v>
          </cell>
          <cell r="CC40">
            <v>1.8026392431693148</v>
          </cell>
          <cell r="CD40">
            <v>3506.9501488713786</v>
          </cell>
          <cell r="CE40">
            <v>5.2074181051889878E-2</v>
          </cell>
          <cell r="CF40">
            <v>429.61199367809149</v>
          </cell>
          <cell r="CG40">
            <v>3936.5621425494701</v>
          </cell>
          <cell r="CH40">
            <v>1.5</v>
          </cell>
          <cell r="CI40">
            <v>3262</v>
          </cell>
          <cell r="CJ40">
            <v>1.8101910526744958</v>
          </cell>
          <cell r="CK40">
            <v>1.9</v>
          </cell>
          <cell r="CL40">
            <v>1</v>
          </cell>
          <cell r="CM40">
            <v>2</v>
          </cell>
        </row>
        <row r="41">
          <cell r="A41">
            <v>30</v>
          </cell>
          <cell r="C41">
            <v>0</v>
          </cell>
          <cell r="F41">
            <v>0</v>
          </cell>
          <cell r="G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S41">
            <v>0</v>
          </cell>
          <cell r="U41">
            <v>0</v>
          </cell>
          <cell r="X41">
            <v>0</v>
          </cell>
          <cell r="Y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707.60299999999995</v>
          </cell>
          <cell r="BP41">
            <v>0</v>
          </cell>
          <cell r="BQ41">
            <v>707.60299999999995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0.4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 t="e">
            <v>#VALUE!</v>
          </cell>
          <cell r="CF41" t="e">
            <v>#VALUE!</v>
          </cell>
          <cell r="CG41" t="e">
            <v>#VALUE!</v>
          </cell>
          <cell r="CH41">
            <v>1.5</v>
          </cell>
          <cell r="CI41" t="e">
            <v>#VALUE!</v>
          </cell>
          <cell r="CJ41" t="e">
            <v>#VALUE!</v>
          </cell>
          <cell r="CK41" t="e">
            <v>#VALUE!</v>
          </cell>
          <cell r="CL41">
            <v>2</v>
          </cell>
          <cell r="CM41">
            <v>2</v>
          </cell>
        </row>
        <row r="42">
          <cell r="A42">
            <v>31</v>
          </cell>
          <cell r="B42" t="str">
            <v>C17</v>
          </cell>
          <cell r="C42" t="str">
            <v>C63</v>
          </cell>
          <cell r="D42">
            <v>0.09</v>
          </cell>
          <cell r="F42">
            <v>0.44</v>
          </cell>
          <cell r="G42">
            <v>5</v>
          </cell>
          <cell r="J42">
            <v>0</v>
          </cell>
          <cell r="K42">
            <v>0</v>
          </cell>
          <cell r="L42">
            <v>4.6541116427098697</v>
          </cell>
          <cell r="M42">
            <v>4.6541116427098697</v>
          </cell>
          <cell r="N42">
            <v>437.8905648792479</v>
          </cell>
          <cell r="O42">
            <v>0.6266236233907243</v>
          </cell>
          <cell r="P42">
            <v>120.73273186182797</v>
          </cell>
          <cell r="Q42">
            <v>0.09</v>
          </cell>
          <cell r="S42">
            <v>12.92</v>
          </cell>
          <cell r="U42">
            <v>0</v>
          </cell>
          <cell r="V42">
            <v>0.68799999999999994</v>
          </cell>
          <cell r="X42">
            <v>0</v>
          </cell>
          <cell r="Y42">
            <v>0</v>
          </cell>
          <cell r="AA42">
            <v>0</v>
          </cell>
          <cell r="AB42">
            <v>0</v>
          </cell>
          <cell r="AC42">
            <v>0.58479999999999999</v>
          </cell>
          <cell r="AD42">
            <v>7.5556159999999997</v>
          </cell>
          <cell r="AE42">
            <v>24.104294214297553</v>
          </cell>
          <cell r="AF42">
            <v>24.104294214297553</v>
          </cell>
          <cell r="AG42">
            <v>25.396294214297555</v>
          </cell>
          <cell r="AH42">
            <v>146.12902607612551</v>
          </cell>
          <cell r="AI42">
            <v>61.17</v>
          </cell>
          <cell r="AJ42">
            <v>0.38</v>
          </cell>
          <cell r="AK42">
            <v>18</v>
          </cell>
          <cell r="AL42">
            <v>0.45</v>
          </cell>
          <cell r="AM42">
            <v>1.4E-2</v>
          </cell>
          <cell r="AN42">
            <v>0.36901016235351564</v>
          </cell>
          <cell r="AO42">
            <v>0.26806640625</v>
          </cell>
          <cell r="AP42">
            <v>0.8200225830078125</v>
          </cell>
          <cell r="AQ42">
            <v>1.0469238242441505</v>
          </cell>
          <cell r="AR42">
            <v>0.52562657530616341</v>
          </cell>
          <cell r="AS42">
            <v>0.41680087223403262</v>
          </cell>
          <cell r="AT42">
            <v>5.5863888571355602E-2</v>
          </cell>
          <cell r="AU42">
            <v>0.42487405092487124</v>
          </cell>
          <cell r="AV42">
            <v>1.0278688540258512</v>
          </cell>
          <cell r="AW42">
            <v>163.47547780848203</v>
          </cell>
          <cell r="AX42">
            <v>0.89388957925127732</v>
          </cell>
          <cell r="AY42">
            <v>210.18024341199273</v>
          </cell>
          <cell r="AZ42" t="b">
            <v>0</v>
          </cell>
          <cell r="BA42">
            <v>0</v>
          </cell>
          <cell r="BB42">
            <v>1E-3</v>
          </cell>
          <cell r="BC42">
            <v>0</v>
          </cell>
          <cell r="BD42">
            <v>0</v>
          </cell>
          <cell r="BE42">
            <v>1E-3</v>
          </cell>
          <cell r="BF42">
            <v>0</v>
          </cell>
          <cell r="BG42">
            <v>0.34315939100466131</v>
          </cell>
          <cell r="BH42">
            <v>2.6666666666666665</v>
          </cell>
          <cell r="BI42">
            <v>1.2</v>
          </cell>
          <cell r="BJ42">
            <v>4.2089160445659177E-2</v>
          </cell>
          <cell r="BK42">
            <v>0.31015556669565919</v>
          </cell>
          <cell r="BL42">
            <v>1.5244101460617601E-2</v>
          </cell>
          <cell r="BM42">
            <v>0.39047960178753216</v>
          </cell>
          <cell r="BN42">
            <v>0</v>
          </cell>
          <cell r="BO42">
            <v>681.38300000000027</v>
          </cell>
          <cell r="BP42">
            <v>681.15300000000025</v>
          </cell>
          <cell r="BQ42">
            <v>681.83300000000031</v>
          </cell>
          <cell r="BR42">
            <v>681.60300000000029</v>
          </cell>
          <cell r="BS42">
            <v>683.44299999999998</v>
          </cell>
          <cell r="BT42">
            <v>684.70299999999997</v>
          </cell>
          <cell r="BU42" t="b">
            <v>0</v>
          </cell>
          <cell r="BV42">
            <v>1.6099999999996726</v>
          </cell>
          <cell r="BW42">
            <v>3.0999999999996817</v>
          </cell>
          <cell r="BX42">
            <v>2.0599999999996728</v>
          </cell>
          <cell r="BY42">
            <v>450</v>
          </cell>
          <cell r="BZ42">
            <v>0.96250000000000002</v>
          </cell>
          <cell r="CA42">
            <v>0.5625</v>
          </cell>
          <cell r="CB42">
            <v>2.3549999999996771</v>
          </cell>
          <cell r="CC42">
            <v>1.8920540629510763</v>
          </cell>
          <cell r="CD42">
            <v>3680.9024894371182</v>
          </cell>
          <cell r="CE42">
            <v>4.6150322958460999E-2</v>
          </cell>
          <cell r="CF42">
            <v>380.74016440730321</v>
          </cell>
          <cell r="CG42">
            <v>4061.6426538444216</v>
          </cell>
          <cell r="CH42">
            <v>1.5</v>
          </cell>
          <cell r="CI42">
            <v>4487</v>
          </cell>
          <cell r="CJ42">
            <v>1.3578034278508206</v>
          </cell>
          <cell r="CK42">
            <v>1.5</v>
          </cell>
          <cell r="CL42">
            <v>2</v>
          </cell>
          <cell r="CM42">
            <v>2</v>
          </cell>
        </row>
        <row r="43">
          <cell r="A43">
            <v>32</v>
          </cell>
          <cell r="B43" t="str">
            <v>C63</v>
          </cell>
          <cell r="C43" t="str">
            <v>C18</v>
          </cell>
          <cell r="F43">
            <v>0.44</v>
          </cell>
          <cell r="G43">
            <v>5</v>
          </cell>
          <cell r="J43">
            <v>0</v>
          </cell>
          <cell r="K43">
            <v>0</v>
          </cell>
          <cell r="L43">
            <v>4.6541116427098697</v>
          </cell>
          <cell r="M43">
            <v>4.6541116427098697</v>
          </cell>
          <cell r="N43">
            <v>437.8905648792479</v>
          </cell>
          <cell r="O43">
            <v>0.62915394402035474</v>
          </cell>
          <cell r="P43">
            <v>120.73273186182797</v>
          </cell>
          <cell r="S43">
            <v>12.92</v>
          </cell>
          <cell r="U43">
            <v>0</v>
          </cell>
          <cell r="X43">
            <v>0</v>
          </cell>
          <cell r="Y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7.5556159999999997</v>
          </cell>
          <cell r="AE43">
            <v>24.104294214297553</v>
          </cell>
          <cell r="AF43">
            <v>24.104294214297553</v>
          </cell>
          <cell r="AG43">
            <v>25.396294214297555</v>
          </cell>
          <cell r="AH43">
            <v>146.12902607612551</v>
          </cell>
          <cell r="AI43">
            <v>3.93</v>
          </cell>
          <cell r="AJ43">
            <v>0.38</v>
          </cell>
          <cell r="AK43">
            <v>18</v>
          </cell>
          <cell r="AL43">
            <v>0.45</v>
          </cell>
          <cell r="AM43">
            <v>1.4E-2</v>
          </cell>
          <cell r="AN43">
            <v>0.36901016235351564</v>
          </cell>
          <cell r="AO43">
            <v>0.26806640625</v>
          </cell>
          <cell r="AP43">
            <v>0.8200225830078125</v>
          </cell>
          <cell r="AQ43">
            <v>1.0469238242441505</v>
          </cell>
          <cell r="AR43">
            <v>0.52562657530616341</v>
          </cell>
          <cell r="AS43">
            <v>0.41680087223403262</v>
          </cell>
          <cell r="AT43">
            <v>5.5863888571355602E-2</v>
          </cell>
          <cell r="AU43">
            <v>0.42487405092487124</v>
          </cell>
          <cell r="AV43">
            <v>1.0278688540258512</v>
          </cell>
          <cell r="AW43">
            <v>163.47547780848203</v>
          </cell>
          <cell r="AX43">
            <v>0.89388957925127732</v>
          </cell>
          <cell r="AY43">
            <v>176.46914278751129</v>
          </cell>
          <cell r="AZ43" t="str">
            <v>33°42'40''</v>
          </cell>
          <cell r="BA43">
            <v>4.4007882766342536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0.34315939100466131</v>
          </cell>
          <cell r="BH43">
            <v>2.6666666666666665</v>
          </cell>
          <cell r="BI43">
            <v>1.2</v>
          </cell>
          <cell r="BJ43">
            <v>4.2089160445659177E-2</v>
          </cell>
          <cell r="BK43">
            <v>0.31015556669565919</v>
          </cell>
          <cell r="BL43">
            <v>1.5244101460617601E-2</v>
          </cell>
          <cell r="BM43">
            <v>0.39047960178753216</v>
          </cell>
          <cell r="BN43">
            <v>0.02</v>
          </cell>
          <cell r="BO43">
            <v>681.13300000000027</v>
          </cell>
          <cell r="BP43">
            <v>681.12300000000027</v>
          </cell>
          <cell r="BQ43">
            <v>681.58300000000031</v>
          </cell>
          <cell r="BR43">
            <v>681.57300000000032</v>
          </cell>
          <cell r="BS43">
            <v>684.70299999999997</v>
          </cell>
          <cell r="BT43">
            <v>684.57300000000009</v>
          </cell>
          <cell r="BU43">
            <v>0</v>
          </cell>
          <cell r="BV43">
            <v>3.1199999999996635</v>
          </cell>
          <cell r="BW43">
            <v>2.9999999999997726</v>
          </cell>
          <cell r="BX43">
            <v>3.5699999999996637</v>
          </cell>
          <cell r="BY43">
            <v>450</v>
          </cell>
          <cell r="BZ43">
            <v>0.96250000000000002</v>
          </cell>
          <cell r="CA43">
            <v>0.5625</v>
          </cell>
          <cell r="CB43">
            <v>3.0599999999997181</v>
          </cell>
          <cell r="CC43">
            <v>2.2869584185782901</v>
          </cell>
          <cell r="CD43">
            <v>4449.1704021681926</v>
          </cell>
          <cell r="CE43">
            <v>2.786784652648655E-2</v>
          </cell>
          <cell r="CF43">
            <v>229.90973384351403</v>
          </cell>
          <cell r="CG43">
            <v>4679.0801360117066</v>
          </cell>
          <cell r="CH43">
            <v>1.5</v>
          </cell>
          <cell r="CI43">
            <v>4487</v>
          </cell>
          <cell r="CJ43">
            <v>1.5642122139553285</v>
          </cell>
          <cell r="CK43">
            <v>1.9</v>
          </cell>
          <cell r="CL43">
            <v>2</v>
          </cell>
          <cell r="CM43">
            <v>2</v>
          </cell>
        </row>
        <row r="44">
          <cell r="A44">
            <v>33</v>
          </cell>
          <cell r="F44">
            <v>0</v>
          </cell>
          <cell r="G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S44">
            <v>0</v>
          </cell>
          <cell r="U44">
            <v>0</v>
          </cell>
          <cell r="X44">
            <v>0</v>
          </cell>
          <cell r="Y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681.12300000000027</v>
          </cell>
          <cell r="BP44">
            <v>0</v>
          </cell>
          <cell r="BQ44">
            <v>681.12300000000027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0.4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 t="e">
            <v>#VALUE!</v>
          </cell>
          <cell r="CF44" t="e">
            <v>#VALUE!</v>
          </cell>
          <cell r="CG44" t="e">
            <v>#VALUE!</v>
          </cell>
          <cell r="CH44">
            <v>1.5</v>
          </cell>
          <cell r="CI44" t="e">
            <v>#VALUE!</v>
          </cell>
          <cell r="CJ44" t="e">
            <v>#VALUE!</v>
          </cell>
          <cell r="CK44" t="e">
            <v>#VALUE!</v>
          </cell>
          <cell r="CL44">
            <v>2</v>
          </cell>
          <cell r="CM44">
            <v>2</v>
          </cell>
        </row>
        <row r="45">
          <cell r="A45">
            <v>34</v>
          </cell>
          <cell r="F45">
            <v>0</v>
          </cell>
          <cell r="G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S45">
            <v>0</v>
          </cell>
          <cell r="U45">
            <v>0</v>
          </cell>
          <cell r="X45">
            <v>0</v>
          </cell>
          <cell r="Y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</v>
          </cell>
          <cell r="BR45">
            <v>0</v>
          </cell>
          <cell r="BS45">
            <v>0</v>
          </cell>
          <cell r="BT45">
            <v>0</v>
          </cell>
          <cell r="BU45">
            <v>0</v>
          </cell>
          <cell r="BV45">
            <v>0</v>
          </cell>
          <cell r="BW45">
            <v>0</v>
          </cell>
          <cell r="BX45">
            <v>0</v>
          </cell>
          <cell r="BY45">
            <v>0</v>
          </cell>
          <cell r="BZ45">
            <v>0.4</v>
          </cell>
          <cell r="CA45">
            <v>0</v>
          </cell>
          <cell r="CB45">
            <v>0</v>
          </cell>
          <cell r="CC45">
            <v>0</v>
          </cell>
          <cell r="CD45">
            <v>0</v>
          </cell>
          <cell r="CE45" t="e">
            <v>#VALUE!</v>
          </cell>
          <cell r="CF45" t="e">
            <v>#VALUE!</v>
          </cell>
          <cell r="CG45" t="e">
            <v>#VALUE!</v>
          </cell>
          <cell r="CH45">
            <v>1.5</v>
          </cell>
          <cell r="CI45" t="e">
            <v>#VALUE!</v>
          </cell>
          <cell r="CJ45" t="e">
            <v>#VALUE!</v>
          </cell>
          <cell r="CK45" t="e">
            <v>#VALUE!</v>
          </cell>
          <cell r="CL45">
            <v>2</v>
          </cell>
          <cell r="CM45">
            <v>2</v>
          </cell>
        </row>
        <row r="46">
          <cell r="A46">
            <v>35</v>
          </cell>
          <cell r="F46">
            <v>0</v>
          </cell>
          <cell r="G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S46">
            <v>0</v>
          </cell>
          <cell r="U46">
            <v>0</v>
          </cell>
          <cell r="X46">
            <v>0</v>
          </cell>
          <cell r="Y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</v>
          </cell>
          <cell r="BR46">
            <v>0</v>
          </cell>
          <cell r="BS46">
            <v>0</v>
          </cell>
          <cell r="BT46">
            <v>0</v>
          </cell>
          <cell r="BU46">
            <v>0</v>
          </cell>
          <cell r="BV46">
            <v>0</v>
          </cell>
          <cell r="BW46">
            <v>0</v>
          </cell>
          <cell r="BX46">
            <v>0</v>
          </cell>
          <cell r="BY46">
            <v>0</v>
          </cell>
          <cell r="BZ46">
            <v>0.4</v>
          </cell>
          <cell r="CA46">
            <v>0</v>
          </cell>
          <cell r="CB46">
            <v>0</v>
          </cell>
          <cell r="CC46">
            <v>0</v>
          </cell>
          <cell r="CD46">
            <v>0</v>
          </cell>
          <cell r="CE46" t="e">
            <v>#VALUE!</v>
          </cell>
          <cell r="CF46" t="e">
            <v>#VALUE!</v>
          </cell>
          <cell r="CG46" t="e">
            <v>#VALUE!</v>
          </cell>
          <cell r="CH46">
            <v>1.3</v>
          </cell>
          <cell r="CI46" t="e">
            <v>#VALUE!</v>
          </cell>
          <cell r="CJ46" t="e">
            <v>#VALUE!</v>
          </cell>
          <cell r="CK46" t="e">
            <v>#VALUE!</v>
          </cell>
          <cell r="CL46">
            <v>1</v>
          </cell>
          <cell r="CM46">
            <v>4</v>
          </cell>
        </row>
        <row r="47">
          <cell r="A47">
            <v>36</v>
          </cell>
          <cell r="F47">
            <v>0</v>
          </cell>
          <cell r="G47">
            <v>0</v>
          </cell>
          <cell r="J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S47">
            <v>0</v>
          </cell>
          <cell r="U47">
            <v>0</v>
          </cell>
          <cell r="X47">
            <v>0</v>
          </cell>
          <cell r="Y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  <cell r="BF47">
            <v>0</v>
          </cell>
          <cell r="BG47">
            <v>0</v>
          </cell>
          <cell r="BH47">
            <v>0</v>
          </cell>
          <cell r="BI47">
            <v>0</v>
          </cell>
          <cell r="BJ47">
            <v>0</v>
          </cell>
          <cell r="BK47">
            <v>0</v>
          </cell>
          <cell r="BL47">
            <v>0</v>
          </cell>
          <cell r="BM47">
            <v>0</v>
          </cell>
          <cell r="BN47">
            <v>0</v>
          </cell>
          <cell r="BO47">
            <v>0</v>
          </cell>
          <cell r="BP47">
            <v>0</v>
          </cell>
          <cell r="BQ47">
            <v>0</v>
          </cell>
          <cell r="BR47">
            <v>0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</v>
          </cell>
          <cell r="BX47">
            <v>0</v>
          </cell>
          <cell r="BY47">
            <v>0</v>
          </cell>
          <cell r="BZ47">
            <v>0.4</v>
          </cell>
          <cell r="CA47">
            <v>0</v>
          </cell>
          <cell r="CB47">
            <v>0</v>
          </cell>
          <cell r="CC47">
            <v>0</v>
          </cell>
          <cell r="CD47">
            <v>0</v>
          </cell>
          <cell r="CE47" t="e">
            <v>#VALUE!</v>
          </cell>
          <cell r="CF47" t="e">
            <v>#VALUE!</v>
          </cell>
          <cell r="CG47" t="e">
            <v>#VALUE!</v>
          </cell>
          <cell r="CH47">
            <v>1.5</v>
          </cell>
          <cell r="CI47" t="e">
            <v>#VALUE!</v>
          </cell>
          <cell r="CJ47" t="e">
            <v>#VALUE!</v>
          </cell>
          <cell r="CK47" t="e">
            <v>#VALUE!</v>
          </cell>
          <cell r="CL47">
            <v>1</v>
          </cell>
          <cell r="CM47">
            <v>2</v>
          </cell>
        </row>
        <row r="48">
          <cell r="A48">
            <v>37</v>
          </cell>
          <cell r="B48">
            <v>0</v>
          </cell>
          <cell r="C48" t="str">
            <v/>
          </cell>
          <cell r="D48" t="b">
            <v>1</v>
          </cell>
          <cell r="E48">
            <v>0</v>
          </cell>
          <cell r="F48">
            <v>0</v>
          </cell>
          <cell r="G48">
            <v>0</v>
          </cell>
          <cell r="H48" t="b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 t="b">
            <v>1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 t="str">
            <v/>
          </cell>
          <cell r="X48">
            <v>0</v>
          </cell>
          <cell r="Y48">
            <v>0</v>
          </cell>
          <cell r="Z48" t="b">
            <v>1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4.170511198008438E-67</v>
          </cell>
          <cell r="AK48" t="str">
            <v>M. DE O. PREPARACIÓN MEZCLAS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</v>
          </cell>
          <cell r="BR48">
            <v>0</v>
          </cell>
          <cell r="BS48">
            <v>0</v>
          </cell>
          <cell r="BT48">
            <v>0</v>
          </cell>
          <cell r="BU48">
            <v>0</v>
          </cell>
          <cell r="BV48">
            <v>0</v>
          </cell>
          <cell r="BW48">
            <v>0</v>
          </cell>
          <cell r="BX48">
            <v>0</v>
          </cell>
          <cell r="BY48">
            <v>0</v>
          </cell>
          <cell r="BZ48">
            <v>0.4</v>
          </cell>
          <cell r="CA48">
            <v>0</v>
          </cell>
          <cell r="CB48">
            <v>0</v>
          </cell>
          <cell r="CC48">
            <v>0</v>
          </cell>
          <cell r="CD48">
            <v>0</v>
          </cell>
          <cell r="CE48" t="e">
            <v>#VALUE!</v>
          </cell>
          <cell r="CF48" t="e">
            <v>#VALUE!</v>
          </cell>
          <cell r="CG48" t="e">
            <v>#VALUE!</v>
          </cell>
          <cell r="CH48">
            <v>1.3</v>
          </cell>
          <cell r="CI48" t="e">
            <v>#VALUE!</v>
          </cell>
          <cell r="CJ48" t="e">
            <v>#VALUE!</v>
          </cell>
          <cell r="CK48" t="e">
            <v>#VALUE!</v>
          </cell>
          <cell r="CL48">
            <v>1</v>
          </cell>
          <cell r="CM48">
            <v>4</v>
          </cell>
        </row>
        <row r="49">
          <cell r="A49">
            <v>38</v>
          </cell>
          <cell r="F49">
            <v>0</v>
          </cell>
          <cell r="G49">
            <v>0</v>
          </cell>
          <cell r="J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S49">
            <v>0</v>
          </cell>
          <cell r="U49">
            <v>0</v>
          </cell>
          <cell r="X49">
            <v>0</v>
          </cell>
          <cell r="Y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</v>
          </cell>
          <cell r="BR49">
            <v>0</v>
          </cell>
          <cell r="BS49">
            <v>0</v>
          </cell>
          <cell r="BT49">
            <v>0</v>
          </cell>
          <cell r="BU49">
            <v>0</v>
          </cell>
          <cell r="BV49">
            <v>0</v>
          </cell>
          <cell r="BW49">
            <v>0</v>
          </cell>
          <cell r="BX49">
            <v>0</v>
          </cell>
          <cell r="BY49">
            <v>0</v>
          </cell>
          <cell r="BZ49">
            <v>0.4</v>
          </cell>
          <cell r="CA49">
            <v>0</v>
          </cell>
          <cell r="CB49">
            <v>0</v>
          </cell>
          <cell r="CC49">
            <v>0</v>
          </cell>
          <cell r="CD49">
            <v>0</v>
          </cell>
          <cell r="CE49" t="e">
            <v>#VALUE!</v>
          </cell>
          <cell r="CF49" t="e">
            <v>#VALUE!</v>
          </cell>
          <cell r="CG49" t="e">
            <v>#VALUE!</v>
          </cell>
          <cell r="CH49">
            <v>1.3</v>
          </cell>
          <cell r="CI49" t="e">
            <v>#VALUE!</v>
          </cell>
          <cell r="CJ49" t="e">
            <v>#VALUE!</v>
          </cell>
          <cell r="CK49" t="e">
            <v>#VALUE!</v>
          </cell>
          <cell r="CL49">
            <v>1</v>
          </cell>
          <cell r="CM49">
            <v>4</v>
          </cell>
        </row>
        <row r="50">
          <cell r="A50">
            <v>39</v>
          </cell>
          <cell r="F50">
            <v>0</v>
          </cell>
          <cell r="G50">
            <v>0</v>
          </cell>
          <cell r="J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S50">
            <v>0</v>
          </cell>
          <cell r="U50">
            <v>0</v>
          </cell>
          <cell r="X50">
            <v>0</v>
          </cell>
          <cell r="Y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  <cell r="BF50">
            <v>0</v>
          </cell>
          <cell r="BG50">
            <v>0</v>
          </cell>
          <cell r="BH50">
            <v>0</v>
          </cell>
          <cell r="BI50">
            <v>0</v>
          </cell>
          <cell r="BJ50">
            <v>0</v>
          </cell>
          <cell r="BK50">
            <v>0</v>
          </cell>
          <cell r="BL50">
            <v>0</v>
          </cell>
          <cell r="BM50">
            <v>0</v>
          </cell>
          <cell r="BN50">
            <v>0</v>
          </cell>
          <cell r="BO50">
            <v>0</v>
          </cell>
          <cell r="BP50">
            <v>0</v>
          </cell>
          <cell r="BQ50">
            <v>0</v>
          </cell>
          <cell r="BR50">
            <v>0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</v>
          </cell>
          <cell r="BX50">
            <v>0</v>
          </cell>
          <cell r="BY50">
            <v>0</v>
          </cell>
          <cell r="BZ50">
            <v>0.4</v>
          </cell>
          <cell r="CA50">
            <v>0</v>
          </cell>
          <cell r="CB50">
            <v>0</v>
          </cell>
          <cell r="CC50">
            <v>0</v>
          </cell>
          <cell r="CD50">
            <v>0</v>
          </cell>
          <cell r="CE50" t="e">
            <v>#VALUE!</v>
          </cell>
          <cell r="CF50" t="e">
            <v>#VALUE!</v>
          </cell>
          <cell r="CG50" t="e">
            <v>#VALUE!</v>
          </cell>
          <cell r="CH50">
            <v>1.5</v>
          </cell>
          <cell r="CI50" t="e">
            <v>#VALUE!</v>
          </cell>
          <cell r="CJ50" t="e">
            <v>#VALUE!</v>
          </cell>
          <cell r="CK50" t="e">
            <v>#VALUE!</v>
          </cell>
          <cell r="CL50">
            <v>2</v>
          </cell>
          <cell r="CM50">
            <v>2</v>
          </cell>
        </row>
        <row r="51">
          <cell r="A51">
            <v>40</v>
          </cell>
          <cell r="F51">
            <v>0</v>
          </cell>
          <cell r="G51">
            <v>0</v>
          </cell>
          <cell r="J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S51">
            <v>0</v>
          </cell>
          <cell r="U51">
            <v>0</v>
          </cell>
          <cell r="X51">
            <v>0</v>
          </cell>
          <cell r="Y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AX51">
            <v>0</v>
          </cell>
          <cell r="AY51">
            <v>0</v>
          </cell>
          <cell r="BA51">
            <v>0</v>
          </cell>
          <cell r="BB51">
            <v>0</v>
          </cell>
          <cell r="BC51">
            <v>0</v>
          </cell>
          <cell r="BD51">
            <v>0</v>
          </cell>
          <cell r="BE51">
            <v>0</v>
          </cell>
          <cell r="BF51">
            <v>0</v>
          </cell>
          <cell r="BG51">
            <v>0</v>
          </cell>
          <cell r="BH51">
            <v>0</v>
          </cell>
          <cell r="BI51">
            <v>0</v>
          </cell>
          <cell r="BJ51">
            <v>0</v>
          </cell>
          <cell r="BK51">
            <v>0</v>
          </cell>
          <cell r="BL51">
            <v>0</v>
          </cell>
          <cell r="BM51">
            <v>0</v>
          </cell>
          <cell r="BN51">
            <v>0</v>
          </cell>
          <cell r="BO51">
            <v>0</v>
          </cell>
          <cell r="BP51">
            <v>0</v>
          </cell>
          <cell r="BQ51">
            <v>0</v>
          </cell>
          <cell r="BR51">
            <v>0</v>
          </cell>
          <cell r="BS51">
            <v>0</v>
          </cell>
          <cell r="BT51">
            <v>0</v>
          </cell>
          <cell r="BU51">
            <v>0</v>
          </cell>
          <cell r="BV51">
            <v>0</v>
          </cell>
          <cell r="BW51">
            <v>0</v>
          </cell>
          <cell r="BX51">
            <v>0</v>
          </cell>
          <cell r="BY51">
            <v>0</v>
          </cell>
          <cell r="BZ51">
            <v>0.4</v>
          </cell>
          <cell r="CA51">
            <v>0</v>
          </cell>
          <cell r="CB51">
            <v>0</v>
          </cell>
          <cell r="CC51">
            <v>0</v>
          </cell>
          <cell r="CD51">
            <v>0</v>
          </cell>
          <cell r="CE51" t="e">
            <v>#VALUE!</v>
          </cell>
          <cell r="CF51" t="e">
            <v>#VALUE!</v>
          </cell>
          <cell r="CG51" t="e">
            <v>#VALUE!</v>
          </cell>
          <cell r="CH51">
            <v>1.5</v>
          </cell>
          <cell r="CI51" t="e">
            <v>#VALUE!</v>
          </cell>
          <cell r="CJ51" t="e">
            <v>#VALUE!</v>
          </cell>
          <cell r="CK51" t="e">
            <v>#VALUE!</v>
          </cell>
          <cell r="CL51">
            <v>2</v>
          </cell>
          <cell r="CM51">
            <v>2</v>
          </cell>
        </row>
        <row r="52">
          <cell r="A52">
            <v>41</v>
          </cell>
          <cell r="F52">
            <v>0</v>
          </cell>
          <cell r="G52">
            <v>0</v>
          </cell>
          <cell r="J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S52">
            <v>0</v>
          </cell>
          <cell r="U52">
            <v>0</v>
          </cell>
          <cell r="X52">
            <v>0</v>
          </cell>
          <cell r="Y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0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  <cell r="BB52">
            <v>0</v>
          </cell>
          <cell r="BC52">
            <v>0</v>
          </cell>
          <cell r="BD52">
            <v>0</v>
          </cell>
          <cell r="BE52">
            <v>0</v>
          </cell>
          <cell r="BF52">
            <v>0</v>
          </cell>
          <cell r="BG52">
            <v>0</v>
          </cell>
          <cell r="BH52">
            <v>0</v>
          </cell>
          <cell r="BI52">
            <v>0</v>
          </cell>
          <cell r="BJ52">
            <v>0</v>
          </cell>
          <cell r="BK52">
            <v>0</v>
          </cell>
          <cell r="BL52">
            <v>0</v>
          </cell>
          <cell r="BM52">
            <v>0</v>
          </cell>
          <cell r="BN52">
            <v>0</v>
          </cell>
          <cell r="BO52">
            <v>0</v>
          </cell>
          <cell r="BP52">
            <v>0</v>
          </cell>
          <cell r="BQ52">
            <v>0</v>
          </cell>
          <cell r="BR52">
            <v>0</v>
          </cell>
          <cell r="BS52">
            <v>0</v>
          </cell>
          <cell r="BT52">
            <v>0</v>
          </cell>
          <cell r="BU52">
            <v>0</v>
          </cell>
          <cell r="BV52">
            <v>0</v>
          </cell>
          <cell r="BW52">
            <v>0</v>
          </cell>
          <cell r="BX52">
            <v>0</v>
          </cell>
          <cell r="BY52">
            <v>0</v>
          </cell>
          <cell r="BZ52">
            <v>0.4</v>
          </cell>
          <cell r="CA52">
            <v>0</v>
          </cell>
          <cell r="CB52">
            <v>0</v>
          </cell>
          <cell r="CC52">
            <v>0</v>
          </cell>
          <cell r="CD52">
            <v>0</v>
          </cell>
          <cell r="CE52" t="e">
            <v>#VALUE!</v>
          </cell>
          <cell r="CF52" t="e">
            <v>#VALUE!</v>
          </cell>
          <cell r="CG52" t="e">
            <v>#VALUE!</v>
          </cell>
          <cell r="CH52">
            <v>1.3</v>
          </cell>
          <cell r="CI52" t="e">
            <v>#VALUE!</v>
          </cell>
          <cell r="CJ52" t="e">
            <v>#VALUE!</v>
          </cell>
          <cell r="CK52" t="e">
            <v>#VALUE!</v>
          </cell>
          <cell r="CL52">
            <v>5</v>
          </cell>
          <cell r="CM52">
            <v>4</v>
          </cell>
        </row>
        <row r="53">
          <cell r="A53">
            <v>42</v>
          </cell>
          <cell r="F53">
            <v>0</v>
          </cell>
          <cell r="G53">
            <v>0</v>
          </cell>
          <cell r="J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S53">
            <v>0</v>
          </cell>
          <cell r="U53">
            <v>0</v>
          </cell>
          <cell r="X53">
            <v>0</v>
          </cell>
          <cell r="Y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>
            <v>0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  <cell r="BF53">
            <v>0</v>
          </cell>
          <cell r="BG53">
            <v>0</v>
          </cell>
          <cell r="BH53">
            <v>0</v>
          </cell>
          <cell r="BI53">
            <v>0</v>
          </cell>
          <cell r="BJ53">
            <v>0</v>
          </cell>
          <cell r="BK53">
            <v>0</v>
          </cell>
          <cell r="BL53">
            <v>0</v>
          </cell>
          <cell r="BM53">
            <v>0</v>
          </cell>
          <cell r="BN53">
            <v>0</v>
          </cell>
          <cell r="BO53">
            <v>0</v>
          </cell>
          <cell r="BP53">
            <v>0</v>
          </cell>
          <cell r="BQ53">
            <v>0</v>
          </cell>
          <cell r="BR53">
            <v>0</v>
          </cell>
          <cell r="BS53">
            <v>0</v>
          </cell>
          <cell r="BT53">
            <v>0</v>
          </cell>
          <cell r="BU53">
            <v>0</v>
          </cell>
          <cell r="BV53">
            <v>0</v>
          </cell>
          <cell r="BW53">
            <v>0</v>
          </cell>
          <cell r="BX53">
            <v>0</v>
          </cell>
          <cell r="BY53">
            <v>0</v>
          </cell>
          <cell r="BZ53">
            <v>0.4</v>
          </cell>
          <cell r="CA53">
            <v>0</v>
          </cell>
          <cell r="CB53">
            <v>0</v>
          </cell>
          <cell r="CC53">
            <v>0</v>
          </cell>
          <cell r="CD53">
            <v>0</v>
          </cell>
          <cell r="CE53" t="e">
            <v>#VALUE!</v>
          </cell>
          <cell r="CF53" t="e">
            <v>#VALUE!</v>
          </cell>
          <cell r="CG53" t="e">
            <v>#VALUE!</v>
          </cell>
          <cell r="CH53">
            <v>1.3</v>
          </cell>
          <cell r="CI53" t="e">
            <v>#VALUE!</v>
          </cell>
          <cell r="CJ53" t="e">
            <v>#VALUE!</v>
          </cell>
          <cell r="CK53" t="e">
            <v>#VALUE!</v>
          </cell>
          <cell r="CL53">
            <v>5</v>
          </cell>
          <cell r="CM53">
            <v>4</v>
          </cell>
        </row>
        <row r="54">
          <cell r="A54">
            <v>43</v>
          </cell>
          <cell r="F54">
            <v>0</v>
          </cell>
          <cell r="G54">
            <v>0</v>
          </cell>
          <cell r="J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S54">
            <v>0</v>
          </cell>
          <cell r="U54">
            <v>0</v>
          </cell>
          <cell r="X54">
            <v>0</v>
          </cell>
          <cell r="Y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>
            <v>0</v>
          </cell>
          <cell r="AY54">
            <v>0</v>
          </cell>
          <cell r="AZ54">
            <v>0</v>
          </cell>
          <cell r="BA54">
            <v>0</v>
          </cell>
          <cell r="BB54">
            <v>0</v>
          </cell>
          <cell r="BC54">
            <v>0</v>
          </cell>
          <cell r="BD54">
            <v>0</v>
          </cell>
          <cell r="BE54">
            <v>0</v>
          </cell>
          <cell r="BF54">
            <v>0</v>
          </cell>
          <cell r="BG54">
            <v>0</v>
          </cell>
          <cell r="BH54">
            <v>0</v>
          </cell>
          <cell r="BI54">
            <v>0</v>
          </cell>
          <cell r="BJ54">
            <v>0</v>
          </cell>
          <cell r="BK54">
            <v>0</v>
          </cell>
          <cell r="BL54">
            <v>0</v>
          </cell>
          <cell r="BM54">
            <v>0</v>
          </cell>
          <cell r="BN54">
            <v>0</v>
          </cell>
          <cell r="BO54">
            <v>0</v>
          </cell>
          <cell r="BP54">
            <v>0</v>
          </cell>
          <cell r="BQ54">
            <v>0</v>
          </cell>
          <cell r="BR54">
            <v>0</v>
          </cell>
          <cell r="BS54">
            <v>0</v>
          </cell>
          <cell r="BT54">
            <v>0</v>
          </cell>
          <cell r="BU54">
            <v>0</v>
          </cell>
          <cell r="BV54">
            <v>0</v>
          </cell>
          <cell r="BW54">
            <v>0</v>
          </cell>
          <cell r="BX54">
            <v>0</v>
          </cell>
          <cell r="BY54">
            <v>0</v>
          </cell>
          <cell r="BZ54">
            <v>0.4</v>
          </cell>
          <cell r="CA54">
            <v>0</v>
          </cell>
          <cell r="CB54">
            <v>0</v>
          </cell>
          <cell r="CC54">
            <v>0</v>
          </cell>
          <cell r="CD54">
            <v>0</v>
          </cell>
          <cell r="CE54" t="e">
            <v>#VALUE!</v>
          </cell>
          <cell r="CF54" t="e">
            <v>#VALUE!</v>
          </cell>
          <cell r="CG54" t="e">
            <v>#VALUE!</v>
          </cell>
          <cell r="CH54">
            <v>1.3</v>
          </cell>
          <cell r="CI54" t="e">
            <v>#VALUE!</v>
          </cell>
          <cell r="CJ54" t="e">
            <v>#VALUE!</v>
          </cell>
          <cell r="CK54" t="e">
            <v>#VALUE!</v>
          </cell>
          <cell r="CL54">
            <v>1</v>
          </cell>
          <cell r="CM54">
            <v>4</v>
          </cell>
        </row>
        <row r="55">
          <cell r="A55">
            <v>44</v>
          </cell>
          <cell r="F55">
            <v>0</v>
          </cell>
          <cell r="G55">
            <v>0</v>
          </cell>
          <cell r="J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S55">
            <v>0</v>
          </cell>
          <cell r="U55">
            <v>0</v>
          </cell>
          <cell r="X55">
            <v>0</v>
          </cell>
          <cell r="Y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  <cell r="AU55">
            <v>0</v>
          </cell>
          <cell r="AV55">
            <v>0</v>
          </cell>
          <cell r="AW55">
            <v>0</v>
          </cell>
          <cell r="AX55">
            <v>0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0</v>
          </cell>
          <cell r="BD55">
            <v>0</v>
          </cell>
          <cell r="BE55">
            <v>0</v>
          </cell>
          <cell r="BF55">
            <v>0</v>
          </cell>
          <cell r="BG55">
            <v>0</v>
          </cell>
          <cell r="BH55">
            <v>0</v>
          </cell>
          <cell r="BI55">
            <v>0</v>
          </cell>
          <cell r="BJ55">
            <v>0</v>
          </cell>
          <cell r="BK55">
            <v>0</v>
          </cell>
          <cell r="BL55">
            <v>0</v>
          </cell>
          <cell r="BM55">
            <v>0</v>
          </cell>
          <cell r="BN55">
            <v>0</v>
          </cell>
          <cell r="BO55">
            <v>0</v>
          </cell>
          <cell r="BP55">
            <v>0</v>
          </cell>
          <cell r="BQ55">
            <v>0</v>
          </cell>
          <cell r="BR55">
            <v>0</v>
          </cell>
          <cell r="BS55">
            <v>0</v>
          </cell>
          <cell r="BT55">
            <v>0</v>
          </cell>
          <cell r="BU55">
            <v>0</v>
          </cell>
          <cell r="BV55">
            <v>0</v>
          </cell>
          <cell r="BW55">
            <v>0</v>
          </cell>
          <cell r="BX55">
            <v>0</v>
          </cell>
          <cell r="BY55">
            <v>0</v>
          </cell>
          <cell r="BZ55">
            <v>0.4</v>
          </cell>
          <cell r="CA55">
            <v>0</v>
          </cell>
          <cell r="CB55">
            <v>0</v>
          </cell>
          <cell r="CC55">
            <v>0</v>
          </cell>
          <cell r="CD55">
            <v>0</v>
          </cell>
          <cell r="CE55" t="e">
            <v>#VALUE!</v>
          </cell>
          <cell r="CF55" t="e">
            <v>#VALUE!</v>
          </cell>
          <cell r="CG55" t="e">
            <v>#VALUE!</v>
          </cell>
          <cell r="CH55">
            <v>1.3</v>
          </cell>
          <cell r="CI55" t="e">
            <v>#VALUE!</v>
          </cell>
          <cell r="CJ55" t="e">
            <v>#VALUE!</v>
          </cell>
          <cell r="CK55" t="e">
            <v>#VALUE!</v>
          </cell>
          <cell r="CL55">
            <v>5</v>
          </cell>
          <cell r="CM55">
            <v>4</v>
          </cell>
        </row>
        <row r="56">
          <cell r="A56">
            <v>45</v>
          </cell>
          <cell r="F56">
            <v>0</v>
          </cell>
          <cell r="G56">
            <v>0</v>
          </cell>
          <cell r="J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S56">
            <v>0</v>
          </cell>
          <cell r="U56">
            <v>0</v>
          </cell>
          <cell r="X56">
            <v>0</v>
          </cell>
          <cell r="Y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>
            <v>0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  <cell r="BF56">
            <v>0</v>
          </cell>
          <cell r="BG56">
            <v>0</v>
          </cell>
          <cell r="BH56">
            <v>0</v>
          </cell>
          <cell r="BI56">
            <v>0</v>
          </cell>
          <cell r="BJ56">
            <v>0</v>
          </cell>
          <cell r="BK56">
            <v>0</v>
          </cell>
          <cell r="BL56">
            <v>0</v>
          </cell>
          <cell r="BM56">
            <v>0</v>
          </cell>
          <cell r="BN56">
            <v>0</v>
          </cell>
          <cell r="BO56">
            <v>0</v>
          </cell>
          <cell r="BP56">
            <v>0</v>
          </cell>
          <cell r="BQ56">
            <v>0</v>
          </cell>
          <cell r="BR56">
            <v>0</v>
          </cell>
          <cell r="BS56">
            <v>0</v>
          </cell>
          <cell r="BT56">
            <v>0</v>
          </cell>
          <cell r="BU56">
            <v>0</v>
          </cell>
          <cell r="BV56">
            <v>0</v>
          </cell>
          <cell r="BW56">
            <v>0</v>
          </cell>
          <cell r="BX56">
            <v>0</v>
          </cell>
          <cell r="BY56">
            <v>0</v>
          </cell>
          <cell r="BZ56">
            <v>0.4</v>
          </cell>
          <cell r="CA56">
            <v>0</v>
          </cell>
          <cell r="CB56">
            <v>0</v>
          </cell>
          <cell r="CC56">
            <v>0</v>
          </cell>
          <cell r="CD56">
            <v>0</v>
          </cell>
          <cell r="CE56" t="e">
            <v>#VALUE!</v>
          </cell>
          <cell r="CF56" t="e">
            <v>#VALUE!</v>
          </cell>
          <cell r="CG56" t="e">
            <v>#VALUE!</v>
          </cell>
          <cell r="CH56">
            <v>1.3</v>
          </cell>
          <cell r="CI56" t="e">
            <v>#VALUE!</v>
          </cell>
          <cell r="CJ56" t="e">
            <v>#VALUE!</v>
          </cell>
          <cell r="CK56" t="e">
            <v>#VALUE!</v>
          </cell>
          <cell r="CL56">
            <v>5</v>
          </cell>
          <cell r="CM56">
            <v>4</v>
          </cell>
        </row>
        <row r="57">
          <cell r="A57">
            <v>46</v>
          </cell>
          <cell r="F57">
            <v>0</v>
          </cell>
          <cell r="G57">
            <v>0</v>
          </cell>
          <cell r="J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S57">
            <v>0</v>
          </cell>
          <cell r="U57">
            <v>0</v>
          </cell>
          <cell r="X57">
            <v>0</v>
          </cell>
          <cell r="Y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  <cell r="AU57">
            <v>0</v>
          </cell>
          <cell r="AV57">
            <v>0</v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  <cell r="BF57">
            <v>0</v>
          </cell>
          <cell r="BG57">
            <v>0</v>
          </cell>
          <cell r="BH57">
            <v>0</v>
          </cell>
          <cell r="BI57">
            <v>0</v>
          </cell>
          <cell r="BJ57">
            <v>0</v>
          </cell>
          <cell r="BK57">
            <v>0</v>
          </cell>
          <cell r="BL57">
            <v>0</v>
          </cell>
          <cell r="BM57">
            <v>0</v>
          </cell>
          <cell r="BN57">
            <v>0</v>
          </cell>
          <cell r="BO57">
            <v>0</v>
          </cell>
          <cell r="BP57">
            <v>0</v>
          </cell>
          <cell r="BQ57">
            <v>0</v>
          </cell>
          <cell r="BR57">
            <v>0</v>
          </cell>
          <cell r="BS57">
            <v>0</v>
          </cell>
          <cell r="BT57">
            <v>0</v>
          </cell>
          <cell r="BU57">
            <v>0</v>
          </cell>
          <cell r="BV57">
            <v>0</v>
          </cell>
          <cell r="BW57">
            <v>0</v>
          </cell>
          <cell r="BX57">
            <v>0</v>
          </cell>
          <cell r="BY57">
            <v>0</v>
          </cell>
          <cell r="BZ57">
            <v>0.4</v>
          </cell>
          <cell r="CA57">
            <v>0</v>
          </cell>
          <cell r="CB57">
            <v>0</v>
          </cell>
          <cell r="CC57">
            <v>0</v>
          </cell>
          <cell r="CD57">
            <v>0</v>
          </cell>
          <cell r="CE57" t="e">
            <v>#VALUE!</v>
          </cell>
          <cell r="CF57" t="e">
            <v>#VALUE!</v>
          </cell>
          <cell r="CG57" t="e">
            <v>#VALUE!</v>
          </cell>
          <cell r="CH57">
            <v>1.3</v>
          </cell>
          <cell r="CI57" t="e">
            <v>#VALUE!</v>
          </cell>
          <cell r="CJ57" t="e">
            <v>#VALUE!</v>
          </cell>
          <cell r="CK57" t="e">
            <v>#VALUE!</v>
          </cell>
          <cell r="CL57">
            <v>5</v>
          </cell>
          <cell r="CM57">
            <v>4</v>
          </cell>
        </row>
        <row r="58">
          <cell r="A58">
            <v>47</v>
          </cell>
          <cell r="F58">
            <v>0</v>
          </cell>
          <cell r="G58">
            <v>0</v>
          </cell>
          <cell r="J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S58">
            <v>0</v>
          </cell>
          <cell r="U58">
            <v>0</v>
          </cell>
          <cell r="X58">
            <v>0</v>
          </cell>
          <cell r="Y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</v>
          </cell>
          <cell r="BB58">
            <v>0</v>
          </cell>
          <cell r="BC58">
            <v>0</v>
          </cell>
          <cell r="BD58">
            <v>0</v>
          </cell>
          <cell r="BE58">
            <v>0</v>
          </cell>
          <cell r="BF58">
            <v>0</v>
          </cell>
          <cell r="BG58">
            <v>0</v>
          </cell>
          <cell r="BH58">
            <v>0</v>
          </cell>
          <cell r="BI58">
            <v>0</v>
          </cell>
          <cell r="BJ58">
            <v>0</v>
          </cell>
          <cell r="BK58">
            <v>0</v>
          </cell>
          <cell r="BL58">
            <v>0</v>
          </cell>
          <cell r="BM58">
            <v>0</v>
          </cell>
          <cell r="BN58">
            <v>0</v>
          </cell>
          <cell r="BO58">
            <v>0</v>
          </cell>
          <cell r="BP58">
            <v>0</v>
          </cell>
          <cell r="BQ58">
            <v>0</v>
          </cell>
          <cell r="BR58">
            <v>0</v>
          </cell>
          <cell r="BS58">
            <v>0</v>
          </cell>
          <cell r="BT58">
            <v>0</v>
          </cell>
          <cell r="BU58">
            <v>0</v>
          </cell>
          <cell r="BV58">
            <v>0</v>
          </cell>
          <cell r="BW58">
            <v>0</v>
          </cell>
          <cell r="BX58">
            <v>0</v>
          </cell>
          <cell r="BY58">
            <v>0</v>
          </cell>
          <cell r="BZ58">
            <v>0.4</v>
          </cell>
          <cell r="CA58">
            <v>0</v>
          </cell>
          <cell r="CB58">
            <v>0</v>
          </cell>
          <cell r="CC58">
            <v>0</v>
          </cell>
          <cell r="CD58">
            <v>0</v>
          </cell>
          <cell r="CE58" t="e">
            <v>#VALUE!</v>
          </cell>
          <cell r="CF58" t="e">
            <v>#VALUE!</v>
          </cell>
          <cell r="CG58" t="e">
            <v>#VALUE!</v>
          </cell>
          <cell r="CH58">
            <v>1.3</v>
          </cell>
          <cell r="CI58" t="e">
            <v>#VALUE!</v>
          </cell>
          <cell r="CJ58" t="e">
            <v>#VALUE!</v>
          </cell>
          <cell r="CK58" t="e">
            <v>#VALUE!</v>
          </cell>
          <cell r="CL58">
            <v>5</v>
          </cell>
          <cell r="CM58">
            <v>4</v>
          </cell>
        </row>
        <row r="59">
          <cell r="A59">
            <v>48</v>
          </cell>
          <cell r="F59">
            <v>0</v>
          </cell>
          <cell r="G59">
            <v>0</v>
          </cell>
          <cell r="J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S59">
            <v>0</v>
          </cell>
          <cell r="U59">
            <v>0</v>
          </cell>
          <cell r="X59">
            <v>0</v>
          </cell>
          <cell r="Y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</v>
          </cell>
          <cell r="BF59">
            <v>0</v>
          </cell>
          <cell r="BG59">
            <v>0</v>
          </cell>
          <cell r="BH59">
            <v>0</v>
          </cell>
          <cell r="BI59">
            <v>0</v>
          </cell>
          <cell r="BJ59">
            <v>0</v>
          </cell>
          <cell r="BK59">
            <v>0</v>
          </cell>
          <cell r="BL59">
            <v>0</v>
          </cell>
          <cell r="BM59">
            <v>0</v>
          </cell>
          <cell r="BN59">
            <v>0</v>
          </cell>
          <cell r="BO59">
            <v>0</v>
          </cell>
          <cell r="BP59">
            <v>0</v>
          </cell>
          <cell r="BQ59">
            <v>0</v>
          </cell>
          <cell r="BR59">
            <v>0</v>
          </cell>
          <cell r="BS59">
            <v>0</v>
          </cell>
          <cell r="BT59">
            <v>0</v>
          </cell>
          <cell r="BU59">
            <v>0</v>
          </cell>
          <cell r="BV59">
            <v>0</v>
          </cell>
          <cell r="BW59">
            <v>0</v>
          </cell>
          <cell r="BX59">
            <v>0</v>
          </cell>
          <cell r="BY59">
            <v>0</v>
          </cell>
          <cell r="BZ59">
            <v>0.4</v>
          </cell>
          <cell r="CA59">
            <v>0</v>
          </cell>
          <cell r="CB59">
            <v>0</v>
          </cell>
          <cell r="CC59">
            <v>0</v>
          </cell>
          <cell r="CD59">
            <v>0</v>
          </cell>
          <cell r="CE59" t="e">
            <v>#VALUE!</v>
          </cell>
          <cell r="CF59" t="e">
            <v>#VALUE!</v>
          </cell>
          <cell r="CG59" t="e">
            <v>#VALUE!</v>
          </cell>
          <cell r="CH59">
            <v>1.25</v>
          </cell>
          <cell r="CI59">
            <v>0</v>
          </cell>
          <cell r="CJ59" t="e">
            <v>#VALUE!</v>
          </cell>
          <cell r="CK59" t="e">
            <v>#VALUE!</v>
          </cell>
          <cell r="CL59">
            <v>3</v>
          </cell>
          <cell r="CM59">
            <v>3</v>
          </cell>
        </row>
        <row r="60">
          <cell r="A60">
            <v>49</v>
          </cell>
          <cell r="F60">
            <v>0</v>
          </cell>
          <cell r="G60">
            <v>0</v>
          </cell>
          <cell r="J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S60">
            <v>0</v>
          </cell>
          <cell r="U60">
            <v>0</v>
          </cell>
          <cell r="X60">
            <v>0</v>
          </cell>
          <cell r="Y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</v>
          </cell>
          <cell r="AZ60">
            <v>0</v>
          </cell>
          <cell r="BA60">
            <v>0</v>
          </cell>
          <cell r="BB60">
            <v>0</v>
          </cell>
          <cell r="BC60">
            <v>0</v>
          </cell>
          <cell r="BD60">
            <v>0</v>
          </cell>
          <cell r="BE60">
            <v>0</v>
          </cell>
          <cell r="BF60">
            <v>0</v>
          </cell>
          <cell r="BG60">
            <v>0</v>
          </cell>
          <cell r="BH60">
            <v>0</v>
          </cell>
          <cell r="BI60">
            <v>0</v>
          </cell>
          <cell r="BJ60">
            <v>0</v>
          </cell>
          <cell r="BK60">
            <v>0</v>
          </cell>
          <cell r="BL60">
            <v>0</v>
          </cell>
          <cell r="BM60">
            <v>0</v>
          </cell>
          <cell r="BN60">
            <v>0</v>
          </cell>
          <cell r="BO60">
            <v>0</v>
          </cell>
          <cell r="BP60">
            <v>0</v>
          </cell>
          <cell r="BQ60">
            <v>0</v>
          </cell>
          <cell r="BR60">
            <v>0</v>
          </cell>
          <cell r="BS60">
            <v>0</v>
          </cell>
          <cell r="BT60">
            <v>0</v>
          </cell>
          <cell r="BU60">
            <v>0</v>
          </cell>
          <cell r="BV60">
            <v>0</v>
          </cell>
          <cell r="BW60">
            <v>0</v>
          </cell>
          <cell r="BX60">
            <v>0</v>
          </cell>
          <cell r="BY60">
            <v>0</v>
          </cell>
          <cell r="BZ60">
            <v>0.4</v>
          </cell>
          <cell r="CA60">
            <v>0</v>
          </cell>
          <cell r="CB60">
            <v>0</v>
          </cell>
          <cell r="CC60">
            <v>0</v>
          </cell>
          <cell r="CD60">
            <v>0</v>
          </cell>
          <cell r="CE60" t="e">
            <v>#VALUE!</v>
          </cell>
          <cell r="CF60" t="e">
            <v>#VALUE!</v>
          </cell>
          <cell r="CG60" t="e">
            <v>#VALUE!</v>
          </cell>
          <cell r="CH60">
            <v>1.25</v>
          </cell>
          <cell r="CI60">
            <v>0</v>
          </cell>
          <cell r="CJ60" t="e">
            <v>#VALUE!</v>
          </cell>
          <cell r="CK60" t="e">
            <v>#VALUE!</v>
          </cell>
          <cell r="CL60">
            <v>3</v>
          </cell>
          <cell r="CM60">
            <v>3</v>
          </cell>
        </row>
        <row r="61">
          <cell r="A61">
            <v>50</v>
          </cell>
          <cell r="F61">
            <v>0</v>
          </cell>
          <cell r="G61">
            <v>0</v>
          </cell>
          <cell r="J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S61">
            <v>0</v>
          </cell>
          <cell r="U61">
            <v>0</v>
          </cell>
          <cell r="X61">
            <v>0</v>
          </cell>
          <cell r="Y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</v>
          </cell>
          <cell r="BS61">
            <v>0</v>
          </cell>
          <cell r="BT61">
            <v>0</v>
          </cell>
          <cell r="BU61">
            <v>0</v>
          </cell>
          <cell r="BV61">
            <v>0</v>
          </cell>
          <cell r="BW61">
            <v>0</v>
          </cell>
          <cell r="BX61">
            <v>0</v>
          </cell>
          <cell r="BY61">
            <v>0</v>
          </cell>
          <cell r="BZ61">
            <v>0.4</v>
          </cell>
          <cell r="CA61">
            <v>0</v>
          </cell>
          <cell r="CB61">
            <v>0</v>
          </cell>
          <cell r="CC61">
            <v>0</v>
          </cell>
          <cell r="CD61">
            <v>0</v>
          </cell>
          <cell r="CE61" t="e">
            <v>#VALUE!</v>
          </cell>
          <cell r="CF61" t="e">
            <v>#VALUE!</v>
          </cell>
          <cell r="CG61" t="e">
            <v>#VALUE!</v>
          </cell>
          <cell r="CH61">
            <v>1.25</v>
          </cell>
          <cell r="CI61">
            <v>0</v>
          </cell>
          <cell r="CJ61" t="e">
            <v>#VALUE!</v>
          </cell>
          <cell r="CK61" t="e">
            <v>#VALUE!</v>
          </cell>
          <cell r="CL61">
            <v>3</v>
          </cell>
          <cell r="CM61">
            <v>3</v>
          </cell>
        </row>
        <row r="62">
          <cell r="A62">
            <v>51</v>
          </cell>
          <cell r="F62">
            <v>0</v>
          </cell>
          <cell r="G62">
            <v>0</v>
          </cell>
          <cell r="J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S62">
            <v>0</v>
          </cell>
          <cell r="U62">
            <v>0</v>
          </cell>
          <cell r="X62">
            <v>0</v>
          </cell>
          <cell r="Y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</v>
          </cell>
          <cell r="BO62">
            <v>0</v>
          </cell>
          <cell r="BP62">
            <v>0</v>
          </cell>
          <cell r="BQ62">
            <v>0</v>
          </cell>
          <cell r="BR62">
            <v>0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BW62">
            <v>0</v>
          </cell>
          <cell r="BX62">
            <v>0</v>
          </cell>
          <cell r="BY62">
            <v>0</v>
          </cell>
          <cell r="BZ62">
            <v>0.4</v>
          </cell>
          <cell r="CA62">
            <v>0</v>
          </cell>
          <cell r="CB62">
            <v>0</v>
          </cell>
          <cell r="CC62">
            <v>0</v>
          </cell>
          <cell r="CD62">
            <v>0</v>
          </cell>
          <cell r="CE62" t="e">
            <v>#VALUE!</v>
          </cell>
          <cell r="CF62" t="e">
            <v>#VALUE!</v>
          </cell>
          <cell r="CG62" t="e">
            <v>#VALUE!</v>
          </cell>
          <cell r="CH62">
            <v>1.25</v>
          </cell>
          <cell r="CI62">
            <v>0</v>
          </cell>
          <cell r="CJ62" t="e">
            <v>#VALUE!</v>
          </cell>
          <cell r="CK62" t="e">
            <v>#VALUE!</v>
          </cell>
          <cell r="CL62">
            <v>3</v>
          </cell>
          <cell r="CM62">
            <v>3</v>
          </cell>
        </row>
        <row r="63">
          <cell r="A63">
            <v>52</v>
          </cell>
          <cell r="F63">
            <v>0</v>
          </cell>
          <cell r="G63">
            <v>0</v>
          </cell>
          <cell r="J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  <cell r="S63">
            <v>0</v>
          </cell>
          <cell r="U63">
            <v>0</v>
          </cell>
          <cell r="X63">
            <v>0</v>
          </cell>
          <cell r="Y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</v>
          </cell>
          <cell r="AL63">
            <v>0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  <cell r="AU63">
            <v>0</v>
          </cell>
          <cell r="AV63">
            <v>0</v>
          </cell>
          <cell r="AW63">
            <v>0</v>
          </cell>
          <cell r="AX63">
            <v>0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0</v>
          </cell>
          <cell r="BD63">
            <v>0</v>
          </cell>
          <cell r="BE63">
            <v>0</v>
          </cell>
          <cell r="BF63">
            <v>0</v>
          </cell>
          <cell r="BG63">
            <v>0</v>
          </cell>
          <cell r="BH63">
            <v>0</v>
          </cell>
          <cell r="BI63">
            <v>0</v>
          </cell>
          <cell r="BJ63">
            <v>0</v>
          </cell>
          <cell r="BK63">
            <v>0</v>
          </cell>
          <cell r="BL63">
            <v>0</v>
          </cell>
          <cell r="BM63">
            <v>0</v>
          </cell>
          <cell r="BN63">
            <v>0</v>
          </cell>
          <cell r="BO63">
            <v>0</v>
          </cell>
          <cell r="BP63">
            <v>0</v>
          </cell>
          <cell r="BQ63">
            <v>0</v>
          </cell>
          <cell r="BR63">
            <v>0</v>
          </cell>
          <cell r="BS63">
            <v>0</v>
          </cell>
          <cell r="BT63">
            <v>0</v>
          </cell>
          <cell r="BU63">
            <v>0</v>
          </cell>
          <cell r="BV63">
            <v>0</v>
          </cell>
          <cell r="BW63">
            <v>0</v>
          </cell>
          <cell r="BX63">
            <v>0</v>
          </cell>
          <cell r="BY63">
            <v>0</v>
          </cell>
          <cell r="BZ63">
            <v>0.4</v>
          </cell>
          <cell r="CA63">
            <v>0</v>
          </cell>
          <cell r="CB63">
            <v>0</v>
          </cell>
          <cell r="CC63">
            <v>0</v>
          </cell>
          <cell r="CD63">
            <v>0</v>
          </cell>
          <cell r="CE63" t="e">
            <v>#VALUE!</v>
          </cell>
          <cell r="CF63" t="e">
            <v>#VALUE!</v>
          </cell>
          <cell r="CG63" t="e">
            <v>#VALUE!</v>
          </cell>
          <cell r="CH63">
            <v>1.25</v>
          </cell>
          <cell r="CI63">
            <v>0</v>
          </cell>
          <cell r="CJ63" t="e">
            <v>#VALUE!</v>
          </cell>
          <cell r="CK63" t="e">
            <v>#VALUE!</v>
          </cell>
          <cell r="CL63">
            <v>4</v>
          </cell>
          <cell r="CM63">
            <v>3</v>
          </cell>
        </row>
        <row r="64">
          <cell r="A64">
            <v>53</v>
          </cell>
          <cell r="F64">
            <v>0</v>
          </cell>
          <cell r="G64">
            <v>0</v>
          </cell>
          <cell r="J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S64">
            <v>0</v>
          </cell>
          <cell r="U64">
            <v>0</v>
          </cell>
          <cell r="X64">
            <v>0</v>
          </cell>
          <cell r="Y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  <cell r="AL64">
            <v>0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  <cell r="AQ64">
            <v>0</v>
          </cell>
          <cell r="AR64">
            <v>0</v>
          </cell>
          <cell r="AS64">
            <v>0</v>
          </cell>
          <cell r="AT64">
            <v>0</v>
          </cell>
          <cell r="AU64">
            <v>0</v>
          </cell>
          <cell r="AV64">
            <v>0</v>
          </cell>
          <cell r="AW64">
            <v>0</v>
          </cell>
          <cell r="AX64">
            <v>0</v>
          </cell>
          <cell r="AY64">
            <v>0</v>
          </cell>
          <cell r="AZ64">
            <v>0</v>
          </cell>
          <cell r="BA64">
            <v>0</v>
          </cell>
          <cell r="BB64">
            <v>0</v>
          </cell>
          <cell r="BC64">
            <v>0</v>
          </cell>
          <cell r="BD64">
            <v>0</v>
          </cell>
          <cell r="BE64">
            <v>0</v>
          </cell>
          <cell r="BF64">
            <v>0</v>
          </cell>
          <cell r="BG64">
            <v>0</v>
          </cell>
          <cell r="BH64">
            <v>0</v>
          </cell>
          <cell r="BI64">
            <v>0</v>
          </cell>
          <cell r="BJ64">
            <v>0</v>
          </cell>
          <cell r="BK64">
            <v>0</v>
          </cell>
          <cell r="BL64">
            <v>0</v>
          </cell>
          <cell r="BM64">
            <v>0</v>
          </cell>
          <cell r="BN64">
            <v>0</v>
          </cell>
          <cell r="BO64">
            <v>0</v>
          </cell>
          <cell r="BP64">
            <v>0</v>
          </cell>
          <cell r="BQ64">
            <v>0</v>
          </cell>
          <cell r="BR64">
            <v>0</v>
          </cell>
          <cell r="BS64">
            <v>0</v>
          </cell>
          <cell r="BT64">
            <v>0</v>
          </cell>
          <cell r="BU64">
            <v>0</v>
          </cell>
          <cell r="BV64">
            <v>0</v>
          </cell>
          <cell r="BW64">
            <v>0</v>
          </cell>
          <cell r="BX64">
            <v>0</v>
          </cell>
          <cell r="BY64">
            <v>0</v>
          </cell>
          <cell r="BZ64">
            <v>0.4</v>
          </cell>
          <cell r="CA64">
            <v>0</v>
          </cell>
          <cell r="CB64">
            <v>0</v>
          </cell>
          <cell r="CC64">
            <v>0</v>
          </cell>
          <cell r="CD64">
            <v>0</v>
          </cell>
          <cell r="CE64" t="e">
            <v>#VALUE!</v>
          </cell>
          <cell r="CF64" t="e">
            <v>#VALUE!</v>
          </cell>
          <cell r="CG64" t="e">
            <v>#VALUE!</v>
          </cell>
          <cell r="CH64">
            <v>1.3</v>
          </cell>
          <cell r="CI64" t="e">
            <v>#VALUE!</v>
          </cell>
          <cell r="CJ64" t="e">
            <v>#VALUE!</v>
          </cell>
          <cell r="CK64" t="e">
            <v>#VALUE!</v>
          </cell>
          <cell r="CL64">
            <v>5</v>
          </cell>
          <cell r="CM64">
            <v>4</v>
          </cell>
        </row>
        <row r="65">
          <cell r="A65">
            <v>54</v>
          </cell>
          <cell r="F65">
            <v>0</v>
          </cell>
          <cell r="G65">
            <v>0</v>
          </cell>
          <cell r="J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S65">
            <v>0</v>
          </cell>
          <cell r="U65">
            <v>0</v>
          </cell>
          <cell r="X65">
            <v>0</v>
          </cell>
          <cell r="Y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>
            <v>0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0</v>
          </cell>
          <cell r="AV65">
            <v>0</v>
          </cell>
          <cell r="AW65">
            <v>0</v>
          </cell>
          <cell r="AX65">
            <v>0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0</v>
          </cell>
          <cell r="BF65">
            <v>0</v>
          </cell>
          <cell r="BG65">
            <v>0</v>
          </cell>
          <cell r="BH65">
            <v>0</v>
          </cell>
          <cell r="BI65">
            <v>0</v>
          </cell>
          <cell r="BJ65">
            <v>0</v>
          </cell>
          <cell r="BK65">
            <v>0</v>
          </cell>
          <cell r="BL65">
            <v>0</v>
          </cell>
          <cell r="BM65">
            <v>0</v>
          </cell>
          <cell r="BN65">
            <v>0</v>
          </cell>
          <cell r="BO65">
            <v>0</v>
          </cell>
          <cell r="BP65">
            <v>0</v>
          </cell>
          <cell r="BQ65">
            <v>0</v>
          </cell>
          <cell r="BR65">
            <v>0</v>
          </cell>
          <cell r="BS65">
            <v>0</v>
          </cell>
          <cell r="BT65">
            <v>0</v>
          </cell>
          <cell r="BU65">
            <v>0</v>
          </cell>
          <cell r="BV65">
            <v>0</v>
          </cell>
          <cell r="BW65">
            <v>0</v>
          </cell>
          <cell r="BX65">
            <v>0</v>
          </cell>
          <cell r="BY65">
            <v>0</v>
          </cell>
          <cell r="BZ65">
            <v>0.4</v>
          </cell>
          <cell r="CA65">
            <v>0</v>
          </cell>
          <cell r="CB65">
            <v>0</v>
          </cell>
          <cell r="CC65">
            <v>0</v>
          </cell>
          <cell r="CD65">
            <v>0</v>
          </cell>
          <cell r="CE65" t="e">
            <v>#VALUE!</v>
          </cell>
          <cell r="CF65" t="e">
            <v>#VALUE!</v>
          </cell>
          <cell r="CG65" t="e">
            <v>#VALUE!</v>
          </cell>
          <cell r="CH65">
            <v>1.3</v>
          </cell>
          <cell r="CI65" t="e">
            <v>#VALUE!</v>
          </cell>
          <cell r="CJ65" t="e">
            <v>#VALUE!</v>
          </cell>
          <cell r="CK65" t="e">
            <v>#VALUE!</v>
          </cell>
          <cell r="CL65">
            <v>5</v>
          </cell>
          <cell r="CM65">
            <v>4</v>
          </cell>
        </row>
        <row r="66">
          <cell r="A66">
            <v>55</v>
          </cell>
          <cell r="F66">
            <v>0</v>
          </cell>
          <cell r="G66">
            <v>0</v>
          </cell>
          <cell r="J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S66">
            <v>0</v>
          </cell>
          <cell r="U66">
            <v>0</v>
          </cell>
          <cell r="X66">
            <v>0</v>
          </cell>
          <cell r="Y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</v>
          </cell>
          <cell r="AZ66">
            <v>0</v>
          </cell>
          <cell r="BA66">
            <v>0</v>
          </cell>
          <cell r="BB66">
            <v>0</v>
          </cell>
          <cell r="BC66">
            <v>0</v>
          </cell>
          <cell r="BD66">
            <v>0</v>
          </cell>
          <cell r="BE66">
            <v>0</v>
          </cell>
          <cell r="BF66">
            <v>0</v>
          </cell>
          <cell r="BG66">
            <v>0</v>
          </cell>
          <cell r="BH66">
            <v>0</v>
          </cell>
          <cell r="BI66">
            <v>0</v>
          </cell>
          <cell r="BJ66">
            <v>0</v>
          </cell>
          <cell r="BK66">
            <v>0</v>
          </cell>
          <cell r="BL66">
            <v>0</v>
          </cell>
          <cell r="BM66">
            <v>0</v>
          </cell>
          <cell r="BN66">
            <v>0</v>
          </cell>
          <cell r="BO66">
            <v>0</v>
          </cell>
          <cell r="BP66">
            <v>0</v>
          </cell>
          <cell r="BQ66">
            <v>0</v>
          </cell>
          <cell r="BR66">
            <v>0</v>
          </cell>
          <cell r="BS66">
            <v>0</v>
          </cell>
          <cell r="BT66">
            <v>0</v>
          </cell>
          <cell r="BU66">
            <v>0</v>
          </cell>
          <cell r="BV66">
            <v>0</v>
          </cell>
          <cell r="BW66">
            <v>0</v>
          </cell>
          <cell r="BX66">
            <v>0</v>
          </cell>
          <cell r="BY66">
            <v>0</v>
          </cell>
          <cell r="BZ66">
            <v>0.4</v>
          </cell>
          <cell r="CA66">
            <v>0</v>
          </cell>
          <cell r="CB66">
            <v>0</v>
          </cell>
          <cell r="CC66">
            <v>0</v>
          </cell>
          <cell r="CD66">
            <v>0</v>
          </cell>
          <cell r="CE66" t="e">
            <v>#VALUE!</v>
          </cell>
          <cell r="CF66" t="e">
            <v>#VALUE!</v>
          </cell>
          <cell r="CG66" t="e">
            <v>#VALUE!</v>
          </cell>
          <cell r="CH66">
            <v>1.5</v>
          </cell>
          <cell r="CI66" t="b">
            <v>0</v>
          </cell>
          <cell r="CJ66" t="e">
            <v>#VALUE!</v>
          </cell>
          <cell r="CK66" t="e">
            <v>#VALUE!</v>
          </cell>
          <cell r="CL66">
            <v>5</v>
          </cell>
          <cell r="CM66">
            <v>2</v>
          </cell>
        </row>
        <row r="67">
          <cell r="A67">
            <v>56</v>
          </cell>
          <cell r="F67">
            <v>0</v>
          </cell>
          <cell r="G67">
            <v>0</v>
          </cell>
          <cell r="J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  <cell r="S67">
            <v>0</v>
          </cell>
          <cell r="U67">
            <v>0</v>
          </cell>
          <cell r="X67">
            <v>0</v>
          </cell>
          <cell r="Y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</v>
          </cell>
          <cell r="AZ67">
            <v>0</v>
          </cell>
          <cell r="BA67">
            <v>0</v>
          </cell>
          <cell r="BB67">
            <v>0</v>
          </cell>
          <cell r="BC67">
            <v>0</v>
          </cell>
          <cell r="BD67">
            <v>0</v>
          </cell>
          <cell r="BE67">
            <v>0</v>
          </cell>
          <cell r="BF67">
            <v>0</v>
          </cell>
          <cell r="BG67">
            <v>0</v>
          </cell>
          <cell r="BH67">
            <v>0</v>
          </cell>
          <cell r="BI67">
            <v>0</v>
          </cell>
          <cell r="BJ67">
            <v>0</v>
          </cell>
          <cell r="BK67">
            <v>0</v>
          </cell>
          <cell r="BL67">
            <v>0</v>
          </cell>
          <cell r="BM67">
            <v>0</v>
          </cell>
          <cell r="BN67">
            <v>0</v>
          </cell>
          <cell r="BO67">
            <v>0</v>
          </cell>
          <cell r="BP67">
            <v>0</v>
          </cell>
          <cell r="BQ67">
            <v>0</v>
          </cell>
          <cell r="BR67">
            <v>0</v>
          </cell>
          <cell r="BS67">
            <v>0</v>
          </cell>
          <cell r="BT67">
            <v>0</v>
          </cell>
          <cell r="BU67">
            <v>0</v>
          </cell>
          <cell r="BV67">
            <v>0</v>
          </cell>
          <cell r="BW67">
            <v>0</v>
          </cell>
          <cell r="BX67">
            <v>0</v>
          </cell>
          <cell r="BY67">
            <v>0</v>
          </cell>
          <cell r="BZ67">
            <v>0.4</v>
          </cell>
          <cell r="CA67">
            <v>0</v>
          </cell>
          <cell r="CB67">
            <v>0</v>
          </cell>
          <cell r="CC67">
            <v>0</v>
          </cell>
          <cell r="CD67">
            <v>0</v>
          </cell>
          <cell r="CE67" t="e">
            <v>#VALUE!</v>
          </cell>
          <cell r="CF67" t="e">
            <v>#VALUE!</v>
          </cell>
          <cell r="CG67" t="e">
            <v>#VALUE!</v>
          </cell>
          <cell r="CH67">
            <v>1.3</v>
          </cell>
          <cell r="CI67" t="e">
            <v>#VALUE!</v>
          </cell>
          <cell r="CJ67" t="e">
            <v>#VALUE!</v>
          </cell>
          <cell r="CK67" t="e">
            <v>#VALUE!</v>
          </cell>
          <cell r="CL67">
            <v>5</v>
          </cell>
          <cell r="CM67">
            <v>4</v>
          </cell>
        </row>
        <row r="68">
          <cell r="A68">
            <v>57</v>
          </cell>
          <cell r="F68">
            <v>0</v>
          </cell>
          <cell r="G68">
            <v>0</v>
          </cell>
          <cell r="J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S68">
            <v>0</v>
          </cell>
          <cell r="U68">
            <v>0</v>
          </cell>
          <cell r="X68">
            <v>0</v>
          </cell>
          <cell r="Y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>
            <v>0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  <cell r="AQ68">
            <v>0</v>
          </cell>
          <cell r="AR68">
            <v>0</v>
          </cell>
          <cell r="AS68">
            <v>0</v>
          </cell>
          <cell r="AT68">
            <v>0</v>
          </cell>
          <cell r="AU68">
            <v>0</v>
          </cell>
          <cell r="AV68">
            <v>0</v>
          </cell>
          <cell r="AW68">
            <v>0</v>
          </cell>
          <cell r="AX68">
            <v>0</v>
          </cell>
          <cell r="AY68">
            <v>0</v>
          </cell>
          <cell r="AZ68">
            <v>0</v>
          </cell>
          <cell r="BA68">
            <v>0</v>
          </cell>
          <cell r="BB68">
            <v>0</v>
          </cell>
          <cell r="BC68">
            <v>0</v>
          </cell>
          <cell r="BD68">
            <v>0</v>
          </cell>
          <cell r="BE68">
            <v>0</v>
          </cell>
          <cell r="BF68">
            <v>0</v>
          </cell>
          <cell r="BG68">
            <v>0</v>
          </cell>
          <cell r="BH68">
            <v>0</v>
          </cell>
          <cell r="BI68">
            <v>0</v>
          </cell>
          <cell r="BJ68">
            <v>0</v>
          </cell>
          <cell r="BK68">
            <v>0</v>
          </cell>
          <cell r="BL68">
            <v>0</v>
          </cell>
          <cell r="BM68">
            <v>0</v>
          </cell>
          <cell r="BN68">
            <v>0</v>
          </cell>
          <cell r="BO68">
            <v>0</v>
          </cell>
          <cell r="BP68">
            <v>0</v>
          </cell>
          <cell r="BQ68">
            <v>0</v>
          </cell>
          <cell r="BR68">
            <v>0</v>
          </cell>
          <cell r="BS68">
            <v>0</v>
          </cell>
          <cell r="BT68">
            <v>0</v>
          </cell>
          <cell r="BU68">
            <v>0</v>
          </cell>
          <cell r="BV68">
            <v>0</v>
          </cell>
          <cell r="BW68">
            <v>0</v>
          </cell>
          <cell r="BX68">
            <v>0</v>
          </cell>
          <cell r="BY68">
            <v>0</v>
          </cell>
          <cell r="BZ68">
            <v>0.4</v>
          </cell>
          <cell r="CA68">
            <v>0</v>
          </cell>
          <cell r="CB68">
            <v>0</v>
          </cell>
          <cell r="CC68">
            <v>0</v>
          </cell>
          <cell r="CD68">
            <v>0</v>
          </cell>
          <cell r="CE68" t="e">
            <v>#VALUE!</v>
          </cell>
          <cell r="CF68" t="e">
            <v>#VALUE!</v>
          </cell>
          <cell r="CG68" t="e">
            <v>#VALUE!</v>
          </cell>
          <cell r="CH68">
            <v>1.3</v>
          </cell>
          <cell r="CI68" t="e">
            <v>#VALUE!</v>
          </cell>
          <cell r="CJ68" t="e">
            <v>#VALUE!</v>
          </cell>
          <cell r="CK68" t="e">
            <v>#VALUE!</v>
          </cell>
          <cell r="CL68">
            <v>5</v>
          </cell>
          <cell r="CM68">
            <v>4</v>
          </cell>
        </row>
        <row r="69">
          <cell r="A69">
            <v>58</v>
          </cell>
          <cell r="F69">
            <v>0</v>
          </cell>
          <cell r="G69">
            <v>0</v>
          </cell>
          <cell r="J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S69">
            <v>0</v>
          </cell>
          <cell r="U69">
            <v>0</v>
          </cell>
          <cell r="X69">
            <v>0</v>
          </cell>
          <cell r="Y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  <cell r="AT69">
            <v>0</v>
          </cell>
          <cell r="AU69">
            <v>0</v>
          </cell>
          <cell r="AV69">
            <v>0</v>
          </cell>
          <cell r="AW69">
            <v>0</v>
          </cell>
          <cell r="AX69">
            <v>0</v>
          </cell>
          <cell r="AY69">
            <v>0</v>
          </cell>
          <cell r="AZ69">
            <v>0</v>
          </cell>
          <cell r="BA69">
            <v>0</v>
          </cell>
          <cell r="BB69">
            <v>0</v>
          </cell>
          <cell r="BC69">
            <v>0</v>
          </cell>
          <cell r="BD69">
            <v>0</v>
          </cell>
          <cell r="BE69">
            <v>0</v>
          </cell>
          <cell r="BF69">
            <v>0</v>
          </cell>
          <cell r="BG69">
            <v>0</v>
          </cell>
          <cell r="BH69">
            <v>0</v>
          </cell>
          <cell r="BI69">
            <v>0</v>
          </cell>
          <cell r="BJ69">
            <v>0</v>
          </cell>
          <cell r="BK69">
            <v>0</v>
          </cell>
          <cell r="BL69">
            <v>0</v>
          </cell>
          <cell r="BM69">
            <v>0</v>
          </cell>
          <cell r="BN69">
            <v>0</v>
          </cell>
          <cell r="BO69">
            <v>0</v>
          </cell>
          <cell r="BP69">
            <v>0</v>
          </cell>
          <cell r="BQ69">
            <v>0</v>
          </cell>
          <cell r="BR69">
            <v>0</v>
          </cell>
          <cell r="BS69">
            <v>0</v>
          </cell>
          <cell r="BT69">
            <v>0</v>
          </cell>
          <cell r="BU69">
            <v>0</v>
          </cell>
          <cell r="BV69">
            <v>0</v>
          </cell>
          <cell r="BW69">
            <v>0</v>
          </cell>
          <cell r="BX69">
            <v>0</v>
          </cell>
          <cell r="BY69">
            <v>0</v>
          </cell>
          <cell r="BZ69">
            <v>0.4</v>
          </cell>
          <cell r="CA69">
            <v>0</v>
          </cell>
          <cell r="CB69">
            <v>0</v>
          </cell>
          <cell r="CC69">
            <v>0</v>
          </cell>
          <cell r="CD69">
            <v>0</v>
          </cell>
          <cell r="CE69" t="e">
            <v>#VALUE!</v>
          </cell>
          <cell r="CF69" t="e">
            <v>#VALUE!</v>
          </cell>
          <cell r="CG69" t="e">
            <v>#VALUE!</v>
          </cell>
          <cell r="CH69">
            <v>1.3</v>
          </cell>
          <cell r="CI69" t="e">
            <v>#VALUE!</v>
          </cell>
          <cell r="CJ69" t="e">
            <v>#VALUE!</v>
          </cell>
          <cell r="CK69" t="e">
            <v>#VALUE!</v>
          </cell>
          <cell r="CL69">
            <v>5</v>
          </cell>
          <cell r="CM69">
            <v>4</v>
          </cell>
        </row>
        <row r="70">
          <cell r="A70">
            <v>59</v>
          </cell>
          <cell r="F70">
            <v>0</v>
          </cell>
          <cell r="G70">
            <v>0</v>
          </cell>
          <cell r="J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S70">
            <v>0</v>
          </cell>
          <cell r="U70">
            <v>0</v>
          </cell>
          <cell r="X70">
            <v>0</v>
          </cell>
          <cell r="Y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  <cell r="AQ70">
            <v>0</v>
          </cell>
          <cell r="AR70">
            <v>0</v>
          </cell>
          <cell r="AS70">
            <v>0</v>
          </cell>
          <cell r="AT70">
            <v>0</v>
          </cell>
          <cell r="AU70">
            <v>0</v>
          </cell>
          <cell r="AV70">
            <v>0</v>
          </cell>
          <cell r="AW70">
            <v>0</v>
          </cell>
          <cell r="AX70">
            <v>0</v>
          </cell>
          <cell r="AY70">
            <v>0</v>
          </cell>
          <cell r="AZ70">
            <v>0</v>
          </cell>
          <cell r="BA70">
            <v>0</v>
          </cell>
          <cell r="BB70">
            <v>0</v>
          </cell>
          <cell r="BC70">
            <v>0</v>
          </cell>
          <cell r="BD70">
            <v>0</v>
          </cell>
          <cell r="BE70">
            <v>0</v>
          </cell>
          <cell r="BF70">
            <v>0</v>
          </cell>
          <cell r="BG70">
            <v>0</v>
          </cell>
          <cell r="BH70">
            <v>0</v>
          </cell>
          <cell r="BI70">
            <v>0</v>
          </cell>
          <cell r="BJ70">
            <v>0</v>
          </cell>
          <cell r="BK70">
            <v>0</v>
          </cell>
          <cell r="BL70">
            <v>0</v>
          </cell>
          <cell r="BM70">
            <v>0</v>
          </cell>
          <cell r="BN70">
            <v>0</v>
          </cell>
          <cell r="BO70">
            <v>0</v>
          </cell>
          <cell r="BP70">
            <v>0</v>
          </cell>
          <cell r="BQ70">
            <v>0</v>
          </cell>
          <cell r="BR70">
            <v>0</v>
          </cell>
          <cell r="BS70">
            <v>0</v>
          </cell>
          <cell r="BT70">
            <v>0</v>
          </cell>
          <cell r="BU70">
            <v>0</v>
          </cell>
          <cell r="BV70">
            <v>0</v>
          </cell>
          <cell r="BW70">
            <v>0</v>
          </cell>
          <cell r="BX70">
            <v>0</v>
          </cell>
          <cell r="BY70">
            <v>0</v>
          </cell>
          <cell r="BZ70">
            <v>0.4</v>
          </cell>
          <cell r="CA70">
            <v>0</v>
          </cell>
          <cell r="CB70">
            <v>0</v>
          </cell>
          <cell r="CC70">
            <v>0</v>
          </cell>
          <cell r="CD70">
            <v>0</v>
          </cell>
          <cell r="CE70" t="e">
            <v>#VALUE!</v>
          </cell>
          <cell r="CF70" t="e">
            <v>#VALUE!</v>
          </cell>
          <cell r="CG70" t="e">
            <v>#VALUE!</v>
          </cell>
          <cell r="CH70">
            <v>1.3</v>
          </cell>
          <cell r="CI70" t="e">
            <v>#VALUE!</v>
          </cell>
          <cell r="CJ70" t="e">
            <v>#VALUE!</v>
          </cell>
          <cell r="CK70" t="e">
            <v>#VALUE!</v>
          </cell>
          <cell r="CL70">
            <v>5</v>
          </cell>
          <cell r="CM70">
            <v>4</v>
          </cell>
        </row>
        <row r="71">
          <cell r="A71">
            <v>60</v>
          </cell>
          <cell r="F71">
            <v>0</v>
          </cell>
          <cell r="G71">
            <v>0</v>
          </cell>
          <cell r="J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S71">
            <v>0</v>
          </cell>
          <cell r="U71">
            <v>0</v>
          </cell>
          <cell r="X71">
            <v>0</v>
          </cell>
          <cell r="Y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>
            <v>0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  <cell r="AT71">
            <v>0</v>
          </cell>
          <cell r="AU71">
            <v>0</v>
          </cell>
          <cell r="AV71">
            <v>0</v>
          </cell>
          <cell r="AW71">
            <v>0</v>
          </cell>
          <cell r="AX71">
            <v>0</v>
          </cell>
          <cell r="AY71">
            <v>0</v>
          </cell>
          <cell r="AZ71">
            <v>0</v>
          </cell>
          <cell r="BA71">
            <v>0</v>
          </cell>
          <cell r="BB71">
            <v>0</v>
          </cell>
          <cell r="BC71">
            <v>0</v>
          </cell>
          <cell r="BD71">
            <v>0</v>
          </cell>
          <cell r="BE71">
            <v>0</v>
          </cell>
          <cell r="BF71">
            <v>0</v>
          </cell>
          <cell r="BG71">
            <v>0</v>
          </cell>
          <cell r="BH71">
            <v>0</v>
          </cell>
          <cell r="BI71">
            <v>0</v>
          </cell>
          <cell r="BJ71">
            <v>0</v>
          </cell>
          <cell r="BK71">
            <v>0</v>
          </cell>
          <cell r="BL71">
            <v>0</v>
          </cell>
          <cell r="BM71">
            <v>0</v>
          </cell>
          <cell r="BN71">
            <v>0</v>
          </cell>
          <cell r="BO71">
            <v>0</v>
          </cell>
          <cell r="BP71">
            <v>0</v>
          </cell>
          <cell r="BQ71">
            <v>0</v>
          </cell>
          <cell r="BR71">
            <v>0</v>
          </cell>
          <cell r="BS71">
            <v>0</v>
          </cell>
          <cell r="BT71">
            <v>0</v>
          </cell>
          <cell r="BU71">
            <v>0</v>
          </cell>
          <cell r="BV71">
            <v>0</v>
          </cell>
          <cell r="BW71">
            <v>0</v>
          </cell>
          <cell r="BX71">
            <v>0</v>
          </cell>
          <cell r="BY71">
            <v>0</v>
          </cell>
          <cell r="BZ71">
            <v>0.4</v>
          </cell>
          <cell r="CA71">
            <v>0</v>
          </cell>
          <cell r="CB71">
            <v>0</v>
          </cell>
          <cell r="CC71">
            <v>0</v>
          </cell>
          <cell r="CD71">
            <v>0</v>
          </cell>
          <cell r="CE71" t="e">
            <v>#VALUE!</v>
          </cell>
          <cell r="CF71" t="e">
            <v>#VALUE!</v>
          </cell>
          <cell r="CG71" t="e">
            <v>#VALUE!</v>
          </cell>
          <cell r="CH71">
            <v>1.3</v>
          </cell>
          <cell r="CI71" t="e">
            <v>#VALUE!</v>
          </cell>
          <cell r="CJ71" t="e">
            <v>#VALUE!</v>
          </cell>
          <cell r="CK71" t="e">
            <v>#VALUE!</v>
          </cell>
          <cell r="CL71">
            <v>5</v>
          </cell>
          <cell r="CM71">
            <v>4</v>
          </cell>
        </row>
      </sheetData>
      <sheetData sheetId="4"/>
      <sheetData sheetId="5"/>
      <sheetData sheetId="6"/>
      <sheetData sheetId="7"/>
      <sheetData sheetId="8">
        <row r="12">
          <cell r="A12">
            <v>1</v>
          </cell>
        </row>
      </sheetData>
      <sheetData sheetId="9"/>
      <sheetData sheetId="10"/>
      <sheetData sheetId="11">
        <row r="12">
          <cell r="A12">
            <v>1</v>
          </cell>
        </row>
      </sheetData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>
        <row r="12">
          <cell r="A12" t="str">
            <v>Dirección proyectos aguas, Saneamiento, Gas y locativos 2 (PL 2)</v>
          </cell>
        </row>
      </sheetData>
      <sheetData sheetId="23"/>
      <sheetData sheetId="24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"/>
      <sheetName val="Lista de precios"/>
      <sheetName val="CONCRETO"/>
      <sheetName val="NOVAFORT"/>
      <sheetName val="NOVALOC"/>
      <sheetName val="AlCANTARILLADO"/>
      <sheetName val="PRESION"/>
      <sheetName val="PRESION (2)"/>
      <sheetName val="SANITARIA"/>
      <sheetName val="SANITARIA (2)"/>
      <sheetName val="CPVC"/>
      <sheetName val="CANALES"/>
      <sheetName val="CONDUIT"/>
      <sheetName val="CONDUIT (2)"/>
      <sheetName val="UNION-PLATINO"/>
      <sheetName val="UNION-PLATINO (2)"/>
      <sheetName val="UNION-PLATINO (3)"/>
      <sheetName val="UNION-PLATINO (4)"/>
      <sheetName val="PEAD"/>
      <sheetName val="PEAD 1"/>
      <sheetName val="PEAD 2"/>
      <sheetName val="PRES.AGRI"/>
      <sheetName val="CORR.DREN"/>
      <sheetName val="POZOS"/>
      <sheetName val="RIEGO-CONDUCC."/>
      <sheetName val="RIEGO MOVIL"/>
      <sheetName val="GAS"/>
      <sheetName val="APU_"/>
      <sheetName val="Lista_de_precios"/>
      <sheetName val="PRESION_(2)"/>
      <sheetName val="SANITARIA_(2)"/>
      <sheetName val="CONDUIT_(2)"/>
      <sheetName val="UNION-PLATINO_(2)"/>
      <sheetName val="UNION-PLATINO_(3)"/>
      <sheetName val="UNION-PLATINO_(4)"/>
      <sheetName val="PEAD_1"/>
      <sheetName val="PEAD_2"/>
      <sheetName val="PRES_AGRI"/>
      <sheetName val="CORR_DREN"/>
      <sheetName val="RIEGO-CONDUCC_"/>
      <sheetName val="RIEGO_MOVI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NE"/>
      <sheetName val="FEB"/>
      <sheetName val="MAR"/>
      <sheetName val="Ene-Mar EEPPM"/>
      <sheetName val="Ene-Mar Contrato"/>
      <sheetName val="Rendimientos_Sur 03-00(JC)"/>
      <sheetName val="Ene-Feb"/>
      <sheetName val="Mar-Abr"/>
      <sheetName val="May-Jun"/>
      <sheetName val="Jul-Ago"/>
      <sheetName val="Sep-Oct"/>
    </sheetNames>
    <sheetDataSet>
      <sheetData sheetId="0" refreshError="1">
        <row r="12">
          <cell r="A12" t="str">
            <v>CAMBIO ACOMETIDAS CONTRATO</v>
          </cell>
          <cell r="B12">
            <v>1</v>
          </cell>
          <cell r="C12">
            <v>0</v>
          </cell>
          <cell r="E12">
            <v>0</v>
          </cell>
          <cell r="F12" t="str">
            <v/>
          </cell>
          <cell r="G12" t="str">
            <v/>
          </cell>
          <cell r="H12">
            <v>0</v>
          </cell>
        </row>
        <row r="13">
          <cell r="A13" t="str">
            <v>CARROTANQUE</v>
          </cell>
          <cell r="B13">
            <v>135</v>
          </cell>
          <cell r="C13">
            <v>0</v>
          </cell>
          <cell r="D13">
            <v>1</v>
          </cell>
          <cell r="E13">
            <v>28</v>
          </cell>
          <cell r="F13">
            <v>4.8</v>
          </cell>
          <cell r="G13">
            <v>4.8</v>
          </cell>
          <cell r="H13">
            <v>0</v>
          </cell>
        </row>
        <row r="14">
          <cell r="A14" t="str">
            <v>CASAS SIN AGUA</v>
          </cell>
          <cell r="B14">
            <v>291</v>
          </cell>
          <cell r="C14">
            <v>242</v>
          </cell>
          <cell r="D14">
            <v>1</v>
          </cell>
          <cell r="E14">
            <v>28</v>
          </cell>
          <cell r="F14">
            <v>10.4</v>
          </cell>
          <cell r="G14">
            <v>19</v>
          </cell>
          <cell r="H14">
            <v>0.45403377110694182</v>
          </cell>
        </row>
        <row r="15">
          <cell r="A15" t="str">
            <v>CORTE Y RECONEXION</v>
          </cell>
          <cell r="B15">
            <v>14</v>
          </cell>
          <cell r="C15">
            <v>7</v>
          </cell>
          <cell r="E15">
            <v>0</v>
          </cell>
          <cell r="F15" t="str">
            <v/>
          </cell>
          <cell r="G15" t="str">
            <v/>
          </cell>
          <cell r="H15">
            <v>0.33333333333333331</v>
          </cell>
        </row>
        <row r="16">
          <cell r="A16" t="str">
            <v>DAÑOS ACUEDUCTO</v>
          </cell>
          <cell r="B16">
            <v>384</v>
          </cell>
          <cell r="C16">
            <v>87</v>
          </cell>
          <cell r="D16">
            <v>7.7142857142857144</v>
          </cell>
          <cell r="E16">
            <v>28</v>
          </cell>
          <cell r="F16">
            <v>1.8</v>
          </cell>
          <cell r="G16">
            <v>2.2000000000000002</v>
          </cell>
          <cell r="H16">
            <v>0.18471337579617833</v>
          </cell>
        </row>
        <row r="17">
          <cell r="A17" t="str">
            <v>ESCOMBROS DAÑOS ACUEDUCTO</v>
          </cell>
          <cell r="B17">
            <v>138</v>
          </cell>
          <cell r="C17">
            <v>2</v>
          </cell>
          <cell r="D17">
            <v>1</v>
          </cell>
          <cell r="E17">
            <v>28</v>
          </cell>
          <cell r="F17">
            <v>4.9000000000000004</v>
          </cell>
          <cell r="G17">
            <v>5</v>
          </cell>
          <cell r="H17">
            <v>1.4285714285714285E-2</v>
          </cell>
        </row>
        <row r="18">
          <cell r="A18" t="str">
            <v>FRAUDES</v>
          </cell>
          <cell r="B18">
            <v>123</v>
          </cell>
          <cell r="C18">
            <v>238</v>
          </cell>
          <cell r="D18">
            <v>1</v>
          </cell>
          <cell r="E18">
            <v>19</v>
          </cell>
          <cell r="F18">
            <v>6.5</v>
          </cell>
          <cell r="G18">
            <v>19</v>
          </cell>
          <cell r="H18">
            <v>0.65927977839335183</v>
          </cell>
        </row>
        <row r="19">
          <cell r="A19" t="str">
            <v>GARANTIAS INSTALACIONES</v>
          </cell>
          <cell r="B19">
            <v>17</v>
          </cell>
          <cell r="C19">
            <v>1</v>
          </cell>
          <cell r="E19">
            <v>0</v>
          </cell>
          <cell r="F19" t="str">
            <v/>
          </cell>
          <cell r="G19" t="str">
            <v/>
          </cell>
          <cell r="H19">
            <v>5.5555555555555552E-2</v>
          </cell>
        </row>
        <row r="20">
          <cell r="A20" t="str">
            <v>INSTALACIONES ACUEDUCTO</v>
          </cell>
          <cell r="B20">
            <v>2</v>
          </cell>
          <cell r="C20">
            <v>22</v>
          </cell>
          <cell r="E20">
            <v>0</v>
          </cell>
          <cell r="F20" t="str">
            <v/>
          </cell>
          <cell r="G20" t="str">
            <v/>
          </cell>
          <cell r="H20">
            <v>0.91666666666666663</v>
          </cell>
        </row>
        <row r="21">
          <cell r="A21" t="str">
            <v>MEDIDORES 1/2 Y 1"</v>
          </cell>
          <cell r="B21">
            <v>1</v>
          </cell>
          <cell r="C21">
            <v>1</v>
          </cell>
          <cell r="E21">
            <v>0</v>
          </cell>
          <cell r="F21" t="str">
            <v/>
          </cell>
          <cell r="G21" t="str">
            <v/>
          </cell>
          <cell r="H21">
            <v>0.5</v>
          </cell>
        </row>
        <row r="22">
          <cell r="A22" t="str">
            <v>MMTO VALVULAS E HIDRANTES</v>
          </cell>
          <cell r="B22">
            <v>15</v>
          </cell>
          <cell r="C22">
            <v>4</v>
          </cell>
          <cell r="D22">
            <v>1.5</v>
          </cell>
          <cell r="E22">
            <v>28</v>
          </cell>
          <cell r="F22">
            <v>0.4</v>
          </cell>
          <cell r="G22">
            <v>0.5</v>
          </cell>
          <cell r="H22">
            <v>0.21052631578947367</v>
          </cell>
        </row>
        <row r="23">
          <cell r="A23" t="str">
            <v>OBRAS ACCESORIAS DAÑOS ACUEDUCTO</v>
          </cell>
          <cell r="B23">
            <v>3</v>
          </cell>
          <cell r="C23">
            <v>8</v>
          </cell>
          <cell r="E23">
            <v>0</v>
          </cell>
          <cell r="F23" t="str">
            <v/>
          </cell>
          <cell r="G23" t="str">
            <v/>
          </cell>
          <cell r="H23">
            <v>0.72727272727272729</v>
          </cell>
        </row>
        <row r="24">
          <cell r="A24" t="str">
            <v>OBRAS ACCESORIAS INSTALACIONES</v>
          </cell>
          <cell r="B24">
            <v>405</v>
          </cell>
          <cell r="C24">
            <v>0</v>
          </cell>
          <cell r="E24">
            <v>0</v>
          </cell>
          <cell r="F24" t="str">
            <v/>
          </cell>
          <cell r="G24" t="str">
            <v/>
          </cell>
          <cell r="H24">
            <v>0</v>
          </cell>
        </row>
        <row r="25">
          <cell r="A25" t="str">
            <v>PITOMETRÍA</v>
          </cell>
          <cell r="B25">
            <v>46</v>
          </cell>
          <cell r="C25">
            <v>25</v>
          </cell>
          <cell r="D25">
            <v>2.1111111111111112</v>
          </cell>
          <cell r="E25">
            <v>9</v>
          </cell>
          <cell r="F25">
            <v>2.4</v>
          </cell>
          <cell r="G25">
            <v>3.7</v>
          </cell>
          <cell r="H25">
            <v>0.352112676056338</v>
          </cell>
        </row>
        <row r="26">
          <cell r="A26" t="str">
            <v>PROYECTOS ACUEDUCTO</v>
          </cell>
          <cell r="B26">
            <v>21</v>
          </cell>
          <cell r="C26">
            <v>1</v>
          </cell>
          <cell r="E26">
            <v>0</v>
          </cell>
          <cell r="F26" t="str">
            <v/>
          </cell>
          <cell r="G26" t="str">
            <v/>
          </cell>
          <cell r="H26">
            <v>4.5454545454545456E-2</v>
          </cell>
        </row>
        <row r="27">
          <cell r="A27" t="str">
            <v>REFERENCIACIÓN ACUEDUCTO</v>
          </cell>
          <cell r="B27">
            <v>7</v>
          </cell>
          <cell r="C27">
            <v>5</v>
          </cell>
          <cell r="E27">
            <v>0</v>
          </cell>
          <cell r="F27" t="str">
            <v/>
          </cell>
          <cell r="G27" t="str">
            <v/>
          </cell>
          <cell r="H27">
            <v>0.41666666666666669</v>
          </cell>
        </row>
        <row r="28">
          <cell r="F28" t="str">
            <v/>
          </cell>
          <cell r="G28" t="str">
            <v/>
          </cell>
          <cell r="H28" t="str">
            <v/>
          </cell>
        </row>
        <row r="29">
          <cell r="F29" t="str">
            <v/>
          </cell>
          <cell r="G29" t="str">
            <v/>
          </cell>
          <cell r="H29" t="str">
            <v/>
          </cell>
        </row>
        <row r="30">
          <cell r="F30" t="str">
            <v/>
          </cell>
          <cell r="G30" t="str">
            <v/>
          </cell>
          <cell r="H30" t="str">
            <v/>
          </cell>
        </row>
        <row r="31">
          <cell r="F31" t="str">
            <v/>
          </cell>
          <cell r="G31" t="str">
            <v/>
          </cell>
          <cell r="H31" t="str">
            <v/>
          </cell>
        </row>
        <row r="32">
          <cell r="F32" t="str">
            <v/>
          </cell>
          <cell r="G32" t="str">
            <v/>
          </cell>
          <cell r="H32" t="str">
            <v/>
          </cell>
        </row>
        <row r="33">
          <cell r="A33" t="str">
            <v>Total general</v>
          </cell>
          <cell r="B33">
            <v>1603</v>
          </cell>
          <cell r="C33">
            <v>643</v>
          </cell>
          <cell r="F33" t="str">
            <v/>
          </cell>
          <cell r="G33" t="str">
            <v/>
          </cell>
          <cell r="H33">
            <v>0.28628673196794302</v>
          </cell>
        </row>
        <row r="34">
          <cell r="F34" t="str">
            <v/>
          </cell>
          <cell r="G34" t="str">
            <v/>
          </cell>
          <cell r="H34" t="str">
            <v/>
          </cell>
        </row>
        <row r="35">
          <cell r="A35" t="str">
            <v>CAMBIO ACOMETIDAS CONTRATO</v>
          </cell>
          <cell r="B35">
            <v>210</v>
          </cell>
          <cell r="C35">
            <v>1</v>
          </cell>
          <cell r="D35">
            <v>3</v>
          </cell>
          <cell r="E35">
            <v>19</v>
          </cell>
          <cell r="F35">
            <v>3.7</v>
          </cell>
          <cell r="G35">
            <v>3.7</v>
          </cell>
          <cell r="H35">
            <v>4.7393364928909956E-3</v>
          </cell>
        </row>
        <row r="36">
          <cell r="A36" t="str">
            <v>CARROTANQUE</v>
          </cell>
          <cell r="B36">
            <v>1</v>
          </cell>
          <cell r="C36">
            <v>0</v>
          </cell>
          <cell r="F36" t="str">
            <v/>
          </cell>
          <cell r="G36" t="str">
            <v/>
          </cell>
          <cell r="H36">
            <v>0</v>
          </cell>
        </row>
        <row r="37">
          <cell r="A37" t="str">
            <v>CASAS SIN AGUA</v>
          </cell>
          <cell r="B37">
            <v>0</v>
          </cell>
          <cell r="C37">
            <v>1</v>
          </cell>
          <cell r="F37" t="str">
            <v/>
          </cell>
          <cell r="G37" t="str">
            <v/>
          </cell>
          <cell r="H37">
            <v>1</v>
          </cell>
        </row>
        <row r="38">
          <cell r="A38" t="str">
            <v>CORTE Y RECONEXION</v>
          </cell>
          <cell r="B38">
            <v>584</v>
          </cell>
          <cell r="C38">
            <v>18</v>
          </cell>
          <cell r="D38">
            <v>1</v>
          </cell>
          <cell r="E38">
            <v>19</v>
          </cell>
          <cell r="F38">
            <v>30.7</v>
          </cell>
          <cell r="G38">
            <v>31.7</v>
          </cell>
          <cell r="H38">
            <v>2.9900332225913623E-2</v>
          </cell>
        </row>
        <row r="39">
          <cell r="A39" t="str">
            <v>DAÑOS ACUEDUCTO</v>
          </cell>
          <cell r="B39">
            <v>35</v>
          </cell>
          <cell r="C39">
            <v>0</v>
          </cell>
          <cell r="F39" t="str">
            <v/>
          </cell>
          <cell r="G39" t="str">
            <v/>
          </cell>
          <cell r="H39">
            <v>0</v>
          </cell>
        </row>
        <row r="40">
          <cell r="A40" t="str">
            <v>FRAUDES</v>
          </cell>
          <cell r="B40">
            <v>2</v>
          </cell>
          <cell r="C40">
            <v>0</v>
          </cell>
          <cell r="F40" t="str">
            <v/>
          </cell>
          <cell r="G40" t="str">
            <v/>
          </cell>
          <cell r="H40">
            <v>0</v>
          </cell>
        </row>
        <row r="41">
          <cell r="A41" t="str">
            <v>GARANTIAS INSTALACIONES</v>
          </cell>
          <cell r="B41">
            <v>14</v>
          </cell>
          <cell r="C41">
            <v>0</v>
          </cell>
          <cell r="D41">
            <v>1</v>
          </cell>
          <cell r="E41">
            <v>19</v>
          </cell>
          <cell r="F41">
            <v>0.7</v>
          </cell>
          <cell r="G41">
            <v>0.7</v>
          </cell>
          <cell r="H41">
            <v>0</v>
          </cell>
        </row>
        <row r="42">
          <cell r="A42" t="str">
            <v>INSTALACIONES ACUEDUCTO</v>
          </cell>
          <cell r="B42">
            <v>284</v>
          </cell>
          <cell r="C42">
            <v>4</v>
          </cell>
          <cell r="D42">
            <v>5</v>
          </cell>
          <cell r="E42">
            <v>19</v>
          </cell>
          <cell r="F42">
            <v>3</v>
          </cell>
          <cell r="G42">
            <v>3</v>
          </cell>
          <cell r="H42">
            <v>1.3888888888888888E-2</v>
          </cell>
        </row>
        <row r="43">
          <cell r="A43" t="str">
            <v>MEDIDORES 1/2 Y 1"</v>
          </cell>
          <cell r="B43">
            <v>264</v>
          </cell>
          <cell r="C43">
            <v>2</v>
          </cell>
          <cell r="D43">
            <v>4</v>
          </cell>
          <cell r="E43">
            <v>19</v>
          </cell>
          <cell r="F43">
            <v>3.5</v>
          </cell>
          <cell r="G43">
            <v>3.5</v>
          </cell>
          <cell r="H43">
            <v>7.5187969924812026E-3</v>
          </cell>
        </row>
        <row r="44">
          <cell r="A44" t="str">
            <v>MMTO VALVULAS E HIDRANTES</v>
          </cell>
          <cell r="B44">
            <v>71</v>
          </cell>
          <cell r="C44">
            <v>0</v>
          </cell>
          <cell r="D44">
            <v>3</v>
          </cell>
          <cell r="E44">
            <v>19</v>
          </cell>
          <cell r="F44">
            <v>1.2</v>
          </cell>
          <cell r="G44">
            <v>1.2</v>
          </cell>
          <cell r="H44">
            <v>0</v>
          </cell>
        </row>
        <row r="45">
          <cell r="A45" t="str">
            <v>OBRAS ACCESORIAS DAÑOS ACUEDUCTO</v>
          </cell>
          <cell r="B45">
            <v>92</v>
          </cell>
          <cell r="C45">
            <v>0</v>
          </cell>
          <cell r="D45">
            <v>3</v>
          </cell>
          <cell r="E45">
            <v>19</v>
          </cell>
          <cell r="F45">
            <v>1.6</v>
          </cell>
          <cell r="G45">
            <v>1.6</v>
          </cell>
          <cell r="H45">
            <v>0</v>
          </cell>
        </row>
        <row r="46">
          <cell r="A46" t="str">
            <v>OBRAS ACCESORIAS INSTALACIONES</v>
          </cell>
          <cell r="B46">
            <v>3</v>
          </cell>
          <cell r="C46">
            <v>0</v>
          </cell>
          <cell r="D46">
            <v>1</v>
          </cell>
          <cell r="E46">
            <v>19</v>
          </cell>
          <cell r="F46">
            <v>0.2</v>
          </cell>
          <cell r="G46">
            <v>0.2</v>
          </cell>
          <cell r="H46">
            <v>0</v>
          </cell>
        </row>
        <row r="47">
          <cell r="A47" t="str">
            <v>REFERENCIACIÓN ACUEDUCTO</v>
          </cell>
          <cell r="B47">
            <v>1</v>
          </cell>
          <cell r="C47">
            <v>0</v>
          </cell>
          <cell r="F47" t="str">
            <v/>
          </cell>
          <cell r="G47" t="str">
            <v/>
          </cell>
          <cell r="H47">
            <v>0</v>
          </cell>
        </row>
        <row r="48">
          <cell r="F48" t="str">
            <v/>
          </cell>
          <cell r="G48" t="str">
            <v/>
          </cell>
          <cell r="H48" t="str">
            <v/>
          </cell>
        </row>
        <row r="49">
          <cell r="F49" t="str">
            <v/>
          </cell>
          <cell r="G49" t="str">
            <v/>
          </cell>
          <cell r="H49" t="str">
            <v/>
          </cell>
        </row>
        <row r="51">
          <cell r="A51" t="str">
            <v>Total general</v>
          </cell>
          <cell r="B51">
            <v>1561</v>
          </cell>
          <cell r="C51">
            <v>26</v>
          </cell>
          <cell r="F51" t="str">
            <v/>
          </cell>
          <cell r="G51" t="str">
            <v/>
          </cell>
          <cell r="H51">
            <v>1.6383112791430371E-2</v>
          </cell>
        </row>
      </sheetData>
      <sheetData sheetId="1" refreshError="1">
        <row r="12">
          <cell r="A12" t="str">
            <v>CAMBIO ACOMETIDAS CONTRATO</v>
          </cell>
          <cell r="B12">
            <v>3</v>
          </cell>
          <cell r="C12">
            <v>14</v>
          </cell>
          <cell r="E12">
            <v>0</v>
          </cell>
          <cell r="F12" t="str">
            <v/>
          </cell>
          <cell r="G12" t="str">
            <v/>
          </cell>
          <cell r="H12">
            <v>0.82352941176470584</v>
          </cell>
        </row>
        <row r="13">
          <cell r="A13" t="str">
            <v>CARROTANQUE</v>
          </cell>
          <cell r="B13">
            <v>84</v>
          </cell>
          <cell r="C13">
            <v>3</v>
          </cell>
          <cell r="D13">
            <v>1</v>
          </cell>
          <cell r="E13">
            <v>28</v>
          </cell>
          <cell r="F13">
            <v>3</v>
          </cell>
          <cell r="G13">
            <v>3.1</v>
          </cell>
          <cell r="H13">
            <v>3.4482758620689655E-2</v>
          </cell>
        </row>
        <row r="14">
          <cell r="A14" t="str">
            <v>CASAS SIN AGUA</v>
          </cell>
          <cell r="B14">
            <v>250</v>
          </cell>
          <cell r="C14">
            <v>313</v>
          </cell>
          <cell r="D14">
            <v>1</v>
          </cell>
          <cell r="E14">
            <v>28</v>
          </cell>
          <cell r="F14">
            <v>8.9</v>
          </cell>
          <cell r="G14">
            <v>20.100000000000001</v>
          </cell>
          <cell r="H14">
            <v>0.55595026642984013</v>
          </cell>
        </row>
        <row r="15">
          <cell r="A15" t="str">
            <v>CORTE Y RECONEXION</v>
          </cell>
          <cell r="B15">
            <v>2</v>
          </cell>
          <cell r="C15">
            <v>3</v>
          </cell>
          <cell r="E15">
            <v>0</v>
          </cell>
          <cell r="F15" t="str">
            <v/>
          </cell>
          <cell r="G15" t="str">
            <v/>
          </cell>
          <cell r="H15">
            <v>0.6</v>
          </cell>
        </row>
        <row r="16">
          <cell r="A16" t="str">
            <v>DAÑOS ACUEDUCTO</v>
          </cell>
          <cell r="B16">
            <v>580</v>
          </cell>
          <cell r="C16">
            <v>109</v>
          </cell>
          <cell r="D16">
            <v>8.2857142857142865</v>
          </cell>
          <cell r="E16">
            <v>28</v>
          </cell>
          <cell r="F16">
            <v>2.5</v>
          </cell>
          <cell r="G16">
            <v>3</v>
          </cell>
          <cell r="H16">
            <v>0.15820029027576196</v>
          </cell>
        </row>
        <row r="17">
          <cell r="A17" t="str">
            <v>ESCOMBROS DAÑOS ACUEDUCTO</v>
          </cell>
          <cell r="B17">
            <v>131</v>
          </cell>
          <cell r="C17">
            <v>6</v>
          </cell>
          <cell r="D17">
            <v>1</v>
          </cell>
          <cell r="E17">
            <v>28</v>
          </cell>
          <cell r="F17">
            <v>4.7</v>
          </cell>
          <cell r="G17">
            <v>4.9000000000000004</v>
          </cell>
          <cell r="H17">
            <v>4.3795620437956206E-2</v>
          </cell>
        </row>
        <row r="18">
          <cell r="A18" t="str">
            <v>FRAUDES</v>
          </cell>
          <cell r="B18">
            <v>384</v>
          </cell>
          <cell r="C18">
            <v>127</v>
          </cell>
          <cell r="D18">
            <v>1</v>
          </cell>
          <cell r="E18">
            <v>21</v>
          </cell>
          <cell r="F18">
            <v>18.3</v>
          </cell>
          <cell r="G18">
            <v>24.3</v>
          </cell>
          <cell r="H18">
            <v>0.24853228962818003</v>
          </cell>
        </row>
        <row r="19">
          <cell r="A19" t="str">
            <v>GARANTIAS INSTALACIONES</v>
          </cell>
          <cell r="B19">
            <v>30</v>
          </cell>
          <cell r="C19">
            <v>8</v>
          </cell>
          <cell r="E19">
            <v>0</v>
          </cell>
          <cell r="F19" t="str">
            <v/>
          </cell>
          <cell r="G19" t="str">
            <v/>
          </cell>
          <cell r="H19">
            <v>0.21052631578947367</v>
          </cell>
        </row>
        <row r="20">
          <cell r="A20" t="str">
            <v>INSTALACIONES ACUEDUCTO</v>
          </cell>
          <cell r="B20">
            <v>1</v>
          </cell>
          <cell r="C20">
            <v>55</v>
          </cell>
          <cell r="E20">
            <v>0</v>
          </cell>
          <cell r="F20" t="str">
            <v/>
          </cell>
          <cell r="G20" t="str">
            <v/>
          </cell>
          <cell r="H20">
            <v>0.9821428571428571</v>
          </cell>
        </row>
        <row r="21">
          <cell r="A21" t="str">
            <v>MMTO VALVULAS E HIDRANTES</v>
          </cell>
          <cell r="B21">
            <v>7</v>
          </cell>
          <cell r="C21">
            <v>7</v>
          </cell>
          <cell r="D21">
            <v>1.7142857142857142</v>
          </cell>
          <cell r="E21">
            <v>28</v>
          </cell>
          <cell r="F21">
            <v>0.1</v>
          </cell>
          <cell r="G21">
            <v>0.3</v>
          </cell>
          <cell r="H21">
            <v>0.5</v>
          </cell>
        </row>
        <row r="22">
          <cell r="A22" t="str">
            <v>OBRAS ACCESORIAS DAÑOS ACUEDUCTO</v>
          </cell>
          <cell r="B22">
            <v>1</v>
          </cell>
          <cell r="C22">
            <v>4</v>
          </cell>
          <cell r="E22">
            <v>0</v>
          </cell>
          <cell r="F22" t="str">
            <v/>
          </cell>
          <cell r="G22" t="str">
            <v/>
          </cell>
          <cell r="H22">
            <v>0.8</v>
          </cell>
        </row>
        <row r="23">
          <cell r="A23" t="str">
            <v>OBRAS ACCESORIAS INSTALACIONES</v>
          </cell>
          <cell r="B23">
            <v>415</v>
          </cell>
          <cell r="C23">
            <v>0</v>
          </cell>
          <cell r="E23">
            <v>0</v>
          </cell>
          <cell r="F23" t="str">
            <v/>
          </cell>
          <cell r="G23" t="str">
            <v/>
          </cell>
          <cell r="H23">
            <v>0</v>
          </cell>
        </row>
        <row r="24">
          <cell r="A24" t="str">
            <v>PITOMETRÍA</v>
          </cell>
          <cell r="B24">
            <v>68</v>
          </cell>
          <cell r="C24">
            <v>24</v>
          </cell>
          <cell r="D24">
            <v>3.0833333333333335</v>
          </cell>
          <cell r="E24">
            <v>12</v>
          </cell>
          <cell r="F24">
            <v>1.8</v>
          </cell>
          <cell r="G24">
            <v>2.5</v>
          </cell>
          <cell r="H24">
            <v>0.2608695652173913</v>
          </cell>
        </row>
        <row r="25">
          <cell r="A25" t="str">
            <v>PROYECTOS ACUEDUCTO</v>
          </cell>
          <cell r="B25">
            <v>4</v>
          </cell>
          <cell r="C25">
            <v>0</v>
          </cell>
          <cell r="E25">
            <v>0</v>
          </cell>
          <cell r="F25" t="str">
            <v/>
          </cell>
          <cell r="G25" t="str">
            <v/>
          </cell>
          <cell r="H25">
            <v>0</v>
          </cell>
        </row>
        <row r="26">
          <cell r="A26" t="str">
            <v>REFERENCIACIÓN ACUEDUCTO</v>
          </cell>
          <cell r="B26">
            <v>12</v>
          </cell>
          <cell r="C26">
            <v>4</v>
          </cell>
          <cell r="E26">
            <v>0</v>
          </cell>
          <cell r="F26" t="str">
            <v/>
          </cell>
          <cell r="G26" t="str">
            <v/>
          </cell>
          <cell r="H26">
            <v>0.25</v>
          </cell>
        </row>
        <row r="27">
          <cell r="F27" t="str">
            <v/>
          </cell>
          <cell r="G27" t="str">
            <v/>
          </cell>
          <cell r="H27" t="str">
            <v/>
          </cell>
        </row>
        <row r="28">
          <cell r="F28" t="str">
            <v/>
          </cell>
          <cell r="G28" t="str">
            <v/>
          </cell>
          <cell r="H28" t="str">
            <v/>
          </cell>
        </row>
        <row r="29">
          <cell r="F29" t="str">
            <v/>
          </cell>
          <cell r="G29" t="str">
            <v/>
          </cell>
          <cell r="H29" t="str">
            <v/>
          </cell>
        </row>
        <row r="30">
          <cell r="F30" t="str">
            <v/>
          </cell>
          <cell r="G30" t="str">
            <v/>
          </cell>
          <cell r="H30" t="str">
            <v/>
          </cell>
        </row>
        <row r="31">
          <cell r="F31" t="str">
            <v/>
          </cell>
          <cell r="G31" t="str">
            <v/>
          </cell>
          <cell r="H31" t="str">
            <v/>
          </cell>
        </row>
        <row r="32">
          <cell r="F32" t="str">
            <v/>
          </cell>
          <cell r="G32" t="str">
            <v/>
          </cell>
          <cell r="H32" t="str">
            <v/>
          </cell>
        </row>
        <row r="33">
          <cell r="A33" t="str">
            <v>Total general</v>
          </cell>
          <cell r="B33">
            <v>1972</v>
          </cell>
          <cell r="C33">
            <v>677</v>
          </cell>
          <cell r="F33" t="str">
            <v/>
          </cell>
          <cell r="G33" t="str">
            <v/>
          </cell>
          <cell r="H33">
            <v>0.2555681389203473</v>
          </cell>
        </row>
        <row r="35">
          <cell r="A35" t="str">
            <v>CAMBIO ACOMETIDAS CONTRATO</v>
          </cell>
          <cell r="B35">
            <v>212</v>
          </cell>
          <cell r="C35">
            <v>1</v>
          </cell>
          <cell r="D35">
            <v>3</v>
          </cell>
          <cell r="E35">
            <v>21</v>
          </cell>
          <cell r="F35">
            <v>3.4</v>
          </cell>
          <cell r="G35">
            <v>3.4</v>
          </cell>
          <cell r="H35">
            <v>4.6948356807511738E-3</v>
          </cell>
        </row>
        <row r="36">
          <cell r="A36" t="str">
            <v>CASAS SIN AGUA</v>
          </cell>
          <cell r="B36">
            <v>0</v>
          </cell>
          <cell r="C36">
            <v>1</v>
          </cell>
          <cell r="F36" t="str">
            <v/>
          </cell>
          <cell r="G36" t="str">
            <v/>
          </cell>
          <cell r="H36">
            <v>1</v>
          </cell>
        </row>
        <row r="37">
          <cell r="A37" t="str">
            <v>CORTE Y RECONEXION</v>
          </cell>
          <cell r="B37">
            <v>574</v>
          </cell>
          <cell r="C37">
            <v>1</v>
          </cell>
          <cell r="D37">
            <v>1</v>
          </cell>
          <cell r="E37">
            <v>21</v>
          </cell>
          <cell r="F37">
            <v>27.3</v>
          </cell>
          <cell r="G37">
            <v>27.4</v>
          </cell>
          <cell r="H37">
            <v>1.7391304347826088E-3</v>
          </cell>
        </row>
        <row r="38">
          <cell r="A38" t="str">
            <v>DAÑOS ACUEDUCTO</v>
          </cell>
          <cell r="B38">
            <v>2</v>
          </cell>
          <cell r="C38">
            <v>0</v>
          </cell>
          <cell r="F38" t="str">
            <v/>
          </cell>
          <cell r="G38" t="str">
            <v/>
          </cell>
          <cell r="H38">
            <v>0</v>
          </cell>
        </row>
        <row r="39">
          <cell r="A39" t="str">
            <v>FRAUDES</v>
          </cell>
          <cell r="B39">
            <v>5</v>
          </cell>
          <cell r="C39">
            <v>0</v>
          </cell>
          <cell r="F39" t="str">
            <v/>
          </cell>
          <cell r="G39" t="str">
            <v/>
          </cell>
          <cell r="H39">
            <v>0</v>
          </cell>
        </row>
        <row r="40">
          <cell r="A40" t="str">
            <v>GARANTIAS INSTALACIONES</v>
          </cell>
          <cell r="B40">
            <v>16</v>
          </cell>
          <cell r="C40">
            <v>1</v>
          </cell>
          <cell r="D40">
            <v>1</v>
          </cell>
          <cell r="E40">
            <v>21</v>
          </cell>
          <cell r="F40">
            <v>0.8</v>
          </cell>
          <cell r="G40">
            <v>0.8</v>
          </cell>
          <cell r="H40">
            <v>5.8823529411764705E-2</v>
          </cell>
        </row>
        <row r="41">
          <cell r="A41" t="str">
            <v>INSTALACIONES ACUEDUCTO</v>
          </cell>
          <cell r="B41">
            <v>400</v>
          </cell>
          <cell r="C41">
            <v>0</v>
          </cell>
          <cell r="D41">
            <v>5</v>
          </cell>
          <cell r="E41">
            <v>21</v>
          </cell>
          <cell r="F41">
            <v>3.8</v>
          </cell>
          <cell r="G41">
            <v>3.8</v>
          </cell>
          <cell r="H41">
            <v>0</v>
          </cell>
        </row>
        <row r="42">
          <cell r="A42" t="str">
            <v>MEDIDORES 1/2 Y 1"</v>
          </cell>
          <cell r="B42">
            <v>295</v>
          </cell>
          <cell r="C42">
            <v>1</v>
          </cell>
          <cell r="D42">
            <v>4</v>
          </cell>
          <cell r="E42">
            <v>21</v>
          </cell>
          <cell r="F42">
            <v>3.5</v>
          </cell>
          <cell r="G42">
            <v>3.5</v>
          </cell>
          <cell r="H42">
            <v>3.3783783783783786E-3</v>
          </cell>
        </row>
        <row r="43">
          <cell r="A43" t="str">
            <v>MMTO VALVULAS E HIDRANTES</v>
          </cell>
          <cell r="B43">
            <v>48</v>
          </cell>
          <cell r="C43">
            <v>0</v>
          </cell>
          <cell r="D43">
            <v>3</v>
          </cell>
          <cell r="E43">
            <v>21</v>
          </cell>
          <cell r="F43">
            <v>0.8</v>
          </cell>
          <cell r="G43">
            <v>0.8</v>
          </cell>
          <cell r="H43">
            <v>0</v>
          </cell>
        </row>
        <row r="44">
          <cell r="A44" t="str">
            <v>OBRAS ACCESORIAS DAÑOS ACUEDUCTO</v>
          </cell>
          <cell r="B44">
            <v>119</v>
          </cell>
          <cell r="C44">
            <v>0</v>
          </cell>
          <cell r="D44">
            <v>3</v>
          </cell>
          <cell r="E44">
            <v>21</v>
          </cell>
          <cell r="F44">
            <v>1.9</v>
          </cell>
          <cell r="G44">
            <v>1.9</v>
          </cell>
          <cell r="H44">
            <v>0</v>
          </cell>
        </row>
        <row r="45">
          <cell r="A45" t="str">
            <v>OBRAS ACCESORIAS INSTALACIONES</v>
          </cell>
          <cell r="B45">
            <v>8</v>
          </cell>
          <cell r="C45">
            <v>0</v>
          </cell>
          <cell r="D45">
            <v>1</v>
          </cell>
          <cell r="E45">
            <v>21</v>
          </cell>
          <cell r="F45">
            <v>0.4</v>
          </cell>
          <cell r="G45">
            <v>0.4</v>
          </cell>
          <cell r="H45">
            <v>0</v>
          </cell>
        </row>
        <row r="46">
          <cell r="A46" t="str">
            <v>PROYECTOS ACUEDUCTO</v>
          </cell>
          <cell r="B46">
            <v>2</v>
          </cell>
          <cell r="C46">
            <v>0</v>
          </cell>
          <cell r="F46" t="str">
            <v/>
          </cell>
          <cell r="G46" t="str">
            <v/>
          </cell>
          <cell r="H46">
            <v>0</v>
          </cell>
        </row>
        <row r="47">
          <cell r="F47" t="str">
            <v/>
          </cell>
          <cell r="G47" t="str">
            <v/>
          </cell>
          <cell r="H47" t="str">
            <v/>
          </cell>
        </row>
        <row r="48">
          <cell r="F48" t="str">
            <v/>
          </cell>
          <cell r="G48" t="str">
            <v/>
          </cell>
          <cell r="H48" t="str">
            <v/>
          </cell>
        </row>
        <row r="49">
          <cell r="F49" t="str">
            <v/>
          </cell>
          <cell r="G49" t="str">
            <v/>
          </cell>
          <cell r="H49" t="str">
            <v/>
          </cell>
        </row>
        <row r="51">
          <cell r="A51" t="str">
            <v>Total general</v>
          </cell>
          <cell r="B51">
            <v>1681</v>
          </cell>
          <cell r="C51">
            <v>5</v>
          </cell>
          <cell r="F51" t="str">
            <v/>
          </cell>
          <cell r="G51" t="str">
            <v/>
          </cell>
          <cell r="H51">
            <v>2.9655990510083037E-3</v>
          </cell>
        </row>
      </sheetData>
      <sheetData sheetId="2" refreshError="1">
        <row r="12">
          <cell r="A12" t="str">
            <v>CAMBIO ACOMETIDAS CONTRATO</v>
          </cell>
          <cell r="B12">
            <v>9</v>
          </cell>
          <cell r="C12">
            <v>8</v>
          </cell>
          <cell r="E12">
            <v>0</v>
          </cell>
          <cell r="F12" t="str">
            <v/>
          </cell>
          <cell r="G12" t="str">
            <v/>
          </cell>
          <cell r="H12">
            <v>0.47058823529411764</v>
          </cell>
        </row>
        <row r="13">
          <cell r="A13" t="str">
            <v>CARROTANQUE</v>
          </cell>
          <cell r="B13">
            <v>47</v>
          </cell>
          <cell r="C13">
            <v>0</v>
          </cell>
          <cell r="D13">
            <v>1</v>
          </cell>
          <cell r="E13">
            <v>35</v>
          </cell>
          <cell r="F13">
            <v>1.3</v>
          </cell>
          <cell r="G13">
            <v>1.3</v>
          </cell>
          <cell r="H13">
            <v>0</v>
          </cell>
        </row>
        <row r="14">
          <cell r="A14" t="str">
            <v>CASAS SIN AGUA</v>
          </cell>
          <cell r="B14">
            <v>277</v>
          </cell>
          <cell r="C14">
            <v>396</v>
          </cell>
          <cell r="D14">
            <v>1</v>
          </cell>
          <cell r="E14">
            <v>35</v>
          </cell>
          <cell r="F14">
            <v>7.9</v>
          </cell>
          <cell r="G14">
            <v>19.2</v>
          </cell>
          <cell r="H14">
            <v>0.58841010401188709</v>
          </cell>
        </row>
        <row r="15">
          <cell r="A15" t="str">
            <v>CORTE Y RECONEXION</v>
          </cell>
          <cell r="B15">
            <v>5</v>
          </cell>
          <cell r="C15">
            <v>4</v>
          </cell>
          <cell r="E15">
            <v>0</v>
          </cell>
          <cell r="F15" t="str">
            <v/>
          </cell>
          <cell r="G15" t="str">
            <v/>
          </cell>
          <cell r="H15">
            <v>0.44444444444444442</v>
          </cell>
        </row>
        <row r="16">
          <cell r="A16" t="str">
            <v>DAÑOS ACUEDUCTO</v>
          </cell>
          <cell r="B16">
            <v>948</v>
          </cell>
          <cell r="C16">
            <v>86</v>
          </cell>
          <cell r="D16">
            <v>8.1142857142857157</v>
          </cell>
          <cell r="E16">
            <v>35</v>
          </cell>
          <cell r="F16">
            <v>3.3</v>
          </cell>
          <cell r="G16">
            <v>3.6</v>
          </cell>
          <cell r="H16">
            <v>8.3172147001934232E-2</v>
          </cell>
        </row>
        <row r="17">
          <cell r="A17" t="str">
            <v>ESCOMBROS DAÑOS ACUEDUCTO</v>
          </cell>
          <cell r="B17">
            <v>122</v>
          </cell>
          <cell r="C17">
            <v>8</v>
          </cell>
          <cell r="D17">
            <v>1</v>
          </cell>
          <cell r="E17">
            <v>35</v>
          </cell>
          <cell r="F17">
            <v>3.5</v>
          </cell>
          <cell r="G17">
            <v>3.7</v>
          </cell>
          <cell r="H17">
            <v>6.1538461538461542E-2</v>
          </cell>
        </row>
        <row r="18">
          <cell r="A18" t="str">
            <v>FRAUDES</v>
          </cell>
          <cell r="B18">
            <v>315</v>
          </cell>
          <cell r="C18">
            <v>26</v>
          </cell>
          <cell r="D18">
            <v>1</v>
          </cell>
          <cell r="E18">
            <v>21</v>
          </cell>
          <cell r="F18">
            <v>15</v>
          </cell>
          <cell r="G18">
            <v>16.2</v>
          </cell>
          <cell r="H18">
            <v>7.6246334310850442E-2</v>
          </cell>
        </row>
        <row r="19">
          <cell r="A19" t="str">
            <v>GARANTIAS INSTALACIONES</v>
          </cell>
          <cell r="B19">
            <v>19</v>
          </cell>
          <cell r="C19">
            <v>18</v>
          </cell>
          <cell r="E19">
            <v>0</v>
          </cell>
          <cell r="F19" t="str">
            <v/>
          </cell>
          <cell r="G19" t="str">
            <v/>
          </cell>
          <cell r="H19">
            <v>0.48648648648648651</v>
          </cell>
        </row>
        <row r="20">
          <cell r="A20" t="str">
            <v>INSTALACIONES ACUEDUCTO</v>
          </cell>
          <cell r="B20">
            <v>6</v>
          </cell>
          <cell r="C20">
            <v>50</v>
          </cell>
          <cell r="E20">
            <v>0</v>
          </cell>
          <cell r="F20" t="str">
            <v/>
          </cell>
          <cell r="G20" t="str">
            <v/>
          </cell>
          <cell r="H20">
            <v>0.8928571428571429</v>
          </cell>
        </row>
        <row r="21">
          <cell r="A21" t="str">
            <v>MEDIDORES 1/2 Y 1"</v>
          </cell>
          <cell r="B21">
            <v>1</v>
          </cell>
          <cell r="C21">
            <v>22</v>
          </cell>
          <cell r="E21">
            <v>0</v>
          </cell>
          <cell r="F21" t="str">
            <v/>
          </cell>
          <cell r="G21" t="str">
            <v/>
          </cell>
          <cell r="H21">
            <v>0.95652173913043481</v>
          </cell>
        </row>
        <row r="22">
          <cell r="A22" t="str">
            <v>MMTO VALVULAS E HIDRANTES</v>
          </cell>
          <cell r="B22">
            <v>1</v>
          </cell>
          <cell r="C22">
            <v>13</v>
          </cell>
          <cell r="D22">
            <v>1.6857142857142857</v>
          </cell>
          <cell r="E22">
            <v>35</v>
          </cell>
          <cell r="F22">
            <v>0</v>
          </cell>
          <cell r="G22">
            <v>0.2</v>
          </cell>
          <cell r="H22">
            <v>0.9285714285714286</v>
          </cell>
        </row>
        <row r="23">
          <cell r="A23" t="str">
            <v>OBRAS ACCESORIAS DAÑOS ACUEDUCTO</v>
          </cell>
          <cell r="B23">
            <v>0</v>
          </cell>
          <cell r="C23">
            <v>7</v>
          </cell>
          <cell r="E23">
            <v>0</v>
          </cell>
          <cell r="F23" t="str">
            <v/>
          </cell>
          <cell r="G23" t="str">
            <v/>
          </cell>
          <cell r="H23">
            <v>1</v>
          </cell>
        </row>
        <row r="24">
          <cell r="A24" t="str">
            <v>OBRAS ACCESORIAS INSTALACIONES</v>
          </cell>
          <cell r="B24">
            <v>635</v>
          </cell>
          <cell r="C24">
            <v>0</v>
          </cell>
          <cell r="E24">
            <v>0</v>
          </cell>
          <cell r="F24" t="str">
            <v/>
          </cell>
          <cell r="G24" t="str">
            <v/>
          </cell>
          <cell r="H24">
            <v>0</v>
          </cell>
        </row>
        <row r="25">
          <cell r="A25" t="str">
            <v>PITOMETRÍA</v>
          </cell>
          <cell r="B25">
            <v>38</v>
          </cell>
          <cell r="C25">
            <v>30</v>
          </cell>
          <cell r="D25">
            <v>2.875</v>
          </cell>
          <cell r="E25">
            <v>12</v>
          </cell>
          <cell r="F25">
            <v>1.1000000000000001</v>
          </cell>
          <cell r="G25">
            <v>2</v>
          </cell>
          <cell r="H25">
            <v>0.44117647058823528</v>
          </cell>
        </row>
        <row r="26">
          <cell r="A26" t="str">
            <v>PROYECTOS ACUEDUCTO</v>
          </cell>
          <cell r="B26">
            <v>1</v>
          </cell>
          <cell r="C26">
            <v>5</v>
          </cell>
          <cell r="E26">
            <v>0</v>
          </cell>
          <cell r="F26" t="str">
            <v/>
          </cell>
          <cell r="G26" t="str">
            <v/>
          </cell>
          <cell r="H26">
            <v>0.83333333333333337</v>
          </cell>
        </row>
        <row r="27">
          <cell r="A27" t="str">
            <v>REFERENCIACIÓN ACUEDUCTO</v>
          </cell>
          <cell r="B27">
            <v>3</v>
          </cell>
          <cell r="C27">
            <v>2</v>
          </cell>
          <cell r="E27">
            <v>0</v>
          </cell>
          <cell r="F27" t="str">
            <v/>
          </cell>
          <cell r="G27" t="str">
            <v/>
          </cell>
          <cell r="H27">
            <v>0.4</v>
          </cell>
        </row>
        <row r="28">
          <cell r="A28" t="str">
            <v>REVISIÓN  POSTERIOR  FRAUDES</v>
          </cell>
          <cell r="B28">
            <v>1</v>
          </cell>
          <cell r="C28">
            <v>0</v>
          </cell>
          <cell r="E28">
            <v>0</v>
          </cell>
          <cell r="F28" t="str">
            <v/>
          </cell>
          <cell r="G28" t="str">
            <v/>
          </cell>
          <cell r="H28">
            <v>0</v>
          </cell>
        </row>
        <row r="29">
          <cell r="F29" t="str">
            <v/>
          </cell>
          <cell r="G29" t="str">
            <v/>
          </cell>
          <cell r="H29" t="str">
            <v/>
          </cell>
        </row>
        <row r="30">
          <cell r="F30" t="str">
            <v/>
          </cell>
          <cell r="G30" t="str">
            <v/>
          </cell>
          <cell r="H30" t="str">
            <v/>
          </cell>
        </row>
        <row r="31">
          <cell r="F31" t="str">
            <v/>
          </cell>
          <cell r="G31" t="str">
            <v/>
          </cell>
          <cell r="H31" t="str">
            <v/>
          </cell>
        </row>
        <row r="32">
          <cell r="F32" t="str">
            <v/>
          </cell>
          <cell r="G32" t="str">
            <v/>
          </cell>
          <cell r="H32" t="str">
            <v/>
          </cell>
        </row>
        <row r="33">
          <cell r="A33" t="str">
            <v>Total general</v>
          </cell>
          <cell r="B33">
            <v>2428</v>
          </cell>
          <cell r="C33">
            <v>675</v>
          </cell>
          <cell r="F33" t="str">
            <v/>
          </cell>
          <cell r="G33" t="str">
            <v/>
          </cell>
          <cell r="H33">
            <v>0.21753142120528521</v>
          </cell>
        </row>
        <row r="35">
          <cell r="A35" t="str">
            <v>CAMBIO ACOMETIDAS CONTRATO</v>
          </cell>
          <cell r="B35">
            <v>249</v>
          </cell>
          <cell r="C35">
            <v>1</v>
          </cell>
          <cell r="D35">
            <v>3</v>
          </cell>
          <cell r="E35">
            <v>21</v>
          </cell>
          <cell r="F35">
            <v>4</v>
          </cell>
          <cell r="G35">
            <v>4</v>
          </cell>
          <cell r="H35">
            <v>4.0000000000000001E-3</v>
          </cell>
        </row>
        <row r="36">
          <cell r="A36" t="str">
            <v>CASAS SIN AGUA</v>
          </cell>
          <cell r="B36">
            <v>0</v>
          </cell>
          <cell r="C36">
            <v>1</v>
          </cell>
          <cell r="F36" t="str">
            <v/>
          </cell>
          <cell r="G36" t="str">
            <v/>
          </cell>
          <cell r="H36">
            <v>1</v>
          </cell>
        </row>
        <row r="37">
          <cell r="A37" t="str">
            <v>CORTE Y RECONEXION</v>
          </cell>
          <cell r="B37">
            <v>365</v>
          </cell>
          <cell r="C37">
            <v>97</v>
          </cell>
          <cell r="D37">
            <v>1</v>
          </cell>
          <cell r="E37">
            <v>21</v>
          </cell>
          <cell r="F37">
            <v>17.399999999999999</v>
          </cell>
          <cell r="G37">
            <v>22</v>
          </cell>
          <cell r="H37">
            <v>0.20995670995670995</v>
          </cell>
        </row>
        <row r="38">
          <cell r="A38" t="str">
            <v>DAÑOS ACUEDUCTO</v>
          </cell>
          <cell r="B38">
            <v>3</v>
          </cell>
          <cell r="C38">
            <v>0</v>
          </cell>
          <cell r="F38" t="str">
            <v/>
          </cell>
          <cell r="G38" t="str">
            <v/>
          </cell>
          <cell r="H38">
            <v>0</v>
          </cell>
        </row>
        <row r="39">
          <cell r="A39" t="str">
            <v>ESCOMBROS DAÑOS ACUEDUCTO</v>
          </cell>
          <cell r="B39">
            <v>3</v>
          </cell>
          <cell r="C39">
            <v>0</v>
          </cell>
          <cell r="F39" t="str">
            <v/>
          </cell>
          <cell r="G39" t="str">
            <v/>
          </cell>
          <cell r="H39">
            <v>0</v>
          </cell>
        </row>
        <row r="40">
          <cell r="A40" t="str">
            <v>FRAUDES</v>
          </cell>
          <cell r="B40">
            <v>2</v>
          </cell>
          <cell r="C40">
            <v>1</v>
          </cell>
          <cell r="F40" t="str">
            <v/>
          </cell>
          <cell r="G40" t="str">
            <v/>
          </cell>
          <cell r="H40">
            <v>0.33333333333333331</v>
          </cell>
        </row>
        <row r="41">
          <cell r="A41" t="str">
            <v>GARANTIAS INSTALACIONES</v>
          </cell>
          <cell r="B41">
            <v>12</v>
          </cell>
          <cell r="C41">
            <v>4</v>
          </cell>
          <cell r="D41">
            <v>1</v>
          </cell>
          <cell r="E41">
            <v>21</v>
          </cell>
          <cell r="F41">
            <v>0.6</v>
          </cell>
          <cell r="G41">
            <v>0.8</v>
          </cell>
          <cell r="H41">
            <v>0.25</v>
          </cell>
        </row>
        <row r="42">
          <cell r="A42" t="str">
            <v>INSTALACIONES ACUEDUCTO</v>
          </cell>
          <cell r="B42">
            <v>336</v>
          </cell>
          <cell r="C42">
            <v>5</v>
          </cell>
          <cell r="D42">
            <v>5</v>
          </cell>
          <cell r="E42">
            <v>21</v>
          </cell>
          <cell r="F42">
            <v>3.2</v>
          </cell>
          <cell r="G42">
            <v>3.2</v>
          </cell>
          <cell r="H42">
            <v>1.466275659824047E-2</v>
          </cell>
        </row>
        <row r="43">
          <cell r="A43" t="str">
            <v>MEDIDORES 1/2 Y 1"</v>
          </cell>
          <cell r="B43">
            <v>216</v>
          </cell>
          <cell r="C43">
            <v>1</v>
          </cell>
          <cell r="D43">
            <v>4</v>
          </cell>
          <cell r="E43">
            <v>21</v>
          </cell>
          <cell r="F43">
            <v>2.6</v>
          </cell>
          <cell r="G43">
            <v>2.6</v>
          </cell>
          <cell r="H43">
            <v>4.608294930875576E-3</v>
          </cell>
        </row>
        <row r="44">
          <cell r="A44" t="str">
            <v>MMTO VALVULAS E HIDRANTES</v>
          </cell>
          <cell r="B44">
            <v>33</v>
          </cell>
          <cell r="C44">
            <v>0</v>
          </cell>
          <cell r="D44">
            <v>3</v>
          </cell>
          <cell r="E44">
            <v>21</v>
          </cell>
          <cell r="F44">
            <v>0.5</v>
          </cell>
          <cell r="G44">
            <v>0.5</v>
          </cell>
          <cell r="H44">
            <v>0</v>
          </cell>
        </row>
        <row r="45">
          <cell r="A45" t="str">
            <v>OBRAS ACCESORIAS DAÑOS ACUEDUCTO</v>
          </cell>
          <cell r="B45">
            <v>133</v>
          </cell>
          <cell r="C45">
            <v>0</v>
          </cell>
          <cell r="D45">
            <v>3</v>
          </cell>
          <cell r="E45">
            <v>21</v>
          </cell>
          <cell r="F45">
            <v>2.1</v>
          </cell>
          <cell r="G45">
            <v>2.1</v>
          </cell>
          <cell r="H45">
            <v>0</v>
          </cell>
        </row>
        <row r="46">
          <cell r="A46" t="str">
            <v>OBRAS ACCESORIAS INSTALACIONES</v>
          </cell>
          <cell r="B46">
            <v>5</v>
          </cell>
          <cell r="C46">
            <v>0</v>
          </cell>
          <cell r="D46">
            <v>1</v>
          </cell>
          <cell r="E46">
            <v>21</v>
          </cell>
          <cell r="F46">
            <v>0.2</v>
          </cell>
          <cell r="G46">
            <v>0.2</v>
          </cell>
          <cell r="H46">
            <v>0</v>
          </cell>
        </row>
        <row r="47">
          <cell r="A47" t="str">
            <v>PROYECTOS ACUEDUCTO</v>
          </cell>
          <cell r="B47">
            <v>2</v>
          </cell>
          <cell r="C47">
            <v>0</v>
          </cell>
          <cell r="F47" t="str">
            <v/>
          </cell>
          <cell r="G47" t="str">
            <v/>
          </cell>
          <cell r="H47">
            <v>0</v>
          </cell>
        </row>
        <row r="48">
          <cell r="A48" t="str">
            <v>REFERENCIACIÓN ACUEDUCTO</v>
          </cell>
          <cell r="B48">
            <v>1</v>
          </cell>
          <cell r="C48">
            <v>0</v>
          </cell>
          <cell r="F48" t="str">
            <v/>
          </cell>
          <cell r="G48" t="str">
            <v/>
          </cell>
          <cell r="H48">
            <v>0</v>
          </cell>
        </row>
        <row r="49">
          <cell r="F49" t="str">
            <v/>
          </cell>
          <cell r="G49" t="str">
            <v/>
          </cell>
          <cell r="H49" t="str">
            <v/>
          </cell>
        </row>
        <row r="51">
          <cell r="A51" t="str">
            <v>Total general</v>
          </cell>
          <cell r="B51">
            <v>1360</v>
          </cell>
          <cell r="C51">
            <v>110</v>
          </cell>
          <cell r="F51" t="str">
            <v/>
          </cell>
          <cell r="G51" t="str">
            <v/>
          </cell>
          <cell r="H51">
            <v>7.4829931972789115E-2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ne-Feb"/>
      <sheetName val="Mar-Abr"/>
      <sheetName val="May-Jun"/>
      <sheetName val="Jul-Ago"/>
      <sheetName val="Sep-Oct"/>
      <sheetName val="Nov-Dic"/>
      <sheetName val="Ene-Dic EEPPM"/>
      <sheetName val="May-Dic Contrato"/>
      <sheetName val="ENE"/>
      <sheetName val="FEB"/>
      <sheetName val="MAR"/>
      <sheetName val="Ene-Dic_EEPPM"/>
      <sheetName val="May-Dic_Contrato"/>
      <sheetName val="Ene-Dic_EEPPM2"/>
      <sheetName val="May-Dic_Contrato2"/>
      <sheetName val="Ene-Dic_EEPPM1"/>
      <sheetName val="May-Dic_Contrato1"/>
      <sheetName val="GRUPO 3"/>
      <sheetName val="Liquidación de Obra x Administr"/>
      <sheetName val="LISTA CÓDIGOS"/>
      <sheetName val="BASE APU"/>
      <sheetName val="MANO DE OBRA"/>
      <sheetName val="INSUMOS"/>
      <sheetName val="EQUIPOS"/>
      <sheetName val="MATERIALES"/>
      <sheetName val="ESTRUCTURAS"/>
      <sheetName val="TRANSPORTE"/>
      <sheetName val="Hoja1"/>
      <sheetName val="28oct"/>
      <sheetName val="Macro1"/>
      <sheetName val="Tramos"/>
      <sheetName val="Sábana"/>
      <sheetName val="Hoja2"/>
      <sheetName val="formato acom aldo. frente"/>
      <sheetName val="Emboquillar"/>
      <sheetName val="Acometidacobrerígido"/>
      <sheetName val="Acometidatoma"/>
      <sheetName val="Acometidahasta1&quot;"/>
      <sheetName val="CONDUIT"/>
      <sheetName val="Hoja3"/>
    </sheetNames>
    <sheetDataSet>
      <sheetData sheetId="0">
        <row r="12">
          <cell r="A12" t="str">
            <v>CARROTANQUE</v>
          </cell>
          <cell r="B12">
            <v>57</v>
          </cell>
          <cell r="C12">
            <v>2</v>
          </cell>
          <cell r="D12">
            <v>1</v>
          </cell>
          <cell r="E12">
            <v>43</v>
          </cell>
          <cell r="F12">
            <v>1.3</v>
          </cell>
          <cell r="G12">
            <v>1.4</v>
          </cell>
          <cell r="H12">
            <v>3.3898305084745763E-2</v>
          </cell>
        </row>
        <row r="13">
          <cell r="A13" t="str">
            <v>CASAS SIN AGUA</v>
          </cell>
          <cell r="B13">
            <v>573</v>
          </cell>
          <cell r="C13">
            <v>548</v>
          </cell>
          <cell r="D13">
            <v>1</v>
          </cell>
          <cell r="E13">
            <v>59</v>
          </cell>
          <cell r="F13">
            <v>9.6999999999999993</v>
          </cell>
          <cell r="G13">
            <v>19</v>
          </cell>
          <cell r="H13">
            <v>0.48884924174843891</v>
          </cell>
        </row>
        <row r="14">
          <cell r="A14" t="str">
            <v>CORTE Y RECONEXION</v>
          </cell>
          <cell r="B14">
            <v>37</v>
          </cell>
          <cell r="C14">
            <v>65</v>
          </cell>
          <cell r="F14" t="str">
            <v/>
          </cell>
          <cell r="G14" t="str">
            <v/>
          </cell>
          <cell r="H14">
            <v>0.63725490196078427</v>
          </cell>
        </row>
        <row r="15">
          <cell r="A15" t="str">
            <v>DAÑOS ACUEDUCTO</v>
          </cell>
          <cell r="B15">
            <v>591</v>
          </cell>
          <cell r="C15">
            <v>205</v>
          </cell>
          <cell r="D15">
            <v>7.3050847457627119</v>
          </cell>
          <cell r="E15">
            <v>59</v>
          </cell>
          <cell r="F15">
            <v>1.4</v>
          </cell>
          <cell r="G15">
            <v>1.8</v>
          </cell>
          <cell r="H15">
            <v>0.25753768844221103</v>
          </cell>
        </row>
        <row r="16">
          <cell r="A16" t="str">
            <v>ESCOMBROS DAÑOS ACUEDUCTO</v>
          </cell>
          <cell r="B16">
            <v>271</v>
          </cell>
          <cell r="C16">
            <v>8</v>
          </cell>
          <cell r="D16">
            <v>1</v>
          </cell>
          <cell r="E16">
            <v>59</v>
          </cell>
          <cell r="F16">
            <v>4.5999999999999996</v>
          </cell>
          <cell r="G16">
            <v>4.7</v>
          </cell>
          <cell r="H16">
            <v>2.8673835125448029E-2</v>
          </cell>
        </row>
        <row r="17">
          <cell r="A17" t="str">
            <v>FRAUDES</v>
          </cell>
          <cell r="B17">
            <v>13</v>
          </cell>
          <cell r="C17">
            <v>103</v>
          </cell>
          <cell r="D17">
            <v>1</v>
          </cell>
          <cell r="E17">
            <v>11</v>
          </cell>
          <cell r="F17">
            <v>10.5</v>
          </cell>
          <cell r="G17">
            <v>10.5</v>
          </cell>
          <cell r="H17">
            <v>0.88793103448275867</v>
          </cell>
        </row>
        <row r="18">
          <cell r="A18" t="str">
            <v>GARANTIAS INSTALACIONES</v>
          </cell>
          <cell r="B18">
            <v>25</v>
          </cell>
          <cell r="C18">
            <v>40</v>
          </cell>
          <cell r="F18" t="str">
            <v/>
          </cell>
          <cell r="G18" t="str">
            <v/>
          </cell>
          <cell r="H18">
            <v>0.61538461538461542</v>
          </cell>
        </row>
        <row r="19">
          <cell r="A19" t="str">
            <v>INSTALACIONES ACUEDUCTO</v>
          </cell>
          <cell r="B19">
            <v>5</v>
          </cell>
          <cell r="C19">
            <v>81</v>
          </cell>
          <cell r="F19" t="str">
            <v/>
          </cell>
          <cell r="G19" t="str">
            <v/>
          </cell>
          <cell r="H19">
            <v>0.94186046511627908</v>
          </cell>
        </row>
        <row r="20">
          <cell r="A20" t="str">
            <v>INSTALACIONES ALCANTARILLADO</v>
          </cell>
          <cell r="B20">
            <v>5</v>
          </cell>
          <cell r="C20">
            <v>0</v>
          </cell>
          <cell r="F20" t="str">
            <v/>
          </cell>
          <cell r="G20" t="str">
            <v/>
          </cell>
          <cell r="H20">
            <v>0</v>
          </cell>
        </row>
        <row r="21">
          <cell r="A21" t="str">
            <v>MEDIDORES 1/2 Y 1"</v>
          </cell>
          <cell r="B21">
            <v>19</v>
          </cell>
          <cell r="C21">
            <v>16</v>
          </cell>
          <cell r="F21" t="str">
            <v/>
          </cell>
          <cell r="G21" t="str">
            <v/>
          </cell>
          <cell r="H21">
            <v>0.45714285714285713</v>
          </cell>
        </row>
        <row r="22">
          <cell r="A22" t="str">
            <v>MMTO VALVULAS E HIDRANTES</v>
          </cell>
          <cell r="B22">
            <v>12</v>
          </cell>
          <cell r="C22">
            <v>26</v>
          </cell>
          <cell r="D22">
            <v>1</v>
          </cell>
          <cell r="E22">
            <v>59</v>
          </cell>
          <cell r="F22">
            <v>0.2</v>
          </cell>
          <cell r="G22">
            <v>0.6</v>
          </cell>
          <cell r="H22">
            <v>0.68421052631578949</v>
          </cell>
        </row>
        <row r="23">
          <cell r="A23" t="str">
            <v>OBRAS ACCESORIAS DAÑOS ACUEDUCTO</v>
          </cell>
          <cell r="B23">
            <v>18</v>
          </cell>
          <cell r="C23">
            <v>0</v>
          </cell>
          <cell r="F23" t="str">
            <v/>
          </cell>
          <cell r="G23" t="str">
            <v/>
          </cell>
          <cell r="H23">
            <v>0</v>
          </cell>
        </row>
        <row r="24">
          <cell r="A24" t="str">
            <v>OBRAS ACCESORIAS INSTALACIONES</v>
          </cell>
          <cell r="B24">
            <v>653</v>
          </cell>
          <cell r="C24">
            <v>0</v>
          </cell>
          <cell r="F24" t="str">
            <v/>
          </cell>
          <cell r="G24" t="str">
            <v/>
          </cell>
          <cell r="H24">
            <v>0</v>
          </cell>
        </row>
        <row r="25">
          <cell r="A25" t="str">
            <v>PITOMETRÍA</v>
          </cell>
          <cell r="B25">
            <v>82</v>
          </cell>
          <cell r="C25">
            <v>95</v>
          </cell>
          <cell r="D25">
            <v>1</v>
          </cell>
          <cell r="E25">
            <v>17</v>
          </cell>
          <cell r="F25">
            <v>4.8</v>
          </cell>
          <cell r="G25">
            <v>10.4</v>
          </cell>
          <cell r="H25">
            <v>0.53672316384180796</v>
          </cell>
        </row>
        <row r="26">
          <cell r="A26" t="str">
            <v>PROYECTOS ACUEDUCTO</v>
          </cell>
          <cell r="B26">
            <v>47</v>
          </cell>
          <cell r="C26">
            <v>62</v>
          </cell>
          <cell r="F26" t="str">
            <v/>
          </cell>
          <cell r="G26" t="str">
            <v/>
          </cell>
          <cell r="H26">
            <v>0.56880733944954132</v>
          </cell>
        </row>
        <row r="27">
          <cell r="A27" t="str">
            <v>REFERENCIACIÓN ACUEDUCTO</v>
          </cell>
          <cell r="B27">
            <v>3</v>
          </cell>
          <cell r="C27">
            <v>3</v>
          </cell>
          <cell r="F27" t="str">
            <v/>
          </cell>
          <cell r="G27" t="str">
            <v/>
          </cell>
          <cell r="H27">
            <v>0.5</v>
          </cell>
        </row>
        <row r="28">
          <cell r="A28" t="str">
            <v>REPARACION CAJAS DE MEDIDORES</v>
          </cell>
          <cell r="B28">
            <v>1</v>
          </cell>
          <cell r="C28">
            <v>19</v>
          </cell>
          <cell r="F28" t="str">
            <v/>
          </cell>
          <cell r="G28" t="str">
            <v/>
          </cell>
          <cell r="H28">
            <v>0.95</v>
          </cell>
        </row>
        <row r="29">
          <cell r="A29" t="str">
            <v>RETIRO MEDIDOR</v>
          </cell>
          <cell r="B29">
            <v>113</v>
          </cell>
          <cell r="C29">
            <v>65</v>
          </cell>
          <cell r="F29" t="str">
            <v/>
          </cell>
          <cell r="G29" t="str">
            <v/>
          </cell>
          <cell r="H29">
            <v>0.3651685393258427</v>
          </cell>
        </row>
        <row r="30">
          <cell r="A30" t="str">
            <v>TAPONADAS</v>
          </cell>
          <cell r="B30">
            <v>1</v>
          </cell>
          <cell r="C30">
            <v>7</v>
          </cell>
          <cell r="F30" t="str">
            <v/>
          </cell>
          <cell r="G30" t="str">
            <v/>
          </cell>
          <cell r="H30">
            <v>0.875</v>
          </cell>
        </row>
        <row r="31">
          <cell r="A31" t="str">
            <v>TRASLADO MEDIDOR</v>
          </cell>
          <cell r="B31">
            <v>0</v>
          </cell>
          <cell r="C31">
            <v>6</v>
          </cell>
          <cell r="F31" t="str">
            <v/>
          </cell>
          <cell r="G31" t="str">
            <v/>
          </cell>
          <cell r="H31">
            <v>1</v>
          </cell>
        </row>
        <row r="32">
          <cell r="F32" t="str">
            <v/>
          </cell>
          <cell r="G32" t="str">
            <v/>
          </cell>
          <cell r="H32" t="str">
            <v/>
          </cell>
        </row>
        <row r="33">
          <cell r="A33" t="str">
            <v>Total general</v>
          </cell>
          <cell r="B33">
            <v>2526</v>
          </cell>
          <cell r="C33">
            <v>1351</v>
          </cell>
          <cell r="F33" t="str">
            <v/>
          </cell>
          <cell r="G33" t="str">
            <v/>
          </cell>
          <cell r="H33">
            <v>0.34846530822801136</v>
          </cell>
        </row>
        <row r="34">
          <cell r="F34" t="str">
            <v/>
          </cell>
          <cell r="G34" t="str">
            <v/>
          </cell>
          <cell r="H34" t="str">
            <v/>
          </cell>
        </row>
      </sheetData>
      <sheetData sheetId="1">
        <row r="12">
          <cell r="A12" t="str">
            <v>CARROTANQUE</v>
          </cell>
          <cell r="B12">
            <v>104</v>
          </cell>
          <cell r="C12">
            <v>14</v>
          </cell>
          <cell r="D12">
            <v>1</v>
          </cell>
          <cell r="E12">
            <v>46</v>
          </cell>
          <cell r="F12">
            <v>2.2999999999999998</v>
          </cell>
          <cell r="G12">
            <v>2.6</v>
          </cell>
          <cell r="H12">
            <v>0.11864406779661017</v>
          </cell>
        </row>
        <row r="13">
          <cell r="A13" t="str">
            <v>CASAS SIN AGUA</v>
          </cell>
          <cell r="B13">
            <v>546</v>
          </cell>
          <cell r="C13">
            <v>609</v>
          </cell>
          <cell r="D13">
            <v>1</v>
          </cell>
          <cell r="E13">
            <v>61</v>
          </cell>
          <cell r="F13">
            <v>9</v>
          </cell>
          <cell r="G13">
            <v>18.899999999999999</v>
          </cell>
          <cell r="H13">
            <v>0.52727272727272723</v>
          </cell>
        </row>
        <row r="14">
          <cell r="A14" t="str">
            <v>CORTE Y RECONEXION</v>
          </cell>
          <cell r="B14">
            <v>122</v>
          </cell>
          <cell r="C14">
            <v>138</v>
          </cell>
          <cell r="D14">
            <v>1</v>
          </cell>
          <cell r="E14">
            <v>61</v>
          </cell>
          <cell r="F14" t="str">
            <v/>
          </cell>
          <cell r="G14" t="str">
            <v/>
          </cell>
          <cell r="H14">
            <v>0.53076923076923077</v>
          </cell>
        </row>
        <row r="15">
          <cell r="A15" t="str">
            <v>DAÑOS ACUEDUCTO</v>
          </cell>
          <cell r="B15">
            <v>666</v>
          </cell>
          <cell r="C15">
            <v>234</v>
          </cell>
          <cell r="D15">
            <v>7.442622950819672</v>
          </cell>
          <cell r="E15">
            <v>61</v>
          </cell>
          <cell r="F15">
            <v>1.5</v>
          </cell>
          <cell r="G15">
            <v>2</v>
          </cell>
          <cell r="H15">
            <v>0.26</v>
          </cell>
        </row>
        <row r="16">
          <cell r="A16" t="str">
            <v>ESCOMBROS DAÑOS ACUEDUCTO</v>
          </cell>
          <cell r="B16">
            <v>221</v>
          </cell>
          <cell r="C16">
            <v>9</v>
          </cell>
          <cell r="D16">
            <v>1</v>
          </cell>
          <cell r="E16">
            <v>61</v>
          </cell>
          <cell r="F16">
            <v>3.6</v>
          </cell>
          <cell r="G16">
            <v>3.8</v>
          </cell>
          <cell r="H16">
            <v>3.9130434782608699E-2</v>
          </cell>
        </row>
        <row r="17">
          <cell r="A17" t="str">
            <v>FRAUDES</v>
          </cell>
          <cell r="B17">
            <v>62</v>
          </cell>
          <cell r="C17">
            <v>249</v>
          </cell>
          <cell r="D17">
            <v>1</v>
          </cell>
          <cell r="E17">
            <v>14</v>
          </cell>
          <cell r="F17">
            <v>22.2</v>
          </cell>
          <cell r="G17">
            <v>22.2</v>
          </cell>
          <cell r="H17">
            <v>0.80064308681672025</v>
          </cell>
        </row>
        <row r="18">
          <cell r="A18" t="str">
            <v>GARANTIAS INSTALACIONES</v>
          </cell>
          <cell r="B18">
            <v>70</v>
          </cell>
          <cell r="C18">
            <v>23</v>
          </cell>
          <cell r="D18">
            <v>1</v>
          </cell>
          <cell r="E18">
            <v>18</v>
          </cell>
          <cell r="F18" t="str">
            <v/>
          </cell>
          <cell r="G18" t="str">
            <v/>
          </cell>
          <cell r="H18">
            <v>0.24731182795698925</v>
          </cell>
        </row>
        <row r="19">
          <cell r="A19" t="str">
            <v>INSTALACIONES ACUEDUCTO</v>
          </cell>
          <cell r="B19">
            <v>13</v>
          </cell>
          <cell r="C19">
            <v>39</v>
          </cell>
          <cell r="F19" t="str">
            <v/>
          </cell>
          <cell r="G19" t="str">
            <v/>
          </cell>
          <cell r="H19">
            <v>0.75</v>
          </cell>
        </row>
        <row r="20">
          <cell r="A20" t="str">
            <v>INSTALACIONES ALCANTARILLADO</v>
          </cell>
          <cell r="B20">
            <v>3</v>
          </cell>
          <cell r="C20">
            <v>3</v>
          </cell>
          <cell r="F20" t="str">
            <v/>
          </cell>
          <cell r="G20" t="str">
            <v/>
          </cell>
          <cell r="H20">
            <v>0.5</v>
          </cell>
        </row>
        <row r="21">
          <cell r="A21" t="str">
            <v>MEDIDORES 1/2 Y 1"</v>
          </cell>
          <cell r="B21">
            <v>7</v>
          </cell>
          <cell r="C21">
            <v>18</v>
          </cell>
          <cell r="F21" t="str">
            <v/>
          </cell>
          <cell r="G21" t="str">
            <v/>
          </cell>
          <cell r="H21">
            <v>0.72</v>
          </cell>
        </row>
        <row r="22">
          <cell r="A22" t="str">
            <v>MMTO VALVULAS E HIDRANTES</v>
          </cell>
          <cell r="B22">
            <v>10</v>
          </cell>
          <cell r="C22">
            <v>19</v>
          </cell>
          <cell r="D22">
            <v>1</v>
          </cell>
          <cell r="E22">
            <v>61</v>
          </cell>
          <cell r="F22">
            <v>0.2</v>
          </cell>
          <cell r="G22">
            <v>0.5</v>
          </cell>
          <cell r="H22">
            <v>0.65517241379310343</v>
          </cell>
        </row>
        <row r="23">
          <cell r="A23" t="str">
            <v>OBRAS ACCESORIAS DAÑOS ACUEDUCTO</v>
          </cell>
          <cell r="B23">
            <v>2</v>
          </cell>
          <cell r="C23">
            <v>14</v>
          </cell>
          <cell r="D23">
            <v>1</v>
          </cell>
          <cell r="E23">
            <v>61</v>
          </cell>
          <cell r="F23" t="str">
            <v/>
          </cell>
          <cell r="G23" t="str">
            <v/>
          </cell>
          <cell r="H23">
            <v>0.875</v>
          </cell>
        </row>
        <row r="24">
          <cell r="A24" t="str">
            <v>OBRAS ACCESORIAS INSTALACIONES</v>
          </cell>
          <cell r="B24">
            <v>544</v>
          </cell>
          <cell r="C24">
            <v>1</v>
          </cell>
          <cell r="F24" t="str">
            <v/>
          </cell>
          <cell r="G24" t="str">
            <v/>
          </cell>
          <cell r="H24">
            <v>1.834862385321101E-3</v>
          </cell>
        </row>
        <row r="25">
          <cell r="A25" t="str">
            <v>PITOMETRÍA</v>
          </cell>
          <cell r="B25">
            <v>72</v>
          </cell>
          <cell r="C25">
            <v>75</v>
          </cell>
          <cell r="D25">
            <v>1</v>
          </cell>
          <cell r="E25">
            <v>21</v>
          </cell>
          <cell r="F25">
            <v>3.4</v>
          </cell>
          <cell r="G25">
            <v>7</v>
          </cell>
          <cell r="H25">
            <v>0.51020408163265307</v>
          </cell>
        </row>
        <row r="26">
          <cell r="A26" t="str">
            <v>PROYECTOS ACUEDUCTO</v>
          </cell>
          <cell r="B26">
            <v>52</v>
          </cell>
          <cell r="C26">
            <v>4</v>
          </cell>
          <cell r="D26">
            <v>1</v>
          </cell>
          <cell r="E26">
            <v>20</v>
          </cell>
          <cell r="F26" t="str">
            <v/>
          </cell>
          <cell r="G26" t="str">
            <v/>
          </cell>
          <cell r="H26">
            <v>7.1428571428571425E-2</v>
          </cell>
        </row>
        <row r="27">
          <cell r="A27" t="str">
            <v>REFERENCIACIÓN ACUEDUCTO</v>
          </cell>
          <cell r="B27">
            <v>1</v>
          </cell>
          <cell r="C27">
            <v>0</v>
          </cell>
          <cell r="F27" t="str">
            <v/>
          </cell>
          <cell r="G27" t="str">
            <v/>
          </cell>
          <cell r="H27">
            <v>0</v>
          </cell>
        </row>
        <row r="28">
          <cell r="A28" t="str">
            <v>REPARACION CAJAS DE MEDIDORES</v>
          </cell>
          <cell r="B28">
            <v>1</v>
          </cell>
          <cell r="C28">
            <v>6</v>
          </cell>
          <cell r="F28" t="str">
            <v/>
          </cell>
          <cell r="G28" t="str">
            <v/>
          </cell>
          <cell r="H28">
            <v>0.8571428571428571</v>
          </cell>
        </row>
        <row r="29">
          <cell r="A29" t="str">
            <v>RETIRO MEDIDOR</v>
          </cell>
          <cell r="B29">
            <v>121</v>
          </cell>
          <cell r="C29">
            <v>52</v>
          </cell>
          <cell r="F29" t="str">
            <v/>
          </cell>
          <cell r="G29" t="str">
            <v/>
          </cell>
          <cell r="H29">
            <v>0.30057803468208094</v>
          </cell>
        </row>
        <row r="30">
          <cell r="A30" t="str">
            <v>TAPONADAS</v>
          </cell>
          <cell r="B30">
            <v>2</v>
          </cell>
          <cell r="C30">
            <v>20</v>
          </cell>
          <cell r="F30" t="str">
            <v/>
          </cell>
          <cell r="G30" t="str">
            <v/>
          </cell>
          <cell r="H30">
            <v>0.90909090909090906</v>
          </cell>
        </row>
        <row r="31">
          <cell r="A31" t="str">
            <v>TRASLADO MEDIDOR</v>
          </cell>
          <cell r="B31">
            <v>1</v>
          </cell>
          <cell r="C31">
            <v>0</v>
          </cell>
          <cell r="F31" t="str">
            <v/>
          </cell>
          <cell r="G31" t="str">
            <v/>
          </cell>
          <cell r="H31">
            <v>0</v>
          </cell>
        </row>
        <row r="32">
          <cell r="F32" t="str">
            <v/>
          </cell>
          <cell r="G32" t="str">
            <v/>
          </cell>
          <cell r="H32" t="str">
            <v/>
          </cell>
        </row>
        <row r="33">
          <cell r="A33" t="str">
            <v>Total general</v>
          </cell>
          <cell r="B33">
            <v>2620</v>
          </cell>
          <cell r="C33">
            <v>1527</v>
          </cell>
          <cell r="F33" t="str">
            <v/>
          </cell>
          <cell r="G33" t="str">
            <v/>
          </cell>
          <cell r="H33">
            <v>0.36821798890764407</v>
          </cell>
        </row>
        <row r="34">
          <cell r="F34" t="str">
            <v/>
          </cell>
          <cell r="G34" t="str">
            <v/>
          </cell>
          <cell r="H34" t="str">
            <v/>
          </cell>
        </row>
      </sheetData>
      <sheetData sheetId="2">
        <row r="12">
          <cell r="A12" t="str">
            <v>CAMBIO ACOMETIDAS CONTRATO</v>
          </cell>
          <cell r="B12">
            <v>2</v>
          </cell>
          <cell r="C12">
            <v>5</v>
          </cell>
          <cell r="D12">
            <v>1</v>
          </cell>
          <cell r="E12">
            <v>46</v>
          </cell>
          <cell r="F12" t="str">
            <v/>
          </cell>
          <cell r="G12" t="str">
            <v/>
          </cell>
          <cell r="H12">
            <v>0.7142857142857143</v>
          </cell>
        </row>
        <row r="13">
          <cell r="A13" t="str">
            <v>CARROTANQUE</v>
          </cell>
          <cell r="B13">
            <v>80</v>
          </cell>
          <cell r="C13">
            <v>2</v>
          </cell>
          <cell r="D13">
            <v>1</v>
          </cell>
          <cell r="E13">
            <v>44</v>
          </cell>
          <cell r="F13">
            <v>1.8</v>
          </cell>
          <cell r="G13">
            <v>1.9</v>
          </cell>
          <cell r="H13">
            <v>2.4390243902439025E-2</v>
          </cell>
        </row>
        <row r="14">
          <cell r="A14" t="str">
            <v>CASAS SIN AGUA</v>
          </cell>
          <cell r="B14">
            <v>500</v>
          </cell>
          <cell r="C14">
            <v>535</v>
          </cell>
          <cell r="D14">
            <v>1</v>
          </cell>
          <cell r="E14">
            <v>61</v>
          </cell>
          <cell r="F14">
            <v>8.1999999999999993</v>
          </cell>
          <cell r="G14">
            <v>17</v>
          </cell>
          <cell r="H14">
            <v>0.51690821256038644</v>
          </cell>
        </row>
        <row r="15">
          <cell r="A15" t="str">
            <v>CORTE Y RECONEXION</v>
          </cell>
          <cell r="B15">
            <v>19</v>
          </cell>
          <cell r="C15">
            <v>17</v>
          </cell>
          <cell r="D15">
            <v>7.442622950819672</v>
          </cell>
          <cell r="E15">
            <v>61</v>
          </cell>
          <cell r="F15" t="str">
            <v/>
          </cell>
          <cell r="G15" t="str">
            <v/>
          </cell>
          <cell r="H15">
            <v>0.47222222222222221</v>
          </cell>
        </row>
        <row r="16">
          <cell r="A16" t="str">
            <v>DAÑOS ACUEDUCTO</v>
          </cell>
          <cell r="B16">
            <v>598</v>
          </cell>
          <cell r="C16">
            <v>259</v>
          </cell>
          <cell r="D16">
            <v>7.278688524590164</v>
          </cell>
          <cell r="E16">
            <v>61</v>
          </cell>
          <cell r="F16">
            <v>1.3</v>
          </cell>
          <cell r="G16">
            <v>1.9</v>
          </cell>
          <cell r="H16">
            <v>0.30221703617269546</v>
          </cell>
        </row>
        <row r="17">
          <cell r="A17" t="str">
            <v>ESCOMBROS DAÑOS ACUEDUCTO</v>
          </cell>
          <cell r="B17">
            <v>188</v>
          </cell>
          <cell r="C17">
            <v>9</v>
          </cell>
          <cell r="D17">
            <v>1</v>
          </cell>
          <cell r="E17">
            <v>61</v>
          </cell>
          <cell r="F17">
            <v>3.1</v>
          </cell>
          <cell r="G17">
            <v>3.2</v>
          </cell>
          <cell r="H17">
            <v>4.5685279187817257E-2</v>
          </cell>
        </row>
        <row r="18">
          <cell r="A18" t="str">
            <v>FRAUDES</v>
          </cell>
          <cell r="B18">
            <v>234</v>
          </cell>
          <cell r="C18">
            <v>222</v>
          </cell>
          <cell r="D18">
            <v>1</v>
          </cell>
          <cell r="E18">
            <v>18</v>
          </cell>
          <cell r="F18">
            <v>13</v>
          </cell>
          <cell r="G18">
            <v>25.3</v>
          </cell>
          <cell r="H18">
            <v>0.48684210526315791</v>
          </cell>
        </row>
        <row r="19">
          <cell r="A19" t="str">
            <v>GARANTIAS INSTALACIONES</v>
          </cell>
          <cell r="B19">
            <v>13</v>
          </cell>
          <cell r="C19">
            <v>7</v>
          </cell>
          <cell r="F19" t="str">
            <v/>
          </cell>
          <cell r="G19" t="str">
            <v/>
          </cell>
          <cell r="H19">
            <v>0.35</v>
          </cell>
        </row>
        <row r="20">
          <cell r="A20" t="str">
            <v>INSTALACIONES ACUEDUCTO</v>
          </cell>
          <cell r="B20">
            <v>48</v>
          </cell>
          <cell r="C20">
            <v>104</v>
          </cell>
          <cell r="F20" t="str">
            <v/>
          </cell>
          <cell r="G20" t="str">
            <v/>
          </cell>
          <cell r="H20">
            <v>0.68421052631578949</v>
          </cell>
        </row>
        <row r="21">
          <cell r="A21" t="str">
            <v>INSTALACIONES ALCANTARILLADO</v>
          </cell>
          <cell r="B21">
            <v>8</v>
          </cell>
          <cell r="C21">
            <v>0</v>
          </cell>
          <cell r="F21" t="str">
            <v/>
          </cell>
          <cell r="G21" t="str">
            <v/>
          </cell>
          <cell r="H21">
            <v>0</v>
          </cell>
        </row>
        <row r="22">
          <cell r="A22" t="str">
            <v>MEDIDORES 1/2 Y 1"</v>
          </cell>
          <cell r="B22">
            <v>3</v>
          </cell>
          <cell r="C22">
            <v>4</v>
          </cell>
          <cell r="D22">
            <v>1</v>
          </cell>
          <cell r="E22">
            <v>62</v>
          </cell>
          <cell r="F22" t="str">
            <v/>
          </cell>
          <cell r="G22" t="str">
            <v/>
          </cell>
          <cell r="H22">
            <v>0.5714285714285714</v>
          </cell>
        </row>
        <row r="23">
          <cell r="A23" t="str">
            <v>MMTO VALVULAS E HIDRANTES</v>
          </cell>
          <cell r="B23">
            <v>2</v>
          </cell>
          <cell r="C23">
            <v>1</v>
          </cell>
          <cell r="D23">
            <v>1</v>
          </cell>
          <cell r="E23">
            <v>61</v>
          </cell>
          <cell r="F23">
            <v>0</v>
          </cell>
          <cell r="G23">
            <v>0</v>
          </cell>
          <cell r="H23">
            <v>0.33333333333333331</v>
          </cell>
        </row>
        <row r="24">
          <cell r="A24" t="str">
            <v>OBRAS ACCESORIAS DAÑOS ACUEDUCTO</v>
          </cell>
          <cell r="B24">
            <v>4</v>
          </cell>
          <cell r="C24">
            <v>23</v>
          </cell>
          <cell r="F24" t="str">
            <v/>
          </cell>
          <cell r="G24" t="str">
            <v/>
          </cell>
          <cell r="H24">
            <v>0.85185185185185186</v>
          </cell>
        </row>
        <row r="25">
          <cell r="A25" t="str">
            <v>OBRAS ACCESORIAS INSTALACIONES</v>
          </cell>
          <cell r="B25">
            <v>1107</v>
          </cell>
          <cell r="C25">
            <v>0</v>
          </cell>
          <cell r="D25">
            <v>1</v>
          </cell>
          <cell r="E25">
            <v>20</v>
          </cell>
          <cell r="F25" t="str">
            <v/>
          </cell>
          <cell r="G25" t="str">
            <v/>
          </cell>
          <cell r="H25">
            <v>0</v>
          </cell>
        </row>
        <row r="26">
          <cell r="A26" t="str">
            <v>PITOMETRÍA</v>
          </cell>
          <cell r="B26">
            <v>150</v>
          </cell>
          <cell r="C26">
            <v>65</v>
          </cell>
          <cell r="D26">
            <v>1</v>
          </cell>
          <cell r="E26">
            <v>20</v>
          </cell>
          <cell r="F26">
            <v>7.5</v>
          </cell>
          <cell r="G26">
            <v>10.8</v>
          </cell>
          <cell r="H26">
            <v>0.30232558139534882</v>
          </cell>
        </row>
        <row r="27">
          <cell r="A27" t="str">
            <v>PROYECTOS ACUEDUCTO</v>
          </cell>
          <cell r="B27">
            <v>62</v>
          </cell>
          <cell r="C27">
            <v>1</v>
          </cell>
          <cell r="F27" t="str">
            <v/>
          </cell>
          <cell r="G27" t="str">
            <v/>
          </cell>
          <cell r="H27">
            <v>1.5873015873015872E-2</v>
          </cell>
        </row>
        <row r="28">
          <cell r="A28" t="str">
            <v>REFERENCIACIÓN ACUEDUCTO</v>
          </cell>
          <cell r="B28">
            <v>1</v>
          </cell>
          <cell r="C28">
            <v>3</v>
          </cell>
          <cell r="F28" t="str">
            <v/>
          </cell>
          <cell r="G28" t="str">
            <v/>
          </cell>
          <cell r="H28">
            <v>0.75</v>
          </cell>
        </row>
        <row r="29">
          <cell r="A29" t="str">
            <v>TRASLADO MEDIDOR</v>
          </cell>
          <cell r="B29">
            <v>1</v>
          </cell>
          <cell r="C29">
            <v>0</v>
          </cell>
          <cell r="F29" t="str">
            <v/>
          </cell>
          <cell r="G29" t="str">
            <v/>
          </cell>
          <cell r="H29">
            <v>0</v>
          </cell>
        </row>
        <row r="30">
          <cell r="A30" t="str">
            <v>TAPONADAS</v>
          </cell>
          <cell r="B30">
            <v>2</v>
          </cell>
          <cell r="C30">
            <v>20</v>
          </cell>
          <cell r="F30" t="str">
            <v/>
          </cell>
          <cell r="G30" t="str">
            <v/>
          </cell>
          <cell r="H30" t="str">
            <v/>
          </cell>
        </row>
        <row r="31">
          <cell r="A31" t="str">
            <v>Total general</v>
          </cell>
          <cell r="B31">
            <v>3020</v>
          </cell>
          <cell r="C31">
            <v>1257</v>
          </cell>
          <cell r="F31" t="str">
            <v/>
          </cell>
          <cell r="G31" t="str">
            <v/>
          </cell>
          <cell r="H31">
            <v>0.29389759176993219</v>
          </cell>
        </row>
        <row r="32">
          <cell r="F32" t="str">
            <v/>
          </cell>
          <cell r="G32" t="str">
            <v/>
          </cell>
          <cell r="H32" t="str">
            <v/>
          </cell>
        </row>
      </sheetData>
      <sheetData sheetId="3">
        <row r="12">
          <cell r="A12" t="str">
            <v>CAMBIO ACOMETIDAS CONTRATO</v>
          </cell>
          <cell r="B12">
            <v>6</v>
          </cell>
          <cell r="C12">
            <v>4</v>
          </cell>
          <cell r="D12">
            <v>1</v>
          </cell>
          <cell r="E12">
            <v>46</v>
          </cell>
          <cell r="F12" t="str">
            <v/>
          </cell>
          <cell r="G12" t="str">
            <v/>
          </cell>
          <cell r="H12">
            <v>0.4</v>
          </cell>
        </row>
        <row r="13">
          <cell r="A13" t="str">
            <v>CARROTANQUE</v>
          </cell>
          <cell r="B13">
            <v>65</v>
          </cell>
          <cell r="C13">
            <v>1</v>
          </cell>
          <cell r="D13">
            <v>1</v>
          </cell>
          <cell r="E13">
            <v>45</v>
          </cell>
          <cell r="F13">
            <v>1.4</v>
          </cell>
          <cell r="G13">
            <v>1.5</v>
          </cell>
          <cell r="H13">
            <v>1.5151515151515152E-2</v>
          </cell>
        </row>
        <row r="14">
          <cell r="A14" t="str">
            <v>CASAS SIN AGUA</v>
          </cell>
          <cell r="B14">
            <v>477</v>
          </cell>
          <cell r="C14">
            <v>610</v>
          </cell>
          <cell r="D14">
            <v>1</v>
          </cell>
          <cell r="E14">
            <v>62</v>
          </cell>
          <cell r="F14">
            <v>7.7</v>
          </cell>
          <cell r="G14">
            <v>17.5</v>
          </cell>
          <cell r="H14">
            <v>0.56117755289788407</v>
          </cell>
        </row>
        <row r="15">
          <cell r="A15" t="str">
            <v>CORTE Y RECONEXION</v>
          </cell>
          <cell r="B15">
            <v>8</v>
          </cell>
          <cell r="C15">
            <v>4</v>
          </cell>
          <cell r="D15">
            <v>7.442622950819672</v>
          </cell>
          <cell r="E15">
            <v>61</v>
          </cell>
          <cell r="F15" t="str">
            <v/>
          </cell>
          <cell r="G15" t="str">
            <v/>
          </cell>
          <cell r="H15">
            <v>0.33333333333333331</v>
          </cell>
        </row>
        <row r="16">
          <cell r="A16" t="str">
            <v>DAÑOS ACUEDUCTO</v>
          </cell>
          <cell r="B16">
            <v>572</v>
          </cell>
          <cell r="C16">
            <v>218</v>
          </cell>
          <cell r="D16">
            <v>7.306451612903226</v>
          </cell>
          <cell r="E16">
            <v>62</v>
          </cell>
          <cell r="F16">
            <v>1.3</v>
          </cell>
          <cell r="G16">
            <v>1.7</v>
          </cell>
          <cell r="H16">
            <v>0.27594936708860762</v>
          </cell>
        </row>
        <row r="17">
          <cell r="A17" t="str">
            <v>ESCOMBROS DAÑOS ACUEDUCTO</v>
          </cell>
          <cell r="B17">
            <v>226</v>
          </cell>
          <cell r="C17">
            <v>9</v>
          </cell>
          <cell r="D17">
            <v>1</v>
          </cell>
          <cell r="E17">
            <v>62</v>
          </cell>
          <cell r="F17">
            <v>3.6</v>
          </cell>
          <cell r="G17">
            <v>3.8</v>
          </cell>
          <cell r="H17">
            <v>3.8297872340425532E-2</v>
          </cell>
        </row>
        <row r="18">
          <cell r="A18" t="str">
            <v>FRAUDES</v>
          </cell>
          <cell r="B18">
            <v>213</v>
          </cell>
          <cell r="C18">
            <v>103</v>
          </cell>
          <cell r="D18">
            <v>1</v>
          </cell>
          <cell r="E18">
            <v>16</v>
          </cell>
          <cell r="F18">
            <v>13.3</v>
          </cell>
          <cell r="G18">
            <v>19.8</v>
          </cell>
          <cell r="H18">
            <v>0.32594936708860761</v>
          </cell>
        </row>
        <row r="19">
          <cell r="A19" t="str">
            <v>GARANTIAS INSTALACIONES</v>
          </cell>
          <cell r="B19">
            <v>13</v>
          </cell>
          <cell r="C19">
            <v>5</v>
          </cell>
          <cell r="F19" t="str">
            <v/>
          </cell>
          <cell r="G19" t="str">
            <v/>
          </cell>
          <cell r="H19">
            <v>0.27777777777777779</v>
          </cell>
        </row>
        <row r="20">
          <cell r="A20" t="str">
            <v>INSTALACIONES ACUEDUCTO</v>
          </cell>
          <cell r="B20">
            <v>27</v>
          </cell>
          <cell r="C20">
            <v>42</v>
          </cell>
          <cell r="F20" t="str">
            <v/>
          </cell>
          <cell r="G20" t="str">
            <v/>
          </cell>
          <cell r="H20">
            <v>0.60869565217391308</v>
          </cell>
        </row>
        <row r="21">
          <cell r="A21" t="str">
            <v>MEDIDORES 1/2 Y 1"</v>
          </cell>
          <cell r="B21">
            <v>8</v>
          </cell>
          <cell r="C21">
            <v>1</v>
          </cell>
          <cell r="F21" t="str">
            <v/>
          </cell>
          <cell r="G21" t="str">
            <v/>
          </cell>
          <cell r="H21">
            <v>0.1111111111111111</v>
          </cell>
        </row>
        <row r="22">
          <cell r="A22" t="str">
            <v>MMTO VALVULAS E HIDRANTES</v>
          </cell>
          <cell r="B22">
            <v>6</v>
          </cell>
          <cell r="C22">
            <v>7</v>
          </cell>
          <cell r="D22">
            <v>1</v>
          </cell>
          <cell r="E22">
            <v>62</v>
          </cell>
          <cell r="F22">
            <v>0.1</v>
          </cell>
          <cell r="G22">
            <v>0.2</v>
          </cell>
          <cell r="H22">
            <v>0.53846153846153844</v>
          </cell>
        </row>
        <row r="23">
          <cell r="A23" t="str">
            <v>OBRAS ACCESORIAS DAÑOS ACUEDUCTO</v>
          </cell>
          <cell r="B23">
            <v>9</v>
          </cell>
          <cell r="C23">
            <v>16</v>
          </cell>
          <cell r="D23">
            <v>1</v>
          </cell>
          <cell r="E23">
            <v>61</v>
          </cell>
          <cell r="F23" t="str">
            <v/>
          </cell>
          <cell r="G23" t="str">
            <v/>
          </cell>
          <cell r="H23">
            <v>0.64</v>
          </cell>
        </row>
        <row r="24">
          <cell r="A24" t="str">
            <v>OBRAS ACCESORIAS INSTALACIONES</v>
          </cell>
          <cell r="B24">
            <v>1223</v>
          </cell>
          <cell r="C24">
            <v>0</v>
          </cell>
          <cell r="F24" t="str">
            <v/>
          </cell>
          <cell r="G24" t="str">
            <v/>
          </cell>
          <cell r="H24">
            <v>0</v>
          </cell>
        </row>
        <row r="25">
          <cell r="A25" t="str">
            <v>PITOMETRÍA</v>
          </cell>
          <cell r="B25">
            <v>83</v>
          </cell>
          <cell r="C25">
            <v>48</v>
          </cell>
          <cell r="D25">
            <v>1</v>
          </cell>
          <cell r="E25">
            <v>20</v>
          </cell>
          <cell r="F25">
            <v>4.2</v>
          </cell>
          <cell r="G25">
            <v>6.6</v>
          </cell>
          <cell r="H25">
            <v>0.36641221374045801</v>
          </cell>
        </row>
        <row r="26">
          <cell r="A26" t="str">
            <v>PROYECTOS ACUEDUCTO</v>
          </cell>
          <cell r="B26">
            <v>70</v>
          </cell>
          <cell r="C26">
            <v>17</v>
          </cell>
          <cell r="D26">
            <v>1</v>
          </cell>
          <cell r="E26">
            <v>20</v>
          </cell>
          <cell r="F26" t="str">
            <v/>
          </cell>
          <cell r="G26" t="str">
            <v/>
          </cell>
          <cell r="H26">
            <v>0.19540229885057472</v>
          </cell>
        </row>
        <row r="27">
          <cell r="A27" t="str">
            <v>REFERENCIACIÓN ACUEDUCTO</v>
          </cell>
          <cell r="B27">
            <v>1</v>
          </cell>
          <cell r="C27">
            <v>0</v>
          </cell>
          <cell r="F27" t="str">
            <v/>
          </cell>
          <cell r="G27" t="str">
            <v/>
          </cell>
          <cell r="H27" t="str">
            <v/>
          </cell>
        </row>
        <row r="28">
          <cell r="A28" t="str">
            <v>Total general</v>
          </cell>
          <cell r="B28">
            <v>3006</v>
          </cell>
          <cell r="C28">
            <v>1085</v>
          </cell>
          <cell r="F28" t="str">
            <v/>
          </cell>
          <cell r="G28" t="str">
            <v/>
          </cell>
          <cell r="H28">
            <v>0.26521632852603277</v>
          </cell>
        </row>
        <row r="29">
          <cell r="A29" t="str">
            <v>RETIRO MEDIDOR</v>
          </cell>
          <cell r="B29">
            <v>121</v>
          </cell>
          <cell r="C29">
            <v>52</v>
          </cell>
          <cell r="F29" t="str">
            <v/>
          </cell>
          <cell r="G29" t="str">
            <v/>
          </cell>
          <cell r="H29" t="str">
            <v/>
          </cell>
        </row>
      </sheetData>
      <sheetData sheetId="4">
        <row r="12">
          <cell r="A12" t="str">
            <v>CAMBIO ACOMETIDAS CONTRATO</v>
          </cell>
          <cell r="B12">
            <v>3</v>
          </cell>
          <cell r="C12">
            <v>2</v>
          </cell>
          <cell r="F12" t="str">
            <v/>
          </cell>
          <cell r="G12" t="str">
            <v/>
          </cell>
          <cell r="H12">
            <v>0.4</v>
          </cell>
        </row>
        <row r="13">
          <cell r="A13" t="str">
            <v>CARROTANQUE</v>
          </cell>
          <cell r="B13">
            <v>21</v>
          </cell>
          <cell r="C13">
            <v>1</v>
          </cell>
          <cell r="D13">
            <v>1</v>
          </cell>
          <cell r="E13">
            <v>46</v>
          </cell>
          <cell r="F13">
            <v>0.5</v>
          </cell>
          <cell r="G13">
            <v>0.5</v>
          </cell>
          <cell r="H13">
            <v>4.5454545454545456E-2</v>
          </cell>
        </row>
        <row r="14">
          <cell r="A14" t="str">
            <v>CASAS SIN AGUA</v>
          </cell>
          <cell r="B14">
            <v>419</v>
          </cell>
          <cell r="C14">
            <v>603</v>
          </cell>
          <cell r="D14">
            <v>1</v>
          </cell>
          <cell r="E14">
            <v>61</v>
          </cell>
          <cell r="F14">
            <v>6.9</v>
          </cell>
          <cell r="G14">
            <v>16.8</v>
          </cell>
          <cell r="H14">
            <v>0.59001956947162426</v>
          </cell>
        </row>
        <row r="15">
          <cell r="A15" t="str">
            <v>CORTE Y RECONEXION</v>
          </cell>
          <cell r="B15">
            <v>7</v>
          </cell>
          <cell r="C15">
            <v>8</v>
          </cell>
          <cell r="F15" t="str">
            <v/>
          </cell>
          <cell r="G15" t="str">
            <v/>
          </cell>
          <cell r="H15">
            <v>0.53333333333333333</v>
          </cell>
        </row>
        <row r="16">
          <cell r="A16" t="str">
            <v>DAÑOS ACUEDUCTO</v>
          </cell>
          <cell r="B16">
            <v>537</v>
          </cell>
          <cell r="C16">
            <v>199</v>
          </cell>
          <cell r="D16">
            <v>7.32258064516129</v>
          </cell>
          <cell r="E16">
            <v>61</v>
          </cell>
          <cell r="F16">
            <v>1.2</v>
          </cell>
          <cell r="G16">
            <v>1.6</v>
          </cell>
          <cell r="H16">
            <v>0.2703804347826087</v>
          </cell>
        </row>
        <row r="17">
          <cell r="A17" t="str">
            <v>ESCOMBROS DAÑOS ACUEDUCTO</v>
          </cell>
          <cell r="B17">
            <v>220</v>
          </cell>
          <cell r="C17">
            <v>6</v>
          </cell>
          <cell r="D17">
            <v>1</v>
          </cell>
          <cell r="E17">
            <v>61</v>
          </cell>
          <cell r="F17">
            <v>3.6</v>
          </cell>
          <cell r="G17">
            <v>3.7</v>
          </cell>
          <cell r="H17">
            <v>2.6548672566371681E-2</v>
          </cell>
        </row>
        <row r="18">
          <cell r="A18" t="str">
            <v>FRAUDES</v>
          </cell>
          <cell r="B18">
            <v>314</v>
          </cell>
          <cell r="C18">
            <v>45</v>
          </cell>
          <cell r="D18">
            <v>1</v>
          </cell>
          <cell r="E18">
            <v>21</v>
          </cell>
          <cell r="F18">
            <v>15</v>
          </cell>
          <cell r="G18">
            <v>17.100000000000001</v>
          </cell>
          <cell r="H18">
            <v>0.12534818941504178</v>
          </cell>
        </row>
        <row r="19">
          <cell r="A19" t="str">
            <v>GARANTIAS INSTALACIONES</v>
          </cell>
          <cell r="B19">
            <v>11</v>
          </cell>
          <cell r="C19">
            <v>4</v>
          </cell>
          <cell r="F19" t="str">
            <v/>
          </cell>
          <cell r="G19" t="str">
            <v/>
          </cell>
          <cell r="H19">
            <v>0.26666666666666666</v>
          </cell>
        </row>
        <row r="20">
          <cell r="A20" t="str">
            <v>INSTALACIONES ACUEDUCTO</v>
          </cell>
          <cell r="B20">
            <v>6</v>
          </cell>
          <cell r="C20">
            <v>73</v>
          </cell>
          <cell r="F20" t="str">
            <v/>
          </cell>
          <cell r="G20" t="str">
            <v/>
          </cell>
          <cell r="H20">
            <v>0.92405063291139244</v>
          </cell>
        </row>
        <row r="21">
          <cell r="A21" t="str">
            <v>MEDIDORES 1/2 Y 1"</v>
          </cell>
          <cell r="B21">
            <v>2</v>
          </cell>
          <cell r="C21">
            <v>3</v>
          </cell>
          <cell r="F21" t="str">
            <v/>
          </cell>
          <cell r="G21" t="str">
            <v/>
          </cell>
          <cell r="H21">
            <v>0.6</v>
          </cell>
        </row>
        <row r="22">
          <cell r="A22" t="str">
            <v>MMTO VALVULAS E HIDRANTES</v>
          </cell>
          <cell r="B22">
            <v>49</v>
          </cell>
          <cell r="C22">
            <v>4</v>
          </cell>
          <cell r="D22">
            <v>1</v>
          </cell>
          <cell r="E22">
            <v>61</v>
          </cell>
          <cell r="F22">
            <v>0.8</v>
          </cell>
          <cell r="G22">
            <v>0.9</v>
          </cell>
          <cell r="H22">
            <v>7.5471698113207544E-2</v>
          </cell>
        </row>
        <row r="23">
          <cell r="A23" t="str">
            <v>OBRAS ACCESORIAS DAÑOS ACUEDUCTO</v>
          </cell>
          <cell r="B23">
            <v>42</v>
          </cell>
          <cell r="C23">
            <v>1</v>
          </cell>
          <cell r="F23" t="str">
            <v/>
          </cell>
          <cell r="G23" t="str">
            <v/>
          </cell>
          <cell r="H23">
            <v>2.3255813953488372E-2</v>
          </cell>
        </row>
        <row r="24">
          <cell r="A24" t="str">
            <v>OBRAS ACCESORIAS INSTALACIONES</v>
          </cell>
          <cell r="B24">
            <v>927</v>
          </cell>
          <cell r="C24">
            <v>0</v>
          </cell>
          <cell r="F24" t="str">
            <v/>
          </cell>
          <cell r="G24" t="str">
            <v/>
          </cell>
          <cell r="H24">
            <v>0</v>
          </cell>
        </row>
        <row r="25">
          <cell r="A25" t="str">
            <v>PITOMETRÍA</v>
          </cell>
          <cell r="B25">
            <v>47</v>
          </cell>
          <cell r="C25">
            <v>39</v>
          </cell>
          <cell r="D25">
            <v>1</v>
          </cell>
          <cell r="E25">
            <v>21</v>
          </cell>
          <cell r="F25">
            <v>2.2000000000000002</v>
          </cell>
          <cell r="G25">
            <v>4.0999999999999996</v>
          </cell>
          <cell r="H25">
            <v>0.45348837209302323</v>
          </cell>
        </row>
        <row r="26">
          <cell r="A26" t="str">
            <v>PROYECTOS ACUEDUCTO</v>
          </cell>
          <cell r="B26">
            <v>74</v>
          </cell>
          <cell r="C26">
            <v>15</v>
          </cell>
          <cell r="F26" t="str">
            <v/>
          </cell>
          <cell r="G26" t="str">
            <v/>
          </cell>
          <cell r="H26">
            <v>0.16853932584269662</v>
          </cell>
        </row>
        <row r="27">
          <cell r="A27" t="str">
            <v>REFERENCIACIÓN ACUEDUCTO</v>
          </cell>
          <cell r="B27">
            <v>0</v>
          </cell>
          <cell r="C27">
            <v>3</v>
          </cell>
          <cell r="F27" t="str">
            <v/>
          </cell>
          <cell r="G27" t="str">
            <v/>
          </cell>
          <cell r="H27">
            <v>1</v>
          </cell>
        </row>
        <row r="28">
          <cell r="A28" t="str">
            <v>#N/A</v>
          </cell>
          <cell r="B28">
            <v>3</v>
          </cell>
          <cell r="C28">
            <v>1</v>
          </cell>
          <cell r="F28" t="str">
            <v/>
          </cell>
          <cell r="G28" t="str">
            <v/>
          </cell>
          <cell r="H28" t="str">
            <v/>
          </cell>
        </row>
        <row r="29">
          <cell r="A29" t="str">
            <v>Total general</v>
          </cell>
          <cell r="B29">
            <v>2679</v>
          </cell>
          <cell r="C29">
            <v>1006</v>
          </cell>
          <cell r="F29" t="str">
            <v/>
          </cell>
          <cell r="G29" t="str">
            <v/>
          </cell>
          <cell r="H29">
            <v>0.2729986431478969</v>
          </cell>
        </row>
        <row r="30">
          <cell r="F30" t="str">
            <v/>
          </cell>
          <cell r="G30" t="str">
            <v/>
          </cell>
          <cell r="H30" t="str">
            <v/>
          </cell>
        </row>
      </sheetData>
      <sheetData sheetId="5">
        <row r="12">
          <cell r="A12" t="str">
            <v>CAMBIO ACOMETIDAS CONTRATO</v>
          </cell>
          <cell r="B12">
            <v>8</v>
          </cell>
          <cell r="C12">
            <v>8</v>
          </cell>
          <cell r="F12" t="str">
            <v/>
          </cell>
          <cell r="G12" t="str">
            <v/>
          </cell>
          <cell r="H12">
            <v>0.5</v>
          </cell>
        </row>
        <row r="13">
          <cell r="A13" t="str">
            <v>CARROTANQUE</v>
          </cell>
          <cell r="B13">
            <v>123</v>
          </cell>
          <cell r="C13">
            <v>1</v>
          </cell>
          <cell r="D13">
            <v>1</v>
          </cell>
          <cell r="E13">
            <v>63</v>
          </cell>
          <cell r="F13">
            <v>2</v>
          </cell>
          <cell r="G13">
            <v>2</v>
          </cell>
          <cell r="H13">
            <v>8.0645161290322578E-3</v>
          </cell>
        </row>
        <row r="14">
          <cell r="A14" t="str">
            <v>CASAS SIN AGUA</v>
          </cell>
          <cell r="B14">
            <v>465</v>
          </cell>
          <cell r="C14">
            <v>735</v>
          </cell>
          <cell r="D14">
            <v>1</v>
          </cell>
          <cell r="E14">
            <v>63</v>
          </cell>
          <cell r="F14">
            <v>7.4</v>
          </cell>
          <cell r="G14">
            <v>19</v>
          </cell>
          <cell r="H14">
            <v>0.61250000000000004</v>
          </cell>
        </row>
        <row r="15">
          <cell r="A15" t="str">
            <v>CORTE Y RECONEXION</v>
          </cell>
          <cell r="B15">
            <v>15</v>
          </cell>
          <cell r="C15">
            <v>32</v>
          </cell>
          <cell r="F15" t="str">
            <v/>
          </cell>
          <cell r="G15" t="str">
            <v/>
          </cell>
          <cell r="H15">
            <v>0.68085106382978722</v>
          </cell>
        </row>
        <row r="16">
          <cell r="A16" t="str">
            <v>DAÑOS ACUEDUCTO</v>
          </cell>
          <cell r="B16">
            <v>640</v>
          </cell>
          <cell r="C16">
            <v>287</v>
          </cell>
          <cell r="D16">
            <v>7</v>
          </cell>
          <cell r="E16">
            <v>55.285714285714285</v>
          </cell>
          <cell r="F16">
            <v>1.7</v>
          </cell>
          <cell r="G16">
            <v>2.4</v>
          </cell>
          <cell r="H16">
            <v>0.30960086299892126</v>
          </cell>
        </row>
        <row r="17">
          <cell r="A17" t="str">
            <v>ESCOMBROS DAÑOS ACUEDUCTO</v>
          </cell>
          <cell r="B17">
            <v>205</v>
          </cell>
          <cell r="C17">
            <v>9</v>
          </cell>
          <cell r="D17">
            <v>1</v>
          </cell>
          <cell r="E17">
            <v>63</v>
          </cell>
          <cell r="F17">
            <v>3.3</v>
          </cell>
          <cell r="G17">
            <v>3.4</v>
          </cell>
          <cell r="H17">
            <v>4.2056074766355138E-2</v>
          </cell>
        </row>
        <row r="18">
          <cell r="A18" t="str">
            <v>FRAUDES</v>
          </cell>
          <cell r="B18">
            <v>356</v>
          </cell>
          <cell r="C18">
            <v>255</v>
          </cell>
          <cell r="D18">
            <v>1</v>
          </cell>
          <cell r="E18">
            <v>25</v>
          </cell>
          <cell r="F18">
            <v>14.2</v>
          </cell>
          <cell r="G18">
            <v>24.4</v>
          </cell>
          <cell r="H18">
            <v>0.41734860883797054</v>
          </cell>
        </row>
        <row r="19">
          <cell r="A19" t="str">
            <v>GARANTIAS INSTALACIONES</v>
          </cell>
          <cell r="B19">
            <v>32</v>
          </cell>
          <cell r="C19">
            <v>7</v>
          </cell>
          <cell r="F19" t="str">
            <v/>
          </cell>
          <cell r="G19" t="str">
            <v/>
          </cell>
          <cell r="H19">
            <v>0.17948717948717949</v>
          </cell>
        </row>
        <row r="20">
          <cell r="A20" t="str">
            <v>INSTALACIONES ACUEDUCTO</v>
          </cell>
          <cell r="B20">
            <v>4</v>
          </cell>
          <cell r="C20">
            <v>91</v>
          </cell>
          <cell r="F20" t="str">
            <v/>
          </cell>
          <cell r="G20" t="str">
            <v/>
          </cell>
          <cell r="H20">
            <v>0.95789473684210524</v>
          </cell>
        </row>
        <row r="21">
          <cell r="A21" t="str">
            <v>MEDIDORES 1/2 Y 1"</v>
          </cell>
          <cell r="B21">
            <v>2</v>
          </cell>
          <cell r="C21">
            <v>3</v>
          </cell>
          <cell r="F21" t="str">
            <v/>
          </cell>
          <cell r="G21" t="str">
            <v/>
          </cell>
          <cell r="H21">
            <v>0.6</v>
          </cell>
        </row>
        <row r="22">
          <cell r="A22" t="str">
            <v>MMTO VALVULAS E HIDRANTES</v>
          </cell>
          <cell r="B22">
            <v>36</v>
          </cell>
          <cell r="C22">
            <v>12</v>
          </cell>
          <cell r="D22">
            <v>2</v>
          </cell>
          <cell r="E22">
            <v>44</v>
          </cell>
          <cell r="F22">
            <v>0.4</v>
          </cell>
          <cell r="G22">
            <v>0.5</v>
          </cell>
          <cell r="H22">
            <v>0.25</v>
          </cell>
        </row>
        <row r="23">
          <cell r="A23" t="str">
            <v>OBRAS ACCESORIAS DAÑOS ACUEDUCTO</v>
          </cell>
          <cell r="B23">
            <v>9</v>
          </cell>
          <cell r="C23">
            <v>22</v>
          </cell>
          <cell r="F23" t="str">
            <v/>
          </cell>
          <cell r="G23" t="str">
            <v/>
          </cell>
          <cell r="H23">
            <v>0.70967741935483875</v>
          </cell>
        </row>
        <row r="24">
          <cell r="A24" t="str">
            <v>OBRAS ACCESORIAS INSTALACIONES</v>
          </cell>
          <cell r="B24">
            <v>1132</v>
          </cell>
          <cell r="C24">
            <v>0</v>
          </cell>
          <cell r="F24" t="str">
            <v/>
          </cell>
          <cell r="G24" t="str">
            <v/>
          </cell>
          <cell r="H24">
            <v>0</v>
          </cell>
        </row>
        <row r="25">
          <cell r="A25" t="str">
            <v>PITOMETRÍA</v>
          </cell>
          <cell r="B25">
            <v>44</v>
          </cell>
          <cell r="C25">
            <v>71</v>
          </cell>
          <cell r="D25">
            <v>3</v>
          </cell>
          <cell r="E25">
            <v>31.333333333333332</v>
          </cell>
          <cell r="F25">
            <v>0.5</v>
          </cell>
          <cell r="G25">
            <v>1.2</v>
          </cell>
          <cell r="H25">
            <v>0.61739130434782608</v>
          </cell>
        </row>
        <row r="26">
          <cell r="A26" t="str">
            <v>PROYECTOS ACUEDUCTO</v>
          </cell>
          <cell r="B26">
            <v>51</v>
          </cell>
          <cell r="C26">
            <v>7</v>
          </cell>
          <cell r="F26" t="str">
            <v/>
          </cell>
          <cell r="G26" t="str">
            <v/>
          </cell>
          <cell r="H26">
            <v>0.1206896551724138</v>
          </cell>
        </row>
        <row r="27">
          <cell r="A27" t="str">
            <v>SECTOR SIN AGUA</v>
          </cell>
          <cell r="B27">
            <v>0</v>
          </cell>
          <cell r="C27">
            <v>1</v>
          </cell>
          <cell r="F27" t="str">
            <v/>
          </cell>
          <cell r="G27" t="str">
            <v/>
          </cell>
          <cell r="H27">
            <v>1</v>
          </cell>
        </row>
        <row r="28">
          <cell r="A28" t="str">
            <v>#N/A</v>
          </cell>
          <cell r="B28">
            <v>3</v>
          </cell>
          <cell r="C28">
            <v>1</v>
          </cell>
          <cell r="F28" t="str">
            <v/>
          </cell>
          <cell r="G28" t="str">
            <v/>
          </cell>
          <cell r="H28">
            <v>0.25</v>
          </cell>
        </row>
        <row r="29">
          <cell r="A29" t="str">
            <v>Total general</v>
          </cell>
          <cell r="B29">
            <v>2679</v>
          </cell>
          <cell r="C29">
            <v>1006</v>
          </cell>
          <cell r="F29" t="str">
            <v/>
          </cell>
          <cell r="G29" t="str">
            <v/>
          </cell>
          <cell r="H29" t="str">
            <v/>
          </cell>
        </row>
        <row r="30">
          <cell r="F30" t="str">
            <v/>
          </cell>
          <cell r="G30" t="str">
            <v/>
          </cell>
          <cell r="H30" t="str">
            <v/>
          </cell>
        </row>
        <row r="31">
          <cell r="F31" t="str">
            <v/>
          </cell>
          <cell r="G31" t="str">
            <v/>
          </cell>
          <cell r="H31" t="str">
            <v/>
          </cell>
        </row>
        <row r="32">
          <cell r="F32" t="str">
            <v/>
          </cell>
          <cell r="G32" t="str">
            <v/>
          </cell>
          <cell r="H32" t="str">
            <v/>
          </cell>
        </row>
        <row r="33">
          <cell r="A33" t="str">
            <v>Total general</v>
          </cell>
          <cell r="B33">
            <v>3125</v>
          </cell>
          <cell r="C33">
            <v>1542</v>
          </cell>
          <cell r="F33" t="str">
            <v/>
          </cell>
          <cell r="G33" t="str">
            <v/>
          </cell>
          <cell r="H33">
            <v>0.33040497107349476</v>
          </cell>
        </row>
        <row r="34">
          <cell r="F34" t="str">
            <v/>
          </cell>
          <cell r="G34" t="str">
            <v/>
          </cell>
          <cell r="H34" t="str">
            <v/>
          </cell>
        </row>
      </sheetData>
      <sheetData sheetId="6"/>
      <sheetData sheetId="7"/>
      <sheetData sheetId="8" refreshError="1"/>
      <sheetData sheetId="9" refreshError="1"/>
      <sheetData sheetId="10" refreshError="1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>
        <row r="12">
          <cell r="A12">
            <v>0</v>
          </cell>
        </row>
      </sheetData>
      <sheetData sheetId="21"/>
      <sheetData sheetId="22"/>
      <sheetData sheetId="23"/>
      <sheetData sheetId="24"/>
      <sheetData sheetId="25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QUIPO"/>
      <sheetName val="MATERIAL"/>
      <sheetName val="PRESUPUESTO"/>
      <sheetName val="UNITARIOS"/>
      <sheetName val="TRANSPORTE"/>
      <sheetName val="MANO OBRA"/>
      <sheetName val="MEMORIAS"/>
      <sheetName val="A. P. U."/>
      <sheetName val="INS"/>
      <sheetName val="PPTO REDUCIDO"/>
    </sheetNames>
    <sheetDataSet>
      <sheetData sheetId="0" refreshError="1">
        <row r="2">
          <cell r="B2">
            <v>0</v>
          </cell>
          <cell r="C2" t="str">
            <v xml:space="preserve"> </v>
          </cell>
        </row>
        <row r="3">
          <cell r="B3" t="str">
            <v>ANDAMIO TUBULAR</v>
          </cell>
          <cell r="C3" t="str">
            <v>dd</v>
          </cell>
          <cell r="D3">
            <v>500</v>
          </cell>
        </row>
        <row r="4">
          <cell r="B4" t="str">
            <v>ALLANADORA GASOLINA HELICOPTERO</v>
          </cell>
          <cell r="C4" t="str">
            <v>dd</v>
          </cell>
          <cell r="D4">
            <v>55000</v>
          </cell>
        </row>
        <row r="5">
          <cell r="B5" t="str">
            <v>BAÑOS PORTATILES</v>
          </cell>
          <cell r="C5" t="str">
            <v>Mes</v>
          </cell>
          <cell r="D5">
            <v>525000</v>
          </cell>
        </row>
        <row r="6">
          <cell r="B6" t="str">
            <v xml:space="preserve">BOMBAS </v>
          </cell>
          <cell r="C6" t="str">
            <v>dd</v>
          </cell>
          <cell r="D6">
            <v>40000</v>
          </cell>
        </row>
        <row r="7">
          <cell r="B7" t="str">
            <v>COMPRESOR DE DOS MARTILLOS</v>
          </cell>
          <cell r="C7" t="str">
            <v>dd</v>
          </cell>
          <cell r="D7">
            <v>145000</v>
          </cell>
        </row>
        <row r="8">
          <cell r="B8" t="str">
            <v>CRUCETAS, PARALES Y CERCHAS</v>
          </cell>
          <cell r="C8" t="str">
            <v>Mes</v>
          </cell>
          <cell r="D8">
            <v>4500</v>
          </cell>
        </row>
        <row r="9">
          <cell r="B9" t="str">
            <v>EQUIPO BÁSICO ( Construcción )</v>
          </cell>
          <cell r="C9" t="str">
            <v>dd</v>
          </cell>
          <cell r="D9">
            <v>1000</v>
          </cell>
        </row>
        <row r="10">
          <cell r="B10" t="str">
            <v>EQUIPO BÁSICO ( Herramienta menor )</v>
          </cell>
          <cell r="C10" t="str">
            <v>dd</v>
          </cell>
          <cell r="D10">
            <v>1000</v>
          </cell>
        </row>
        <row r="11">
          <cell r="B11" t="str">
            <v>EQUIPO DE CARPINTERIA</v>
          </cell>
          <cell r="C11" t="str">
            <v>dd</v>
          </cell>
          <cell r="D11">
            <v>25000</v>
          </cell>
        </row>
        <row r="12">
          <cell r="B12" t="str">
            <v>EQUIPO DE ORNAMENTACION</v>
          </cell>
          <cell r="C12" t="str">
            <v>dd</v>
          </cell>
          <cell r="D12">
            <v>65000</v>
          </cell>
        </row>
        <row r="13">
          <cell r="B13" t="str">
            <v>EQUIPO SOLDADURA</v>
          </cell>
          <cell r="C13" t="str">
            <v>dd</v>
          </cell>
          <cell r="D13">
            <v>30000</v>
          </cell>
        </row>
        <row r="14">
          <cell r="B14" t="str">
            <v>EQUIPO TOPOGRAFICO</v>
          </cell>
          <cell r="C14" t="str">
            <v>dd</v>
          </cell>
          <cell r="D14">
            <v>250000</v>
          </cell>
        </row>
        <row r="15">
          <cell r="B15" t="str">
            <v>FORMALETA CANAL EN LAMINA</v>
          </cell>
          <cell r="C15" t="str">
            <v>dd</v>
          </cell>
          <cell r="D15">
            <v>5000</v>
          </cell>
        </row>
        <row r="16">
          <cell r="B16" t="str">
            <v>FORMALETA DE ENTREPISO POR M2</v>
          </cell>
          <cell r="C16" t="str">
            <v>Mes</v>
          </cell>
          <cell r="D16">
            <v>6500</v>
          </cell>
        </row>
        <row r="17">
          <cell r="B17" t="str">
            <v>FORK CLAMP</v>
          </cell>
          <cell r="C17" t="str">
            <v>dd</v>
          </cell>
          <cell r="D17">
            <v>90</v>
          </cell>
        </row>
        <row r="18">
          <cell r="B18" t="str">
            <v>LABORATORISTAS</v>
          </cell>
          <cell r="C18" t="str">
            <v>dd</v>
          </cell>
          <cell r="D18">
            <v>250000</v>
          </cell>
        </row>
        <row r="19">
          <cell r="B19" t="str">
            <v>GUADAÑA</v>
          </cell>
          <cell r="C19" t="str">
            <v>dd</v>
          </cell>
          <cell r="D19">
            <v>15000</v>
          </cell>
        </row>
        <row r="20">
          <cell r="B20" t="str">
            <v>ENSAYO PROCTOR MODIFICADO</v>
          </cell>
          <cell r="C20" t="str">
            <v>un</v>
          </cell>
          <cell r="D20">
            <v>95000</v>
          </cell>
        </row>
        <row r="21">
          <cell r="B21" t="str">
            <v>MEZCLADORA CONCRETO</v>
          </cell>
          <cell r="C21" t="str">
            <v>dd</v>
          </cell>
          <cell r="D21">
            <v>35000</v>
          </cell>
        </row>
        <row r="22">
          <cell r="B22" t="str">
            <v>MINICARGADOR BOBCAT 753</v>
          </cell>
          <cell r="C22" t="str">
            <v>hr</v>
          </cell>
          <cell r="D22">
            <v>60000</v>
          </cell>
        </row>
        <row r="23">
          <cell r="B23" t="str">
            <v>MORDAZA METÁLICA</v>
          </cell>
          <cell r="C23" t="str">
            <v>dd</v>
          </cell>
          <cell r="D23">
            <v>150</v>
          </cell>
        </row>
        <row r="24">
          <cell r="B24" t="str">
            <v>EQUIPOS LABORATORIOS</v>
          </cell>
          <cell r="C24" t="str">
            <v>dd</v>
          </cell>
          <cell r="D24">
            <v>80000</v>
          </cell>
        </row>
        <row r="25">
          <cell r="B25" t="str">
            <v>PARAL CORIENTE 2 a 3.50 m</v>
          </cell>
          <cell r="C25" t="str">
            <v>dd</v>
          </cell>
          <cell r="D25">
            <v>100</v>
          </cell>
        </row>
        <row r="26">
          <cell r="B26" t="str">
            <v>PISTOLA PARA EPOXICO</v>
          </cell>
          <cell r="C26" t="str">
            <v>dd</v>
          </cell>
          <cell r="D26">
            <v>7500</v>
          </cell>
        </row>
        <row r="27">
          <cell r="B27" t="str">
            <v>ENSAYO DENSIDAD DEL TERRENO</v>
          </cell>
          <cell r="C27" t="str">
            <v>un</v>
          </cell>
          <cell r="D27">
            <v>50000</v>
          </cell>
        </row>
        <row r="28">
          <cell r="B28" t="str">
            <v>PULIDORA</v>
          </cell>
          <cell r="C28" t="str">
            <v>dd</v>
          </cell>
          <cell r="D28">
            <v>25000</v>
          </cell>
        </row>
        <row r="29">
          <cell r="B29" t="str">
            <v>RANA</v>
          </cell>
          <cell r="C29" t="str">
            <v>dd</v>
          </cell>
          <cell r="D29">
            <v>30000</v>
          </cell>
        </row>
        <row r="30">
          <cell r="B30" t="str">
            <v>RETROEXCAVADORA + combustible+operario</v>
          </cell>
          <cell r="C30" t="str">
            <v>hr</v>
          </cell>
          <cell r="D30">
            <v>125000</v>
          </cell>
        </row>
        <row r="31">
          <cell r="B31" t="str">
            <v>SOPLETE</v>
          </cell>
          <cell r="C31" t="str">
            <v>dd</v>
          </cell>
          <cell r="D31">
            <v>15000</v>
          </cell>
        </row>
        <row r="32">
          <cell r="B32" t="str">
            <v>TALADRO</v>
          </cell>
          <cell r="C32" t="str">
            <v>dd</v>
          </cell>
          <cell r="D32">
            <v>15000</v>
          </cell>
        </row>
        <row r="33">
          <cell r="B33" t="str">
            <v>VIBRADOR A GASOLINA</v>
          </cell>
          <cell r="C33" t="str">
            <v>dd</v>
          </cell>
          <cell r="D33">
            <v>30000</v>
          </cell>
        </row>
        <row r="34">
          <cell r="B34" t="str">
            <v>EQUIPO DE EXCAVACION Y HORMIGADO PILOTES(Combustible+operario+Transporte)</v>
          </cell>
          <cell r="C34" t="str">
            <v>hr</v>
          </cell>
          <cell r="D34">
            <v>650000</v>
          </cell>
        </row>
        <row r="35">
          <cell r="B35" t="str">
            <v>VIBROCOMPACTADOR</v>
          </cell>
          <cell r="C35" t="str">
            <v>dd</v>
          </cell>
          <cell r="D35">
            <v>40000</v>
          </cell>
        </row>
        <row r="36">
          <cell r="B36" t="str">
            <v>HIDROLAVADORA</v>
          </cell>
          <cell r="C36" t="str">
            <v>dd</v>
          </cell>
          <cell r="D36">
            <v>25000</v>
          </cell>
        </row>
      </sheetData>
      <sheetData sheetId="1" refreshError="1">
        <row r="2">
          <cell r="B2">
            <v>0</v>
          </cell>
          <cell r="C2" t="str">
            <v xml:space="preserve"> </v>
          </cell>
        </row>
        <row r="3">
          <cell r="B3" t="str">
            <v>ACCESORIOS ACERO INOXIDABLE</v>
          </cell>
          <cell r="C3" t="str">
            <v>m2</v>
          </cell>
          <cell r="D3">
            <v>150000</v>
          </cell>
        </row>
        <row r="4">
          <cell r="B4" t="str">
            <v>ABRAZADERAS 4"</v>
          </cell>
          <cell r="C4" t="str">
            <v>un</v>
          </cell>
          <cell r="D4">
            <v>2000</v>
          </cell>
        </row>
        <row r="5">
          <cell r="B5" t="str">
            <v>ACCESORIO PVC P 1/2"</v>
          </cell>
          <cell r="C5" t="str">
            <v>un</v>
          </cell>
          <cell r="D5">
            <v>550</v>
          </cell>
        </row>
        <row r="6">
          <cell r="B6" t="str">
            <v>ACCESORIO PVC S 2"</v>
          </cell>
          <cell r="C6" t="str">
            <v>un</v>
          </cell>
          <cell r="D6">
            <v>4100</v>
          </cell>
        </row>
        <row r="7">
          <cell r="B7" t="str">
            <v>ACCESORIO PVC S 3"</v>
          </cell>
          <cell r="C7" t="str">
            <v>un</v>
          </cell>
          <cell r="D7">
            <v>6850</v>
          </cell>
        </row>
        <row r="8">
          <cell r="B8" t="str">
            <v>ACCESORIO PVC S 4"</v>
          </cell>
          <cell r="C8" t="str">
            <v>un</v>
          </cell>
          <cell r="D8">
            <v>12600</v>
          </cell>
        </row>
        <row r="9">
          <cell r="B9" t="str">
            <v>ACCESORIOS</v>
          </cell>
          <cell r="C9" t="str">
            <v>un</v>
          </cell>
          <cell r="D9">
            <v>18000</v>
          </cell>
        </row>
        <row r="10">
          <cell r="B10" t="str">
            <v>ACCESORIOS CONEXIÓN Y DERIVACION CABLE COAXIAL</v>
          </cell>
          <cell r="C10" t="str">
            <v>gb</v>
          </cell>
          <cell r="D10">
            <v>190</v>
          </cell>
        </row>
        <row r="11">
          <cell r="B11" t="str">
            <v>Accesorios de conexion por atras SanitarioDO-TCDIC</v>
          </cell>
          <cell r="C11" t="str">
            <v>un</v>
          </cell>
          <cell r="D11">
            <v>5000</v>
          </cell>
        </row>
        <row r="12">
          <cell r="B12" t="str">
            <v>ACCESORIOS DE CONEXIÓN Y SUJECION PARA CABLE AMTIFRAU</v>
          </cell>
          <cell r="C12" t="str">
            <v>gb</v>
          </cell>
          <cell r="D12">
            <v>6500</v>
          </cell>
        </row>
        <row r="13">
          <cell r="B13" t="str">
            <v>ACCESORIOS DE SUJECION</v>
          </cell>
          <cell r="C13" t="str">
            <v>gb</v>
          </cell>
          <cell r="D13">
            <v>400</v>
          </cell>
        </row>
        <row r="14">
          <cell r="B14" t="str">
            <v>ACCESORIOS EMT</v>
          </cell>
          <cell r="C14" t="str">
            <v>un</v>
          </cell>
          <cell r="D14">
            <v>500</v>
          </cell>
        </row>
        <row r="15">
          <cell r="B15" t="str">
            <v xml:space="preserve">ACCESORIOS GALVANIZADOS PARA CONEXIÓN EQUIPO DE PRESION </v>
          </cell>
          <cell r="C15" t="str">
            <v>gl</v>
          </cell>
          <cell r="D15">
            <v>150000</v>
          </cell>
        </row>
        <row r="16">
          <cell r="B16" t="str">
            <v>ACCESORIOS CPVC-P 1/2" ( Codo , unión y tapón )</v>
          </cell>
          <cell r="C16" t="str">
            <v>un</v>
          </cell>
          <cell r="D16">
            <v>1200</v>
          </cell>
        </row>
        <row r="17">
          <cell r="B17" t="str">
            <v>ACCESORIOS PVC P 21/2"</v>
          </cell>
          <cell r="C17" t="str">
            <v>un</v>
          </cell>
          <cell r="D17">
            <v>15000</v>
          </cell>
        </row>
        <row r="18">
          <cell r="B18" t="str">
            <v>ACCESORIOS PVC-P 1 1/2" ( Codo , unión y tapón )</v>
          </cell>
          <cell r="C18" t="str">
            <v>un</v>
          </cell>
          <cell r="D18">
            <v>2650</v>
          </cell>
        </row>
        <row r="19">
          <cell r="B19" t="str">
            <v>ACCESORIOS PVC-P 1 1/4" ( Codo , unión y tapón )</v>
          </cell>
          <cell r="C19" t="str">
            <v>un</v>
          </cell>
          <cell r="D19">
            <v>2500</v>
          </cell>
        </row>
        <row r="20">
          <cell r="B20" t="str">
            <v>ACCESORIOS PVC-P 1/2" ( Codo , unión y tapón )</v>
          </cell>
          <cell r="C20" t="str">
            <v>un</v>
          </cell>
          <cell r="D20">
            <v>450</v>
          </cell>
        </row>
        <row r="21">
          <cell r="B21" t="str">
            <v>ACCESORIOS PVC-P 2" ( Codo , unión y tapón )</v>
          </cell>
          <cell r="C21" t="str">
            <v>un</v>
          </cell>
          <cell r="D21">
            <v>5000</v>
          </cell>
        </row>
        <row r="22">
          <cell r="B22" t="str">
            <v>ACCESORIOS PVC-P 3/4" ( Codo, unión y tapón )</v>
          </cell>
          <cell r="C22" t="str">
            <v>un</v>
          </cell>
          <cell r="D22">
            <v>1200</v>
          </cell>
        </row>
        <row r="23">
          <cell r="B23" t="str">
            <v>ACCESORIOS SUJECION TRANFORMADOR</v>
          </cell>
          <cell r="C23" t="str">
            <v>un</v>
          </cell>
          <cell r="D23">
            <v>50000</v>
          </cell>
        </row>
        <row r="24">
          <cell r="B24" t="str">
            <v>ACERO 37.000 PSI</v>
          </cell>
          <cell r="C24" t="str">
            <v>kg</v>
          </cell>
          <cell r="D24">
            <v>1900</v>
          </cell>
        </row>
        <row r="25">
          <cell r="B25" t="str">
            <v xml:space="preserve">ACERO 60.000 PSI </v>
          </cell>
          <cell r="C25" t="str">
            <v>kg</v>
          </cell>
          <cell r="D25">
            <v>1900</v>
          </cell>
        </row>
        <row r="26">
          <cell r="B26" t="str">
            <v>ACERO ESTRUCTURAL ACESCO PHR Cal. 12</v>
          </cell>
          <cell r="C26" t="str">
            <v>kg</v>
          </cell>
          <cell r="D26">
            <v>4500</v>
          </cell>
        </row>
        <row r="27">
          <cell r="B27" t="str">
            <v>ACIDO FLORIDRICO</v>
          </cell>
          <cell r="C27" t="str">
            <v>lt</v>
          </cell>
          <cell r="D27">
            <v>15500</v>
          </cell>
        </row>
        <row r="28">
          <cell r="B28" t="str">
            <v>ACIDO NITRICO</v>
          </cell>
          <cell r="C28" t="str">
            <v>lt</v>
          </cell>
          <cell r="D28">
            <v>4500</v>
          </cell>
        </row>
        <row r="29">
          <cell r="B29" t="str">
            <v>ACONDICIONADOR NOVAFORT 250ML  Pavco</v>
          </cell>
          <cell r="C29" t="str">
            <v>un</v>
          </cell>
          <cell r="D29">
            <v>15000</v>
          </cell>
        </row>
        <row r="30">
          <cell r="B30" t="str">
            <v>ACPM</v>
          </cell>
          <cell r="C30" t="str">
            <v>gl</v>
          </cell>
          <cell r="D30">
            <v>8500</v>
          </cell>
        </row>
        <row r="31">
          <cell r="B31" t="str">
            <v>ADAPTADOR CONDUIT PVC 1/2"</v>
          </cell>
          <cell r="C31" t="str">
            <v>un</v>
          </cell>
          <cell r="D31">
            <v>500</v>
          </cell>
        </row>
        <row r="32">
          <cell r="B32" t="str">
            <v>ADAPTADOR MACHO   3/4"</v>
          </cell>
          <cell r="C32" t="str">
            <v>un</v>
          </cell>
          <cell r="D32">
            <v>600</v>
          </cell>
        </row>
        <row r="33">
          <cell r="B33" t="str">
            <v>ADAPTADOR TERMINAL CONDUIT 3/4"</v>
          </cell>
          <cell r="C33" t="str">
            <v>un</v>
          </cell>
          <cell r="D33">
            <v>300</v>
          </cell>
        </row>
        <row r="34">
          <cell r="B34" t="str">
            <v>ADAPTADORES MACHO 1/2"</v>
          </cell>
          <cell r="C34" t="str">
            <v>un</v>
          </cell>
          <cell r="D34">
            <v>300</v>
          </cell>
        </row>
        <row r="35">
          <cell r="B35" t="str">
            <v>ADHESIVO EPOXICO G5 DE 651 ml</v>
          </cell>
          <cell r="C35" t="str">
            <v>un</v>
          </cell>
          <cell r="D35">
            <v>55000</v>
          </cell>
        </row>
        <row r="36">
          <cell r="B36" t="str">
            <v>ADHESIVO NOVAFORT 310 ML  Pavco</v>
          </cell>
          <cell r="C36" t="str">
            <v>un</v>
          </cell>
          <cell r="D36">
            <v>15000</v>
          </cell>
        </row>
        <row r="37">
          <cell r="B37" t="str">
            <v>AGUA</v>
          </cell>
          <cell r="C37" t="str">
            <v>lt</v>
          </cell>
          <cell r="D37">
            <v>500</v>
          </cell>
        </row>
        <row r="38">
          <cell r="B38" t="str">
            <v>AISLADORES</v>
          </cell>
          <cell r="C38" t="str">
            <v>un</v>
          </cell>
          <cell r="D38">
            <v>4500</v>
          </cell>
        </row>
        <row r="39">
          <cell r="B39" t="str">
            <v>AISLADORES DE PIN CON ESPIGO</v>
          </cell>
          <cell r="C39" t="str">
            <v>un</v>
          </cell>
          <cell r="D39">
            <v>42000</v>
          </cell>
        </row>
        <row r="40">
          <cell r="B40" t="str">
            <v>AISLADORES DE RETENCION</v>
          </cell>
          <cell r="C40" t="str">
            <v>un</v>
          </cell>
          <cell r="D40">
            <v>72500</v>
          </cell>
        </row>
        <row r="41">
          <cell r="B41" t="str">
            <v>AISLADORES EMISORES</v>
          </cell>
          <cell r="C41" t="str">
            <v>un</v>
          </cell>
          <cell r="D41">
            <v>85000</v>
          </cell>
        </row>
        <row r="42">
          <cell r="B42" t="str">
            <v>ALAMBRE COBRE DESNUDO AWG  12</v>
          </cell>
          <cell r="C42" t="str">
            <v>ml</v>
          </cell>
          <cell r="D42">
            <v>1700</v>
          </cell>
        </row>
        <row r="43">
          <cell r="B43" t="str">
            <v>ALAMBRE COBRE THHN 12 AWG</v>
          </cell>
          <cell r="C43" t="str">
            <v>ml</v>
          </cell>
          <cell r="D43">
            <v>1900</v>
          </cell>
        </row>
        <row r="44">
          <cell r="B44" t="str">
            <v>ALAMBRE NEGRO       No.18</v>
          </cell>
          <cell r="C44" t="str">
            <v>kg</v>
          </cell>
          <cell r="D44">
            <v>3000</v>
          </cell>
        </row>
        <row r="45">
          <cell r="B45" t="str">
            <v>ALFACOLOR 3-15</v>
          </cell>
          <cell r="C45" t="str">
            <v>kg</v>
          </cell>
          <cell r="D45">
            <v>2000</v>
          </cell>
        </row>
        <row r="46">
          <cell r="B46" t="str">
            <v>ALFAJIAS CONCRETO     .25</v>
          </cell>
          <cell r="C46" t="str">
            <v>ml</v>
          </cell>
          <cell r="D46">
            <v>25000</v>
          </cell>
        </row>
        <row r="47">
          <cell r="B47" t="str">
            <v>ALUMINIO PARA CIELO RASO INC ESTRUCTURA</v>
          </cell>
          <cell r="C47" t="str">
            <v>m2</v>
          </cell>
          <cell r="D47">
            <v>10500</v>
          </cell>
        </row>
        <row r="48">
          <cell r="B48" t="str">
            <v>ALUMINIO PARA DIVISION BAÑO</v>
          </cell>
          <cell r="C48" t="str">
            <v>m2</v>
          </cell>
          <cell r="D48">
            <v>40000</v>
          </cell>
        </row>
        <row r="49">
          <cell r="B49" t="str">
            <v>AMPLIFICADOR TV CON 20 SALIDAS</v>
          </cell>
          <cell r="C49" t="str">
            <v>un</v>
          </cell>
          <cell r="D49">
            <v>450000</v>
          </cell>
        </row>
        <row r="50">
          <cell r="B50" t="str">
            <v>ANCLAJE CAMISA DE 3/8"</v>
          </cell>
          <cell r="C50" t="str">
            <v>un</v>
          </cell>
          <cell r="D50">
            <v>1200</v>
          </cell>
        </row>
        <row r="51">
          <cell r="B51" t="str">
            <v>ÁNGULO     1 x 1 x 1/8" de 6 mts</v>
          </cell>
          <cell r="C51" t="str">
            <v>un</v>
          </cell>
          <cell r="D51">
            <v>17500</v>
          </cell>
        </row>
        <row r="52">
          <cell r="B52" t="str">
            <v>ÁNGULO     1 x 1 x 3/16" de 6 mts</v>
          </cell>
          <cell r="C52" t="str">
            <v>un</v>
          </cell>
          <cell r="D52">
            <v>20450</v>
          </cell>
        </row>
        <row r="53">
          <cell r="B53" t="str">
            <v>ANGULO 1 1/2X3/16</v>
          </cell>
          <cell r="C53" t="str">
            <v>un</v>
          </cell>
          <cell r="D53">
            <v>42000</v>
          </cell>
        </row>
        <row r="54">
          <cell r="B54" t="str">
            <v>ANGULO 1"X1/8"</v>
          </cell>
          <cell r="C54" t="str">
            <v>ml</v>
          </cell>
          <cell r="D54">
            <v>3500</v>
          </cell>
        </row>
        <row r="55">
          <cell r="B55" t="str">
            <v xml:space="preserve">ANGULO 2" * 2" * 1/8" </v>
          </cell>
          <cell r="C55" t="str">
            <v>kg</v>
          </cell>
          <cell r="D55">
            <v>2800</v>
          </cell>
        </row>
        <row r="56">
          <cell r="B56" t="str">
            <v xml:space="preserve">ANGULO 2" * 2" * 3/16" </v>
          </cell>
          <cell r="C56" t="str">
            <v>un</v>
          </cell>
          <cell r="D56">
            <v>50000</v>
          </cell>
        </row>
        <row r="57">
          <cell r="B57" t="str">
            <v>ANGULO 3/4"</v>
          </cell>
          <cell r="C57" t="str">
            <v>ml</v>
          </cell>
          <cell r="D57">
            <v>2000</v>
          </cell>
        </row>
        <row r="58">
          <cell r="B58" t="str">
            <v>ANGULO DE 1"x1/8"</v>
          </cell>
          <cell r="C58" t="str">
            <v>ml</v>
          </cell>
          <cell r="D58">
            <v>4250</v>
          </cell>
        </row>
        <row r="59">
          <cell r="B59" t="str">
            <v>ANGULOS DE ENSAMBLE</v>
          </cell>
          <cell r="C59" t="str">
            <v>gb</v>
          </cell>
          <cell r="D59">
            <v>20000</v>
          </cell>
        </row>
        <row r="60">
          <cell r="B60" t="str">
            <v>ANGULOS EN ALUMINIO BLANCO DE 3m</v>
          </cell>
          <cell r="C60" t="str">
            <v>un</v>
          </cell>
          <cell r="D60">
            <v>7000</v>
          </cell>
        </row>
        <row r="61">
          <cell r="B61" t="str">
            <v xml:space="preserve">ANTENA EXTERNA COMUNAL TV </v>
          </cell>
          <cell r="C61" t="str">
            <v>un</v>
          </cell>
          <cell r="D61">
            <v>75000</v>
          </cell>
        </row>
        <row r="62">
          <cell r="B62" t="str">
            <v>ANTICORROSIVO</v>
          </cell>
          <cell r="C62" t="str">
            <v>gl</v>
          </cell>
          <cell r="D62">
            <v>28500</v>
          </cell>
        </row>
        <row r="63">
          <cell r="B63" t="str">
            <v xml:space="preserve">ANTICORROSIVO </v>
          </cell>
          <cell r="C63" t="str">
            <v>gl</v>
          </cell>
          <cell r="D63">
            <v>28500</v>
          </cell>
        </row>
        <row r="64">
          <cell r="B64" t="str">
            <v>ARENA DE RIO</v>
          </cell>
          <cell r="C64" t="str">
            <v>m3</v>
          </cell>
          <cell r="D64">
            <v>110000</v>
          </cell>
        </row>
        <row r="65">
          <cell r="B65" t="str">
            <v>ARENA LAVADA DE PEÑA</v>
          </cell>
          <cell r="C65" t="str">
            <v>m3</v>
          </cell>
          <cell r="D65">
            <v>35000</v>
          </cell>
        </row>
        <row r="66">
          <cell r="B66" t="str">
            <v>ARBOL</v>
          </cell>
          <cell r="C66" t="str">
            <v>un</v>
          </cell>
          <cell r="D66">
            <v>352000</v>
          </cell>
        </row>
        <row r="67">
          <cell r="B67" t="str">
            <v>ASFALTO TIPO 190/220 200 kg</v>
          </cell>
          <cell r="C67" t="str">
            <v>kg</v>
          </cell>
          <cell r="D67">
            <v>2500</v>
          </cell>
        </row>
        <row r="68">
          <cell r="B68" t="str">
            <v>BALA DULUX 2X20W, REFLECTOR EN ALUMINIO BRILLADO. DIAMETRO 20,5 CMS, ACABADO BLANCO. INCLUYE 2 BOMBILLOS DULUX 20W ROSCA, LUZ 6500K</v>
          </cell>
          <cell r="C68" t="str">
            <v>un</v>
          </cell>
          <cell r="D68">
            <v>37000</v>
          </cell>
        </row>
        <row r="69">
          <cell r="B69" t="str">
            <v>BALA FLUORESCENTE 2X26 CON BOMBILLOS AHORRADORES</v>
          </cell>
          <cell r="C69" t="str">
            <v>un</v>
          </cell>
          <cell r="D69">
            <v>95000</v>
          </cell>
        </row>
        <row r="70">
          <cell r="B70" t="str">
            <v>BALDOSA EN GRANITO ALFA</v>
          </cell>
          <cell r="C70" t="str">
            <v>m2</v>
          </cell>
          <cell r="D70">
            <v>40000</v>
          </cell>
        </row>
        <row r="71">
          <cell r="B71" t="str">
            <v>BALDOSA PORCELANATICO</v>
          </cell>
          <cell r="C71" t="str">
            <v>m2</v>
          </cell>
          <cell r="D71">
            <v>50000</v>
          </cell>
        </row>
        <row r="72">
          <cell r="B72" t="str">
            <v>BARNIZ</v>
          </cell>
          <cell r="C72" t="str">
            <v>gl</v>
          </cell>
          <cell r="D72">
            <v>60000</v>
          </cell>
        </row>
        <row r="73">
          <cell r="B73" t="str">
            <v>BANDEJA PORTACABLES 60X8</v>
          </cell>
          <cell r="C73" t="str">
            <v>ML</v>
          </cell>
          <cell r="D73">
            <v>95000</v>
          </cell>
        </row>
        <row r="74">
          <cell r="B74" t="str">
            <v>BASE PARA FOTOCELDA CON SOPORTE</v>
          </cell>
          <cell r="C74" t="str">
            <v>un</v>
          </cell>
          <cell r="D74">
            <v>5000</v>
          </cell>
        </row>
        <row r="75">
          <cell r="B75" t="str">
            <v>BISAGRAS</v>
          </cell>
          <cell r="C75" t="str">
            <v>un</v>
          </cell>
          <cell r="D75">
            <v>3500</v>
          </cell>
        </row>
        <row r="76">
          <cell r="B76" t="str">
            <v>BISAGRAS PARA VENTANAS METALICAS</v>
          </cell>
          <cell r="C76" t="str">
            <v>par</v>
          </cell>
          <cell r="D76">
            <v>2000</v>
          </cell>
        </row>
        <row r="77">
          <cell r="B77" t="str">
            <v>BISAGRAS PUERTAS COCINA</v>
          </cell>
          <cell r="C77" t="str">
            <v>un</v>
          </cell>
          <cell r="D77">
            <v>1250</v>
          </cell>
        </row>
        <row r="78">
          <cell r="B78" t="str">
            <v>BISEL PARA VIDRIO ESPEJO</v>
          </cell>
          <cell r="C78" t="str">
            <v>ml</v>
          </cell>
          <cell r="D78">
            <v>5000</v>
          </cell>
        </row>
        <row r="79">
          <cell r="B79" t="str">
            <v>BLOQUE No. 3</v>
          </cell>
          <cell r="C79" t="str">
            <v>un</v>
          </cell>
          <cell r="D79">
            <v>850</v>
          </cell>
        </row>
        <row r="80">
          <cell r="B80" t="str">
            <v xml:space="preserve">BLOQUE No. 4 </v>
          </cell>
          <cell r="C80" t="str">
            <v>un</v>
          </cell>
          <cell r="D80">
            <v>800</v>
          </cell>
        </row>
        <row r="81">
          <cell r="B81" t="str">
            <v xml:space="preserve">BLOQUE No. 5 </v>
          </cell>
          <cell r="C81" t="str">
            <v>un</v>
          </cell>
          <cell r="D81">
            <v>850</v>
          </cell>
        </row>
        <row r="82">
          <cell r="B82" t="str">
            <v xml:space="preserve">Boca puerta en mármol,  incluye nariz redonda </v>
          </cell>
          <cell r="C82" t="str">
            <v>ml</v>
          </cell>
          <cell r="D82">
            <v>40000</v>
          </cell>
        </row>
        <row r="83">
          <cell r="B83" t="str">
            <v>BOQUILLA TERMINAL PVC 1"</v>
          </cell>
          <cell r="C83" t="str">
            <v>un</v>
          </cell>
          <cell r="D83">
            <v>2000</v>
          </cell>
        </row>
        <row r="84">
          <cell r="B84" t="str">
            <v>BOSEL</v>
          </cell>
          <cell r="C84" t="str">
            <v>ml</v>
          </cell>
          <cell r="D84">
            <v>500</v>
          </cell>
        </row>
        <row r="85">
          <cell r="B85" t="str">
            <v>BOMBAS PARA SISTEMA DE PLANTA TRATAMIENTO</v>
          </cell>
          <cell r="C85" t="str">
            <v>un</v>
          </cell>
          <cell r="D85">
            <v>9500000</v>
          </cell>
        </row>
        <row r="86">
          <cell r="B86" t="str">
            <v>BRAZO HIDRAULICO</v>
          </cell>
          <cell r="C86" t="str">
            <v>un</v>
          </cell>
          <cell r="D86">
            <v>220000</v>
          </cell>
        </row>
        <row r="87">
          <cell r="B87" t="str">
            <v>BROCA DE 5/8"</v>
          </cell>
          <cell r="C87" t="str">
            <v>un</v>
          </cell>
          <cell r="D87">
            <v>70000</v>
          </cell>
        </row>
        <row r="88">
          <cell r="B88" t="str">
            <v>BROCAS 1/2"</v>
          </cell>
          <cell r="C88" t="str">
            <v>un</v>
          </cell>
          <cell r="D88">
            <v>60000</v>
          </cell>
        </row>
        <row r="89">
          <cell r="B89" t="str">
            <v>BROCAS 1/4"</v>
          </cell>
          <cell r="C89" t="str">
            <v>un</v>
          </cell>
          <cell r="D89">
            <v>4500</v>
          </cell>
        </row>
        <row r="90">
          <cell r="B90" t="str">
            <v>BROCAS, GRAPAS, CHAZOS Y TORNILLOS</v>
          </cell>
          <cell r="C90" t="str">
            <v>global</v>
          </cell>
          <cell r="D90">
            <v>10000</v>
          </cell>
        </row>
        <row r="91">
          <cell r="B91" t="str">
            <v>BUSHING 4"X2" A.C.</v>
          </cell>
          <cell r="C91" t="str">
            <v>un</v>
          </cell>
          <cell r="D91">
            <v>32480</v>
          </cell>
        </row>
        <row r="92">
          <cell r="B92" t="str">
            <v>CABALLETE ETERNIT</v>
          </cell>
          <cell r="C92" t="str">
            <v>un</v>
          </cell>
          <cell r="D92">
            <v>14500</v>
          </cell>
        </row>
        <row r="93">
          <cell r="B93" t="str">
            <v>CABALLETE THERMOACUSTICA DE 2.00X0.70</v>
          </cell>
          <cell r="C93" t="str">
            <v>un</v>
          </cell>
          <cell r="D93">
            <v>55000</v>
          </cell>
        </row>
        <row r="94">
          <cell r="B94" t="str">
            <v>CABLE #4 COBRE DESNUDO</v>
          </cell>
          <cell r="C94" t="str">
            <v>ml</v>
          </cell>
          <cell r="D94">
            <v>8500</v>
          </cell>
        </row>
        <row r="95">
          <cell r="B95" t="str">
            <v>Cable 10 THWN/THHN Cu-AWG 600V</v>
          </cell>
          <cell r="C95" t="str">
            <v>ml</v>
          </cell>
          <cell r="D95">
            <v>6500</v>
          </cell>
        </row>
        <row r="96">
          <cell r="B96" t="str">
            <v>cable 2/0</v>
          </cell>
          <cell r="C96" t="str">
            <v>ml</v>
          </cell>
          <cell r="D96">
            <v>23500</v>
          </cell>
        </row>
        <row r="97">
          <cell r="B97" t="str">
            <v>Cable 8 THWN/THHN Cu-AWG 600V</v>
          </cell>
          <cell r="C97" t="str">
            <v>ml</v>
          </cell>
          <cell r="D97">
            <v>3800</v>
          </cell>
        </row>
        <row r="98">
          <cell r="B98" t="str">
            <v>CABLE ANTIFRAUDE #8</v>
          </cell>
          <cell r="C98" t="str">
            <v>ml</v>
          </cell>
          <cell r="D98">
            <v>4500</v>
          </cell>
        </row>
        <row r="99">
          <cell r="B99" t="str">
            <v xml:space="preserve">CABLE BLINDADO COAXIAL RG59 U TV </v>
          </cell>
          <cell r="C99" t="str">
            <v>ml</v>
          </cell>
          <cell r="D99">
            <v>1500</v>
          </cell>
        </row>
        <row r="100">
          <cell r="B100" t="str">
            <v>CABLE DUPLEX DE 2X16</v>
          </cell>
          <cell r="C100" t="str">
            <v>ml</v>
          </cell>
          <cell r="D100">
            <v>2500</v>
          </cell>
        </row>
        <row r="101">
          <cell r="B101" t="str">
            <v>Cable 12 THWN/THHN Cu-AWG 600V</v>
          </cell>
          <cell r="C101" t="str">
            <v>ml</v>
          </cell>
          <cell r="D101">
            <v>2500</v>
          </cell>
        </row>
        <row r="102">
          <cell r="B102" t="str">
            <v>Cable 14 THWN/THHN Cu-AWG 600V</v>
          </cell>
          <cell r="C102" t="str">
            <v>ml</v>
          </cell>
          <cell r="D102">
            <v>1500</v>
          </cell>
        </row>
        <row r="103">
          <cell r="B103" t="str">
            <v>Cable 8 THWN/THHN Cu-AWG 600V</v>
          </cell>
          <cell r="C103" t="str">
            <v>ml</v>
          </cell>
          <cell r="D103">
            <v>3800</v>
          </cell>
        </row>
        <row r="104">
          <cell r="B104" t="str">
            <v>CABLE ENCAUCHETADO 3#4+1#6 T</v>
          </cell>
          <cell r="C104" t="str">
            <v>ml</v>
          </cell>
          <cell r="D104">
            <v>55500</v>
          </cell>
        </row>
        <row r="105">
          <cell r="B105" t="str">
            <v>CABLE DE COBRE DESNUDO No.12 AWG</v>
          </cell>
          <cell r="C105" t="str">
            <v>ml</v>
          </cell>
          <cell r="D105">
            <v>2600</v>
          </cell>
        </row>
        <row r="106">
          <cell r="B106" t="str">
            <v>CABLE No. 12 T</v>
          </cell>
          <cell r="C106" t="str">
            <v>ml</v>
          </cell>
          <cell r="D106">
            <v>3000</v>
          </cell>
        </row>
        <row r="107">
          <cell r="B107" t="str">
            <v>CABLE PARA SEÑALES SISTEMA CONTRA INCENDIO  2 PARES (2X22AWG) NPLF AISLAMIENTO EN PVC DE ACUERDO A LAS NORMAS IEC189, IEC708</v>
          </cell>
          <cell r="C107" t="str">
            <v>m</v>
          </cell>
          <cell r="D107">
            <v>3950</v>
          </cell>
        </row>
        <row r="108">
          <cell r="B108" t="str">
            <v>CABLE TELEFONICO 2 PARES</v>
          </cell>
          <cell r="C108" t="str">
            <v>ml</v>
          </cell>
          <cell r="D108">
            <v>1200</v>
          </cell>
        </row>
        <row r="109">
          <cell r="B109" t="str">
            <v>CAJA 2400</v>
          </cell>
          <cell r="C109" t="str">
            <v>un</v>
          </cell>
          <cell r="D109">
            <v>2000</v>
          </cell>
        </row>
        <row r="110">
          <cell r="B110" t="str">
            <v>CAJA 5800</v>
          </cell>
          <cell r="C110" t="str">
            <v>un</v>
          </cell>
          <cell r="D110">
            <v>1500</v>
          </cell>
        </row>
        <row r="111">
          <cell r="B111" t="str">
            <v>CAJA MEDIDOR ACUEDUCTO CON TAPA Y CERRADURA</v>
          </cell>
          <cell r="C111" t="str">
            <v>un</v>
          </cell>
          <cell r="D111">
            <v>70000</v>
          </cell>
        </row>
        <row r="112">
          <cell r="B112" t="str">
            <v>CAJA MEDIDOR DE AGUA 60*28*14</v>
          </cell>
          <cell r="C112" t="str">
            <v>un</v>
          </cell>
          <cell r="D112">
            <v>50000</v>
          </cell>
        </row>
        <row r="113">
          <cell r="B113" t="str">
            <v>CAJA MONOFASICA DE 4 CIRCUITOS CON TACOS</v>
          </cell>
          <cell r="C113" t="str">
            <v>un</v>
          </cell>
          <cell r="D113">
            <v>100000</v>
          </cell>
        </row>
        <row r="114">
          <cell r="B114" t="str">
            <v>CAJA OCTOGONAL GALVANIZADA (CAJA EMP GALV.OCTAGONAL 4")</v>
          </cell>
          <cell r="C114" t="str">
            <v>un</v>
          </cell>
          <cell r="D114">
            <v>2500</v>
          </cell>
        </row>
        <row r="115">
          <cell r="B115" t="str">
            <v>CAJA METALICA AMPLIFICADOR TV</v>
          </cell>
          <cell r="C115" t="str">
            <v>un</v>
          </cell>
          <cell r="D115">
            <v>220000</v>
          </cell>
        </row>
        <row r="116">
          <cell r="B116" t="str">
            <v>CAJA SENCILLA CONDUIT (CAJA EMP GALV.RECTANG. 2X4")</v>
          </cell>
          <cell r="C116" t="str">
            <v>un</v>
          </cell>
          <cell r="D116">
            <v>2000</v>
          </cell>
        </row>
        <row r="117">
          <cell r="B117" t="str">
            <v xml:space="preserve">CAJAS DE 20X25X10 CM PARA CONEXIÓN </v>
          </cell>
          <cell r="C117" t="str">
            <v>un</v>
          </cell>
          <cell r="D117">
            <v>49500</v>
          </cell>
        </row>
        <row r="118">
          <cell r="B118" t="str">
            <v>CALENTADOR ELECTRICO 20 GL 120 V HACEB</v>
          </cell>
          <cell r="C118" t="str">
            <v>un</v>
          </cell>
          <cell r="D118">
            <v>579900</v>
          </cell>
        </row>
        <row r="119">
          <cell r="B119" t="str">
            <v>CARBURO BLANCO</v>
          </cell>
          <cell r="C119" t="str">
            <v>gl</v>
          </cell>
          <cell r="D119">
            <v>55000</v>
          </cell>
        </row>
        <row r="120">
          <cell r="B120" t="str">
            <v>CAOLÍN</v>
          </cell>
          <cell r="C120" t="str">
            <v>bt</v>
          </cell>
          <cell r="D120">
            <v>12000</v>
          </cell>
        </row>
        <row r="121">
          <cell r="B121" t="str">
            <v>CAPACETE 1"</v>
          </cell>
          <cell r="C121" t="str">
            <v>un</v>
          </cell>
          <cell r="D121">
            <v>53333.333333333336</v>
          </cell>
        </row>
        <row r="122">
          <cell r="B122" t="str">
            <v>CASETÓN DE GUADUA h=0.42</v>
          </cell>
          <cell r="C122" t="str">
            <v>ml</v>
          </cell>
          <cell r="D122">
            <v>15000</v>
          </cell>
        </row>
        <row r="124">
          <cell r="B124" t="str">
            <v>CEDRO CAQUETA</v>
          </cell>
          <cell r="C124" t="str">
            <v>pieza</v>
          </cell>
          <cell r="D124">
            <v>35000</v>
          </cell>
        </row>
        <row r="125">
          <cell r="B125" t="str">
            <v xml:space="preserve">CELDA METÁLICA -LÁMINA COLD-ROLLED PARA  TRANSFORMADOR </v>
          </cell>
          <cell r="C125" t="str">
            <v>un</v>
          </cell>
          <cell r="D125">
            <v>2300000</v>
          </cell>
        </row>
        <row r="126">
          <cell r="B126" t="str">
            <v>CEMENTO MARINO</v>
          </cell>
          <cell r="C126" t="str">
            <v>gl</v>
          </cell>
          <cell r="D126">
            <v>38000</v>
          </cell>
        </row>
        <row r="127">
          <cell r="B127" t="str">
            <v>CEMENTO BLANCO</v>
          </cell>
          <cell r="C127" t="str">
            <v>kg</v>
          </cell>
          <cell r="D127">
            <v>1200</v>
          </cell>
        </row>
        <row r="128">
          <cell r="B128" t="str">
            <v>CEMENTO GRIS</v>
          </cell>
          <cell r="C128" t="str">
            <v>bt</v>
          </cell>
          <cell r="D128">
            <v>25000</v>
          </cell>
        </row>
        <row r="129">
          <cell r="B129" t="str">
            <v xml:space="preserve">CERAMICA </v>
          </cell>
          <cell r="C129" t="str">
            <v>m2</v>
          </cell>
          <cell r="D129">
            <v>25000</v>
          </cell>
        </row>
        <row r="130">
          <cell r="B130" t="str">
            <v>CERRADURA INAFER</v>
          </cell>
          <cell r="C130" t="str">
            <v>un</v>
          </cell>
          <cell r="D130">
            <v>22000</v>
          </cell>
        </row>
        <row r="131">
          <cell r="B131" t="str">
            <v>CERRADURA POMA MADERA ALCOBA</v>
          </cell>
          <cell r="C131" t="str">
            <v>un</v>
          </cell>
          <cell r="D131">
            <v>28500</v>
          </cell>
        </row>
        <row r="132">
          <cell r="B132" t="str">
            <v>CERRADURA POMA PUERTAS</v>
          </cell>
          <cell r="C132" t="str">
            <v>un</v>
          </cell>
          <cell r="D132">
            <v>15000</v>
          </cell>
        </row>
        <row r="133">
          <cell r="B133" t="str">
            <v>CENEFA EN MADERA DE 0.12 TINTADA</v>
          </cell>
          <cell r="C133" t="str">
            <v>ml</v>
          </cell>
          <cell r="D133">
            <v>45000</v>
          </cell>
        </row>
        <row r="134">
          <cell r="B134" t="str">
            <v>CERROJO EN ACERO INOXIDABLE</v>
          </cell>
          <cell r="C134" t="str">
            <v>un</v>
          </cell>
          <cell r="D134">
            <v>60000</v>
          </cell>
        </row>
        <row r="135">
          <cell r="B135" t="str">
            <v>CERRADURA SCHLAGE BAÑO  A40S Cromado Mate</v>
          </cell>
          <cell r="C135" t="str">
            <v>un</v>
          </cell>
          <cell r="D135">
            <v>36000</v>
          </cell>
        </row>
        <row r="136">
          <cell r="B136" t="str">
            <v>CHEQUE HORIZONTAL 1/2"</v>
          </cell>
          <cell r="C136" t="str">
            <v>un</v>
          </cell>
          <cell r="D136">
            <v>10000</v>
          </cell>
        </row>
        <row r="137">
          <cell r="B137" t="str">
            <v>CHEQUE R&amp;W Roscado 3/4" Ref. 236</v>
          </cell>
          <cell r="C137" t="str">
            <v>un</v>
          </cell>
          <cell r="D137">
            <v>37000</v>
          </cell>
        </row>
        <row r="138">
          <cell r="B138" t="str">
            <v>CIELO RASO Star Orion ( perfileria aluminio 1" )</v>
          </cell>
          <cell r="C138" t="str">
            <v>m2</v>
          </cell>
          <cell r="D138">
            <v>25000</v>
          </cell>
        </row>
        <row r="139">
          <cell r="B139" t="str">
            <v>CILINDRO DE GAS PROPANO</v>
          </cell>
          <cell r="C139" t="str">
            <v>un</v>
          </cell>
          <cell r="D139">
            <v>25000</v>
          </cell>
        </row>
        <row r="140">
          <cell r="B140" t="str">
            <v>CINTA BANDIT 1/2" CON GRAPAS</v>
          </cell>
          <cell r="C140" t="str">
            <v>un</v>
          </cell>
          <cell r="D140">
            <v>105000</v>
          </cell>
        </row>
        <row r="141">
          <cell r="B141" t="str">
            <v>CINTA PAPEL</v>
          </cell>
          <cell r="C141" t="str">
            <v>rl</v>
          </cell>
          <cell r="D141">
            <v>8000</v>
          </cell>
        </row>
        <row r="142">
          <cell r="B142" t="str">
            <v>CINTA TEFLÓN 10 m 1/2"</v>
          </cell>
          <cell r="C142" t="str">
            <v>un</v>
          </cell>
          <cell r="D142">
            <v>2000</v>
          </cell>
        </row>
        <row r="143">
          <cell r="B143" t="str">
            <v>CLOSET</v>
          </cell>
          <cell r="C143" t="str">
            <v>m2</v>
          </cell>
          <cell r="D143">
            <v>170000</v>
          </cell>
        </row>
        <row r="144">
          <cell r="B144" t="str">
            <v>COCINA INTEGRAL</v>
          </cell>
          <cell r="C144" t="str">
            <v>ml</v>
          </cell>
          <cell r="D144">
            <v>1180000</v>
          </cell>
        </row>
        <row r="145">
          <cell r="B145" t="str">
            <v>CODO 90° 1/4 CxC SANITARIO 3" Pavco</v>
          </cell>
          <cell r="C145" t="str">
            <v>un</v>
          </cell>
          <cell r="D145">
            <v>15000</v>
          </cell>
        </row>
        <row r="146">
          <cell r="B146" t="str">
            <v>CODO 90° 1/4 CxC SANITARIO 4" Pavco</v>
          </cell>
          <cell r="C146" t="str">
            <v>un</v>
          </cell>
          <cell r="D146">
            <v>16500</v>
          </cell>
        </row>
        <row r="147">
          <cell r="B147" t="str">
            <v>CODO 90° 1/4 CxE SANITARIO 2"</v>
          </cell>
          <cell r="C147" t="str">
            <v>un</v>
          </cell>
          <cell r="D147">
            <v>190000</v>
          </cell>
        </row>
        <row r="148">
          <cell r="B148" t="str">
            <v>CODO 90° 4" EXTREMO BRIDADO</v>
          </cell>
          <cell r="C148" t="str">
            <v>un</v>
          </cell>
          <cell r="D148">
            <v>190000</v>
          </cell>
        </row>
        <row r="149">
          <cell r="B149" t="str">
            <v>CODO 90° PRESIÓN PVC   3/4" Pavco</v>
          </cell>
          <cell r="C149" t="str">
            <v>un</v>
          </cell>
          <cell r="D149">
            <v>1850</v>
          </cell>
        </row>
        <row r="150">
          <cell r="B150" t="str">
            <v>CODO 90° PRESIÓN PVC 1 1/2" Pavco</v>
          </cell>
          <cell r="C150" t="str">
            <v>un</v>
          </cell>
          <cell r="D150">
            <v>3500</v>
          </cell>
        </row>
        <row r="151">
          <cell r="B151" t="str">
            <v>CODO PRESIÓN           1"</v>
          </cell>
          <cell r="C151" t="str">
            <v>un</v>
          </cell>
          <cell r="D151">
            <v>2500</v>
          </cell>
        </row>
        <row r="152">
          <cell r="B152" t="str">
            <v>COMBO SANITARIO BLANCO AHORRADOR</v>
          </cell>
          <cell r="C152" t="str">
            <v>un</v>
          </cell>
          <cell r="D152">
            <v>310000</v>
          </cell>
        </row>
        <row r="153">
          <cell r="B153" t="str">
            <v>CONCERTINA EN ACERO INOXIDABLE DE 18"</v>
          </cell>
          <cell r="C153" t="str">
            <v>ml</v>
          </cell>
          <cell r="D153">
            <v>16500</v>
          </cell>
        </row>
        <row r="154">
          <cell r="B154" t="str">
            <v>CONCRETO DE 1500 PSI</v>
          </cell>
          <cell r="C154" t="str">
            <v>m3</v>
          </cell>
          <cell r="D154">
            <v>270000</v>
          </cell>
        </row>
        <row r="155">
          <cell r="B155" t="str">
            <v>CONCRETO DE 2000 PSI</v>
          </cell>
          <cell r="C155" t="str">
            <v>m3</v>
          </cell>
          <cell r="D155">
            <v>280000</v>
          </cell>
        </row>
        <row r="156">
          <cell r="B156" t="str">
            <v>CONCRETO DE 2500 PSI</v>
          </cell>
          <cell r="C156" t="str">
            <v>m3</v>
          </cell>
          <cell r="D156">
            <v>290000</v>
          </cell>
        </row>
        <row r="157">
          <cell r="B157" t="str">
            <v>CONCRETO DE 3000 PSI</v>
          </cell>
          <cell r="C157" t="str">
            <v>m3</v>
          </cell>
          <cell r="D157">
            <v>320000</v>
          </cell>
        </row>
        <row r="158">
          <cell r="B158" t="str">
            <v>CONCRETO DE 3500 PSI</v>
          </cell>
          <cell r="C158" t="str">
            <v>m3</v>
          </cell>
          <cell r="D158">
            <v>330000</v>
          </cell>
        </row>
        <row r="159">
          <cell r="B159" t="str">
            <v>CONCRETO DE 4000 PSI</v>
          </cell>
          <cell r="C159" t="str">
            <v>m3</v>
          </cell>
          <cell r="D159">
            <v>360000</v>
          </cell>
        </row>
        <row r="160">
          <cell r="B160" t="str">
            <v>CONCRETO TREMIE TORNILLO DE 3000 PSI</v>
          </cell>
          <cell r="C160" t="str">
            <v>m3</v>
          </cell>
          <cell r="D160">
            <v>350000</v>
          </cell>
        </row>
        <row r="161">
          <cell r="B161" t="str">
            <v>CONCRETO TREMIE TORNILLO DE 4000 PSI</v>
          </cell>
          <cell r="C161" t="str">
            <v>m3</v>
          </cell>
          <cell r="D161">
            <v>380000</v>
          </cell>
        </row>
        <row r="162">
          <cell r="B162" t="str">
            <v>CONCRETO DE 3500 PSI BAJA PERMEABILIDAD</v>
          </cell>
          <cell r="C162" t="str">
            <v>m3</v>
          </cell>
          <cell r="D162">
            <v>350000</v>
          </cell>
        </row>
        <row r="163">
          <cell r="B163" t="str">
            <v>COPA ESMERIL</v>
          </cell>
          <cell r="C163" t="str">
            <v>un</v>
          </cell>
          <cell r="D163">
            <v>60000</v>
          </cell>
        </row>
        <row r="164">
          <cell r="B164" t="str">
            <v>COPA SIERRA</v>
          </cell>
          <cell r="C164" t="str">
            <v>un</v>
          </cell>
          <cell r="D164">
            <v>14500</v>
          </cell>
        </row>
        <row r="165">
          <cell r="B165" t="str">
            <v>CORREA EN MADERA</v>
          </cell>
          <cell r="C165" t="str">
            <v>ml</v>
          </cell>
          <cell r="D165">
            <v>35000</v>
          </cell>
        </row>
        <row r="166">
          <cell r="B166" t="str">
            <v>CORREA METALICA</v>
          </cell>
          <cell r="C166" t="str">
            <v>ml</v>
          </cell>
          <cell r="D166">
            <v>12500</v>
          </cell>
        </row>
        <row r="167">
          <cell r="B167" t="str">
            <v>CORTACIRCUITOS 15 KV-100 AMPERIOS-</v>
          </cell>
          <cell r="C167" t="str">
            <v>un</v>
          </cell>
          <cell r="D167">
            <v>550000</v>
          </cell>
        </row>
        <row r="168">
          <cell r="B168" t="str">
            <v xml:space="preserve">Cortina corrida Automática tipo Blackout, h= 1.10 m </v>
          </cell>
          <cell r="C168" t="str">
            <v>ml</v>
          </cell>
          <cell r="D168">
            <v>180000</v>
          </cell>
        </row>
        <row r="169">
          <cell r="B169" t="str">
            <v>CURVA 90º PVC 1/2"</v>
          </cell>
          <cell r="C169" t="str">
            <v>un</v>
          </cell>
          <cell r="D169">
            <v>500</v>
          </cell>
        </row>
        <row r="170">
          <cell r="B170" t="str">
            <v>DESAGUE LAVAMANOS SENCILLO Gerfor GF-581084</v>
          </cell>
          <cell r="C170" t="str">
            <v>un</v>
          </cell>
          <cell r="D170">
            <v>15000</v>
          </cell>
        </row>
        <row r="171">
          <cell r="B171" t="str">
            <v>DESAGUE ORINAL 1 1/2"</v>
          </cell>
          <cell r="C171" t="str">
            <v>un</v>
          </cell>
          <cell r="D171">
            <v>14500</v>
          </cell>
        </row>
        <row r="172">
          <cell r="B172" t="str">
            <v>DESCARGADOR DE SOBRETENSION TIPO  LINEA 12 KV- 10 KA-</v>
          </cell>
          <cell r="C172" t="str">
            <v>un</v>
          </cell>
          <cell r="D172">
            <v>480000</v>
          </cell>
        </row>
        <row r="173">
          <cell r="B173" t="str">
            <v xml:space="preserve">DESCARGADOR FRANKLIN DE 5 PUNTAS </v>
          </cell>
          <cell r="C173" t="str">
            <v>un</v>
          </cell>
          <cell r="D173">
            <v>950000</v>
          </cell>
        </row>
        <row r="174">
          <cell r="B174" t="str">
            <v>DIAGONALES</v>
          </cell>
          <cell r="C174" t="str">
            <v>un</v>
          </cell>
          <cell r="D174">
            <v>8500</v>
          </cell>
        </row>
        <row r="175">
          <cell r="B175" t="str">
            <v>DILATACION BRONCE</v>
          </cell>
          <cell r="C175" t="str">
            <v>ml</v>
          </cell>
          <cell r="D175">
            <v>4500</v>
          </cell>
        </row>
        <row r="176">
          <cell r="B176" t="str">
            <v>DILATACIÓN EN BRONCE PC13</v>
          </cell>
          <cell r="C176" t="str">
            <v>ml</v>
          </cell>
          <cell r="D176">
            <v>18500</v>
          </cell>
        </row>
        <row r="177">
          <cell r="B177" t="str">
            <v>DINTELES EN CONCRETO h=0.15m x 0.2m (2500 PSI Mezcla 1:3:3)</v>
          </cell>
          <cell r="C177" t="str">
            <v>ml</v>
          </cell>
          <cell r="D177">
            <v>25000</v>
          </cell>
        </row>
        <row r="178">
          <cell r="B178" t="str">
            <v>DISCO CORTE LADRILLO Y7O CONCRETO</v>
          </cell>
          <cell r="C178" t="str">
            <v>un</v>
          </cell>
          <cell r="D178">
            <v>12500</v>
          </cell>
        </row>
        <row r="179">
          <cell r="B179" t="str">
            <v>DISCO PARA CORTE METAL</v>
          </cell>
          <cell r="C179" t="str">
            <v>un</v>
          </cell>
          <cell r="D179">
            <v>7500</v>
          </cell>
        </row>
        <row r="180">
          <cell r="B180" t="str">
            <v>DISPENSADOR JABON</v>
          </cell>
          <cell r="C180" t="str">
            <v>un</v>
          </cell>
          <cell r="D180">
            <v>32000</v>
          </cell>
        </row>
        <row r="181">
          <cell r="B181" t="str">
            <v>DUCHA Antivandalica Docol DO-17125106</v>
          </cell>
          <cell r="C181" t="str">
            <v>un</v>
          </cell>
          <cell r="D181">
            <v>150000</v>
          </cell>
        </row>
        <row r="182">
          <cell r="B182" t="str">
            <v>DUCHA CON MEZCLADOR</v>
          </cell>
          <cell r="C182" t="str">
            <v>un</v>
          </cell>
          <cell r="D182">
            <v>60000</v>
          </cell>
        </row>
        <row r="183">
          <cell r="B183" t="str">
            <v>DUCHA CON REGISTRO</v>
          </cell>
          <cell r="C183" t="str">
            <v>un</v>
          </cell>
          <cell r="D183">
            <v>35000</v>
          </cell>
        </row>
        <row r="184">
          <cell r="B184" t="str">
            <v>DUCHA ELECTRICA</v>
          </cell>
          <cell r="C184" t="str">
            <v>un</v>
          </cell>
          <cell r="D184">
            <v>55000</v>
          </cell>
        </row>
        <row r="185">
          <cell r="B185" t="str">
            <v>DURMIENTE ABARCO 4 m</v>
          </cell>
          <cell r="C185" t="str">
            <v>ml</v>
          </cell>
          <cell r="D185">
            <v>4200</v>
          </cell>
        </row>
        <row r="186">
          <cell r="B186" t="str">
            <v>DURMIENTE ORDINARIO DE 3 MTS</v>
          </cell>
          <cell r="C186" t="str">
            <v>un</v>
          </cell>
          <cell r="D186">
            <v>4500</v>
          </cell>
        </row>
        <row r="187">
          <cell r="B187" t="str">
            <v>ELEMENTOS FIJACION MANTO</v>
          </cell>
          <cell r="C187" t="str">
            <v>m2</v>
          </cell>
          <cell r="D187">
            <v>1000</v>
          </cell>
        </row>
        <row r="188">
          <cell r="B188" t="str">
            <v>EMPAQUES</v>
          </cell>
          <cell r="C188" t="str">
            <v>ml</v>
          </cell>
          <cell r="D188">
            <v>500</v>
          </cell>
        </row>
        <row r="189">
          <cell r="B189" t="str">
            <v>EMULSION ASFALTICA</v>
          </cell>
          <cell r="C189" t="str">
            <v>caneca</v>
          </cell>
          <cell r="D189">
            <v>75000</v>
          </cell>
        </row>
        <row r="190">
          <cell r="B190" t="str">
            <v>ENCHAPE  DE 20X30</v>
          </cell>
          <cell r="C190" t="str">
            <v>m2</v>
          </cell>
          <cell r="D190">
            <v>28500</v>
          </cell>
        </row>
        <row r="191">
          <cell r="B191" t="str">
            <v>ENCHAPE CERAMICA BLANCO</v>
          </cell>
          <cell r="C191" t="str">
            <v>m2</v>
          </cell>
          <cell r="D191">
            <v>27500</v>
          </cell>
        </row>
        <row r="192">
          <cell r="B192" t="str">
            <v>Enchape paredes interiores Triplex Cedro Tintillad</v>
          </cell>
          <cell r="C192" t="str">
            <v>m2</v>
          </cell>
          <cell r="D192">
            <v>60000</v>
          </cell>
        </row>
        <row r="193">
          <cell r="B193" t="str">
            <v xml:space="preserve">EQUIPO AUTOMÁTICO PARA ALUMBRADO DE EMERGENCIA REFERENCIA ILURAM IL3-2H  </v>
          </cell>
          <cell r="C193" t="str">
            <v>un</v>
          </cell>
          <cell r="D193">
            <v>340000</v>
          </cell>
        </row>
        <row r="194">
          <cell r="B194" t="str">
            <v xml:space="preserve">EQUIPO DE MEDICION  EN MEDIA TENSION </v>
          </cell>
          <cell r="C194" t="str">
            <v>un</v>
          </cell>
          <cell r="D194">
            <v>15500000</v>
          </cell>
        </row>
        <row r="195">
          <cell r="B195" t="str">
            <v>ESGRAFIADO PINTUCO 4 GALONES 30 KG</v>
          </cell>
          <cell r="C195" t="str">
            <v>un</v>
          </cell>
          <cell r="D195">
            <v>65000</v>
          </cell>
        </row>
        <row r="196">
          <cell r="B196" t="str">
            <v>ESMALTE  Sobre lamina lineal Tipo pintulx anoloc verde bronce.</v>
          </cell>
          <cell r="C196" t="str">
            <v>ml</v>
          </cell>
          <cell r="D196">
            <v>4500</v>
          </cell>
        </row>
        <row r="197">
          <cell r="B197" t="str">
            <v>ESMALTE  Sobre lamina llena Tipo pintulx</v>
          </cell>
          <cell r="C197" t="str">
            <v>m2</v>
          </cell>
          <cell r="D197">
            <v>8000</v>
          </cell>
        </row>
        <row r="198">
          <cell r="B198" t="str">
            <v>ESMALTE ANTIHUMEDAD LAVABLE</v>
          </cell>
          <cell r="C198" t="str">
            <v>gl</v>
          </cell>
          <cell r="D198">
            <v>65000</v>
          </cell>
        </row>
        <row r="199">
          <cell r="B199" t="str">
            <v>ESMALTE SINTÉTICO PINTULUX</v>
          </cell>
          <cell r="C199" t="str">
            <v>gl</v>
          </cell>
          <cell r="D199">
            <v>65000</v>
          </cell>
        </row>
        <row r="200">
          <cell r="B200" t="str">
            <v>ESPEJO BORDE BISELADO DE 0.70X1.00</v>
          </cell>
          <cell r="C200" t="str">
            <v>un</v>
          </cell>
          <cell r="D200">
            <v>75000</v>
          </cell>
        </row>
        <row r="201">
          <cell r="B201" t="str">
            <v>ESPEJO DE SEGURIDAD DE 40 CM</v>
          </cell>
          <cell r="C201" t="str">
            <v>un</v>
          </cell>
          <cell r="D201">
            <v>40000</v>
          </cell>
        </row>
        <row r="202">
          <cell r="B202" t="str">
            <v>ESTACAS</v>
          </cell>
          <cell r="C202" t="str">
            <v>un</v>
          </cell>
          <cell r="D202">
            <v>50</v>
          </cell>
        </row>
        <row r="203">
          <cell r="B203" t="str">
            <v>ESTACIUON MANUAL DE APERTURA REF. BDS121/e SIEMENS o similar en marca reconocida</v>
          </cell>
          <cell r="C203" t="str">
            <v>un</v>
          </cell>
          <cell r="D203">
            <v>120000</v>
          </cell>
        </row>
        <row r="204">
          <cell r="B204" t="str">
            <v>ESTRUCTURA CIELORASO DRYWALL(OMEGA-ANGULO-PARAL-TORNILLOS)</v>
          </cell>
          <cell r="C204" t="str">
            <v>m2</v>
          </cell>
          <cell r="D204">
            <v>15000</v>
          </cell>
        </row>
        <row r="205">
          <cell r="B205" t="str">
            <v>ESTRUCTURA CONEXIÓN RED TRENZADA CONJUNTO LA 320</v>
          </cell>
          <cell r="C205" t="str">
            <v>un</v>
          </cell>
          <cell r="D205">
            <v>115000</v>
          </cell>
        </row>
        <row r="206">
          <cell r="B206" t="str">
            <v>ESTRUCTURA CONEXIÓN RED TRENZADA CONJUNTO LA 321</v>
          </cell>
          <cell r="C206" t="str">
            <v>un</v>
          </cell>
          <cell r="D206">
            <v>200000</v>
          </cell>
        </row>
        <row r="207">
          <cell r="B207" t="str">
            <v>ESTRUCTURA CONEXIÓN RED TRENZADA CONJUNTO LA 324</v>
          </cell>
          <cell r="C207" t="str">
            <v>un</v>
          </cell>
          <cell r="D207">
            <v>263500</v>
          </cell>
        </row>
        <row r="208">
          <cell r="B208" t="str">
            <v>ESQUINERO PLASTICO 2m</v>
          </cell>
          <cell r="C208" t="str">
            <v>un</v>
          </cell>
          <cell r="D208">
            <v>3500</v>
          </cell>
        </row>
        <row r="209">
          <cell r="B209" t="str">
            <v>ESTUCO PLASTICO</v>
          </cell>
          <cell r="C209" t="str">
            <v>caneca</v>
          </cell>
          <cell r="D209">
            <v>50000</v>
          </cell>
        </row>
        <row r="210">
          <cell r="B210" t="str">
            <v>ESTUFA CHALLENGER DE EMPOTRAR 4 PUESTOS ELECTRICA</v>
          </cell>
          <cell r="C210" t="str">
            <v>un</v>
          </cell>
          <cell r="D210">
            <v>527684</v>
          </cell>
        </row>
        <row r="211">
          <cell r="B211" t="str">
            <v>ESTUFA DE EMPOTRAR MIXTA 4 PUESTOS</v>
          </cell>
          <cell r="C211" t="str">
            <v>un</v>
          </cell>
          <cell r="D211">
            <v>775000</v>
          </cell>
        </row>
        <row r="212">
          <cell r="B212" t="str">
            <v>ESTUFA ELECTRICA 2 PUESTOS</v>
          </cell>
          <cell r="C212" t="str">
            <v>un</v>
          </cell>
          <cell r="D212">
            <v>285000</v>
          </cell>
        </row>
        <row r="213">
          <cell r="B213" t="str">
            <v>EXTRAXTOR DE OLOR DE 20X20</v>
          </cell>
          <cell r="C213" t="str">
            <v>un</v>
          </cell>
          <cell r="D213">
            <v>162284</v>
          </cell>
        </row>
        <row r="214">
          <cell r="B214" t="str">
            <v>Fachada Closet 4 Ptas Cedro ( Tintillado )</v>
          </cell>
          <cell r="C214" t="str">
            <v>m2</v>
          </cell>
          <cell r="D214">
            <v>300000</v>
          </cell>
        </row>
        <row r="215">
          <cell r="B215" t="str">
            <v>FIJADORES DE ALA</v>
          </cell>
          <cell r="C215" t="str">
            <v>un</v>
          </cell>
          <cell r="D215">
            <v>1200</v>
          </cell>
        </row>
        <row r="216">
          <cell r="B216" t="str">
            <v>FILTRO AEROBICO CON ACC.</v>
          </cell>
          <cell r="C216" t="str">
            <v>un</v>
          </cell>
          <cell r="D216">
            <v>35000</v>
          </cell>
        </row>
        <row r="217">
          <cell r="B217" t="str">
            <v>FILTRO DE DRENAJE 0.5 x 0.5 CON RELLENO EN GRAVILLA DE RIO 3/4" - 1" (SIN EXCAVACIÓN)</v>
          </cell>
          <cell r="C217" t="str">
            <v>ml</v>
          </cell>
          <cell r="D217">
            <v>65000</v>
          </cell>
        </row>
        <row r="218">
          <cell r="B218" t="str">
            <v>FORMALETA ENTREPISOS, con camilla</v>
          </cell>
          <cell r="C218" t="str">
            <v>ms</v>
          </cell>
          <cell r="D218">
            <v>2500</v>
          </cell>
        </row>
        <row r="219">
          <cell r="B219" t="str">
            <v>GANCHOS ANCLAJES TEJA THERMOACUSTICA</v>
          </cell>
          <cell r="C219" t="str">
            <v>M2</v>
          </cell>
          <cell r="D219">
            <v>2000</v>
          </cell>
        </row>
        <row r="220">
          <cell r="B220" t="str">
            <v>GANCHO TEJA ETERNIT 55 mm</v>
          </cell>
          <cell r="C220" t="str">
            <v>un</v>
          </cell>
          <cell r="D220">
            <v>1500</v>
          </cell>
        </row>
        <row r="221">
          <cell r="B221" t="str">
            <v>GEOTEXTIL NO TEJIDO</v>
          </cell>
          <cell r="C221" t="str">
            <v>m2</v>
          </cell>
          <cell r="D221">
            <v>8000</v>
          </cell>
        </row>
        <row r="222">
          <cell r="B222" t="str">
            <v>GEOTEXTIL TR 4000</v>
          </cell>
          <cell r="C222" t="str">
            <v>m2</v>
          </cell>
          <cell r="D222">
            <v>9500</v>
          </cell>
        </row>
        <row r="223">
          <cell r="B223" t="str">
            <v>GRANITO TRAVERTINO</v>
          </cell>
          <cell r="C223" t="str">
            <v>bto</v>
          </cell>
          <cell r="D223">
            <v>18500</v>
          </cell>
        </row>
        <row r="224">
          <cell r="B224" t="str">
            <v xml:space="preserve">GRAVILLA </v>
          </cell>
          <cell r="C224" t="str">
            <v>m3</v>
          </cell>
          <cell r="D224">
            <v>75000</v>
          </cell>
        </row>
        <row r="225">
          <cell r="B225" t="str">
            <v>GRIFERIA AHORRADORA TIPO PUSH</v>
          </cell>
          <cell r="C225" t="str">
            <v>un</v>
          </cell>
          <cell r="D225">
            <v>125000</v>
          </cell>
        </row>
        <row r="226">
          <cell r="B226" t="str">
            <v>GRIFERIA LAVAMANOS LINEA FENIX 4"</v>
          </cell>
          <cell r="C226" t="str">
            <v>un</v>
          </cell>
          <cell r="D226">
            <v>115000</v>
          </cell>
        </row>
        <row r="227">
          <cell r="B227" t="str">
            <v>GUARDAESCOBA EN CERAMICA</v>
          </cell>
          <cell r="C227" t="str">
            <v>ml</v>
          </cell>
          <cell r="D227">
            <v>7500</v>
          </cell>
        </row>
        <row r="228">
          <cell r="B228" t="str">
            <v>GUARDAESCOBA EN GRANADILLO</v>
          </cell>
          <cell r="C228" t="str">
            <v>ml</v>
          </cell>
          <cell r="D228">
            <v>13000</v>
          </cell>
        </row>
        <row r="229">
          <cell r="B229" t="str">
            <v>GRIFERIA LAVAPLATOS GRIVAL LINEA AMARETO</v>
          </cell>
          <cell r="C229" t="str">
            <v>un</v>
          </cell>
          <cell r="D229">
            <v>105000</v>
          </cell>
        </row>
        <row r="230">
          <cell r="B230" t="str">
            <v>GUARDAESCOBA PORCELANATO</v>
          </cell>
          <cell r="C230" t="str">
            <v>ml</v>
          </cell>
          <cell r="D230">
            <v>10000</v>
          </cell>
        </row>
        <row r="231">
          <cell r="B231" t="str">
            <v>IGAS GRIS - Masilla plastica 25210351</v>
          </cell>
          <cell r="C231" t="str">
            <v>kg</v>
          </cell>
          <cell r="D231">
            <v>800</v>
          </cell>
        </row>
        <row r="232">
          <cell r="B232" t="str">
            <v>IMPRIMANTE DE VINILO</v>
          </cell>
          <cell r="C232" t="str">
            <v>gl</v>
          </cell>
          <cell r="D232">
            <v>25000</v>
          </cell>
        </row>
        <row r="233">
          <cell r="B233" t="str">
            <v>HERRAJES MUEBLES MADERA</v>
          </cell>
          <cell r="C233" t="str">
            <v>un</v>
          </cell>
          <cell r="D233">
            <v>8500</v>
          </cell>
        </row>
        <row r="234">
          <cell r="B234" t="str">
            <v>Interior Closet en triplex cedro (Tintillado )</v>
          </cell>
          <cell r="C234" t="str">
            <v>m2</v>
          </cell>
          <cell r="D234">
            <v>65000</v>
          </cell>
        </row>
        <row r="235">
          <cell r="B235" t="str">
            <v>INTERRUPTOR CAJA MOLDEADA 3X40A / 25KA. CALIDAD MERLIN GERIN, SIEMENS O SUPERIOR</v>
          </cell>
          <cell r="C235" t="str">
            <v>un</v>
          </cell>
          <cell r="D235">
            <v>140000</v>
          </cell>
        </row>
        <row r="236">
          <cell r="B236" t="str">
            <v>INTERRUPTOR CAJA MOLDEADA 3X80A / 50KA - 240V.</v>
          </cell>
          <cell r="C236" t="str">
            <v>un</v>
          </cell>
          <cell r="D236">
            <v>410000</v>
          </cell>
        </row>
        <row r="237">
          <cell r="B237" t="str">
            <v>INTERRUPTOR DE TRANSFERENCIA TIPO SECCIONADOR TRIPOLAR</v>
          </cell>
          <cell r="C237" t="str">
            <v>un</v>
          </cell>
          <cell r="D237">
            <v>12900000</v>
          </cell>
        </row>
        <row r="238">
          <cell r="B238" t="str">
            <v xml:space="preserve">INTERRUPTOR DOBLE </v>
          </cell>
          <cell r="C238" t="str">
            <v>un</v>
          </cell>
          <cell r="D238">
            <v>5500</v>
          </cell>
        </row>
        <row r="239">
          <cell r="B239" t="str">
            <v>INTERRUPTOR DOBLE CONMUTABLE</v>
          </cell>
          <cell r="C239" t="str">
            <v>un</v>
          </cell>
          <cell r="D239">
            <v>6500</v>
          </cell>
        </row>
        <row r="240">
          <cell r="B240" t="str">
            <v>INTERRUPTOR ENCHUFABLE DE 2X20  A - 240 v - 10 ka</v>
          </cell>
          <cell r="C240" t="str">
            <v>un</v>
          </cell>
          <cell r="D240">
            <v>18000</v>
          </cell>
        </row>
        <row r="241">
          <cell r="B241" t="str">
            <v>INTERRUPTOR ENCHUFABLE DE 2X30  A - 240 v - 10 ka</v>
          </cell>
          <cell r="C241" t="str">
            <v>un</v>
          </cell>
          <cell r="D241">
            <v>18000</v>
          </cell>
        </row>
        <row r="242">
          <cell r="B242" t="str">
            <v xml:space="preserve">INTERRUPTOR SENCILLO </v>
          </cell>
          <cell r="C242" t="str">
            <v>un</v>
          </cell>
          <cell r="D242">
            <v>7500</v>
          </cell>
        </row>
        <row r="243">
          <cell r="B243" t="str">
            <v>INTERRUPTOR SENCILLO CONMUTABLE CON LUZ PILOTO</v>
          </cell>
          <cell r="C243" t="str">
            <v>un</v>
          </cell>
          <cell r="D243">
            <v>12500</v>
          </cell>
        </row>
        <row r="244">
          <cell r="B244" t="str">
            <v>INTERRUPTOR SENCILLOCON LUZ PILOTO</v>
          </cell>
          <cell r="C244" t="str">
            <v>un</v>
          </cell>
          <cell r="D244">
            <v>8500</v>
          </cell>
        </row>
        <row r="245">
          <cell r="B245" t="str">
            <v>INTERRUPTORES ENCHUFABLES DE 1X15  A - 240 v - 10 ka</v>
          </cell>
          <cell r="C245" t="str">
            <v>un</v>
          </cell>
          <cell r="D245">
            <v>8100</v>
          </cell>
        </row>
        <row r="246">
          <cell r="B246" t="str">
            <v>INTERRUPTORES ENCHUFABLES DE 1X20  A - 240 v - 10 kA</v>
          </cell>
          <cell r="C246" t="str">
            <v>un</v>
          </cell>
          <cell r="D246">
            <v>8100</v>
          </cell>
        </row>
        <row r="247">
          <cell r="B247" t="str">
            <v>INTERRUPTORES ENCHUFABLES DE 3X30  A - 240 v - 10 ka</v>
          </cell>
          <cell r="C247" t="str">
            <v>un</v>
          </cell>
          <cell r="D247">
            <v>50000</v>
          </cell>
        </row>
        <row r="248">
          <cell r="B248" t="str">
            <v>Jabonera - GRIVAL</v>
          </cell>
          <cell r="C248" t="str">
            <v>un</v>
          </cell>
          <cell r="D248">
            <v>70000</v>
          </cell>
        </row>
        <row r="249">
          <cell r="B249" t="str">
            <v>Jabonera Ducha - GRIVAL</v>
          </cell>
          <cell r="C249" t="str">
            <v>un</v>
          </cell>
          <cell r="D249">
            <v>65000</v>
          </cell>
        </row>
        <row r="250">
          <cell r="B250" t="str">
            <v>KORAZA Pintuco</v>
          </cell>
          <cell r="C250" t="str">
            <v>gl</v>
          </cell>
          <cell r="D250">
            <v>30000</v>
          </cell>
        </row>
        <row r="251">
          <cell r="B251" t="str">
            <v>LACA</v>
          </cell>
          <cell r="C251" t="str">
            <v>gl</v>
          </cell>
          <cell r="D251">
            <v>45000</v>
          </cell>
        </row>
        <row r="252">
          <cell r="B252" t="str">
            <v>LACA PARA MADERA</v>
          </cell>
          <cell r="C252" t="str">
            <v>gl</v>
          </cell>
          <cell r="D252">
            <v>50000</v>
          </cell>
        </row>
        <row r="253">
          <cell r="B253" t="str">
            <v>LADRILLO PORTANTE 12X29X9</v>
          </cell>
          <cell r="C253" t="str">
            <v>un</v>
          </cell>
          <cell r="D253">
            <v>1050</v>
          </cell>
        </row>
        <row r="254">
          <cell r="B254" t="str">
            <v>Ladrillo Prensado</v>
          </cell>
          <cell r="C254" t="str">
            <v>un</v>
          </cell>
          <cell r="D254">
            <v>650</v>
          </cell>
        </row>
        <row r="255">
          <cell r="B255" t="str">
            <v>LADRILLO RECOCIDO</v>
          </cell>
          <cell r="C255" t="str">
            <v>un</v>
          </cell>
          <cell r="D255">
            <v>450</v>
          </cell>
        </row>
        <row r="256">
          <cell r="B256" t="str">
            <v>LADRILLO TOLETE COMUN RECOCIDO</v>
          </cell>
          <cell r="C256" t="str">
            <v>un</v>
          </cell>
          <cell r="D256">
            <v>350</v>
          </cell>
        </row>
        <row r="257">
          <cell r="B257" t="str">
            <v>LÁMINA COLD ROLLED Cal.16 (1.22x 2.44 )</v>
          </cell>
          <cell r="C257" t="str">
            <v>un</v>
          </cell>
          <cell r="D257">
            <v>170000</v>
          </cell>
        </row>
        <row r="258">
          <cell r="B258" t="str">
            <v xml:space="preserve">LÁMINA COLD ROLLED Cal.18 </v>
          </cell>
          <cell r="C258" t="str">
            <v>un</v>
          </cell>
          <cell r="D258">
            <v>105000</v>
          </cell>
        </row>
        <row r="259">
          <cell r="B259" t="str">
            <v>LÁMINA COLD ROLLED Cal.18 (1.22x 2.44 )</v>
          </cell>
          <cell r="C259" t="str">
            <v>un</v>
          </cell>
          <cell r="D259">
            <v>56000</v>
          </cell>
        </row>
        <row r="260">
          <cell r="B260" t="str">
            <v>LÁMINA COLD ROLLED Cal.20 (1.00x 2.00 )</v>
          </cell>
          <cell r="C260" t="str">
            <v>un</v>
          </cell>
          <cell r="D260">
            <v>30100</v>
          </cell>
        </row>
        <row r="261">
          <cell r="B261" t="str">
            <v>LÁMINA COLD ROLLED Cal.20 (1.22x 2.44 )</v>
          </cell>
          <cell r="C261" t="str">
            <v>un</v>
          </cell>
          <cell r="D261">
            <v>40600</v>
          </cell>
        </row>
        <row r="262">
          <cell r="B262" t="str">
            <v>LAMINA DE ACRILICO DE 0.60X2.44 DE 1.80 mm</v>
          </cell>
          <cell r="C262" t="str">
            <v>un</v>
          </cell>
          <cell r="D262">
            <v>30100</v>
          </cell>
        </row>
        <row r="263">
          <cell r="B263" t="str">
            <v>LAMINA COLABORANTE METALDECK 2" GRADO 40 CAL 22</v>
          </cell>
          <cell r="C263" t="str">
            <v>m2</v>
          </cell>
          <cell r="D263">
            <v>26000</v>
          </cell>
        </row>
        <row r="264">
          <cell r="B264" t="str">
            <v>LAMINA DE ACRILICO DE 1.20X1.80 DE 3.0 mm con color</v>
          </cell>
          <cell r="C264" t="str">
            <v>un</v>
          </cell>
          <cell r="D264">
            <v>45000</v>
          </cell>
        </row>
        <row r="265">
          <cell r="B265" t="str">
            <v>LAMINA DE ACRILICO DE 1.20X1.80 DE 3.0 mm sin color</v>
          </cell>
          <cell r="C265" t="str">
            <v>un</v>
          </cell>
          <cell r="D265">
            <v>64000</v>
          </cell>
        </row>
        <row r="266">
          <cell r="B266" t="str">
            <v>LAMINA DE ACRILICO DE 1.20X1.80 DE 3.00 mm</v>
          </cell>
          <cell r="C266" t="str">
            <v>un</v>
          </cell>
          <cell r="D266">
            <v>100000</v>
          </cell>
        </row>
        <row r="267">
          <cell r="B267" t="str">
            <v>LAMINA DRY WALL 1.22X2.44</v>
          </cell>
          <cell r="C267" t="str">
            <v>un</v>
          </cell>
          <cell r="D267">
            <v>22500</v>
          </cell>
        </row>
        <row r="268">
          <cell r="B268" t="str">
            <v>LAMINA EN ACRILICO DE 0.61X2,44 DE 1,8 mm</v>
          </cell>
          <cell r="C268" t="str">
            <v>un</v>
          </cell>
          <cell r="D268">
            <v>28000</v>
          </cell>
        </row>
        <row r="269">
          <cell r="B269" t="str">
            <v>LAMINA GALVANIZADA DE 1.00X2.00 CAL  22</v>
          </cell>
          <cell r="C269" t="str">
            <v>un</v>
          </cell>
          <cell r="D269">
            <v>32900</v>
          </cell>
        </row>
        <row r="270">
          <cell r="B270" t="str">
            <v>LAMINA GALVANIZADA DE 1.00X2.00 CAL  24</v>
          </cell>
          <cell r="C270" t="str">
            <v>un</v>
          </cell>
          <cell r="D270">
            <v>25500</v>
          </cell>
        </row>
        <row r="271">
          <cell r="B271" t="str">
            <v>LAMINA GALVANIZADA DE 1.00X2.00 CAL  26</v>
          </cell>
          <cell r="C271" t="str">
            <v>un</v>
          </cell>
          <cell r="D271">
            <v>19500</v>
          </cell>
        </row>
        <row r="272">
          <cell r="B272" t="str">
            <v>LAMINA GALVANIZADA DE 1.22X2.44 CAL  22</v>
          </cell>
          <cell r="C272" t="str">
            <v>un</v>
          </cell>
          <cell r="D272">
            <v>60000</v>
          </cell>
        </row>
        <row r="273">
          <cell r="B273" t="str">
            <v>LAMINA SUPERBOARD 1.22X2.44</v>
          </cell>
          <cell r="C273" t="str">
            <v>un</v>
          </cell>
          <cell r="D273">
            <v>38500</v>
          </cell>
        </row>
        <row r="274">
          <cell r="B274" t="str">
            <v>LIMATESA ETERNIT P7 L=1.14</v>
          </cell>
          <cell r="C274" t="str">
            <v>un</v>
          </cell>
          <cell r="D274">
            <v>15000</v>
          </cell>
        </row>
        <row r="275">
          <cell r="B275" t="str">
            <v>LAMINAS DURACUSTIC</v>
          </cell>
          <cell r="C275" t="str">
            <v>m2</v>
          </cell>
          <cell r="D275">
            <v>25000</v>
          </cell>
        </row>
        <row r="276">
          <cell r="B276" t="str">
            <v>LAMINAS EN ACRILICO DE 60X60</v>
          </cell>
          <cell r="C276" t="str">
            <v>un</v>
          </cell>
          <cell r="D276">
            <v>9500</v>
          </cell>
        </row>
        <row r="277">
          <cell r="B277" t="str">
            <v>LAMPARA DE 2x32</v>
          </cell>
          <cell r="C277" t="str">
            <v>un</v>
          </cell>
          <cell r="D277">
            <v>125000</v>
          </cell>
        </row>
        <row r="278">
          <cell r="B278" t="str">
            <v xml:space="preserve">Lampara para luminaria - sodio 150 WATTS. </v>
          </cell>
          <cell r="C278" t="str">
            <v>un</v>
          </cell>
          <cell r="D278">
            <v>40000</v>
          </cell>
        </row>
        <row r="279">
          <cell r="B279" t="str">
            <v>LAMPARA TIPO INCANDESCENTE DE 32 W</v>
          </cell>
          <cell r="C279" t="str">
            <v>un</v>
          </cell>
          <cell r="D279">
            <v>45000</v>
          </cell>
        </row>
        <row r="280">
          <cell r="B280" t="str">
            <v>LAMPARA OJO DE BUEY</v>
          </cell>
          <cell r="C280" t="str">
            <v>un</v>
          </cell>
          <cell r="D280">
            <v>45000</v>
          </cell>
        </row>
        <row r="281">
          <cell r="B281" t="str">
            <v>LAVAMANOS DE INCRUSTAR LINEA SAN LORENZO</v>
          </cell>
          <cell r="C281" t="str">
            <v>un</v>
          </cell>
          <cell r="D281">
            <v>160000</v>
          </cell>
        </row>
        <row r="282">
          <cell r="B282" t="str">
            <v>LAVAPLATOS EN ACERO</v>
          </cell>
          <cell r="C282" t="str">
            <v>un</v>
          </cell>
          <cell r="D282">
            <v>95000</v>
          </cell>
        </row>
        <row r="283">
          <cell r="B283" t="str">
            <v>LIJA</v>
          </cell>
          <cell r="C283" t="str">
            <v>un</v>
          </cell>
          <cell r="D283">
            <v>2000</v>
          </cell>
        </row>
        <row r="284">
          <cell r="B284" t="str">
            <v xml:space="preserve">LIJA </v>
          </cell>
          <cell r="C284" t="str">
            <v>un</v>
          </cell>
          <cell r="D284">
            <v>2000</v>
          </cell>
        </row>
        <row r="285">
          <cell r="B285" t="str">
            <v>LIMPIADOR PVC DE 1/4</v>
          </cell>
          <cell r="C285" t="str">
            <v>un</v>
          </cell>
          <cell r="D285">
            <v>25000</v>
          </cell>
        </row>
        <row r="286">
          <cell r="B286" t="str">
            <v>LISTON ORDINARIO</v>
          </cell>
          <cell r="C286" t="str">
            <v>ml</v>
          </cell>
          <cell r="D286">
            <v>1500</v>
          </cell>
        </row>
        <row r="287">
          <cell r="B287" t="str">
            <v>LISTÓN CEDRO MACHO 5x2 cm.</v>
          </cell>
          <cell r="C287" t="str">
            <v>ml</v>
          </cell>
          <cell r="D287">
            <v>3500</v>
          </cell>
        </row>
        <row r="288">
          <cell r="B288" t="str">
            <v>LISTON EN OTOBO PARA CIELORRASO</v>
          </cell>
          <cell r="C288" t="str">
            <v>m2</v>
          </cell>
          <cell r="D288">
            <v>55000</v>
          </cell>
        </row>
        <row r="289">
          <cell r="B289" t="str">
            <v>LLAVE MANGUERA DE 1/2"</v>
          </cell>
          <cell r="C289" t="str">
            <v>un</v>
          </cell>
          <cell r="D289">
            <v>20000</v>
          </cell>
        </row>
        <row r="290">
          <cell r="B290" t="str">
            <v>LLAVE PARA URINARIO</v>
          </cell>
          <cell r="C290" t="str">
            <v>un</v>
          </cell>
          <cell r="D290">
            <v>65000</v>
          </cell>
        </row>
        <row r="291">
          <cell r="B291" t="str">
            <v>LOCKER METALICO DE 0.45X2.00</v>
          </cell>
          <cell r="C291" t="str">
            <v>un</v>
          </cell>
          <cell r="D291">
            <v>225000</v>
          </cell>
        </row>
        <row r="292">
          <cell r="B292" t="str">
            <v>LOGO ACUEDUCTO EN ACERO DE 2.00X0.80</v>
          </cell>
          <cell r="C292" t="str">
            <v>un</v>
          </cell>
          <cell r="D292">
            <v>2500000</v>
          </cell>
        </row>
        <row r="293">
          <cell r="B293" t="str">
            <v>Luminaria abierta tipo INDULUX AA Sodio 400 WATTS.Pantalla de aluminio o policarbonato prismático, 633mmX482mm</v>
          </cell>
          <cell r="C293" t="str">
            <v>un</v>
          </cell>
          <cell r="D293">
            <v>265000</v>
          </cell>
        </row>
        <row r="294">
          <cell r="B294" t="str">
            <v xml:space="preserve">Luminaria completa fluorescente  TMS028 2xTL-D36W HFS 20 CMx 120 cm 120 voltios. </v>
          </cell>
          <cell r="C294" t="str">
            <v>un</v>
          </cell>
          <cell r="D294">
            <v>110000</v>
          </cell>
        </row>
        <row r="295">
          <cell r="B295" t="str">
            <v>Luminaria horizontal cerrada carcaza enteriza Sodio de alta presion  Potencia: 150W 208/220 Voltios . Incluye lampara y fotocelda</v>
          </cell>
          <cell r="C295" t="str">
            <v>un</v>
          </cell>
          <cell r="D295">
            <v>265000</v>
          </cell>
        </row>
        <row r="296">
          <cell r="B296" t="str">
            <v>LUMINARIA HORIZONTAL CERRADA DE 150 VATIOS-BOMBILLO SODIO ALTA PRESION</v>
          </cell>
          <cell r="C296" t="str">
            <v>un</v>
          </cell>
          <cell r="D296">
            <v>287500</v>
          </cell>
        </row>
        <row r="297">
          <cell r="B297" t="str">
            <v>LUMINARIA HORIZONTAL CERRADA DE 70 VATIOS-BOMBILLO SODIO ALTA PRESION</v>
          </cell>
          <cell r="C297" t="str">
            <v>un</v>
          </cell>
          <cell r="D297">
            <v>248000</v>
          </cell>
        </row>
        <row r="298">
          <cell r="B298" t="str">
            <v xml:space="preserve">Luminaria tipo reflector ROY ALHPA Ref: QUIMBAYA 70 WATTS 208 V. </v>
          </cell>
          <cell r="C298" t="str">
            <v>un</v>
          </cell>
          <cell r="D298">
            <v>120000</v>
          </cell>
        </row>
        <row r="299">
          <cell r="B299" t="str">
            <v>MADERA GRANADILLO</v>
          </cell>
          <cell r="C299" t="str">
            <v>m2</v>
          </cell>
          <cell r="D299">
            <v>85000</v>
          </cell>
        </row>
        <row r="300">
          <cell r="B300" t="str">
            <v xml:space="preserve">MALLA ELECTROSOLDADA </v>
          </cell>
          <cell r="C300" t="str">
            <v>kg</v>
          </cell>
          <cell r="D300">
            <v>2700</v>
          </cell>
        </row>
        <row r="301">
          <cell r="B301" t="str">
            <v>MALLA ELECTROSOLDADA M-084</v>
          </cell>
          <cell r="C301" t="str">
            <v>m2</v>
          </cell>
          <cell r="D301">
            <v>3900</v>
          </cell>
        </row>
        <row r="302">
          <cell r="B302" t="str">
            <v xml:space="preserve">MALLA ELECTROSOLDADA  6mm 15X15  6.00X2.35  42.20 KG </v>
          </cell>
          <cell r="C302" t="str">
            <v>un</v>
          </cell>
          <cell r="D302">
            <v>120000</v>
          </cell>
        </row>
        <row r="303">
          <cell r="B303" t="str">
            <v>MALLA PROTECCION Ancho = 4 m</v>
          </cell>
          <cell r="C303" t="str">
            <v>ml</v>
          </cell>
          <cell r="D303">
            <v>4500</v>
          </cell>
        </row>
        <row r="304">
          <cell r="B304" t="str">
            <v>MALLA GALLINERO</v>
          </cell>
          <cell r="C304" t="str">
            <v>m2</v>
          </cell>
          <cell r="D304">
            <v>1200</v>
          </cell>
        </row>
        <row r="305">
          <cell r="B305" t="str">
            <v>MALLA ONDULADA CAL 10 DE 1 1/2" x 1 1/2"</v>
          </cell>
          <cell r="C305" t="str">
            <v>m2</v>
          </cell>
          <cell r="D305">
            <v>30000</v>
          </cell>
        </row>
        <row r="306">
          <cell r="B306" t="str">
            <v>MALLA ONDULADA Cal. 12 1 1/2" (Alambre galv.)</v>
          </cell>
          <cell r="C306" t="str">
            <v>m2</v>
          </cell>
          <cell r="D306">
            <v>35000</v>
          </cell>
        </row>
        <row r="307">
          <cell r="B307" t="str">
            <v>MALLA ONDULADA Cal. 8 1 3/4" (Alambre galv.)</v>
          </cell>
          <cell r="C307" t="str">
            <v>m2</v>
          </cell>
          <cell r="D307">
            <v>32500</v>
          </cell>
        </row>
        <row r="308">
          <cell r="B308" t="str">
            <v>MANGUERA FLEXIBLE DE CONEXIÓN</v>
          </cell>
          <cell r="C308" t="str">
            <v>un</v>
          </cell>
          <cell r="D308">
            <v>15000</v>
          </cell>
        </row>
        <row r="309">
          <cell r="B309" t="str">
            <v>MANGUERAS DE LUCES TIPO AMERICANA</v>
          </cell>
          <cell r="C309" t="str">
            <v>ml</v>
          </cell>
          <cell r="D309">
            <v>30000</v>
          </cell>
        </row>
        <row r="310">
          <cell r="B310" t="str">
            <v>MANIJA VENTANA METALICA</v>
          </cell>
          <cell r="C310" t="str">
            <v>un</v>
          </cell>
          <cell r="D310">
            <v>1500</v>
          </cell>
        </row>
        <row r="311">
          <cell r="B311" t="str">
            <v>MANIOBRA DE TRANSFORMADOR</v>
          </cell>
          <cell r="C311" t="str">
            <v>un</v>
          </cell>
          <cell r="D311">
            <v>200000</v>
          </cell>
        </row>
        <row r="313">
          <cell r="B313" t="str">
            <v>MANTO ASFALTICO 10 M2</v>
          </cell>
          <cell r="C313" t="str">
            <v>rollo</v>
          </cell>
          <cell r="D313">
            <v>110000</v>
          </cell>
        </row>
        <row r="314">
          <cell r="B314" t="str">
            <v>MARCO CAJA INSP. 40 x 40</v>
          </cell>
          <cell r="C314" t="str">
            <v>un</v>
          </cell>
          <cell r="D314">
            <v>25000</v>
          </cell>
        </row>
        <row r="315">
          <cell r="B315" t="str">
            <v>MARCO CAJA INSP. 60 x 60</v>
          </cell>
          <cell r="C315" t="str">
            <v>un</v>
          </cell>
          <cell r="D315">
            <v>30000</v>
          </cell>
        </row>
        <row r="316">
          <cell r="B316" t="str">
            <v>MARCO EN ACERO PARA TAPA CAJA CS 276</v>
          </cell>
          <cell r="C316" t="str">
            <v>un</v>
          </cell>
          <cell r="D316">
            <v>180000</v>
          </cell>
        </row>
        <row r="317">
          <cell r="B317" t="str">
            <v>MARCO PUERTA MADERA</v>
          </cell>
          <cell r="C317" t="str">
            <v>un</v>
          </cell>
          <cell r="D317">
            <v>90000</v>
          </cell>
        </row>
        <row r="318">
          <cell r="B318" t="str">
            <v>MARCO PUERTA METALICA</v>
          </cell>
          <cell r="C318" t="str">
            <v>ml</v>
          </cell>
          <cell r="D318">
            <v>14500</v>
          </cell>
        </row>
        <row r="319">
          <cell r="B319" t="str">
            <v>MARCO SENCILLO EN ANGULO EN ACERO A-37</v>
          </cell>
          <cell r="C319" t="str">
            <v>un</v>
          </cell>
          <cell r="D319">
            <v>85000</v>
          </cell>
        </row>
        <row r="320">
          <cell r="B320" t="str">
            <v>MARCO VENTANA METALICA</v>
          </cell>
          <cell r="C320" t="str">
            <v>ml</v>
          </cell>
          <cell r="D320">
            <v>11500</v>
          </cell>
        </row>
        <row r="321">
          <cell r="B321" t="str">
            <v>MARCO Y CONTRAMARCO</v>
          </cell>
          <cell r="C321" t="str">
            <v>un</v>
          </cell>
          <cell r="D321">
            <v>100000</v>
          </cell>
        </row>
        <row r="322">
          <cell r="B322" t="str">
            <v>MARCO Y TAPA EN ALFAJOR DE 0,30X0,30</v>
          </cell>
          <cell r="C322" t="str">
            <v>un</v>
          </cell>
          <cell r="D322">
            <v>95000</v>
          </cell>
        </row>
        <row r="323">
          <cell r="B323" t="str">
            <v>MARMOLINA</v>
          </cell>
          <cell r="C323" t="str">
            <v>bto</v>
          </cell>
          <cell r="D323">
            <v>18500</v>
          </cell>
        </row>
        <row r="324">
          <cell r="B324" t="str">
            <v xml:space="preserve">MASILLA </v>
          </cell>
          <cell r="C324" t="str">
            <v>gl</v>
          </cell>
          <cell r="D324">
            <v>12500</v>
          </cell>
        </row>
        <row r="325">
          <cell r="B325" t="str">
            <v>MASTIL EN TUBO CONDUIT GALVANIZADO DE Ø1</v>
          </cell>
          <cell r="C325" t="str">
            <v>un</v>
          </cell>
          <cell r="D325">
            <v>40000</v>
          </cell>
        </row>
        <row r="326">
          <cell r="B326" t="str">
            <v>MASTIQUE PARA JUNTAS</v>
          </cell>
          <cell r="C326" t="str">
            <v>gl</v>
          </cell>
          <cell r="D326">
            <v>18500</v>
          </cell>
        </row>
        <row r="327">
          <cell r="B327" t="str">
            <v>MATERIAL GRANULAR</v>
          </cell>
          <cell r="C327" t="str">
            <v>m3</v>
          </cell>
          <cell r="D327">
            <v>25000</v>
          </cell>
        </row>
        <row r="328">
          <cell r="B328" t="str">
            <v>MEDIDOR DE 1/2"</v>
          </cell>
          <cell r="C328" t="str">
            <v>un</v>
          </cell>
          <cell r="D328">
            <v>68000</v>
          </cell>
        </row>
        <row r="329">
          <cell r="B329" t="str">
            <v>MEDIDOR DE AGUA      1/2"</v>
          </cell>
          <cell r="C329" t="str">
            <v>un</v>
          </cell>
          <cell r="D329">
            <v>68000</v>
          </cell>
        </row>
        <row r="330">
          <cell r="B330" t="str">
            <v>MEDIDOR TRIFASICO TETRAFILAR 50(150)A 208-120V;</v>
          </cell>
          <cell r="C330" t="str">
            <v>un</v>
          </cell>
          <cell r="D330">
            <v>1150000</v>
          </cell>
        </row>
        <row r="331">
          <cell r="B331" t="str">
            <v>MEDIDORES DE 4"</v>
          </cell>
          <cell r="C331" t="str">
            <v>un</v>
          </cell>
          <cell r="D331">
            <v>1800000</v>
          </cell>
        </row>
        <row r="332">
          <cell r="B332" t="str">
            <v>MESON EN ACERO INOXIDABLE DE 60 cm CAL 20</v>
          </cell>
          <cell r="C332" t="str">
            <v>ml</v>
          </cell>
          <cell r="D332">
            <v>300000</v>
          </cell>
        </row>
        <row r="333">
          <cell r="B333" t="str">
            <v xml:space="preserve">MEZCLADOR LAVAPLATOS </v>
          </cell>
          <cell r="C333" t="str">
            <v>un</v>
          </cell>
          <cell r="D333">
            <v>245000</v>
          </cell>
        </row>
        <row r="334">
          <cell r="B334" t="str">
            <v>MINISPLIT LG 18000 BTU</v>
          </cell>
          <cell r="C334" t="str">
            <v>un</v>
          </cell>
          <cell r="D334">
            <v>1700000</v>
          </cell>
        </row>
        <row r="335">
          <cell r="B335" t="str">
            <v>MORTERO 1:3 ( arena semilavada de peña )</v>
          </cell>
          <cell r="C335" t="str">
            <v>m3</v>
          </cell>
          <cell r="D335">
            <v>245000</v>
          </cell>
        </row>
        <row r="336">
          <cell r="B336" t="str">
            <v>MORTERO 1:4 ( arena semilavada )</v>
          </cell>
          <cell r="C336" t="str">
            <v>m3</v>
          </cell>
          <cell r="D336">
            <v>225000</v>
          </cell>
        </row>
        <row r="337">
          <cell r="B337" t="str">
            <v>MORTERO 1:3 IMPERMEABILIZADO</v>
          </cell>
          <cell r="C337" t="str">
            <v>m3</v>
          </cell>
          <cell r="D337">
            <v>265000</v>
          </cell>
        </row>
        <row r="338">
          <cell r="B338" t="str">
            <v>MORTERO 1:5</v>
          </cell>
          <cell r="C338" t="str">
            <v>m3</v>
          </cell>
          <cell r="D338">
            <v>215000</v>
          </cell>
        </row>
        <row r="339">
          <cell r="B339" t="str">
            <v>MURO EN LADRILLO TOLETE COMUN EN 0.125 CON PEGA DE MORTERO 1:5</v>
          </cell>
          <cell r="C339" t="str">
            <v>m2</v>
          </cell>
          <cell r="D339">
            <v>38000</v>
          </cell>
        </row>
        <row r="340">
          <cell r="B340" t="str">
            <v>NIPLE GALAVANIZADO DE 4" SH 40</v>
          </cell>
          <cell r="C340" t="str">
            <v>un</v>
          </cell>
          <cell r="D340">
            <v>69600</v>
          </cell>
        </row>
        <row r="341">
          <cell r="B341" t="str">
            <v>ORINAL MEDIANO BLANCO PORCELANA</v>
          </cell>
          <cell r="C341" t="str">
            <v>un</v>
          </cell>
          <cell r="D341">
            <v>195000</v>
          </cell>
        </row>
        <row r="342">
          <cell r="B342" t="str">
            <v>PABMERIL PLIEGO 9" x 11"</v>
          </cell>
          <cell r="C342" t="str">
            <v>un</v>
          </cell>
          <cell r="D342">
            <v>2000</v>
          </cell>
        </row>
        <row r="343">
          <cell r="B343" t="str">
            <v>PARLANTE</v>
          </cell>
          <cell r="C343" t="str">
            <v>un</v>
          </cell>
          <cell r="D343">
            <v>250000</v>
          </cell>
        </row>
        <row r="344">
          <cell r="B344" t="str">
            <v xml:space="preserve">PALETAS REFLECTIVAS DE SEÑALIZACION -CONOS-CINTA SEÑALI </v>
          </cell>
          <cell r="C344" t="str">
            <v>gl</v>
          </cell>
          <cell r="D344">
            <v>200000</v>
          </cell>
        </row>
        <row r="345">
          <cell r="B345" t="str">
            <v>PASTO</v>
          </cell>
          <cell r="C345" t="str">
            <v>m2</v>
          </cell>
          <cell r="D345">
            <v>3000</v>
          </cell>
        </row>
        <row r="346">
          <cell r="B346" t="str">
            <v>PEGACOR BLANCO</v>
          </cell>
          <cell r="C346" t="str">
            <v>kg</v>
          </cell>
          <cell r="D346">
            <v>1000</v>
          </cell>
        </row>
        <row r="347">
          <cell r="B347" t="str">
            <v>PEGACOR E-50</v>
          </cell>
          <cell r="C347" t="str">
            <v>kg</v>
          </cell>
          <cell r="D347">
            <v>800</v>
          </cell>
        </row>
        <row r="348">
          <cell r="B348" t="str">
            <v>PEGANTE PARA GAS FUERZA MEDIA</v>
          </cell>
          <cell r="C348" t="str">
            <v>un</v>
          </cell>
          <cell r="D348">
            <v>5000</v>
          </cell>
        </row>
        <row r="349">
          <cell r="B349" t="str">
            <v>PELICULA SAN BLASTING</v>
          </cell>
          <cell r="C349" t="str">
            <v>m2</v>
          </cell>
          <cell r="D349">
            <v>20000</v>
          </cell>
        </row>
        <row r="350">
          <cell r="B350" t="str">
            <v>Percha simple - GRIVAL</v>
          </cell>
          <cell r="C350" t="str">
            <v>un</v>
          </cell>
          <cell r="D350">
            <v>40000</v>
          </cell>
        </row>
        <row r="351">
          <cell r="B351" t="str">
            <v>PERFIL ALN 173 DE 6 mts</v>
          </cell>
          <cell r="C351" t="str">
            <v>un</v>
          </cell>
          <cell r="D351">
            <v>40000</v>
          </cell>
        </row>
        <row r="352">
          <cell r="B352" t="str">
            <v>PERFIL ALN 177 DE 6 mts</v>
          </cell>
          <cell r="C352" t="str">
            <v>un</v>
          </cell>
          <cell r="D352">
            <v>25000</v>
          </cell>
        </row>
        <row r="353">
          <cell r="B353" t="str">
            <v>PERFIL ALN 292 DE 6 mts</v>
          </cell>
          <cell r="C353" t="str">
            <v>un</v>
          </cell>
          <cell r="D353">
            <v>75000</v>
          </cell>
        </row>
        <row r="354">
          <cell r="B354" t="str">
            <v>PERFIL ESTRUCTURAL EN C 160*60 1.5mm</v>
          </cell>
          <cell r="C354" t="str">
            <v>kg</v>
          </cell>
          <cell r="D354">
            <v>7000</v>
          </cell>
        </row>
        <row r="355">
          <cell r="B355" t="str">
            <v>PIBOTES, RODACHINES, PARALES, OMEGAS</v>
          </cell>
          <cell r="C355" t="str">
            <v>m2</v>
          </cell>
          <cell r="D355">
            <v>25000</v>
          </cell>
        </row>
        <row r="356">
          <cell r="B356" t="str">
            <v>PIEDRA ESMERIL</v>
          </cell>
          <cell r="C356" t="str">
            <v>un</v>
          </cell>
          <cell r="D356">
            <v>40000</v>
          </cell>
        </row>
        <row r="357">
          <cell r="B357" t="str">
            <v>PIEDRA MEDIA ZONGA</v>
          </cell>
          <cell r="C357" t="str">
            <v>m3</v>
          </cell>
          <cell r="D357">
            <v>35000</v>
          </cell>
        </row>
        <row r="358">
          <cell r="B358" t="str">
            <v>PIEDRA RAJON</v>
          </cell>
          <cell r="C358" t="str">
            <v>m3</v>
          </cell>
          <cell r="D358">
            <v>70000</v>
          </cell>
        </row>
        <row r="359">
          <cell r="B359" t="str">
            <v>PINTURA ACRILTEX</v>
          </cell>
          <cell r="C359" t="str">
            <v>gl</v>
          </cell>
          <cell r="D359">
            <v>94500</v>
          </cell>
        </row>
        <row r="360">
          <cell r="B360" t="str">
            <v>PINTURA Electrostatica (poliester gris )</v>
          </cell>
          <cell r="C360" t="str">
            <v>m2</v>
          </cell>
          <cell r="D360">
            <v>50000</v>
          </cell>
        </row>
        <row r="361">
          <cell r="B361" t="str">
            <v>PINTURA EPOXICA</v>
          </cell>
          <cell r="C361" t="str">
            <v>gl</v>
          </cell>
          <cell r="D361">
            <v>85000</v>
          </cell>
        </row>
        <row r="362">
          <cell r="B362" t="str">
            <v>PINTURA KORAZA</v>
          </cell>
          <cell r="C362" t="str">
            <v>gl</v>
          </cell>
          <cell r="D362">
            <v>60000</v>
          </cell>
        </row>
        <row r="363">
          <cell r="B363" t="str">
            <v>PINTURA BITUMINOSA</v>
          </cell>
          <cell r="C363" t="str">
            <v>gl</v>
          </cell>
          <cell r="D363">
            <v>70000</v>
          </cell>
        </row>
        <row r="364">
          <cell r="B364" t="str">
            <v>PINTURA VINILO TIPO 1</v>
          </cell>
          <cell r="C364" t="str">
            <v>gl</v>
          </cell>
          <cell r="D364">
            <v>60000</v>
          </cell>
        </row>
        <row r="365">
          <cell r="B365" t="str">
            <v>PISO EN CERAMICA DE 30X30</v>
          </cell>
          <cell r="C365" t="str">
            <v>m2</v>
          </cell>
          <cell r="D365">
            <v>28500</v>
          </cell>
        </row>
        <row r="366">
          <cell r="B366" t="str">
            <v>PISO EN MADERA GRANADILLO</v>
          </cell>
          <cell r="C366" t="str">
            <v>m2</v>
          </cell>
          <cell r="D366">
            <v>120000</v>
          </cell>
        </row>
        <row r="367">
          <cell r="B367" t="str">
            <v>PINTURA VINILO TIPO 2</v>
          </cell>
          <cell r="C367" t="str">
            <v>gl</v>
          </cell>
          <cell r="D367">
            <v>40000</v>
          </cell>
        </row>
        <row r="368">
          <cell r="B368" t="str">
            <v>PISO PORCELANATO</v>
          </cell>
          <cell r="C368" t="str">
            <v>m2</v>
          </cell>
          <cell r="D368">
            <v>52500</v>
          </cell>
        </row>
        <row r="369">
          <cell r="B369" t="str">
            <v>Porta rollos - GRIVAL Línea STYLO,</v>
          </cell>
          <cell r="C369" t="str">
            <v>un</v>
          </cell>
          <cell r="D369">
            <v>60000</v>
          </cell>
        </row>
        <row r="370">
          <cell r="B370" t="str">
            <v>PLATINA DE  1/2" * 1/8</v>
          </cell>
          <cell r="C370" t="str">
            <v>un</v>
          </cell>
          <cell r="D370">
            <v>6000</v>
          </cell>
        </row>
        <row r="371">
          <cell r="B371" t="str">
            <v xml:space="preserve">PLATINA DE  3/4" </v>
          </cell>
          <cell r="C371" t="str">
            <v>un</v>
          </cell>
          <cell r="D371">
            <v>7500</v>
          </cell>
        </row>
        <row r="372">
          <cell r="B372" t="str">
            <v>PLATINA DE  3/4" X 1/8"</v>
          </cell>
          <cell r="C372" t="str">
            <v>ml</v>
          </cell>
          <cell r="D372">
            <v>2000</v>
          </cell>
        </row>
        <row r="373">
          <cell r="B373" t="str">
            <v>POLIETILENO No. 4</v>
          </cell>
          <cell r="C373" t="str">
            <v>m2</v>
          </cell>
          <cell r="D373">
            <v>2500</v>
          </cell>
        </row>
        <row r="374">
          <cell r="B374" t="str">
            <v>POLIETILENO No. 6</v>
          </cell>
          <cell r="C374" t="str">
            <v>m2</v>
          </cell>
          <cell r="D374">
            <v>2800</v>
          </cell>
        </row>
        <row r="375">
          <cell r="B375" t="str">
            <v>PRIMER ANTICORROSIVO</v>
          </cell>
          <cell r="C375" t="str">
            <v>gl</v>
          </cell>
          <cell r="D375">
            <v>61700</v>
          </cell>
        </row>
        <row r="376">
          <cell r="B376" t="str">
            <v>PUNTILLA 3/4"</v>
          </cell>
          <cell r="C376" t="str">
            <v>lb</v>
          </cell>
          <cell r="D376">
            <v>2600</v>
          </cell>
        </row>
        <row r="377">
          <cell r="B377" t="str">
            <v>PUNTILLA 1"</v>
          </cell>
          <cell r="C377" t="str">
            <v>lb</v>
          </cell>
          <cell r="D377">
            <v>2600</v>
          </cell>
        </row>
        <row r="378">
          <cell r="B378" t="str">
            <v>PUNTILLA 11/4"</v>
          </cell>
          <cell r="C378" t="str">
            <v>lb</v>
          </cell>
          <cell r="D378">
            <v>2400</v>
          </cell>
        </row>
        <row r="379">
          <cell r="B379" t="str">
            <v>PUNTILLA 11/2"</v>
          </cell>
          <cell r="C379" t="str">
            <v>lb</v>
          </cell>
          <cell r="D379">
            <v>2200</v>
          </cell>
        </row>
        <row r="380">
          <cell r="B380" t="str">
            <v>PUNTILLA 2"</v>
          </cell>
          <cell r="C380" t="str">
            <v>lb</v>
          </cell>
          <cell r="D380">
            <v>2200</v>
          </cell>
        </row>
        <row r="381">
          <cell r="B381" t="str">
            <v>PUNTILLA 21/2"</v>
          </cell>
          <cell r="C381" t="str">
            <v>lb</v>
          </cell>
          <cell r="D381">
            <v>2200</v>
          </cell>
        </row>
        <row r="382">
          <cell r="C382" t="str">
            <v>lb</v>
          </cell>
          <cell r="D382">
            <v>2200</v>
          </cell>
        </row>
        <row r="383">
          <cell r="C383" t="str">
            <v>lb</v>
          </cell>
          <cell r="D383">
            <v>2100</v>
          </cell>
        </row>
        <row r="384">
          <cell r="C384" t="str">
            <v>un</v>
          </cell>
          <cell r="D384">
            <v>5900</v>
          </cell>
        </row>
        <row r="385">
          <cell r="C385" t="str">
            <v>un</v>
          </cell>
          <cell r="D385">
            <v>5900</v>
          </cell>
        </row>
        <row r="386">
          <cell r="B386" t="str">
            <v>RECEBO B-200</v>
          </cell>
          <cell r="C386" t="str">
            <v>m3</v>
          </cell>
          <cell r="D386">
            <v>32000</v>
          </cell>
        </row>
        <row r="387">
          <cell r="B387" t="str">
            <v>RECEBO B-600</v>
          </cell>
          <cell r="C387" t="str">
            <v>m3</v>
          </cell>
          <cell r="D387">
            <v>41500</v>
          </cell>
        </row>
        <row r="388">
          <cell r="B388" t="str">
            <v>RECEBO COMÚN</v>
          </cell>
          <cell r="C388" t="str">
            <v>m3</v>
          </cell>
          <cell r="D388">
            <v>28000</v>
          </cell>
        </row>
        <row r="389">
          <cell r="B389" t="str">
            <v>RECEBO B-400</v>
          </cell>
          <cell r="C389" t="str">
            <v>m3</v>
          </cell>
          <cell r="D389">
            <v>36000</v>
          </cell>
        </row>
        <row r="390">
          <cell r="B390" t="str">
            <v>RED PARA ATERRIZAR SUBESTACION</v>
          </cell>
          <cell r="C390" t="str">
            <v>gl</v>
          </cell>
          <cell r="D390">
            <v>3500000</v>
          </cell>
        </row>
        <row r="391">
          <cell r="B391" t="str">
            <v>RED TRENZADA CABLE 2X2+2</v>
          </cell>
          <cell r="C391" t="str">
            <v>ml</v>
          </cell>
          <cell r="D391">
            <v>13500</v>
          </cell>
        </row>
        <row r="392">
          <cell r="B392" t="str">
            <v>RED TRENZADA CABLE 3x1/0+1/0</v>
          </cell>
          <cell r="C392" t="str">
            <v>ml</v>
          </cell>
          <cell r="D392">
            <v>23500</v>
          </cell>
        </row>
        <row r="393">
          <cell r="B393" t="str">
            <v xml:space="preserve">REFLECTOR DE 250 VATIOS-SODIO ALTA PRESION -220 VOLTIOS-SODIO ALTA </v>
          </cell>
          <cell r="C393" t="str">
            <v>un</v>
          </cell>
          <cell r="D393">
            <v>1450000</v>
          </cell>
        </row>
        <row r="394">
          <cell r="B394" t="str">
            <v>REFLECTOR DE 400 W</v>
          </cell>
          <cell r="C394" t="str">
            <v>un</v>
          </cell>
          <cell r="D394">
            <v>400000</v>
          </cell>
        </row>
        <row r="395">
          <cell r="B395" t="str">
            <v>REGISTRO DE 3/4"</v>
          </cell>
          <cell r="C395" t="str">
            <v>un</v>
          </cell>
          <cell r="D395">
            <v>22500</v>
          </cell>
        </row>
        <row r="396">
          <cell r="B396" t="str">
            <v>REGISTRO DE BOLA 1/2"</v>
          </cell>
          <cell r="C396" t="str">
            <v>un</v>
          </cell>
          <cell r="D396">
            <v>14500</v>
          </cell>
        </row>
        <row r="397">
          <cell r="B397" t="str">
            <v>REGISTRO P.D.  R&amp;W - 2 1/2 " ( de cortina )</v>
          </cell>
          <cell r="C397" t="str">
            <v>un</v>
          </cell>
          <cell r="D397">
            <v>268000</v>
          </cell>
        </row>
        <row r="398">
          <cell r="B398" t="str">
            <v>REGISTRO R&amp;W - 1" ( de cortina ) Ref. 206</v>
          </cell>
          <cell r="C398" t="str">
            <v>un</v>
          </cell>
          <cell r="D398">
            <v>60000</v>
          </cell>
        </row>
        <row r="399">
          <cell r="B399" t="str">
            <v>REGISTRO R&amp;W - 1/2" ( de cortina ) Ref. 206</v>
          </cell>
          <cell r="C399" t="str">
            <v>un</v>
          </cell>
          <cell r="D399">
            <v>35000</v>
          </cell>
        </row>
        <row r="400">
          <cell r="B400" t="str">
            <v>REGISTRO R&amp;W - 3/4" ( de cortina ) Ref. 206</v>
          </cell>
          <cell r="C400" t="str">
            <v>un</v>
          </cell>
          <cell r="D400">
            <v>45000</v>
          </cell>
        </row>
        <row r="401">
          <cell r="B401" t="str">
            <v xml:space="preserve">REJILLA Aluminio 3"x2" </v>
          </cell>
          <cell r="C401" t="str">
            <v>un</v>
          </cell>
          <cell r="D401">
            <v>5900</v>
          </cell>
        </row>
        <row r="402">
          <cell r="B402" t="str">
            <v>REJILLA VENTILACION PLASTICA DE 25X25</v>
          </cell>
          <cell r="C402" t="str">
            <v>un</v>
          </cell>
          <cell r="D402">
            <v>12644</v>
          </cell>
        </row>
        <row r="403">
          <cell r="B403" t="str">
            <v>Rejillas de piso en aluminio de 3x2 con sosco</v>
          </cell>
          <cell r="C403" t="str">
            <v>un</v>
          </cell>
          <cell r="D403">
            <v>5900</v>
          </cell>
        </row>
        <row r="404">
          <cell r="B404" t="str">
            <v>RELLENO ARENA DE PEÑA</v>
          </cell>
          <cell r="C404" t="str">
            <v>m3</v>
          </cell>
          <cell r="D404">
            <v>40000</v>
          </cell>
        </row>
        <row r="405">
          <cell r="B405" t="str">
            <v>Repisa vidrio Baño Línea STYLO</v>
          </cell>
          <cell r="C405" t="str">
            <v>un</v>
          </cell>
          <cell r="D405">
            <v>115000</v>
          </cell>
        </row>
        <row r="406">
          <cell r="B406" t="str">
            <v>REMOVEDOR PVC</v>
          </cell>
          <cell r="C406" t="str">
            <v>un</v>
          </cell>
          <cell r="D406">
            <v>3750</v>
          </cell>
        </row>
        <row r="408">
          <cell r="B408" t="str">
            <v>REPISA ORDINARIO 3 m</v>
          </cell>
          <cell r="C408" t="str">
            <v>un</v>
          </cell>
          <cell r="D408">
            <v>8000</v>
          </cell>
        </row>
        <row r="409">
          <cell r="B409" t="str">
            <v xml:space="preserve">ROCKTOP </v>
          </cell>
          <cell r="C409" t="str">
            <v>kg</v>
          </cell>
          <cell r="D409">
            <v>2500</v>
          </cell>
        </row>
        <row r="410">
          <cell r="B410" t="str">
            <v>SANITARIO LINEA MONTECARLO CON GRIFERIA</v>
          </cell>
          <cell r="C410" t="str">
            <v>un</v>
          </cell>
          <cell r="D410">
            <v>430000</v>
          </cell>
        </row>
        <row r="411">
          <cell r="B411" t="str">
            <v xml:space="preserve">SECCIONADOR TRIPOLAR EN AIRE 400A-17,5 kV DE OPERACIÓN BAJO </v>
          </cell>
          <cell r="C411" t="str">
            <v>un</v>
          </cell>
          <cell r="D411">
            <v>10200000</v>
          </cell>
        </row>
        <row r="412">
          <cell r="B412" t="str">
            <v>SELLADOR</v>
          </cell>
          <cell r="C412" t="str">
            <v>gl</v>
          </cell>
          <cell r="D412">
            <v>18000</v>
          </cell>
        </row>
        <row r="413">
          <cell r="B413" t="str">
            <v>SELLADOR O CERA DE PISO</v>
          </cell>
          <cell r="C413" t="str">
            <v>m2</v>
          </cell>
          <cell r="D413">
            <v>1800</v>
          </cell>
        </row>
        <row r="414">
          <cell r="B414" t="str">
            <v>SELLADOR Y TINTILLA</v>
          </cell>
          <cell r="C414" t="str">
            <v>gl</v>
          </cell>
          <cell r="D414">
            <v>15000</v>
          </cell>
        </row>
        <row r="415">
          <cell r="B415" t="str">
            <v>SENSOR FOTOELECTRICO DETECTOR DE HUMO</v>
          </cell>
          <cell r="C415" t="str">
            <v>un</v>
          </cell>
          <cell r="D415">
            <v>90000</v>
          </cell>
        </row>
        <row r="416">
          <cell r="B416" t="str">
            <v>SIFON LAVAMANOS plastico gerfor GF-580322</v>
          </cell>
          <cell r="C416" t="str">
            <v>un</v>
          </cell>
          <cell r="D416">
            <v>12000</v>
          </cell>
        </row>
        <row r="417">
          <cell r="B417" t="str">
            <v>SIKA 1</v>
          </cell>
          <cell r="C417" t="str">
            <v>kg</v>
          </cell>
          <cell r="D417">
            <v>8500</v>
          </cell>
        </row>
        <row r="418">
          <cell r="B418" t="str">
            <v>SIKADUR 32</v>
          </cell>
          <cell r="C418" t="str">
            <v>kg</v>
          </cell>
          <cell r="D418">
            <v>50000</v>
          </cell>
        </row>
        <row r="419">
          <cell r="B419" t="str">
            <v xml:space="preserve">SIKAFLEX-1a cartu </v>
          </cell>
          <cell r="C419" t="str">
            <v>un</v>
          </cell>
          <cell r="D419">
            <v>25000</v>
          </cell>
        </row>
        <row r="420">
          <cell r="B420" t="str">
            <v>SILICONA</v>
          </cell>
          <cell r="C420" t="str">
            <v>un</v>
          </cell>
          <cell r="D420">
            <v>15000</v>
          </cell>
        </row>
        <row r="421">
          <cell r="B421" t="str">
            <v>SISTEMA DESINFECCION AGUA TRATADA</v>
          </cell>
          <cell r="C421" t="str">
            <v>un</v>
          </cell>
          <cell r="D421">
            <v>3800000</v>
          </cell>
        </row>
        <row r="422">
          <cell r="B422" t="str">
            <v>SISTEMA CONTROL ELECTRICO TODO INCLUIDO PARA LA PLANTA TRATAMIENTO</v>
          </cell>
          <cell r="C422" t="str">
            <v>un</v>
          </cell>
          <cell r="D422">
            <v>13000000</v>
          </cell>
        </row>
        <row r="423">
          <cell r="B423" t="str">
            <v>SOLDADOR PVC 1/4</v>
          </cell>
          <cell r="C423" t="str">
            <v>un</v>
          </cell>
          <cell r="D423">
            <v>45000</v>
          </cell>
        </row>
        <row r="424">
          <cell r="B424" t="str">
            <v xml:space="preserve">SOLDADURA E - 70  </v>
          </cell>
          <cell r="C424" t="str">
            <v>kg</v>
          </cell>
          <cell r="D424">
            <v>7500</v>
          </cell>
        </row>
        <row r="425">
          <cell r="B425" t="str">
            <v>SOLDADURA ESTAÑO</v>
          </cell>
          <cell r="C425" t="str">
            <v>un</v>
          </cell>
          <cell r="D425">
            <v>35000</v>
          </cell>
        </row>
        <row r="426">
          <cell r="B426" t="str">
            <v>SOLDADURA EXOTERMICA TIPO CADWELD o SIMILAR  de 90 GRAMOS</v>
          </cell>
          <cell r="C426" t="str">
            <v>un</v>
          </cell>
          <cell r="D426">
            <v>17000</v>
          </cell>
        </row>
        <row r="427">
          <cell r="B427" t="str">
            <v>SOPORTE PARA TUBERIA DE 4"</v>
          </cell>
          <cell r="C427" t="str">
            <v>un</v>
          </cell>
          <cell r="D427">
            <v>17980</v>
          </cell>
        </row>
        <row r="428">
          <cell r="B428" t="str">
            <v>SOPORTES LAVAMANOS</v>
          </cell>
          <cell r="C428" t="str">
            <v>jg</v>
          </cell>
          <cell r="D428">
            <v>2500</v>
          </cell>
        </row>
        <row r="429">
          <cell r="B429" t="str">
            <v>SOPORTES ORINAL</v>
          </cell>
          <cell r="C429" t="str">
            <v>un</v>
          </cell>
          <cell r="D429">
            <v>8500</v>
          </cell>
        </row>
        <row r="430">
          <cell r="B430" t="str">
            <v>TABLA BURRA ORDINARIA 0.20 DE 3.0 MTS</v>
          </cell>
          <cell r="C430" t="str">
            <v>un</v>
          </cell>
          <cell r="D430">
            <v>13500</v>
          </cell>
        </row>
        <row r="431">
          <cell r="B431" t="str">
            <v>TABLA BURRA ORDINARIA 0.30 DE 3.0 MTS</v>
          </cell>
          <cell r="C431" t="str">
            <v>un</v>
          </cell>
          <cell r="D431">
            <v>16000</v>
          </cell>
        </row>
        <row r="432">
          <cell r="B432" t="str">
            <v>TABLA CHAPA ORDINARIA 0.25 DE 3.0 MTS</v>
          </cell>
          <cell r="C432" t="str">
            <v>un</v>
          </cell>
          <cell r="D432">
            <v>13000</v>
          </cell>
        </row>
        <row r="433">
          <cell r="B433" t="str">
            <v>TABLA CHAPA ORDINARIA 0.20 DE 3.0 MTS</v>
          </cell>
          <cell r="C433" t="str">
            <v>un</v>
          </cell>
          <cell r="D433">
            <v>10000</v>
          </cell>
        </row>
        <row r="434">
          <cell r="B434" t="str">
            <v>TABLA CHAPA ORDINARIA 0.15 DE 3.0 MTS</v>
          </cell>
          <cell r="C434" t="str">
            <v>un</v>
          </cell>
          <cell r="D434">
            <v>7500</v>
          </cell>
        </row>
        <row r="435">
          <cell r="C435" t="str">
            <v>un</v>
          </cell>
        </row>
        <row r="436">
          <cell r="C436" t="str">
            <v>ml</v>
          </cell>
        </row>
        <row r="437">
          <cell r="B437" t="str">
            <v xml:space="preserve">TABLERO DE 12 CIRCUITOS CON ESPACIO PARA TOTALIZADOR, PUERTA Y CHAPA  -208 V - 3F5H-60HZ </v>
          </cell>
          <cell r="C437" t="str">
            <v>un</v>
          </cell>
        </row>
        <row r="438">
          <cell r="B438" t="str">
            <v>TABLERO DE 12 CTOS</v>
          </cell>
          <cell r="C438" t="str">
            <v>un</v>
          </cell>
          <cell r="D438">
            <v>165000</v>
          </cell>
        </row>
        <row r="439">
          <cell r="B439" t="str">
            <v>TABLERO 24 CIRCUITOS, PUERTA Y CHAPA, ESP TOTALIZADOR</v>
          </cell>
          <cell r="C439" t="str">
            <v>un</v>
          </cell>
          <cell r="D439">
            <v>225000</v>
          </cell>
        </row>
        <row r="440">
          <cell r="B440" t="str">
            <v xml:space="preserve">TABLERO 36 CIRCUITOS, PUERTA Y CHAPA, ESP TOTALIZADOR  </v>
          </cell>
          <cell r="C440" t="str">
            <v>un</v>
          </cell>
          <cell r="D440">
            <v>420000</v>
          </cell>
        </row>
        <row r="441">
          <cell r="B441" t="str">
            <v>TABLERO TRIFASICO DE 6 CIRCUITOS</v>
          </cell>
          <cell r="C441" t="str">
            <v>un</v>
          </cell>
          <cell r="D441">
            <v>89800</v>
          </cell>
        </row>
        <row r="442">
          <cell r="B442" t="str">
            <v>TABLETA GRES DE 25X25</v>
          </cell>
          <cell r="C442" t="str">
            <v>m2</v>
          </cell>
          <cell r="D442">
            <v>12500</v>
          </cell>
        </row>
        <row r="443">
          <cell r="B443" t="str">
            <v>TABLEX, LISTONES, PALOS</v>
          </cell>
          <cell r="C443" t="str">
            <v>m2</v>
          </cell>
          <cell r="D443">
            <v>250000</v>
          </cell>
        </row>
        <row r="444">
          <cell r="B444" t="str">
            <v>TABLÓN DE GRES  25X25</v>
          </cell>
          <cell r="C444" t="str">
            <v>m2</v>
          </cell>
          <cell r="D444">
            <v>26000</v>
          </cell>
        </row>
        <row r="445">
          <cell r="B445" t="str">
            <v>TABLON DE GRESS DE 33X33</v>
          </cell>
          <cell r="C445" t="str">
            <v>m2</v>
          </cell>
          <cell r="D445">
            <v>30000</v>
          </cell>
        </row>
        <row r="446">
          <cell r="B446" t="str">
            <v>TANQUE COLEMPAQUES 500 LT (incluye tapa y accesorios)</v>
          </cell>
          <cell r="C446" t="str">
            <v>ml</v>
          </cell>
          <cell r="D446">
            <v>185000</v>
          </cell>
        </row>
        <row r="447">
          <cell r="B447" t="str">
            <v>TABLERO MELAMINICO DE 1.83X2.44</v>
          </cell>
          <cell r="C447" t="str">
            <v>un</v>
          </cell>
          <cell r="D447">
            <v>125000</v>
          </cell>
        </row>
        <row r="448">
          <cell r="B448" t="str">
            <v>TABLERO EN AMARILLO</v>
          </cell>
          <cell r="C448" t="str">
            <v>m2</v>
          </cell>
          <cell r="D448">
            <v>180000</v>
          </cell>
        </row>
        <row r="449">
          <cell r="B449" t="str">
            <v>TAPA CAJA INSP. 60 x 60</v>
          </cell>
          <cell r="C449" t="str">
            <v>un</v>
          </cell>
          <cell r="D449">
            <v>8000</v>
          </cell>
        </row>
        <row r="450">
          <cell r="B450" t="str">
            <v>TABLETA MARMOL</v>
          </cell>
          <cell r="C450" t="str">
            <v>m2</v>
          </cell>
          <cell r="D450">
            <v>80000</v>
          </cell>
        </row>
        <row r="451">
          <cell r="B451" t="str">
            <v>TAPA CIEGA CON IMPACTO GALVANIZADA CUADRADA 4X4"</v>
          </cell>
          <cell r="C451" t="str">
            <v>un</v>
          </cell>
          <cell r="D451">
            <v>2500</v>
          </cell>
        </row>
        <row r="452">
          <cell r="B452" t="str">
            <v>TAPA EN CONCRETO (4000 PSI)</v>
          </cell>
          <cell r="C452" t="str">
            <v>un</v>
          </cell>
          <cell r="D452">
            <v>65000</v>
          </cell>
        </row>
        <row r="453">
          <cell r="B453" t="str">
            <v>TAPA EN CONCRETO CAJA CS 276</v>
          </cell>
          <cell r="C453" t="str">
            <v>un</v>
          </cell>
          <cell r="D453">
            <v>250000</v>
          </cell>
        </row>
        <row r="454">
          <cell r="B454" t="str">
            <v>TAPA REGISTRO PLASTICO DE 20X20</v>
          </cell>
          <cell r="C454" t="str">
            <v>un</v>
          </cell>
          <cell r="D454">
            <v>10500</v>
          </cell>
        </row>
        <row r="455">
          <cell r="B455" t="str">
            <v>TAPON GALVANIZADO MACHO DE 2"</v>
          </cell>
          <cell r="C455" t="str">
            <v>un</v>
          </cell>
          <cell r="D455">
            <v>14500</v>
          </cell>
        </row>
        <row r="456">
          <cell r="B456" t="str">
            <v>TAPÓN SOLDADO PRESIÓN 1 1/2"</v>
          </cell>
          <cell r="C456" t="str">
            <v>un</v>
          </cell>
          <cell r="D456">
            <v>3500</v>
          </cell>
        </row>
        <row r="457">
          <cell r="B457" t="str">
            <v>TAZA Institucional blanca Mancesa IC-IP41</v>
          </cell>
          <cell r="C457" t="str">
            <v>un</v>
          </cell>
          <cell r="D457">
            <v>90000</v>
          </cell>
        </row>
        <row r="458">
          <cell r="B458" t="str">
            <v>TEE EN ALUMINIO BLANCO</v>
          </cell>
          <cell r="C458" t="str">
            <v>un</v>
          </cell>
          <cell r="D458">
            <v>6500</v>
          </cell>
        </row>
        <row r="459">
          <cell r="B459" t="str">
            <v>TEE GALVANIZADA DE 4"</v>
          </cell>
          <cell r="C459" t="str">
            <v>un</v>
          </cell>
          <cell r="D459">
            <v>56260</v>
          </cell>
        </row>
        <row r="460">
          <cell r="B460" t="str">
            <v>TEE PRESIÓN  1 1/2" Pavco</v>
          </cell>
          <cell r="C460" t="str">
            <v>un</v>
          </cell>
          <cell r="D460">
            <v>6000</v>
          </cell>
        </row>
        <row r="461">
          <cell r="B461" t="str">
            <v>TEE PRESIÓN SOLDADA  1"</v>
          </cell>
          <cell r="C461" t="str">
            <v>un</v>
          </cell>
          <cell r="D461">
            <v>6500</v>
          </cell>
        </row>
        <row r="462">
          <cell r="B462" t="str">
            <v>TEJA DE ZINC 0.80X2.43</v>
          </cell>
          <cell r="C462" t="str">
            <v>un</v>
          </cell>
          <cell r="D462">
            <v>15400</v>
          </cell>
        </row>
        <row r="463">
          <cell r="B463" t="str">
            <v>TEJA CANALETA 90</v>
          </cell>
          <cell r="C463" t="str">
            <v>m2</v>
          </cell>
          <cell r="D463">
            <v>25000</v>
          </cell>
        </row>
        <row r="464">
          <cell r="B464" t="str">
            <v xml:space="preserve">TEJA DE BARRO </v>
          </cell>
          <cell r="C464" t="str">
            <v>un</v>
          </cell>
          <cell r="D464">
            <v>1850</v>
          </cell>
        </row>
        <row r="465">
          <cell r="B465" t="str">
            <v>TEJA ONDULADA ETERNIT No. 6 DE 0.92X1.83</v>
          </cell>
          <cell r="C465" t="str">
            <v>un</v>
          </cell>
          <cell r="D465">
            <v>26500</v>
          </cell>
        </row>
        <row r="466">
          <cell r="B466" t="str">
            <v>TEJA THERMOACUSTICA TRAPEZOIDAL  2.44X0.82</v>
          </cell>
          <cell r="C466" t="str">
            <v>un</v>
          </cell>
          <cell r="D466">
            <v>48000</v>
          </cell>
        </row>
        <row r="467">
          <cell r="B467" t="str">
            <v>TELA ASFALTICA DE 15 M2</v>
          </cell>
          <cell r="C467" t="str">
            <v>rollo</v>
          </cell>
          <cell r="D467">
            <v>30000</v>
          </cell>
        </row>
        <row r="468">
          <cell r="B468" t="str">
            <v>TELA VERDE CERRAMIENTO</v>
          </cell>
          <cell r="C468" t="str">
            <v>ML</v>
          </cell>
          <cell r="D468">
            <v>2500</v>
          </cell>
        </row>
        <row r="469">
          <cell r="B469" t="str">
            <v>TERMINAL PONCHAR 2 AWG</v>
          </cell>
          <cell r="C469" t="str">
            <v>un</v>
          </cell>
          <cell r="D469">
            <v>5900</v>
          </cell>
        </row>
        <row r="470">
          <cell r="B470" t="str">
            <v xml:space="preserve">Terminal preformado uso interior 15 kV para cable 2 – 3/0 AWG; </v>
          </cell>
          <cell r="C470" t="str">
            <v>juego</v>
          </cell>
          <cell r="D470">
            <v>220000</v>
          </cell>
        </row>
        <row r="471">
          <cell r="B471" t="str">
            <v>Terminal Soldar/Ponchar barril largo para cable 8. Calidad 3M, Panduit o superior.</v>
          </cell>
          <cell r="C471" t="str">
            <v>gb</v>
          </cell>
          <cell r="D471">
            <v>12500</v>
          </cell>
        </row>
        <row r="472">
          <cell r="B472" t="str">
            <v>Thiner</v>
          </cell>
          <cell r="C472" t="str">
            <v>gl</v>
          </cell>
          <cell r="D472">
            <v>20000</v>
          </cell>
        </row>
        <row r="473">
          <cell r="B473" t="str">
            <v>TIERRA NEGRA</v>
          </cell>
          <cell r="C473" t="str">
            <v>m3</v>
          </cell>
          <cell r="D473">
            <v>45000</v>
          </cell>
        </row>
        <row r="474">
          <cell r="B474" t="str">
            <v>TINTILLA</v>
          </cell>
          <cell r="C474" t="str">
            <v>1/4 gl</v>
          </cell>
          <cell r="D474">
            <v>24000</v>
          </cell>
        </row>
        <row r="475">
          <cell r="B475" t="str">
            <v>TIRAS ALISTADO 3 x 3 x 3</v>
          </cell>
          <cell r="C475" t="str">
            <v>ml</v>
          </cell>
          <cell r="D475">
            <v>2500</v>
          </cell>
        </row>
        <row r="476">
          <cell r="B476" t="str">
            <v>TOMA BIFASICA 2P+T</v>
          </cell>
          <cell r="C476" t="str">
            <v>un</v>
          </cell>
          <cell r="D476">
            <v>9500</v>
          </cell>
        </row>
        <row r="477">
          <cell r="B477" t="str">
            <v>TOMA CORRIENTE DOBLE</v>
          </cell>
          <cell r="C477" t="str">
            <v>un</v>
          </cell>
          <cell r="D477">
            <v>3500</v>
          </cell>
        </row>
        <row r="478">
          <cell r="B478" t="str">
            <v>TOMA COAXIAL PARA TV TIPO AMERICANA</v>
          </cell>
          <cell r="C478" t="str">
            <v>un</v>
          </cell>
          <cell r="D478">
            <v>5000</v>
          </cell>
        </row>
        <row r="479">
          <cell r="B479" t="str">
            <v>TOMA TV+TELEFONO</v>
          </cell>
          <cell r="C479" t="str">
            <v>un</v>
          </cell>
          <cell r="D479">
            <v>18000</v>
          </cell>
        </row>
        <row r="480">
          <cell r="B480" t="str">
            <v>Toallero Barra - GRIVAL Línea STYLO,</v>
          </cell>
          <cell r="C480" t="str">
            <v>un</v>
          </cell>
          <cell r="D480">
            <v>70000</v>
          </cell>
        </row>
        <row r="481">
          <cell r="B481" t="str">
            <v>Toallero Argolla - GRIVAL Línea STYLO</v>
          </cell>
          <cell r="C481" t="str">
            <v>un</v>
          </cell>
          <cell r="D481">
            <v>60000</v>
          </cell>
        </row>
        <row r="482">
          <cell r="B482" t="str">
            <v xml:space="preserve">TORNILLOS </v>
          </cell>
          <cell r="C482" t="str">
            <v>un</v>
          </cell>
          <cell r="D482">
            <v>100</v>
          </cell>
        </row>
        <row r="483">
          <cell r="B483" t="str">
            <v>TRIPLEX FORMALETA DE 1.22X2.44 DE 18 mm</v>
          </cell>
          <cell r="C483" t="str">
            <v>un</v>
          </cell>
          <cell r="D483">
            <v>85000</v>
          </cell>
        </row>
        <row r="484">
          <cell r="C484" t="str">
            <v>un</v>
          </cell>
          <cell r="D484">
            <v>20000</v>
          </cell>
        </row>
        <row r="485">
          <cell r="C485" t="str">
            <v>un</v>
          </cell>
          <cell r="D485">
            <v>19500000</v>
          </cell>
        </row>
        <row r="486">
          <cell r="C486" t="str">
            <v>gl</v>
          </cell>
          <cell r="D486">
            <v>2500000</v>
          </cell>
        </row>
        <row r="487">
          <cell r="C487" t="str">
            <v>un</v>
          </cell>
          <cell r="D487">
            <v>350000</v>
          </cell>
        </row>
        <row r="488">
          <cell r="C488" t="str">
            <v>un</v>
          </cell>
          <cell r="D488">
            <v>715000</v>
          </cell>
        </row>
        <row r="489">
          <cell r="C489" t="str">
            <v>un</v>
          </cell>
          <cell r="D489">
            <v>590000</v>
          </cell>
        </row>
        <row r="490">
          <cell r="B490" t="str">
            <v>TUBERIA GALVANIZADA 2"</v>
          </cell>
          <cell r="C490" t="str">
            <v>ml</v>
          </cell>
          <cell r="D490">
            <v>8600</v>
          </cell>
        </row>
        <row r="491">
          <cell r="B491" t="str">
            <v>TUBERIA GALVANIZADA 2" DE 0.098</v>
          </cell>
          <cell r="C491" t="str">
            <v>un</v>
          </cell>
          <cell r="D491">
            <v>83900</v>
          </cell>
        </row>
        <row r="492">
          <cell r="B492" t="str">
            <v>TUBERIA HIERRO DUCTIL DE 4" ESP 3.2 mm</v>
          </cell>
          <cell r="C492" t="str">
            <v>ml</v>
          </cell>
          <cell r="D492">
            <v>100000</v>
          </cell>
        </row>
        <row r="493">
          <cell r="B493" t="str">
            <v>TUBERIAS, VALVULAS, ACCESORIOS</v>
          </cell>
          <cell r="C493" t="str">
            <v>global</v>
          </cell>
          <cell r="D493">
            <v>5000000</v>
          </cell>
        </row>
        <row r="494">
          <cell r="B494" t="str">
            <v>TUBERIA NOVAFORT DE 6"</v>
          </cell>
          <cell r="C494" t="str">
            <v>un</v>
          </cell>
          <cell r="D494">
            <v>220000</v>
          </cell>
        </row>
        <row r="495">
          <cell r="B495" t="str">
            <v>TUBERIA PEX AL PEX 1/2"</v>
          </cell>
          <cell r="C495" t="str">
            <v>ml</v>
          </cell>
          <cell r="D495">
            <v>2500</v>
          </cell>
        </row>
        <row r="496">
          <cell r="B496" t="str">
            <v>TUBERIA CONDUCCION AGUAS RESIDUALES INC ACCESORIOS</v>
          </cell>
          <cell r="C496" t="str">
            <v>ml</v>
          </cell>
          <cell r="D496">
            <v>50000</v>
          </cell>
        </row>
        <row r="497">
          <cell r="B497" t="str">
            <v>TUBERIA RECTANGULAR DE 3 1/2" X 1 1/2"</v>
          </cell>
          <cell r="C497" t="str">
            <v>un</v>
          </cell>
          <cell r="D497">
            <v>92000</v>
          </cell>
        </row>
        <row r="498">
          <cell r="B498" t="str">
            <v>TUBO 4X8 EN COLD ROLLED CAL 18</v>
          </cell>
          <cell r="C498" t="str">
            <v>ml</v>
          </cell>
          <cell r="D498">
            <v>28500</v>
          </cell>
        </row>
        <row r="499">
          <cell r="B499" t="str">
            <v>TUBO alcantarillado  PVC   160 MM ( 6" ) Pavco</v>
          </cell>
          <cell r="C499" t="str">
            <v>ml</v>
          </cell>
          <cell r="D499">
            <v>22000</v>
          </cell>
        </row>
        <row r="500">
          <cell r="B500" t="str">
            <v>TUBO alcantarillado  PVC   160 MM ( 8" ) Pavco</v>
          </cell>
          <cell r="C500" t="str">
            <v>ml</v>
          </cell>
          <cell r="D500">
            <v>32000</v>
          </cell>
        </row>
        <row r="501">
          <cell r="B501" t="str">
            <v>TUBO alcantarillado PVC   110MM  ( 4") Pavco</v>
          </cell>
          <cell r="C501" t="str">
            <v>ml</v>
          </cell>
          <cell r="D501">
            <v>15000</v>
          </cell>
        </row>
        <row r="502">
          <cell r="B502" t="str">
            <v>TUBO alcantarillado PVC   250MM  ( 10") Pavco</v>
          </cell>
          <cell r="C502" t="str">
            <v>ml</v>
          </cell>
          <cell r="D502">
            <v>55000</v>
          </cell>
        </row>
        <row r="503">
          <cell r="B503" t="str">
            <v>TUBO CONDUIT EMT 1"</v>
          </cell>
          <cell r="C503" t="str">
            <v>ml</v>
          </cell>
          <cell r="D503">
            <v>6500</v>
          </cell>
        </row>
        <row r="504">
          <cell r="B504" t="str">
            <v>TUBO CONDUIT EMT1/2"</v>
          </cell>
          <cell r="C504" t="str">
            <v>ml</v>
          </cell>
          <cell r="D504">
            <v>1500</v>
          </cell>
        </row>
        <row r="505">
          <cell r="B505" t="str">
            <v>TUBO CONDUIT GALVANIZADO PESADO 1" CON UNIÓN</v>
          </cell>
          <cell r="C505" t="str">
            <v>ml</v>
          </cell>
          <cell r="D505">
            <v>9500</v>
          </cell>
        </row>
        <row r="506">
          <cell r="B506" t="str">
            <v>TUBO CONDUIT PVC 1"  3m</v>
          </cell>
          <cell r="C506" t="str">
            <v>un</v>
          </cell>
          <cell r="D506">
            <v>5500</v>
          </cell>
        </row>
        <row r="507">
          <cell r="B507" t="str">
            <v>TUBO CONDUIT PVC 1/2" 3m</v>
          </cell>
          <cell r="C507" t="str">
            <v>un</v>
          </cell>
          <cell r="D507">
            <v>2500</v>
          </cell>
        </row>
        <row r="508">
          <cell r="B508" t="str">
            <v>TUBO CONDUIT PVC 3/4" 3m</v>
          </cell>
          <cell r="C508" t="str">
            <v>un</v>
          </cell>
          <cell r="D508">
            <v>3500</v>
          </cell>
        </row>
        <row r="509">
          <cell r="B509" t="str">
            <v>TUBO CUADRADO DE 1 1/2" x 1 1/2"</v>
          </cell>
          <cell r="C509" t="str">
            <v>un</v>
          </cell>
          <cell r="D509">
            <v>25000</v>
          </cell>
        </row>
        <row r="510">
          <cell r="B510" t="str">
            <v>TUBO CPVC 1/2" DE 3 M</v>
          </cell>
          <cell r="C510" t="str">
            <v>un</v>
          </cell>
          <cell r="D510">
            <v>9000</v>
          </cell>
        </row>
        <row r="511">
          <cell r="B511" t="str">
            <v>TUBO GALVANIZADO 2"  2.0mm</v>
          </cell>
          <cell r="C511" t="str">
            <v>ml</v>
          </cell>
          <cell r="D511">
            <v>18500</v>
          </cell>
        </row>
        <row r="512">
          <cell r="B512" t="str">
            <v>TUBO GALVANIZADO 3"  2.0mm</v>
          </cell>
          <cell r="C512" t="str">
            <v>ml</v>
          </cell>
          <cell r="D512">
            <v>60000</v>
          </cell>
        </row>
        <row r="513">
          <cell r="B513" t="str">
            <v xml:space="preserve">TUBO GALVANIZADO 3/4"  </v>
          </cell>
          <cell r="C513" t="str">
            <v>ml</v>
          </cell>
          <cell r="D513">
            <v>10500</v>
          </cell>
        </row>
        <row r="514">
          <cell r="B514" t="str">
            <v>TUBO NOVAFOR DE 4" PERFORADO</v>
          </cell>
          <cell r="C514" t="str">
            <v>ml</v>
          </cell>
          <cell r="D514">
            <v>14000</v>
          </cell>
        </row>
        <row r="515">
          <cell r="B515" t="str">
            <v>TUBO NOVAFORT 6"</v>
          </cell>
          <cell r="C515" t="str">
            <v>un</v>
          </cell>
          <cell r="D515">
            <v>32000</v>
          </cell>
        </row>
        <row r="516">
          <cell r="B516" t="str">
            <v>TUBO PRESIÓN /13.5 PVC  1/2" Pavco</v>
          </cell>
          <cell r="C516" t="str">
            <v>un</v>
          </cell>
          <cell r="D516">
            <v>10500</v>
          </cell>
        </row>
        <row r="517">
          <cell r="B517" t="str">
            <v>TUBO PRESIÓN /13.5 PVC  3/4" Pavco</v>
          </cell>
          <cell r="C517" t="str">
            <v>ml</v>
          </cell>
          <cell r="D517">
            <v>12000</v>
          </cell>
        </row>
        <row r="518">
          <cell r="B518" t="str">
            <v>TUBO PRESIÓN /21 PVC    1"</v>
          </cell>
          <cell r="C518" t="str">
            <v>ml</v>
          </cell>
          <cell r="D518">
            <v>5250</v>
          </cell>
        </row>
        <row r="519">
          <cell r="B519" t="str">
            <v>TUBO PRESIÓN /21 PVC    2" Pavco</v>
          </cell>
          <cell r="C519" t="str">
            <v>ml</v>
          </cell>
          <cell r="D519">
            <v>12500</v>
          </cell>
        </row>
        <row r="520">
          <cell r="B520" t="str">
            <v>TUBO PRESIÓN /21 PVC  1 1/2" Pavco</v>
          </cell>
          <cell r="C520" t="str">
            <v>ml</v>
          </cell>
          <cell r="D520">
            <v>9500</v>
          </cell>
        </row>
        <row r="521">
          <cell r="B521" t="str">
            <v>TUBO PRESIÓN /21 PVC  1 1/4" Pavco</v>
          </cell>
          <cell r="C521" t="str">
            <v>ml</v>
          </cell>
          <cell r="D521">
            <v>8500</v>
          </cell>
        </row>
        <row r="522">
          <cell r="B522" t="str">
            <v>TUBO PVC A.LL. 2" DE  6 MTS</v>
          </cell>
          <cell r="C522" t="str">
            <v>un</v>
          </cell>
          <cell r="D522">
            <v>25000</v>
          </cell>
        </row>
        <row r="523">
          <cell r="B523" t="str">
            <v>TUBO PVC A.LL. 3" DE  6 MTS</v>
          </cell>
          <cell r="C523" t="str">
            <v>un</v>
          </cell>
          <cell r="D523">
            <v>40500</v>
          </cell>
        </row>
        <row r="524">
          <cell r="B524" t="str">
            <v>TUBO PVC A.LL. 4" DE 6 MTS</v>
          </cell>
          <cell r="C524" t="str">
            <v>un</v>
          </cell>
          <cell r="D524">
            <v>65100</v>
          </cell>
        </row>
        <row r="525">
          <cell r="B525" t="str">
            <v>TUBO PVC SANITARIO 2" DE 6 MTS</v>
          </cell>
          <cell r="C525" t="str">
            <v>un</v>
          </cell>
          <cell r="D525">
            <v>40000</v>
          </cell>
        </row>
        <row r="526">
          <cell r="B526" t="str">
            <v>TUBO PVC SANITARIO 3" DE 6 MTS</v>
          </cell>
          <cell r="C526" t="str">
            <v>un</v>
          </cell>
          <cell r="D526">
            <v>55000</v>
          </cell>
        </row>
        <row r="527">
          <cell r="B527" t="str">
            <v>TUBO PVC SANITARIO 4" DE 6 MTS</v>
          </cell>
          <cell r="C527" t="str">
            <v>un</v>
          </cell>
          <cell r="D527">
            <v>80000</v>
          </cell>
        </row>
        <row r="528">
          <cell r="B528" t="str">
            <v>TUBOS PVC DB 1"</v>
          </cell>
          <cell r="C528" t="str">
            <v>ml</v>
          </cell>
          <cell r="D528">
            <v>8500</v>
          </cell>
        </row>
        <row r="529">
          <cell r="B529" t="str">
            <v xml:space="preserve">UNION  GALVANIZADA 2 1/2" </v>
          </cell>
          <cell r="C529" t="str">
            <v>un</v>
          </cell>
          <cell r="D529">
            <v>18000</v>
          </cell>
        </row>
        <row r="530">
          <cell r="B530" t="str">
            <v>UNIÓN alcantarillado PVC  110MM ( 4" ) Pavco</v>
          </cell>
          <cell r="C530" t="str">
            <v>un</v>
          </cell>
          <cell r="D530">
            <v>12000</v>
          </cell>
        </row>
        <row r="531">
          <cell r="B531" t="str">
            <v>UNIÓN alcantarillado PVC 160MM  ( 6") Pavco</v>
          </cell>
          <cell r="C531" t="str">
            <v>un</v>
          </cell>
          <cell r="D531">
            <v>17000</v>
          </cell>
        </row>
        <row r="532">
          <cell r="B532" t="str">
            <v>UNIÓN alcantarillado PVC 160MM  ( 8") Pavco</v>
          </cell>
          <cell r="C532" t="str">
            <v>un</v>
          </cell>
          <cell r="D532">
            <v>25000</v>
          </cell>
        </row>
        <row r="533">
          <cell r="B533" t="str">
            <v>UNIÓN alcantarillado PVC 250MM  ( 10") Pavco</v>
          </cell>
          <cell r="C533" t="str">
            <v>un</v>
          </cell>
          <cell r="D533">
            <v>45000</v>
          </cell>
        </row>
        <row r="534">
          <cell r="B534" t="str">
            <v>UNIÓN GALVANIZADA      3"</v>
          </cell>
          <cell r="C534" t="str">
            <v>un</v>
          </cell>
          <cell r="D534">
            <v>45000</v>
          </cell>
        </row>
        <row r="535">
          <cell r="B535" t="str">
            <v>UNION GALVANIZADA DE 1/2"</v>
          </cell>
          <cell r="C535" t="str">
            <v>un</v>
          </cell>
          <cell r="D535">
            <v>1500</v>
          </cell>
        </row>
        <row r="536">
          <cell r="B536" t="str">
            <v>UNION GALVANIZADA DE 4" SH 40</v>
          </cell>
          <cell r="C536" t="str">
            <v>un</v>
          </cell>
          <cell r="D536">
            <v>34800</v>
          </cell>
        </row>
        <row r="537">
          <cell r="B537" t="str">
            <v>UNIÓN SANITARIA  2" Pavco</v>
          </cell>
          <cell r="C537" t="str">
            <v>un</v>
          </cell>
          <cell r="D537">
            <v>12500</v>
          </cell>
        </row>
        <row r="538">
          <cell r="B538" t="str">
            <v>UNIÓN SANITARIA 4" Pavco</v>
          </cell>
          <cell r="C538" t="str">
            <v>un</v>
          </cell>
          <cell r="D538">
            <v>17500</v>
          </cell>
        </row>
        <row r="539">
          <cell r="B539" t="str">
            <v>UNIÓN SANITARIA 6" Pavco</v>
          </cell>
          <cell r="C539" t="str">
            <v>un</v>
          </cell>
          <cell r="D539">
            <v>22000</v>
          </cell>
        </row>
        <row r="540">
          <cell r="B540" t="str">
            <v>UNIVERSAL GALVANIZADA 3/4"</v>
          </cell>
          <cell r="C540" t="str">
            <v>un</v>
          </cell>
          <cell r="D540">
            <v>4000</v>
          </cell>
        </row>
        <row r="541">
          <cell r="B541" t="str">
            <v xml:space="preserve">VALVULA BETA COMPUERTA ELASTICA 4" </v>
          </cell>
          <cell r="C541" t="str">
            <v>un</v>
          </cell>
          <cell r="D541">
            <v>755000</v>
          </cell>
        </row>
        <row r="542">
          <cell r="B542" t="str">
            <v>VALVULA DE CHEQUE OPERACIÓN HORIZONTAL 4" EXT BRIDADO</v>
          </cell>
          <cell r="C542" t="str">
            <v>un</v>
          </cell>
          <cell r="D542">
            <v>650000</v>
          </cell>
        </row>
        <row r="543">
          <cell r="B543" t="str">
            <v>VALVULA DE CIERRE RAPIDO DE 4"</v>
          </cell>
          <cell r="C543" t="str">
            <v>un</v>
          </cell>
          <cell r="D543">
            <v>700000</v>
          </cell>
        </row>
        <row r="544">
          <cell r="B544" t="str">
            <v>VALVULA DE COMPUERTA  VASTAGO NO ASCENTE EXTREMO BRIDA</v>
          </cell>
          <cell r="C544" t="str">
            <v>un</v>
          </cell>
          <cell r="D544">
            <v>475000</v>
          </cell>
        </row>
        <row r="545">
          <cell r="B545" t="str">
            <v>VALVULA Descarga sanitario DO-01051300</v>
          </cell>
          <cell r="C545" t="str">
            <v>un</v>
          </cell>
          <cell r="D545">
            <v>115000</v>
          </cell>
        </row>
        <row r="546">
          <cell r="B546" t="str">
            <v>VARA DE CLAVO</v>
          </cell>
          <cell r="C546" t="str">
            <v>ml</v>
          </cell>
          <cell r="D546">
            <v>3500</v>
          </cell>
        </row>
        <row r="547">
          <cell r="B547" t="str">
            <v>VARILLA CORRUGADA DE 1/2" DE 12 MTS</v>
          </cell>
          <cell r="C547" t="str">
            <v>un</v>
          </cell>
          <cell r="D547">
            <v>19488</v>
          </cell>
        </row>
        <row r="548">
          <cell r="B548" t="str">
            <v>VARILLA CORRUGADA DE 1/2" DE 6 MTS</v>
          </cell>
          <cell r="C548" t="str">
            <v>un</v>
          </cell>
          <cell r="D548">
            <v>9300</v>
          </cell>
        </row>
        <row r="549">
          <cell r="B549" t="str">
            <v>VARILLA CORRUGADA DE 3/8" DE 12 MTS</v>
          </cell>
          <cell r="C549" t="str">
            <v>un</v>
          </cell>
          <cell r="D549">
            <v>10913.279999999999</v>
          </cell>
        </row>
        <row r="550">
          <cell r="B550" t="str">
            <v>VARILLA CORRUGADA DE 5/8" DE 12 MTS</v>
          </cell>
          <cell r="C550" t="str">
            <v>un</v>
          </cell>
          <cell r="D550">
            <v>30401.279999999999</v>
          </cell>
        </row>
        <row r="551">
          <cell r="B551" t="str">
            <v>VARILLA CUADRADA DE 1/2"</v>
          </cell>
          <cell r="C551" t="str">
            <v>ml</v>
          </cell>
          <cell r="D551">
            <v>3000</v>
          </cell>
        </row>
        <row r="552">
          <cell r="B552" t="str">
            <v>VARILLA CUADRADA DE 3/8"</v>
          </cell>
          <cell r="C552" t="str">
            <v>ml</v>
          </cell>
          <cell r="D552">
            <v>1800</v>
          </cell>
        </row>
        <row r="553">
          <cell r="B553" t="str">
            <v>VARILLA DE COBRE-COBRE Ø5/8" X 2.40 m</v>
          </cell>
          <cell r="C553" t="str">
            <v>un</v>
          </cell>
          <cell r="D553">
            <v>72000</v>
          </cell>
        </row>
        <row r="554">
          <cell r="B554" t="str">
            <v>VARILLA DE COBRE-COBRE Ø5/8" X 2.40 m COOPER WELL</v>
          </cell>
          <cell r="C554" t="str">
            <v>un</v>
          </cell>
          <cell r="D554">
            <v>125000</v>
          </cell>
        </row>
        <row r="555">
          <cell r="B555" t="str">
            <v>VARILLA EN ACERO DE 3/8"</v>
          </cell>
          <cell r="C555" t="str">
            <v>un</v>
          </cell>
          <cell r="D555">
            <v>11700</v>
          </cell>
        </row>
        <row r="556">
          <cell r="B556" t="str">
            <v>VARILLA EN ACERO DE 5/8"</v>
          </cell>
          <cell r="C556" t="str">
            <v>un</v>
          </cell>
          <cell r="D556">
            <v>32700</v>
          </cell>
        </row>
        <row r="557">
          <cell r="B557" t="str">
            <v>VARILLA LISA DE 1/2" DE 6 MTS</v>
          </cell>
          <cell r="C557" t="str">
            <v>un</v>
          </cell>
          <cell r="D557">
            <v>12152</v>
          </cell>
        </row>
        <row r="558">
          <cell r="B558" t="str">
            <v>VARILLA LISA DE 3/8" DE 6 MTS</v>
          </cell>
          <cell r="C558" t="str">
            <v>un</v>
          </cell>
          <cell r="D558">
            <v>6902</v>
          </cell>
        </row>
        <row r="559">
          <cell r="B559" t="str">
            <v>VIDRIO TEMPLADO DE 10 mm</v>
          </cell>
          <cell r="C559" t="str">
            <v>m2</v>
          </cell>
          <cell r="D559">
            <v>320000</v>
          </cell>
        </row>
        <row r="560">
          <cell r="B560" t="str">
            <v>VIDRIO DE 4 mm</v>
          </cell>
          <cell r="C560" t="str">
            <v>m2</v>
          </cell>
          <cell r="D560">
            <v>30000</v>
          </cell>
        </row>
        <row r="561">
          <cell r="B561" t="str">
            <v>VIDRIO TEMPLADO DE 8 mm</v>
          </cell>
          <cell r="C561" t="str">
            <v>m2</v>
          </cell>
          <cell r="D561">
            <v>250000</v>
          </cell>
        </row>
        <row r="562">
          <cell r="B562" t="str">
            <v>VINILTEX Pintuco</v>
          </cell>
          <cell r="C562" t="str">
            <v>gl</v>
          </cell>
          <cell r="D562">
            <v>55000</v>
          </cell>
        </row>
        <row r="563">
          <cell r="B563" t="str">
            <v>Wash Primer A Pintura</v>
          </cell>
          <cell r="C563" t="str">
            <v>gl</v>
          </cell>
          <cell r="D563">
            <v>98000</v>
          </cell>
        </row>
        <row r="564">
          <cell r="B564" t="str">
            <v>WASH PRIMER ANTICORROSIVO</v>
          </cell>
          <cell r="C564" t="str">
            <v>gl</v>
          </cell>
          <cell r="D564">
            <v>45000</v>
          </cell>
        </row>
        <row r="565">
          <cell r="B565" t="str">
            <v>Wash Primer B Catalizador</v>
          </cell>
          <cell r="C565" t="str">
            <v>gl</v>
          </cell>
          <cell r="D565">
            <v>92000</v>
          </cell>
        </row>
        <row r="566">
          <cell r="B566" t="str">
            <v>WASH PRIMER PINTURA</v>
          </cell>
          <cell r="C566" t="str">
            <v>gl</v>
          </cell>
          <cell r="D566">
            <v>60000</v>
          </cell>
        </row>
        <row r="567">
          <cell r="B567" t="str">
            <v>WIN Aluminio x 6 mts</v>
          </cell>
          <cell r="C567" t="str">
            <v>un</v>
          </cell>
          <cell r="D567">
            <v>14000</v>
          </cell>
        </row>
        <row r="568">
          <cell r="B568" t="str">
            <v>Xypes concentrado</v>
          </cell>
          <cell r="C568" t="str">
            <v>kg</v>
          </cell>
          <cell r="D568">
            <v>20900</v>
          </cell>
        </row>
        <row r="569">
          <cell r="B569" t="str">
            <v>Xypes Patch and Plug por 1.25 kg</v>
          </cell>
          <cell r="C569" t="str">
            <v>un</v>
          </cell>
          <cell r="D569">
            <v>19500</v>
          </cell>
        </row>
        <row r="570">
          <cell r="B570" t="str">
            <v>YEE SANITARIA 2"  Pavco</v>
          </cell>
          <cell r="C570" t="str">
            <v>un</v>
          </cell>
          <cell r="D570">
            <v>7500</v>
          </cell>
        </row>
        <row r="571">
          <cell r="B571" t="str">
            <v>YEE SANITARIA 4"  Pavco</v>
          </cell>
          <cell r="C571" t="str">
            <v>un</v>
          </cell>
          <cell r="D571">
            <v>18000</v>
          </cell>
        </row>
        <row r="572">
          <cell r="B572" t="str">
            <v>YESO CORRIENTE VENCEDOR</v>
          </cell>
          <cell r="C572" t="str">
            <v>bt</v>
          </cell>
          <cell r="D572">
            <v>15000</v>
          </cell>
        </row>
        <row r="573">
          <cell r="B573" t="str">
            <v>ZÓCALO Baldosa grano de marmol 30x7 Fondo blanco</v>
          </cell>
          <cell r="C573" t="str">
            <v>ml</v>
          </cell>
          <cell r="D573">
            <v>12500</v>
          </cell>
        </row>
        <row r="574">
          <cell r="B574" t="str">
            <v>ZÓCALO en ceramica pompei color coral  30*7</v>
          </cell>
          <cell r="C574" t="str">
            <v>ml</v>
          </cell>
          <cell r="D574">
            <v>7000</v>
          </cell>
        </row>
      </sheetData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localizacion (estructuras)"/>
      <sheetName val="localizacion (carreteras)"/>
      <sheetName val="200.1"/>
      <sheetName val="200.2"/>
      <sheetName val="200P ROCERIA"/>
      <sheetName val="201.P y 201.5P"/>
      <sheetName val="201.2 Pciclopeo"/>
      <sheetName val="201.2.1P reforzado"/>
      <sheetName val="201.3"/>
      <sheetName val="201.4"/>
      <sheetName val="201.7"/>
      <sheetName val="201.8"/>
      <sheetName val="201.8P"/>
      <sheetName val="201.11"/>
      <sheetName val="201.12"/>
      <sheetName val="201.13 y 201.17"/>
      <sheetName val="201.16"/>
      <sheetName val="201.14"/>
      <sheetName val="201.15"/>
      <sheetName val="201.21"/>
      <sheetName val="210.1.1"/>
      <sheetName val="210.1.2"/>
      <sheetName val="210.2.1"/>
      <sheetName val="210.2.1P"/>
      <sheetName val="210.2.2"/>
      <sheetName val="210.2.4"/>
      <sheetName val="211.1"/>
      <sheetName val="220.1"/>
      <sheetName val="221.1"/>
      <sheetName val="221.2"/>
      <sheetName val="225P"/>
      <sheetName val="230.1"/>
      <sheetName val="230.2"/>
      <sheetName val="231.1"/>
      <sheetName val="232.1"/>
      <sheetName val="310.1"/>
      <sheetName val="311.1"/>
      <sheetName val="311.1 Via 9003"/>
      <sheetName val="311.1P"/>
      <sheetName val="311.2P"/>
      <sheetName val="311.3P"/>
      <sheetName val="320.1"/>
      <sheetName val="320.1Via 9003"/>
      <sheetName val="320.1Via 9004"/>
      <sheetName val="320.1Via 7801"/>
      <sheetName val="320.2"/>
      <sheetName val="320.2 Via 9003"/>
      <sheetName val="320.2 Via 9004"/>
      <sheetName val="320.2 Via 7801"/>
      <sheetName val="330.1"/>
      <sheetName val="330.1 Vía 9003"/>
      <sheetName val="330.1 Vía 9004"/>
      <sheetName val="330.1 Vía 7801"/>
      <sheetName val="330.2"/>
      <sheetName val="330.2 Vía 9003"/>
      <sheetName val="330.2 Vía 9004"/>
      <sheetName val="330.2 Via 7801"/>
      <sheetName val="330.1P"/>
      <sheetName val="330.1P Lorica- Coveñas"/>
      <sheetName val="330.1P (7801)"/>
      <sheetName val="340.1"/>
      <sheetName val="340.2"/>
      <sheetName val="340.3"/>
      <sheetName val="341.1"/>
      <sheetName val="341.2"/>
      <sheetName val="342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5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 COMPRADA"/>
      <sheetName val="440.2"/>
      <sheetName val="440.2 COMPRADA"/>
      <sheetName val="440.3"/>
      <sheetName val="440.3 COMPRADA"/>
      <sheetName val="440.4"/>
      <sheetName val="441.1"/>
      <sheetName val="441.1 COMPRADA"/>
      <sheetName val="441.2"/>
      <sheetName val="441.2 COMPRADA"/>
      <sheetName val="441.3"/>
      <sheetName val="441.3 COMPRADA"/>
      <sheetName val="441.4"/>
      <sheetName val="450.1"/>
      <sheetName val="450.1P COMPRADA"/>
      <sheetName val="450.1P COMPRADA Via 9003"/>
      <sheetName val="450.1P COMPRADA Via 9004"/>
      <sheetName val="450.1P COMPRADA Via 7801"/>
      <sheetName val="450.2"/>
      <sheetName val="450.2P COMPRADA"/>
      <sheetName val="450.2P COMPRADA Vía 9003"/>
      <sheetName val="450.2P COMPRADA Vía 9004"/>
      <sheetName val="450.2P COMPRADA Vía 7801"/>
      <sheetName val="450.3"/>
      <sheetName val="450.3P COMPRADA"/>
      <sheetName val="450.9 "/>
      <sheetName val="450.9P  "/>
      <sheetName val="450.9 Via 9003"/>
      <sheetName val="450.9 Via 9004"/>
      <sheetName val="450.9 Via 7801"/>
      <sheetName val="451.1"/>
      <sheetName val="451. 1 COMPRADA "/>
      <sheetName val="451.2"/>
      <sheetName val="451. 2 COMPRADA"/>
      <sheetName val="451.3"/>
      <sheetName val="451.3 COMPRADA"/>
      <sheetName val="452.1"/>
      <sheetName val="452.1 COMPRADA"/>
      <sheetName val="452.2"/>
      <sheetName val="452.2 COMPRADA"/>
      <sheetName val="452.3"/>
      <sheetName val="452.3 COMPRADA"/>
      <sheetName val="452.4"/>
      <sheetName val="452.4 COMPRADA"/>
      <sheetName val="453"/>
      <sheetName val="460.1"/>
      <sheetName val="460.1P"/>
      <sheetName val="460.1P.1"/>
      <sheetName val="461.1"/>
      <sheetName val="461.2"/>
      <sheetName val="462.1.1"/>
      <sheetName val="462.1.2"/>
      <sheetName val="462.1.3"/>
      <sheetName val="462.1.4"/>
      <sheetName val="462.2"/>
      <sheetName val="464.1"/>
      <sheetName val="465.1"/>
      <sheetName val="466.1"/>
      <sheetName val="466.2"/>
      <sheetName val="466P Sello de Grietas"/>
      <sheetName val="500.1"/>
      <sheetName val="501.1"/>
      <sheetName val="510"/>
      <sheetName val="510P1"/>
      <sheetName val="510P2"/>
      <sheetName val="510P3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1P"/>
      <sheetName val="610.1 Vía 9003"/>
      <sheetName val="610.1 Vía 9004"/>
      <sheetName val="610.1 Vía 7801"/>
      <sheetName val="610.2"/>
      <sheetName val="610.2 Vía 9003"/>
      <sheetName val="610.2 Vía 9004"/>
      <sheetName val="610.2 Vía 7801"/>
      <sheetName val="620.1"/>
      <sheetName val="620.2"/>
      <sheetName val="620.3"/>
      <sheetName val="620P"/>
      <sheetName val="621.1"/>
      <sheetName val="621.1 (2)"/>
      <sheetName val="621.1 (3)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23.1"/>
      <sheetName val="630.1"/>
      <sheetName val="630.1 Vía 9003"/>
      <sheetName val="630.1 Vía 9004"/>
      <sheetName val="630.1 Vía 7801"/>
      <sheetName val="630.2"/>
      <sheetName val="630.2 Vía 9003"/>
      <sheetName val="630.2 Vía 9004"/>
      <sheetName val="630.2 Vía 7801"/>
      <sheetName val="630.3"/>
      <sheetName val="630.3 Vía 9003"/>
      <sheetName val="630.3 Vía 9004"/>
      <sheetName val="630.3 Vía 7801"/>
      <sheetName val="630.4"/>
      <sheetName val="630.4 Vía 9003"/>
      <sheetName val="630.4 Vía 9004"/>
      <sheetName val="630.4 Vía 7801"/>
      <sheetName val="630.5"/>
      <sheetName val="630.5 Vía 9003"/>
      <sheetName val="630.5 Vía 9004"/>
      <sheetName val="630.5 Vía 7801"/>
      <sheetName val="630.6"/>
      <sheetName val="630.6 Vía 9003"/>
      <sheetName val="630.6 Vía 9004"/>
      <sheetName val="630.6 Vía 7801"/>
      <sheetName val="630.7"/>
      <sheetName val="630.7 Vía 9003"/>
      <sheetName val="630.7 Vía 9004"/>
      <sheetName val="630.7 Vía 7801"/>
      <sheetName val="630.1.1P"/>
      <sheetName val="630.1.1P MORTERO 1,3"/>
      <sheetName val="630.1.2P. BOLSACRETOS"/>
      <sheetName val="630.1.3P Mortero sello de griet"/>
      <sheetName val="630.1.4P Mortero Revest. Alcant"/>
      <sheetName val="630.1.5P Mortero epoxico"/>
      <sheetName val="630.1.6 P Mortero Anillar Tub"/>
      <sheetName val="632.1"/>
      <sheetName val="632.1P "/>
      <sheetName val="632.2P"/>
      <sheetName val="632.3P"/>
      <sheetName val="632.4P"/>
      <sheetName val="640.1"/>
      <sheetName val="640.1 Via 9003"/>
      <sheetName val="640.1 Via 9004"/>
      <sheetName val="640.1 Via 7801"/>
      <sheetName val="640.1.1"/>
      <sheetName val="640.1.1 Via 9003"/>
      <sheetName val="640.1.1 Via 9004"/>
      <sheetName val="640.1.1 Via 7801"/>
      <sheetName val="640.1.2"/>
      <sheetName val="640.1.2 Via 9003"/>
      <sheetName val="640.1.2 Via 9004"/>
      <sheetName val="640.1.2 Via 7801"/>
      <sheetName val="641.1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P"/>
      <sheetName val="650.4"/>
      <sheetName val="660.1"/>
      <sheetName val="660.2"/>
      <sheetName val="660.3"/>
      <sheetName val="661.1 TIPO 1"/>
      <sheetName val="661.1.1 TIPO 2"/>
      <sheetName val="661.1.2 En obra"/>
      <sheetName val="662.1"/>
      <sheetName val="662.2"/>
      <sheetName val="670.1"/>
      <sheetName val="670.2"/>
      <sheetName val="671.1"/>
      <sheetName val="672.1"/>
      <sheetName val="672.2"/>
      <sheetName val="673.1"/>
      <sheetName val="673.1 Vía 9003"/>
      <sheetName val="673.1 Vía 9004"/>
      <sheetName val="673.1 Vía 7801"/>
      <sheetName val="673.2"/>
      <sheetName val="673.3"/>
      <sheetName val="674.1"/>
      <sheetName val="680.1"/>
      <sheetName val="680.2"/>
      <sheetName val="680.3"/>
      <sheetName val="680P"/>
      <sheetName val="680.1P"/>
      <sheetName val="681.1"/>
      <sheetName val="681.1 Vía 9003"/>
      <sheetName val="681.1 Vía 9004"/>
      <sheetName val="681.1 Vía 7801"/>
      <sheetName val="681.1P"/>
      <sheetName val="681.2P"/>
      <sheetName val="682.1"/>
      <sheetName val="700.1"/>
      <sheetName val="700.2"/>
      <sheetName val="700.3"/>
      <sheetName val="700.4"/>
      <sheetName val="700.5P"/>
      <sheetName val="700.6P"/>
      <sheetName val="701.1"/>
      <sheetName val="710.1"/>
      <sheetName val="710.1.1"/>
      <sheetName val="710.1.2"/>
      <sheetName val="710.1.3"/>
      <sheetName val="710.2"/>
      <sheetName val="710.2.1"/>
      <sheetName val="720.1"/>
      <sheetName val="730.1"/>
      <sheetName val="730.2"/>
      <sheetName val="740.1"/>
      <sheetName val="800.1"/>
      <sheetName val="800.2"/>
      <sheetName val="800.3"/>
      <sheetName val="800.4"/>
      <sheetName val="800P"/>
      <sheetName val="810.1"/>
      <sheetName val="810.1P"/>
      <sheetName val="810.2"/>
      <sheetName val="810.3"/>
      <sheetName val="815P"/>
      <sheetName val="900.1"/>
      <sheetName val="900.2"/>
      <sheetName val="900.3"/>
      <sheetName val="900.4P"/>
      <sheetName val="690 Mampostería en piedra"/>
      <sheetName val="Tub RIB1,40 (2)"/>
      <sheetName val="692.1P PINTURA ACABADO "/>
      <sheetName val="693.1P EPOXIAMIDA"/>
      <sheetName val="694.1P EPOXIPOLIAMIDA"/>
      <sheetName val="695P CHORRO ARENA"/>
      <sheetName val="695.1P"/>
      <sheetName val="675.1"/>
      <sheetName val="2-P"/>
      <sheetName val="675.2"/>
      <sheetName val="675.3"/>
      <sheetName val="682P"/>
      <sheetName val="810.2P Con semillas"/>
      <sheetName val="23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52">
          <cell r="H52">
            <v>73846</v>
          </cell>
        </row>
      </sheetData>
      <sheetData sheetId="15">
        <row r="53">
          <cell r="H53">
            <v>20565</v>
          </cell>
        </row>
      </sheetData>
      <sheetData sheetId="16"/>
      <sheetData sheetId="17"/>
      <sheetData sheetId="18"/>
      <sheetData sheetId="19"/>
      <sheetData sheetId="20"/>
      <sheetData sheetId="21"/>
      <sheetData sheetId="22">
        <row r="49">
          <cell r="H49">
            <v>44017</v>
          </cell>
        </row>
      </sheetData>
      <sheetData sheetId="23">
        <row r="50">
          <cell r="H50">
            <v>10360</v>
          </cell>
        </row>
      </sheetData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>
        <row r="50">
          <cell r="H50">
            <v>112154</v>
          </cell>
        </row>
      </sheetData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>
        <row r="57">
          <cell r="H57">
            <v>224024</v>
          </cell>
        </row>
      </sheetData>
      <sheetData sheetId="239"/>
      <sheetData sheetId="240"/>
      <sheetData sheetId="241">
        <row r="51">
          <cell r="H51">
            <v>373318</v>
          </cell>
        </row>
      </sheetData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_Via_distribuidora"/>
      <sheetName val="INSUMOS BASE"/>
      <sheetName val="costos mano obra"/>
      <sheetName val="Presupuesto correigio nora mora"/>
      <sheetName val="Información"/>
      <sheetName val="ANEXOS QUE APLICAN"/>
      <sheetName val="DATOS GRALES"/>
      <sheetName val="PRESUPUESTO"/>
      <sheetName val="FORMATO AU"/>
      <sheetName val="CALCULO ANTICIPO"/>
      <sheetName val="GASTOS DE LEGALIZACIÓN"/>
      <sheetName val="APU AMBIENTAL"/>
      <sheetName val="LISTA VERIFICACIÓN "/>
      <sheetName val="INTERV AMBIENTAL"/>
      <sheetName val="IMPACTOS"/>
      <sheetName val="CRONOGRAMA"/>
      <sheetName val="APU"/>
      <sheetName val="APU labores arbolado 2014"/>
      <sheetName val="INSUMOS_BASE1"/>
      <sheetName val="costos_mano_obra1"/>
      <sheetName val="ANEXOS_QUE_APLICAN1"/>
      <sheetName val="DATOS_GRALES1"/>
      <sheetName val="FORMATO_AU1"/>
      <sheetName val="CALCULO_ANTICIPO1"/>
      <sheetName val="GASTOS_DE_LEGALIZACIÓN1"/>
      <sheetName val="APU_AMBIENTAL1"/>
      <sheetName val="LISTA_VERIFICACIÓN_1"/>
      <sheetName val="INTERV_AMBIENTAL1"/>
      <sheetName val="APU_labores_arbolado_20141"/>
      <sheetName val="INSUMOS_BASE"/>
      <sheetName val="costos_mano_obra"/>
      <sheetName val="ANEXOS_QUE_APLICAN"/>
      <sheetName val="DATOS_GRALES"/>
      <sheetName val="FORMATO_AU"/>
      <sheetName val="CALCULO_ANTICIPO"/>
      <sheetName val="GASTOS_DE_LEGALIZACIÓN"/>
      <sheetName val="APU_AMBIENTAL"/>
      <sheetName val="LISTA_VERIFICACIÓN_"/>
      <sheetName val="INTERV_AMBIENTAL"/>
      <sheetName val="APU_labores_arbolado_2014"/>
      <sheetName val="Formular"/>
      <sheetName val="Recursos"/>
      <sheetName val="RELACION DE PRECIOS"/>
      <sheetName val="ACTA 6"/>
      <sheetName val="MODIF. 2"/>
      <sheetName val="MODIF. 3"/>
      <sheetName val="MODIF. 4"/>
      <sheetName val="cant"/>
      <sheetName val="par mar19"/>
      <sheetName val="par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>
        <row r="1">
          <cell r="C1">
            <v>0</v>
          </cell>
        </row>
      </sheetData>
      <sheetData sheetId="6">
        <row r="1">
          <cell r="C1">
            <v>0</v>
          </cell>
        </row>
      </sheetData>
      <sheetData sheetId="7">
        <row r="1">
          <cell r="C1">
            <v>0</v>
          </cell>
        </row>
      </sheetData>
      <sheetData sheetId="8">
        <row r="1">
          <cell r="C1">
            <v>0</v>
          </cell>
        </row>
      </sheetData>
      <sheetData sheetId="9">
        <row r="1">
          <cell r="C1">
            <v>0</v>
          </cell>
        </row>
      </sheetData>
      <sheetData sheetId="10">
        <row r="1">
          <cell r="C1">
            <v>0</v>
          </cell>
        </row>
      </sheetData>
      <sheetData sheetId="11"/>
      <sheetData sheetId="12"/>
      <sheetData sheetId="13"/>
      <sheetData sheetId="14">
        <row r="1">
          <cell r="C1">
            <v>0</v>
          </cell>
        </row>
      </sheetData>
      <sheetData sheetId="15">
        <row r="1">
          <cell r="C1">
            <v>0</v>
          </cell>
        </row>
      </sheetData>
      <sheetData sheetId="16">
        <row r="1">
          <cell r="C1">
            <v>0</v>
          </cell>
        </row>
      </sheetData>
      <sheetData sheetId="17">
        <row r="1">
          <cell r="C1">
            <v>0</v>
          </cell>
        </row>
      </sheetData>
      <sheetData sheetId="18">
        <row r="1">
          <cell r="C1">
            <v>0</v>
          </cell>
        </row>
      </sheetData>
      <sheetData sheetId="19">
        <row r="1">
          <cell r="C1">
            <v>0</v>
          </cell>
        </row>
      </sheetData>
      <sheetData sheetId="20">
        <row r="1">
          <cell r="C1">
            <v>0</v>
          </cell>
        </row>
      </sheetData>
      <sheetData sheetId="21">
        <row r="1">
          <cell r="C1">
            <v>0</v>
          </cell>
        </row>
      </sheetData>
      <sheetData sheetId="22">
        <row r="1">
          <cell r="C1">
            <v>0</v>
          </cell>
        </row>
      </sheetData>
      <sheetData sheetId="23">
        <row r="1">
          <cell r="C1">
            <v>0</v>
          </cell>
        </row>
      </sheetData>
      <sheetData sheetId="24">
        <row r="1">
          <cell r="C1">
            <v>0</v>
          </cell>
        </row>
      </sheetData>
      <sheetData sheetId="25">
        <row r="1">
          <cell r="C1">
            <v>0</v>
          </cell>
        </row>
      </sheetData>
      <sheetData sheetId="26">
        <row r="1">
          <cell r="C1">
            <v>0</v>
          </cell>
        </row>
      </sheetData>
      <sheetData sheetId="27">
        <row r="1">
          <cell r="C1">
            <v>0</v>
          </cell>
        </row>
      </sheetData>
      <sheetData sheetId="28">
        <row r="1">
          <cell r="C1">
            <v>0</v>
          </cell>
        </row>
      </sheetData>
      <sheetData sheetId="29" refreshError="1"/>
      <sheetData sheetId="30" refreshError="1"/>
      <sheetData sheetId="31" refreshError="1"/>
      <sheetData sheetId="32" refreshError="1"/>
      <sheetData sheetId="33">
        <row r="1">
          <cell r="C1">
            <v>0</v>
          </cell>
        </row>
      </sheetData>
      <sheetData sheetId="34">
        <row r="1">
          <cell r="C1">
            <v>0</v>
          </cell>
        </row>
      </sheetData>
      <sheetData sheetId="35">
        <row r="1">
          <cell r="C1">
            <v>0</v>
          </cell>
        </row>
      </sheetData>
      <sheetData sheetId="36">
        <row r="1">
          <cell r="C1">
            <v>0</v>
          </cell>
        </row>
      </sheetData>
      <sheetData sheetId="37">
        <row r="1">
          <cell r="C1">
            <v>0</v>
          </cell>
        </row>
      </sheetData>
      <sheetData sheetId="38">
        <row r="1">
          <cell r="C1">
            <v>0</v>
          </cell>
        </row>
      </sheetData>
      <sheetData sheetId="39">
        <row r="1">
          <cell r="C1">
            <v>0</v>
          </cell>
        </row>
      </sheetData>
      <sheetData sheetId="40" refreshError="1"/>
      <sheetData sheetId="41" refreshError="1"/>
      <sheetData sheetId="42"/>
      <sheetData sheetId="43"/>
      <sheetData sheetId="44">
        <row r="1">
          <cell r="C1">
            <v>0</v>
          </cell>
        </row>
      </sheetData>
      <sheetData sheetId="45"/>
      <sheetData sheetId="46">
        <row r="1">
          <cell r="C1">
            <v>0</v>
          </cell>
        </row>
      </sheetData>
      <sheetData sheetId="47"/>
      <sheetData sheetId="48"/>
      <sheetData sheetId="49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STOS OFICINA"/>
      <sheetName val="COSTOS CAMPAMENTO"/>
      <sheetName val="AIU"/>
      <sheetName val="FACTOR PRESTACIONAL 2009"/>
      <sheetName val="HISTORICO"/>
      <sheetName val="SALARIO CELADOR 2008"/>
      <sheetName val="TARIFAS REGISTRO DISTRITAL 2009"/>
      <sheetName val="EQUIPO"/>
      <sheetName val="MATERIAL"/>
      <sheetName val="Presup_Cancha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ón de Obra x Administr"/>
    </sheetNames>
    <sheetDataSet>
      <sheetData sheetId="0">
        <row r="3">
          <cell r="C3" t="str">
            <v>LIQUIDACIÓN DE OBRA EXTRA POR ADMINISTRACIÓN</v>
          </cell>
        </row>
      </sheetData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 REGIONES"/>
      <sheetName val="PRESUPUESTO DETALLADO"/>
      <sheetName val="PRESUPUESTO BASE POLIDEPORTIVO"/>
      <sheetName val="AHORROS"/>
      <sheetName val="días habiles 2015"/>
      <sheetName val="MANTENIMIENTO y OPERACIÓN"/>
      <sheetName val="PRESUPUESTO DE E&amp;D"/>
      <sheetName val="Análisis de precios"/>
      <sheetName val="Despiece"/>
      <sheetName val="COSTOS OFICINA"/>
      <sheetName val="COSTOS CAMPAMENTO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M1" t="str">
            <v>Domingo</v>
          </cell>
        </row>
        <row r="2">
          <cell r="D2">
            <v>42005</v>
          </cell>
          <cell r="M2" t="str">
            <v>Sábado y domingo</v>
          </cell>
        </row>
        <row r="3">
          <cell r="D3">
            <v>42016</v>
          </cell>
        </row>
        <row r="4">
          <cell r="D4">
            <v>42086</v>
          </cell>
        </row>
        <row r="5">
          <cell r="D5">
            <v>42096</v>
          </cell>
        </row>
        <row r="6">
          <cell r="D6">
            <v>42097</v>
          </cell>
        </row>
        <row r="7">
          <cell r="D7">
            <v>42125</v>
          </cell>
        </row>
        <row r="8">
          <cell r="D8">
            <v>42142</v>
          </cell>
        </row>
        <row r="9">
          <cell r="D9">
            <v>42166</v>
          </cell>
        </row>
        <row r="10">
          <cell r="D10">
            <v>42163</v>
          </cell>
        </row>
        <row r="11">
          <cell r="D11">
            <v>42170</v>
          </cell>
        </row>
        <row r="12">
          <cell r="D12">
            <v>42184</v>
          </cell>
        </row>
        <row r="13">
          <cell r="D13">
            <v>42187</v>
          </cell>
        </row>
        <row r="14">
          <cell r="D14">
            <v>42205</v>
          </cell>
        </row>
        <row r="15">
          <cell r="D15">
            <v>42223</v>
          </cell>
        </row>
        <row r="16">
          <cell r="D16">
            <v>42233</v>
          </cell>
        </row>
        <row r="17">
          <cell r="D17">
            <v>42289</v>
          </cell>
        </row>
        <row r="18">
          <cell r="D18">
            <v>42310</v>
          </cell>
        </row>
        <row r="19">
          <cell r="D19">
            <v>42324</v>
          </cell>
        </row>
        <row r="20">
          <cell r="D20">
            <v>42346</v>
          </cell>
        </row>
        <row r="21">
          <cell r="D21">
            <v>42363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cursos"/>
      <sheetName val="Formular"/>
      <sheetName val="APU"/>
    </sheetNames>
    <sheetDataSet>
      <sheetData sheetId="0">
        <row r="6">
          <cell r="A6">
            <v>600</v>
          </cell>
          <cell r="B6" t="str">
            <v>Acero de refuerzo Grado 60</v>
          </cell>
          <cell r="C6" t="str">
            <v>kg</v>
          </cell>
          <cell r="D6">
            <v>980</v>
          </cell>
        </row>
        <row r="7">
          <cell r="A7">
            <v>610</v>
          </cell>
          <cell r="B7" t="str">
            <v>Acero de refuerzo Grado 40</v>
          </cell>
          <cell r="C7" t="str">
            <v>kg</v>
          </cell>
          <cell r="D7">
            <v>960</v>
          </cell>
        </row>
        <row r="8">
          <cell r="A8">
            <v>650</v>
          </cell>
          <cell r="B8" t="str">
            <v>Acero de preesfuerzo</v>
          </cell>
          <cell r="C8" t="str">
            <v>t-m</v>
          </cell>
          <cell r="D8">
            <v>1000</v>
          </cell>
        </row>
        <row r="9">
          <cell r="A9">
            <v>670</v>
          </cell>
          <cell r="B9" t="str">
            <v>Aditivo</v>
          </cell>
          <cell r="C9" t="str">
            <v>kg</v>
          </cell>
          <cell r="D9">
            <v>3300</v>
          </cell>
        </row>
        <row r="10">
          <cell r="A10">
            <v>700</v>
          </cell>
          <cell r="B10" t="str">
            <v>Afirmado</v>
          </cell>
          <cell r="C10" t="str">
            <v>m3</v>
          </cell>
          <cell r="D10">
            <v>4000</v>
          </cell>
        </row>
        <row r="11">
          <cell r="A11">
            <v>750</v>
          </cell>
          <cell r="B11" t="str">
            <v>Agua</v>
          </cell>
          <cell r="C11" t="str">
            <v>lt</v>
          </cell>
          <cell r="D11">
            <v>300</v>
          </cell>
        </row>
        <row r="12">
          <cell r="A12">
            <v>850</v>
          </cell>
          <cell r="B12" t="str">
            <v>Alambre de amarrar</v>
          </cell>
          <cell r="C12" t="str">
            <v>kg</v>
          </cell>
          <cell r="D12">
            <v>1198</v>
          </cell>
        </row>
        <row r="13">
          <cell r="A13">
            <v>900</v>
          </cell>
          <cell r="B13" t="str">
            <v>Alambre de púas</v>
          </cell>
          <cell r="C13" t="str">
            <v>ml</v>
          </cell>
          <cell r="D13">
            <v>800</v>
          </cell>
        </row>
        <row r="14">
          <cell r="A14">
            <v>940</v>
          </cell>
          <cell r="B14" t="str">
            <v>Almohadillas elastoméricas</v>
          </cell>
          <cell r="C14" t="str">
            <v>un</v>
          </cell>
          <cell r="D14">
            <v>65000</v>
          </cell>
        </row>
        <row r="15">
          <cell r="A15">
            <v>960</v>
          </cell>
          <cell r="B15" t="str">
            <v>Amarre sísmico longitudinal</v>
          </cell>
          <cell r="C15" t="str">
            <v>un</v>
          </cell>
          <cell r="D15">
            <v>110000</v>
          </cell>
        </row>
        <row r="16">
          <cell r="A16">
            <v>970</v>
          </cell>
          <cell r="B16" t="str">
            <v>Apoyo elastomérico D-60</v>
          </cell>
          <cell r="C16" t="str">
            <v>un</v>
          </cell>
          <cell r="D16">
            <v>230000</v>
          </cell>
        </row>
        <row r="17">
          <cell r="A17">
            <v>980</v>
          </cell>
          <cell r="B17" t="str">
            <v>Apoyo elastomérico tipo 3</v>
          </cell>
          <cell r="C17" t="str">
            <v>un</v>
          </cell>
          <cell r="D17">
            <v>610000</v>
          </cell>
        </row>
        <row r="18">
          <cell r="A18">
            <v>990</v>
          </cell>
          <cell r="B18" t="str">
            <v>Apoyo elastomérico tipo 4</v>
          </cell>
          <cell r="C18" t="str">
            <v>un</v>
          </cell>
          <cell r="D18">
            <v>630000</v>
          </cell>
        </row>
        <row r="19">
          <cell r="A19">
            <v>1000</v>
          </cell>
          <cell r="B19" t="str">
            <v>Arena lavada concreto</v>
          </cell>
          <cell r="C19" t="str">
            <v>m3</v>
          </cell>
          <cell r="D19">
            <v>20000</v>
          </cell>
        </row>
        <row r="20">
          <cell r="A20">
            <v>1300</v>
          </cell>
          <cell r="B20" t="str">
            <v>Base granular</v>
          </cell>
          <cell r="C20" t="str">
            <v>m3</v>
          </cell>
          <cell r="D20">
            <v>17000</v>
          </cell>
        </row>
        <row r="21">
          <cell r="A21">
            <v>1310</v>
          </cell>
          <cell r="B21" t="str">
            <v>Cable para postensado de 1/2" para 10.5 tn/m</v>
          </cell>
          <cell r="C21" t="str">
            <v>m</v>
          </cell>
          <cell r="D21">
            <v>7800</v>
          </cell>
        </row>
        <row r="22">
          <cell r="A22">
            <v>1330</v>
          </cell>
          <cell r="B22" t="str">
            <v>Canastilla para pilotes</v>
          </cell>
          <cell r="C22" t="str">
            <v>ml</v>
          </cell>
          <cell r="D22">
            <v>28000</v>
          </cell>
        </row>
        <row r="23">
          <cell r="A23">
            <v>1350</v>
          </cell>
          <cell r="B23" t="str">
            <v>Cascajo</v>
          </cell>
          <cell r="C23" t="str">
            <v>m3</v>
          </cell>
          <cell r="D23">
            <v>14000</v>
          </cell>
        </row>
        <row r="24">
          <cell r="A24">
            <v>1380</v>
          </cell>
          <cell r="B24" t="str">
            <v>Cascajo procesado</v>
          </cell>
          <cell r="C24" t="str">
            <v>m3</v>
          </cell>
          <cell r="D24">
            <v>18000</v>
          </cell>
        </row>
        <row r="25">
          <cell r="A25">
            <v>1400</v>
          </cell>
          <cell r="B25" t="str">
            <v>Cemento asfáltico</v>
          </cell>
          <cell r="C25" t="str">
            <v>kg</v>
          </cell>
          <cell r="D25">
            <v>450</v>
          </cell>
        </row>
        <row r="26">
          <cell r="A26">
            <v>1500</v>
          </cell>
          <cell r="B26" t="str">
            <v>Mezcla asfáltica MDC-1</v>
          </cell>
          <cell r="C26" t="str">
            <v>m3</v>
          </cell>
          <cell r="D26">
            <v>102000</v>
          </cell>
        </row>
        <row r="27">
          <cell r="A27">
            <v>1550</v>
          </cell>
          <cell r="B27" t="str">
            <v>Mezcla asfáltica MDC-2</v>
          </cell>
          <cell r="C27" t="str">
            <v>m3</v>
          </cell>
          <cell r="D27">
            <v>105000</v>
          </cell>
        </row>
        <row r="28">
          <cell r="A28">
            <v>1600</v>
          </cell>
          <cell r="B28" t="str">
            <v xml:space="preserve">Cemento </v>
          </cell>
          <cell r="C28" t="str">
            <v>saco</v>
          </cell>
          <cell r="D28">
            <v>17000</v>
          </cell>
        </row>
        <row r="29">
          <cell r="A29">
            <v>1650</v>
          </cell>
          <cell r="B29" t="str">
            <v>Cesped</v>
          </cell>
          <cell r="C29" t="str">
            <v>m2</v>
          </cell>
          <cell r="D29">
            <v>4000</v>
          </cell>
        </row>
        <row r="30">
          <cell r="A30">
            <v>1670</v>
          </cell>
          <cell r="B30" t="str">
            <v>Concreto</v>
          </cell>
          <cell r="C30" t="str">
            <v>m3</v>
          </cell>
          <cell r="D30">
            <v>170000</v>
          </cell>
        </row>
        <row r="31">
          <cell r="A31">
            <v>1700</v>
          </cell>
          <cell r="B31" t="str">
            <v>Defensas metálicas</v>
          </cell>
          <cell r="C31" t="str">
            <v>m</v>
          </cell>
          <cell r="D31">
            <v>50000</v>
          </cell>
        </row>
        <row r="32">
          <cell r="A32">
            <v>2100</v>
          </cell>
          <cell r="B32" t="str">
            <v>Emulsión asfáltica</v>
          </cell>
          <cell r="C32" t="str">
            <v>kg</v>
          </cell>
          <cell r="D32">
            <v>500</v>
          </cell>
        </row>
        <row r="33">
          <cell r="A33">
            <v>2140</v>
          </cell>
          <cell r="B33" t="str">
            <v>Estructura para luminarias</v>
          </cell>
          <cell r="C33" t="str">
            <v>un</v>
          </cell>
          <cell r="D33">
            <v>430000</v>
          </cell>
        </row>
        <row r="34">
          <cell r="A34">
            <v>2150</v>
          </cell>
          <cell r="B34" t="str">
            <v>Estructura tipo 602T</v>
          </cell>
          <cell r="C34" t="str">
            <v>un</v>
          </cell>
          <cell r="D34">
            <v>1400000</v>
          </cell>
        </row>
        <row r="35">
          <cell r="A35">
            <v>2160</v>
          </cell>
          <cell r="B35" t="str">
            <v>Estructura tipo 553-514</v>
          </cell>
          <cell r="C35" t="str">
            <v>un</v>
          </cell>
          <cell r="D35">
            <v>1150000</v>
          </cell>
        </row>
        <row r="36">
          <cell r="A36">
            <v>2180</v>
          </cell>
          <cell r="B36" t="str">
            <v>Estructura trifásica tipo 523T</v>
          </cell>
          <cell r="C36" t="str">
            <v>un</v>
          </cell>
          <cell r="D36">
            <v>660000</v>
          </cell>
        </row>
        <row r="37">
          <cell r="A37">
            <v>2200</v>
          </cell>
          <cell r="B37" t="str">
            <v>Explosivos</v>
          </cell>
          <cell r="C37" t="str">
            <v>gl</v>
          </cell>
          <cell r="D37">
            <v>3500</v>
          </cell>
        </row>
        <row r="38">
          <cell r="A38">
            <v>2300</v>
          </cell>
          <cell r="B38" t="str">
            <v>Formaleta</v>
          </cell>
          <cell r="C38" t="str">
            <v>m2</v>
          </cell>
          <cell r="D38">
            <v>8000</v>
          </cell>
        </row>
        <row r="39">
          <cell r="A39">
            <v>2600</v>
          </cell>
          <cell r="B39" t="str">
            <v>Geotextil tipo NT 1.600</v>
          </cell>
          <cell r="C39" t="str">
            <v>m2</v>
          </cell>
          <cell r="D39">
            <v>1900</v>
          </cell>
        </row>
        <row r="40">
          <cell r="A40">
            <v>2650</v>
          </cell>
          <cell r="B40" t="str">
            <v>Hormigón para pilotes</v>
          </cell>
          <cell r="C40" t="str">
            <v>m3</v>
          </cell>
          <cell r="D40">
            <v>220000</v>
          </cell>
        </row>
        <row r="41">
          <cell r="A41">
            <v>2700</v>
          </cell>
          <cell r="B41" t="str">
            <v>Junta de expansión para pisos puente tipo 1</v>
          </cell>
          <cell r="C41" t="str">
            <v>m</v>
          </cell>
          <cell r="D41">
            <v>300000</v>
          </cell>
        </row>
        <row r="42">
          <cell r="A42">
            <v>2750</v>
          </cell>
          <cell r="B42" t="str">
            <v>Junta tipo freysinet M-80</v>
          </cell>
          <cell r="C42" t="str">
            <v>un</v>
          </cell>
          <cell r="D42">
            <v>500000</v>
          </cell>
        </row>
        <row r="43">
          <cell r="A43">
            <v>2760</v>
          </cell>
          <cell r="B43" t="str">
            <v>Lámparas de alumbrado</v>
          </cell>
          <cell r="C43" t="str">
            <v>un</v>
          </cell>
          <cell r="D43">
            <v>250000</v>
          </cell>
        </row>
        <row r="44">
          <cell r="A44">
            <v>2765</v>
          </cell>
          <cell r="B44" t="str">
            <v>Línea aérea #2AWG Cu Desnudo 15 Kv</v>
          </cell>
          <cell r="C44" t="str">
            <v>m</v>
          </cell>
          <cell r="D44">
            <v>15000</v>
          </cell>
        </row>
        <row r="45">
          <cell r="A45">
            <v>2770</v>
          </cell>
          <cell r="B45" t="str">
            <v>Malla eslabonada</v>
          </cell>
          <cell r="C45" t="str">
            <v>m2</v>
          </cell>
          <cell r="D45">
            <v>15000</v>
          </cell>
        </row>
        <row r="46">
          <cell r="A46">
            <v>2800</v>
          </cell>
          <cell r="B46" t="str">
            <v>Material de préstamo</v>
          </cell>
          <cell r="C46" t="str">
            <v>m3</v>
          </cell>
          <cell r="D46">
            <v>4500</v>
          </cell>
        </row>
        <row r="47">
          <cell r="A47">
            <v>3000</v>
          </cell>
          <cell r="B47" t="str">
            <v>Material filtrante</v>
          </cell>
          <cell r="C47" t="str">
            <v>m3</v>
          </cell>
          <cell r="D47">
            <v>18000</v>
          </cell>
        </row>
        <row r="48">
          <cell r="A48">
            <v>3110</v>
          </cell>
          <cell r="B48" t="str">
            <v>Mezcla densa en caliente para bacheo</v>
          </cell>
          <cell r="C48" t="str">
            <v>m3</v>
          </cell>
          <cell r="D48">
            <v>110000</v>
          </cell>
        </row>
        <row r="49">
          <cell r="A49">
            <v>3120</v>
          </cell>
          <cell r="B49" t="str">
            <v>Mezcla densa en caliente  tipo MDC-2</v>
          </cell>
          <cell r="C49" t="str">
            <v>m3</v>
          </cell>
          <cell r="D49">
            <v>115000</v>
          </cell>
        </row>
        <row r="50">
          <cell r="A50">
            <v>3125</v>
          </cell>
          <cell r="B50" t="str">
            <v>Mortero</v>
          </cell>
          <cell r="C50" t="str">
            <v>m3</v>
          </cell>
          <cell r="D50">
            <v>180000</v>
          </cell>
        </row>
        <row r="51">
          <cell r="A51">
            <v>3130</v>
          </cell>
          <cell r="B51" t="str">
            <v>Platina de acero para apoyos elastoméricos</v>
          </cell>
          <cell r="C51" t="str">
            <v>un</v>
          </cell>
          <cell r="D51">
            <v>120000</v>
          </cell>
        </row>
        <row r="52">
          <cell r="A52">
            <v>3135</v>
          </cell>
          <cell r="B52" t="str">
            <v>Piedra</v>
          </cell>
          <cell r="C52" t="str">
            <v>m3</v>
          </cell>
          <cell r="D52">
            <v>15000</v>
          </cell>
        </row>
        <row r="53">
          <cell r="A53">
            <v>3140</v>
          </cell>
          <cell r="B53" t="str">
            <v>Poste de concreto</v>
          </cell>
          <cell r="C53" t="str">
            <v>un</v>
          </cell>
          <cell r="D53">
            <v>7000</v>
          </cell>
        </row>
        <row r="54">
          <cell r="A54">
            <v>3150</v>
          </cell>
          <cell r="B54" t="str">
            <v>Poste de kilometraje</v>
          </cell>
          <cell r="C54" t="str">
            <v>un</v>
          </cell>
          <cell r="D54">
            <v>8500</v>
          </cell>
        </row>
        <row r="55">
          <cell r="A55">
            <v>3160</v>
          </cell>
          <cell r="B55" t="str">
            <v>Poste de referencia</v>
          </cell>
          <cell r="C55" t="str">
            <v>un</v>
          </cell>
          <cell r="D55">
            <v>30000</v>
          </cell>
        </row>
        <row r="56">
          <cell r="A56">
            <v>3200</v>
          </cell>
          <cell r="B56" t="str">
            <v>Sección final</v>
          </cell>
          <cell r="C56" t="str">
            <v>un</v>
          </cell>
          <cell r="D56">
            <v>35000</v>
          </cell>
        </row>
        <row r="57">
          <cell r="A57">
            <v>3220</v>
          </cell>
          <cell r="B57" t="str">
            <v>Sellos de PVC de 0.15m de ancho</v>
          </cell>
          <cell r="C57" t="str">
            <v>m</v>
          </cell>
          <cell r="D57">
            <v>12000</v>
          </cell>
        </row>
        <row r="58">
          <cell r="A58">
            <v>3240</v>
          </cell>
          <cell r="B58" t="str">
            <v>Semilla</v>
          </cell>
          <cell r="C58" t="str">
            <v>m2</v>
          </cell>
          <cell r="D58">
            <v>600</v>
          </cell>
        </row>
        <row r="59">
          <cell r="A59">
            <v>3250</v>
          </cell>
          <cell r="B59" t="str">
            <v>Señal preventiva y reglamentaria</v>
          </cell>
          <cell r="C59" t="str">
            <v>un</v>
          </cell>
          <cell r="D59">
            <v>80000</v>
          </cell>
        </row>
        <row r="60">
          <cell r="A60">
            <v>3252</v>
          </cell>
          <cell r="B60" t="str">
            <v>Señal vial tamaño 144x30</v>
          </cell>
          <cell r="C60" t="str">
            <v>un</v>
          </cell>
          <cell r="D60">
            <v>100000</v>
          </cell>
        </row>
        <row r="61">
          <cell r="A61">
            <v>3254</v>
          </cell>
          <cell r="B61" t="str">
            <v>Señal vial tamaño 144x60 (2 renglones)</v>
          </cell>
          <cell r="C61" t="str">
            <v>un</v>
          </cell>
          <cell r="D61">
            <v>130000</v>
          </cell>
        </row>
        <row r="62">
          <cell r="A62">
            <v>3256</v>
          </cell>
          <cell r="B62" t="str">
            <v>Señal vial tamaño 144x60 (3 renglones)</v>
          </cell>
          <cell r="C62" t="str">
            <v>un</v>
          </cell>
          <cell r="D62">
            <v>180000</v>
          </cell>
        </row>
        <row r="63">
          <cell r="A63">
            <v>3260</v>
          </cell>
          <cell r="B63" t="str">
            <v>Señal de tránsito grupo I</v>
          </cell>
          <cell r="C63" t="str">
            <v>un</v>
          </cell>
          <cell r="D63">
            <v>100000</v>
          </cell>
        </row>
        <row r="64">
          <cell r="A64">
            <v>3280</v>
          </cell>
          <cell r="B64" t="str">
            <v>Señal de tránsito grupo V</v>
          </cell>
          <cell r="C64" t="str">
            <v>un</v>
          </cell>
          <cell r="D64">
            <v>200000</v>
          </cell>
        </row>
        <row r="65">
          <cell r="A65">
            <v>3300</v>
          </cell>
          <cell r="B65" t="str">
            <v>Subbase granular</v>
          </cell>
          <cell r="C65" t="str">
            <v>m3</v>
          </cell>
          <cell r="D65">
            <v>14000</v>
          </cell>
        </row>
        <row r="66">
          <cell r="A66">
            <v>3330</v>
          </cell>
          <cell r="B66" t="str">
            <v>Tachas estoperolas</v>
          </cell>
          <cell r="C66" t="str">
            <v>un</v>
          </cell>
          <cell r="D66">
            <v>6400</v>
          </cell>
        </row>
        <row r="67">
          <cell r="A67">
            <v>3340</v>
          </cell>
          <cell r="B67" t="str">
            <v>Tacha reflectiva</v>
          </cell>
          <cell r="C67" t="str">
            <v>un</v>
          </cell>
          <cell r="D67">
            <v>7500</v>
          </cell>
        </row>
        <row r="68">
          <cell r="A68">
            <v>3345</v>
          </cell>
          <cell r="B68" t="str">
            <v>Templete</v>
          </cell>
          <cell r="C68" t="str">
            <v>un</v>
          </cell>
          <cell r="D68">
            <v>315000</v>
          </cell>
        </row>
        <row r="69">
          <cell r="A69">
            <v>3350</v>
          </cell>
          <cell r="B69" t="str">
            <v>Tensores en estribos de puentes</v>
          </cell>
          <cell r="C69" t="str">
            <v>m</v>
          </cell>
          <cell r="D69">
            <v>90000</v>
          </cell>
        </row>
        <row r="70">
          <cell r="A70">
            <v>3400</v>
          </cell>
          <cell r="B70" t="str">
            <v>Tierra orgánica</v>
          </cell>
          <cell r="C70" t="str">
            <v>m3</v>
          </cell>
          <cell r="D70">
            <v>15000</v>
          </cell>
        </row>
        <row r="71">
          <cell r="A71">
            <v>4300</v>
          </cell>
          <cell r="B71" t="str">
            <v xml:space="preserve">Triturado </v>
          </cell>
          <cell r="C71" t="str">
            <v>m3</v>
          </cell>
          <cell r="D71">
            <v>25000</v>
          </cell>
        </row>
        <row r="72">
          <cell r="A72">
            <v>4350</v>
          </cell>
          <cell r="B72" t="str">
            <v>Tubería de concreto D=0.20m</v>
          </cell>
          <cell r="C72" t="str">
            <v>m</v>
          </cell>
          <cell r="D72">
            <v>14000</v>
          </cell>
        </row>
        <row r="73">
          <cell r="A73">
            <v>4400</v>
          </cell>
          <cell r="B73" t="str">
            <v>Tubería de concreto D=900 mm</v>
          </cell>
          <cell r="C73" t="str">
            <v>ml</v>
          </cell>
          <cell r="D73">
            <v>190000</v>
          </cell>
        </row>
        <row r="74">
          <cell r="A74">
            <v>4500</v>
          </cell>
          <cell r="B74" t="str">
            <v>Tubería de concreto D=1 m</v>
          </cell>
          <cell r="C74" t="str">
            <v>ml</v>
          </cell>
          <cell r="D74">
            <v>120000</v>
          </cell>
        </row>
        <row r="75">
          <cell r="A75">
            <v>60100</v>
          </cell>
          <cell r="B75" t="str">
            <v>Obrero</v>
          </cell>
          <cell r="C75" t="str">
            <v>día</v>
          </cell>
          <cell r="D75">
            <v>19500</v>
          </cell>
        </row>
        <row r="76">
          <cell r="A76">
            <v>60200</v>
          </cell>
          <cell r="B76" t="str">
            <v>Ayudante</v>
          </cell>
          <cell r="C76" t="str">
            <v>día</v>
          </cell>
          <cell r="D76">
            <v>19500</v>
          </cell>
        </row>
        <row r="77">
          <cell r="A77">
            <v>60500</v>
          </cell>
          <cell r="B77" t="str">
            <v>Encargado</v>
          </cell>
          <cell r="C77" t="str">
            <v>día</v>
          </cell>
          <cell r="D77">
            <v>52500</v>
          </cell>
        </row>
        <row r="78">
          <cell r="A78">
            <v>60600</v>
          </cell>
          <cell r="B78" t="str">
            <v>Minero</v>
          </cell>
          <cell r="C78" t="str">
            <v>día</v>
          </cell>
          <cell r="D78">
            <v>42000</v>
          </cell>
        </row>
        <row r="79">
          <cell r="A79">
            <v>60700</v>
          </cell>
          <cell r="B79" t="str">
            <v>Oficial</v>
          </cell>
          <cell r="C79" t="str">
            <v>día</v>
          </cell>
          <cell r="D79">
            <v>42000</v>
          </cell>
        </row>
        <row r="80">
          <cell r="A80">
            <v>60900</v>
          </cell>
          <cell r="B80" t="str">
            <v>Rastrillero</v>
          </cell>
          <cell r="C80" t="str">
            <v>día</v>
          </cell>
          <cell r="D80">
            <v>25200</v>
          </cell>
        </row>
        <row r="81">
          <cell r="A81">
            <v>70020</v>
          </cell>
          <cell r="B81" t="str">
            <v>Tractor Sobre Orugas D6D</v>
          </cell>
          <cell r="C81" t="str">
            <v>hr</v>
          </cell>
          <cell r="D81">
            <v>70000</v>
          </cell>
        </row>
        <row r="82">
          <cell r="A82">
            <v>70080</v>
          </cell>
          <cell r="B82" t="str">
            <v>Cargador sobre Llantas Cat 928 F</v>
          </cell>
          <cell r="C82" t="str">
            <v>hr</v>
          </cell>
          <cell r="D82">
            <v>45000</v>
          </cell>
        </row>
        <row r="83">
          <cell r="A83">
            <v>70100</v>
          </cell>
          <cell r="B83" t="str">
            <v xml:space="preserve">Carrotanque  </v>
          </cell>
          <cell r="C83" t="str">
            <v>hr</v>
          </cell>
          <cell r="D83">
            <v>25000</v>
          </cell>
        </row>
        <row r="84">
          <cell r="A84">
            <v>70150</v>
          </cell>
          <cell r="B84" t="str">
            <v>Carrotanque irrigador</v>
          </cell>
          <cell r="C84" t="str">
            <v>hr</v>
          </cell>
          <cell r="D84">
            <v>25000</v>
          </cell>
        </row>
        <row r="85">
          <cell r="A85">
            <v>70200</v>
          </cell>
          <cell r="B85" t="str">
            <v>Compactador de llantas</v>
          </cell>
          <cell r="C85" t="str">
            <v>hr</v>
          </cell>
          <cell r="D85">
            <v>40000</v>
          </cell>
        </row>
        <row r="86">
          <cell r="A86">
            <v>70500</v>
          </cell>
          <cell r="B86" t="str">
            <v>Compactador Ingersoll Rand SD70D</v>
          </cell>
          <cell r="C86" t="str">
            <v>hr</v>
          </cell>
          <cell r="D86">
            <v>45000</v>
          </cell>
        </row>
        <row r="87">
          <cell r="A87">
            <v>70600</v>
          </cell>
          <cell r="B87" t="str">
            <v>Compactador Ingersoll Rand SD70DA</v>
          </cell>
          <cell r="C87" t="str">
            <v>hr</v>
          </cell>
          <cell r="D87">
            <v>45000</v>
          </cell>
        </row>
        <row r="88">
          <cell r="A88">
            <v>70700</v>
          </cell>
          <cell r="B88" t="str">
            <v>Compresor Ingersoll Rand  PS185W</v>
          </cell>
          <cell r="C88" t="str">
            <v>hr</v>
          </cell>
          <cell r="D88">
            <v>24000</v>
          </cell>
        </row>
        <row r="89">
          <cell r="A89">
            <v>70800</v>
          </cell>
          <cell r="B89" t="str">
            <v>Excavadora Caterpillar 320</v>
          </cell>
          <cell r="C89" t="str">
            <v>hr</v>
          </cell>
          <cell r="D89">
            <v>60000</v>
          </cell>
        </row>
        <row r="90">
          <cell r="A90">
            <v>70900</v>
          </cell>
          <cell r="B90" t="str">
            <v>Grúa</v>
          </cell>
          <cell r="C90" t="str">
            <v>hr</v>
          </cell>
          <cell r="D90">
            <v>25000</v>
          </cell>
        </row>
        <row r="91">
          <cell r="A91">
            <v>71045</v>
          </cell>
          <cell r="B91" t="str">
            <v>Mezcladora 1/2 sco</v>
          </cell>
          <cell r="C91" t="str">
            <v>día</v>
          </cell>
          <cell r="D91">
            <v>20000</v>
          </cell>
        </row>
        <row r="92">
          <cell r="A92">
            <v>71080</v>
          </cell>
          <cell r="B92" t="str">
            <v>Motobomba 3 hp</v>
          </cell>
          <cell r="C92" t="str">
            <v>día</v>
          </cell>
          <cell r="D92">
            <v>20000</v>
          </cell>
        </row>
        <row r="93">
          <cell r="A93">
            <v>71100</v>
          </cell>
          <cell r="B93" t="str">
            <v>Motoniveladora Caterpillar 120</v>
          </cell>
          <cell r="C93" t="str">
            <v>hr</v>
          </cell>
          <cell r="D93">
            <v>60000</v>
          </cell>
        </row>
        <row r="94">
          <cell r="A94">
            <v>71200</v>
          </cell>
          <cell r="B94" t="str">
            <v>Pavimentadora Lee Boy 8000 B</v>
          </cell>
          <cell r="C94" t="str">
            <v>hr</v>
          </cell>
          <cell r="D94">
            <v>50000</v>
          </cell>
        </row>
        <row r="95">
          <cell r="A95">
            <v>71250</v>
          </cell>
          <cell r="B95" t="str">
            <v xml:space="preserve">Perfiladora CMI </v>
          </cell>
          <cell r="C95" t="str">
            <v>hr</v>
          </cell>
          <cell r="D95">
            <v>400000</v>
          </cell>
        </row>
        <row r="96">
          <cell r="A96">
            <v>71300</v>
          </cell>
          <cell r="B96" t="str">
            <v>Placa vibratoria</v>
          </cell>
          <cell r="C96" t="str">
            <v>hr</v>
          </cell>
          <cell r="D96">
            <v>4000</v>
          </cell>
        </row>
        <row r="97">
          <cell r="A97">
            <v>71400</v>
          </cell>
          <cell r="B97" t="str">
            <v>Retroexcavadora Caterpillar 416</v>
          </cell>
          <cell r="C97" t="str">
            <v>hr</v>
          </cell>
          <cell r="D97">
            <v>35000</v>
          </cell>
        </row>
        <row r="98">
          <cell r="A98">
            <v>71600</v>
          </cell>
          <cell r="B98" t="str">
            <v>Compactador Vertical Ingersoll RX-65</v>
          </cell>
          <cell r="C98" t="str">
            <v>hr</v>
          </cell>
          <cell r="D98">
            <v>4000</v>
          </cell>
        </row>
        <row r="99">
          <cell r="A99">
            <v>71700</v>
          </cell>
          <cell r="B99" t="str">
            <v>Vibrador para concreto</v>
          </cell>
          <cell r="C99" t="str">
            <v>hr</v>
          </cell>
          <cell r="D99">
            <v>2000</v>
          </cell>
        </row>
        <row r="100">
          <cell r="A100">
            <v>80010</v>
          </cell>
          <cell r="B100" t="str">
            <v>Acometida secundaria del transformador</v>
          </cell>
          <cell r="C100" t="str">
            <v>un</v>
          </cell>
          <cell r="D100">
            <v>250000</v>
          </cell>
        </row>
        <row r="101">
          <cell r="A101">
            <v>80020</v>
          </cell>
          <cell r="B101" t="str">
            <v>Acometida subterránea B.T. Entre estructuras con luminaria</v>
          </cell>
          <cell r="C101" t="str">
            <v>un</v>
          </cell>
          <cell r="D101">
            <v>28000</v>
          </cell>
        </row>
        <row r="102">
          <cell r="A102">
            <v>80040</v>
          </cell>
          <cell r="B102" t="str">
            <v>Caja para control de alumbrado</v>
          </cell>
          <cell r="C102" t="str">
            <v>un</v>
          </cell>
          <cell r="D102">
            <v>1000000</v>
          </cell>
        </row>
        <row r="103">
          <cell r="A103">
            <v>80100</v>
          </cell>
          <cell r="B103" t="str">
            <v>Derechos de salida</v>
          </cell>
          <cell r="C103" t="str">
            <v>m3</v>
          </cell>
          <cell r="D103">
            <v>1500</v>
          </cell>
        </row>
        <row r="104">
          <cell r="A104">
            <v>80150</v>
          </cell>
          <cell r="B104" t="str">
            <v>Derechos de botada</v>
          </cell>
          <cell r="C104" t="str">
            <v>m3</v>
          </cell>
          <cell r="D104">
            <v>2000</v>
          </cell>
        </row>
        <row r="105">
          <cell r="A105">
            <v>80200</v>
          </cell>
          <cell r="B105" t="str">
            <v>Imprimación</v>
          </cell>
          <cell r="C105" t="str">
            <v>m2</v>
          </cell>
          <cell r="D105">
            <v>1030</v>
          </cell>
        </row>
        <row r="106">
          <cell r="A106">
            <v>80250</v>
          </cell>
          <cell r="B106" t="str">
            <v>Linea de demarcación</v>
          </cell>
          <cell r="C106" t="str">
            <v>ml</v>
          </cell>
          <cell r="D106">
            <v>3400</v>
          </cell>
        </row>
        <row r="107">
          <cell r="A107">
            <v>80260</v>
          </cell>
          <cell r="B107" t="str">
            <v>Linea de demarcación discontinua</v>
          </cell>
          <cell r="C107" t="str">
            <v>ml</v>
          </cell>
          <cell r="D107">
            <v>3200</v>
          </cell>
        </row>
        <row r="108">
          <cell r="A108">
            <v>80300</v>
          </cell>
          <cell r="B108" t="str">
            <v>Pilotaje D=0.60m</v>
          </cell>
          <cell r="C108" t="str">
            <v>ml</v>
          </cell>
          <cell r="D108">
            <v>250000</v>
          </cell>
        </row>
        <row r="109">
          <cell r="A109">
            <v>80400</v>
          </cell>
          <cell r="B109" t="str">
            <v>Pilotaje D=1.30m</v>
          </cell>
          <cell r="C109" t="str">
            <v>ml</v>
          </cell>
          <cell r="D109">
            <v>500000</v>
          </cell>
        </row>
        <row r="110">
          <cell r="A110">
            <v>80450</v>
          </cell>
          <cell r="B110" t="str">
            <v>Subestación aérea 37,5 KVA-1D 2000V</v>
          </cell>
          <cell r="C110" t="str">
            <v>un</v>
          </cell>
          <cell r="D110">
            <v>4500000</v>
          </cell>
        </row>
        <row r="111">
          <cell r="A111">
            <v>80500</v>
          </cell>
          <cell r="B111" t="str">
            <v>Transporte agregados a la obra</v>
          </cell>
          <cell r="C111" t="str">
            <v>m3-km</v>
          </cell>
          <cell r="D111">
            <v>350</v>
          </cell>
        </row>
        <row r="112">
          <cell r="A112">
            <v>80600</v>
          </cell>
          <cell r="B112" t="str">
            <v>Transporte de acero de refuerzo</v>
          </cell>
          <cell r="C112" t="str">
            <v>kg</v>
          </cell>
          <cell r="D112">
            <v>20</v>
          </cell>
        </row>
        <row r="113">
          <cell r="A113">
            <v>80650</v>
          </cell>
          <cell r="B113" t="str">
            <v>Transporte de arboles</v>
          </cell>
          <cell r="C113" t="str">
            <v>un</v>
          </cell>
          <cell r="D113">
            <v>50000</v>
          </cell>
        </row>
        <row r="114">
          <cell r="A114">
            <v>80700</v>
          </cell>
          <cell r="B114" t="str">
            <v>Transporte de arena (suelta)</v>
          </cell>
          <cell r="C114" t="str">
            <v>m3-km</v>
          </cell>
          <cell r="D114">
            <v>350</v>
          </cell>
        </row>
        <row r="115">
          <cell r="A115">
            <v>80900</v>
          </cell>
          <cell r="B115" t="str">
            <v>Transporte de base granular (suelta)</v>
          </cell>
          <cell r="C115" t="str">
            <v>m3-km</v>
          </cell>
          <cell r="D115">
            <v>350</v>
          </cell>
        </row>
        <row r="116">
          <cell r="A116">
            <v>80935</v>
          </cell>
          <cell r="B116" t="str">
            <v>Transporte de maquinaria</v>
          </cell>
          <cell r="C116" t="str">
            <v>km</v>
          </cell>
          <cell r="D116">
            <v>400</v>
          </cell>
        </row>
        <row r="117">
          <cell r="A117">
            <v>80940</v>
          </cell>
          <cell r="B117" t="str">
            <v>Transporte de materiales</v>
          </cell>
          <cell r="C117" t="str">
            <v>m3-km</v>
          </cell>
          <cell r="D117">
            <v>480</v>
          </cell>
        </row>
        <row r="118">
          <cell r="A118">
            <v>80950</v>
          </cell>
          <cell r="B118" t="str">
            <v>Transporte de mat.explanaciones</v>
          </cell>
          <cell r="C118" t="str">
            <v>m3-km</v>
          </cell>
          <cell r="D118">
            <v>480</v>
          </cell>
        </row>
        <row r="119">
          <cell r="A119">
            <v>80970</v>
          </cell>
          <cell r="B119" t="str">
            <v>Transporte de material derrumbes</v>
          </cell>
          <cell r="C119" t="str">
            <v>m3-km</v>
          </cell>
          <cell r="D119">
            <v>500</v>
          </cell>
        </row>
        <row r="120">
          <cell r="A120">
            <v>81000</v>
          </cell>
          <cell r="B120" t="str">
            <v>Transporte de mezcla asfáltica</v>
          </cell>
          <cell r="C120" t="str">
            <v>m3-km</v>
          </cell>
          <cell r="D120">
            <v>400</v>
          </cell>
        </row>
        <row r="121">
          <cell r="A121">
            <v>81100</v>
          </cell>
          <cell r="B121" t="str">
            <v>Transporte de subbase</v>
          </cell>
          <cell r="C121" t="str">
            <v>m3-km</v>
          </cell>
          <cell r="D121">
            <v>350</v>
          </cell>
        </row>
        <row r="122">
          <cell r="A122">
            <v>81200</v>
          </cell>
          <cell r="B122" t="str">
            <v>Transporte de triturado (suelta)</v>
          </cell>
          <cell r="C122" t="str">
            <v>m3-km</v>
          </cell>
          <cell r="D122">
            <v>350</v>
          </cell>
        </row>
        <row r="123">
          <cell r="A123">
            <v>81300</v>
          </cell>
          <cell r="B123" t="str">
            <v>Transporte de tubería</v>
          </cell>
          <cell r="C123" t="str">
            <v>vj</v>
          </cell>
          <cell r="D123">
            <v>50000</v>
          </cell>
        </row>
        <row r="124">
          <cell r="A124">
            <v>81400</v>
          </cell>
          <cell r="B124" t="str">
            <v>Transporte escombros</v>
          </cell>
          <cell r="C124" t="str">
            <v>m3-km</v>
          </cell>
          <cell r="D124">
            <v>500</v>
          </cell>
        </row>
      </sheetData>
      <sheetData sheetId="1">
        <row r="7">
          <cell r="B7" t="str">
            <v>CODIGO</v>
          </cell>
          <cell r="C7" t="str">
            <v>DESCRIPCIÓN</v>
          </cell>
          <cell r="D7" t="str">
            <v>UN.</v>
          </cell>
          <cell r="E7" t="str">
            <v>CANT.</v>
          </cell>
          <cell r="F7" t="str">
            <v>V UNITARIO</v>
          </cell>
          <cell r="G7" t="str">
            <v>V TOTAL</v>
          </cell>
        </row>
        <row r="8">
          <cell r="B8">
            <v>1</v>
          </cell>
          <cell r="C8" t="str">
            <v xml:space="preserve">Desmonte, limpieza </v>
          </cell>
          <cell r="D8" t="str">
            <v>ha</v>
          </cell>
          <cell r="E8">
            <v>20</v>
          </cell>
          <cell r="F8">
            <v>836550</v>
          </cell>
          <cell r="G8">
            <v>16731000</v>
          </cell>
        </row>
        <row r="9">
          <cell r="B9">
            <v>2</v>
          </cell>
          <cell r="C9" t="str">
            <v>Traslado de arboles</v>
          </cell>
          <cell r="D9" t="str">
            <v>un</v>
          </cell>
          <cell r="E9">
            <v>10</v>
          </cell>
          <cell r="F9">
            <v>247715</v>
          </cell>
          <cell r="G9">
            <v>2477150</v>
          </cell>
        </row>
        <row r="10">
          <cell r="B10">
            <v>3</v>
          </cell>
          <cell r="C10" t="str">
            <v>Demolicion de Pavimentos, Pisos, Andenes y Bordillos</v>
          </cell>
          <cell r="D10" t="str">
            <v>m3</v>
          </cell>
          <cell r="E10">
            <v>960</v>
          </cell>
          <cell r="F10">
            <v>42848</v>
          </cell>
          <cell r="G10">
            <v>41134080</v>
          </cell>
        </row>
        <row r="11">
          <cell r="B11">
            <v>4</v>
          </cell>
          <cell r="C11" t="str">
            <v>Remocion de Cercas</v>
          </cell>
          <cell r="D11" t="str">
            <v>ml</v>
          </cell>
          <cell r="E11">
            <v>2600</v>
          </cell>
          <cell r="F11">
            <v>41912</v>
          </cell>
          <cell r="G11">
            <v>108971200</v>
          </cell>
        </row>
        <row r="12">
          <cell r="B12">
            <v>5</v>
          </cell>
          <cell r="C12" t="str">
            <v>Remocion de Servicios existentes</v>
          </cell>
          <cell r="D12" t="str">
            <v>un</v>
          </cell>
          <cell r="E12">
            <v>30</v>
          </cell>
          <cell r="F12">
            <v>54061</v>
          </cell>
          <cell r="G12">
            <v>1621830</v>
          </cell>
        </row>
        <row r="13">
          <cell r="B13">
            <v>6</v>
          </cell>
          <cell r="C13" t="str">
            <v>Excavación en material común de la explanación, canales y prestamos</v>
          </cell>
          <cell r="D13" t="str">
            <v>m3</v>
          </cell>
          <cell r="E13">
            <v>65600</v>
          </cell>
          <cell r="F13">
            <v>5886</v>
          </cell>
          <cell r="G13">
            <v>386121600</v>
          </cell>
        </row>
        <row r="14">
          <cell r="B14">
            <v>7</v>
          </cell>
          <cell r="C14" t="str">
            <v>Excavación en roca de la explanación, canales y prestamos</v>
          </cell>
          <cell r="D14" t="str">
            <v>m3</v>
          </cell>
          <cell r="E14">
            <v>15000</v>
          </cell>
          <cell r="F14">
            <v>43693</v>
          </cell>
          <cell r="G14">
            <v>655395000</v>
          </cell>
        </row>
        <row r="15">
          <cell r="B15">
            <v>8</v>
          </cell>
          <cell r="C15" t="str">
            <v>Terraplenes con materiales de préstamo</v>
          </cell>
          <cell r="D15" t="str">
            <v>m3</v>
          </cell>
          <cell r="E15">
            <v>106500</v>
          </cell>
          <cell r="F15">
            <v>13855</v>
          </cell>
          <cell r="G15">
            <v>1475557500</v>
          </cell>
        </row>
        <row r="16">
          <cell r="B16">
            <v>9</v>
          </cell>
          <cell r="C16" t="str">
            <v>Terraplenes con materiales del sitio</v>
          </cell>
          <cell r="D16" t="str">
            <v>m3</v>
          </cell>
          <cell r="E16">
            <v>30000</v>
          </cell>
          <cell r="F16">
            <v>7179</v>
          </cell>
          <cell r="G16">
            <v>215370000</v>
          </cell>
        </row>
        <row r="17">
          <cell r="B17">
            <v>10</v>
          </cell>
          <cell r="C17" t="str">
            <v>Sub-base granular</v>
          </cell>
          <cell r="D17" t="str">
            <v>m3</v>
          </cell>
          <cell r="E17">
            <v>13600</v>
          </cell>
          <cell r="F17">
            <v>49846</v>
          </cell>
          <cell r="G17">
            <v>677905600</v>
          </cell>
        </row>
        <row r="18">
          <cell r="B18">
            <v>11</v>
          </cell>
          <cell r="C18" t="str">
            <v>Base granular</v>
          </cell>
          <cell r="D18" t="str">
            <v>m3</v>
          </cell>
          <cell r="E18">
            <v>22500</v>
          </cell>
          <cell r="F18">
            <v>54916</v>
          </cell>
          <cell r="G18">
            <v>1235610000</v>
          </cell>
        </row>
        <row r="19">
          <cell r="B19">
            <v>12</v>
          </cell>
          <cell r="C19" t="str">
            <v>Cemento Asfaltico</v>
          </cell>
          <cell r="D19" t="str">
            <v>kg</v>
          </cell>
          <cell r="E19">
            <v>630000</v>
          </cell>
          <cell r="F19">
            <v>585</v>
          </cell>
          <cell r="G19">
            <v>368550000</v>
          </cell>
        </row>
        <row r="20">
          <cell r="B20">
            <v>13</v>
          </cell>
          <cell r="C20" t="str">
            <v>Concreto asfáltico MDC-1</v>
          </cell>
          <cell r="D20" t="str">
            <v>m3</v>
          </cell>
          <cell r="E20">
            <v>3000</v>
          </cell>
          <cell r="F20">
            <v>210311</v>
          </cell>
          <cell r="G20">
            <v>630933000</v>
          </cell>
        </row>
        <row r="21">
          <cell r="B21">
            <v>14</v>
          </cell>
          <cell r="C21" t="str">
            <v>Concreto asfáltico MDC-2</v>
          </cell>
          <cell r="D21" t="str">
            <v>m3</v>
          </cell>
          <cell r="E21">
            <v>3000</v>
          </cell>
          <cell r="F21">
            <v>215381</v>
          </cell>
          <cell r="G21">
            <v>646143000</v>
          </cell>
        </row>
        <row r="22">
          <cell r="B22">
            <v>15</v>
          </cell>
          <cell r="C22" t="str">
            <v>Imprimacion</v>
          </cell>
          <cell r="D22" t="str">
            <v>m2</v>
          </cell>
          <cell r="E22">
            <v>83000</v>
          </cell>
          <cell r="F22">
            <v>1339</v>
          </cell>
          <cell r="G22">
            <v>111137000</v>
          </cell>
        </row>
        <row r="23">
          <cell r="B23">
            <v>16</v>
          </cell>
          <cell r="C23" t="str">
            <v>Excavación varias en material comun seco</v>
          </cell>
          <cell r="D23" t="str">
            <v>m3</v>
          </cell>
          <cell r="E23">
            <v>2000</v>
          </cell>
          <cell r="F23">
            <v>7901</v>
          </cell>
          <cell r="G23">
            <v>15802000</v>
          </cell>
        </row>
        <row r="24">
          <cell r="B24">
            <v>17</v>
          </cell>
          <cell r="C24" t="str">
            <v>Excavación varias en roca en seco</v>
          </cell>
          <cell r="D24" t="str">
            <v>m3</v>
          </cell>
          <cell r="E24">
            <v>900</v>
          </cell>
          <cell r="F24">
            <v>115662</v>
          </cell>
          <cell r="G24">
            <v>104095800</v>
          </cell>
        </row>
        <row r="25">
          <cell r="B25">
            <v>18</v>
          </cell>
          <cell r="C25" t="str">
            <v>Rellenos a mano con material del sitio (obras de arte)</v>
          </cell>
          <cell r="D25" t="str">
            <v>m3</v>
          </cell>
          <cell r="E25">
            <v>800</v>
          </cell>
          <cell r="F25">
            <v>13792</v>
          </cell>
          <cell r="G25">
            <v>11033600</v>
          </cell>
        </row>
        <row r="26">
          <cell r="B26">
            <v>19</v>
          </cell>
          <cell r="C26" t="str">
            <v>Rellenos a mano para estructuras con material de préstamo</v>
          </cell>
          <cell r="D26" t="str">
            <v>m3</v>
          </cell>
          <cell r="E26">
            <v>900</v>
          </cell>
          <cell r="F26">
            <v>41646</v>
          </cell>
          <cell r="G26">
            <v>37481400</v>
          </cell>
        </row>
        <row r="27">
          <cell r="B27">
            <v>20</v>
          </cell>
          <cell r="C27" t="str">
            <v>Pilotes Preexcavados D=60cm</v>
          </cell>
          <cell r="D27" t="str">
            <v>ml</v>
          </cell>
          <cell r="E27">
            <v>200</v>
          </cell>
          <cell r="F27">
            <v>839021</v>
          </cell>
          <cell r="G27">
            <v>167804200</v>
          </cell>
        </row>
        <row r="28">
          <cell r="B28">
            <v>21</v>
          </cell>
          <cell r="C28" t="str">
            <v>Concreto clase D (3000 PSI)   (Boxculvert y Aletas)</v>
          </cell>
          <cell r="D28" t="str">
            <v>m3</v>
          </cell>
          <cell r="E28">
            <v>1300</v>
          </cell>
          <cell r="F28">
            <v>474994</v>
          </cell>
          <cell r="G28">
            <v>617492200</v>
          </cell>
        </row>
        <row r="29">
          <cell r="B29">
            <v>22</v>
          </cell>
          <cell r="C29" t="str">
            <v>Concreto clase F (2000 PSI)</v>
          </cell>
          <cell r="D29" t="str">
            <v>m3</v>
          </cell>
          <cell r="E29">
            <v>90</v>
          </cell>
          <cell r="F29">
            <v>330740</v>
          </cell>
          <cell r="G29">
            <v>29766600</v>
          </cell>
        </row>
        <row r="30">
          <cell r="B30">
            <v>23</v>
          </cell>
          <cell r="C30" t="str">
            <v>Concreto 4000 psi (280 kg/cm2) Clase C (Placa - Puente)</v>
          </cell>
          <cell r="D30" t="str">
            <v>m3</v>
          </cell>
          <cell r="E30">
            <v>190</v>
          </cell>
          <cell r="F30">
            <v>637494</v>
          </cell>
          <cell r="G30">
            <v>121123860</v>
          </cell>
        </row>
        <row r="31">
          <cell r="B31">
            <v>24</v>
          </cell>
          <cell r="C31" t="str">
            <v>Concreto 5000 psi ( 350 kg/cm2) Clase A  (Vigas y Riostras)</v>
          </cell>
          <cell r="D31" t="str">
            <v>m3</v>
          </cell>
          <cell r="E31">
            <v>246</v>
          </cell>
          <cell r="F31">
            <v>737724</v>
          </cell>
          <cell r="G31">
            <v>181480104</v>
          </cell>
        </row>
        <row r="32">
          <cell r="B32">
            <v>25</v>
          </cell>
          <cell r="C32" t="str">
            <v>Acero de refuerzo 60.000 psi</v>
          </cell>
          <cell r="D32" t="str">
            <v>kg</v>
          </cell>
          <cell r="E32">
            <v>195000</v>
          </cell>
          <cell r="F32">
            <v>1695</v>
          </cell>
          <cell r="G32">
            <v>330525000</v>
          </cell>
        </row>
        <row r="33">
          <cell r="B33">
            <v>26</v>
          </cell>
          <cell r="C33" t="str">
            <v>Apoyos elastomericos D-60</v>
          </cell>
          <cell r="D33" t="str">
            <v>un</v>
          </cell>
          <cell r="E33">
            <v>14</v>
          </cell>
          <cell r="F33">
            <v>299000</v>
          </cell>
          <cell r="G33">
            <v>4186000</v>
          </cell>
        </row>
        <row r="34">
          <cell r="B34">
            <v>27</v>
          </cell>
          <cell r="C34" t="str">
            <v>Juntas tipo freyssinet M-80</v>
          </cell>
          <cell r="D34" t="str">
            <v>ml</v>
          </cell>
          <cell r="E34">
            <v>40</v>
          </cell>
          <cell r="F34">
            <v>650000</v>
          </cell>
          <cell r="G34">
            <v>26000000</v>
          </cell>
        </row>
        <row r="35">
          <cell r="B35">
            <v>28</v>
          </cell>
          <cell r="C35" t="str">
            <v>Tubería concreto reforzado D=1m  Concreto Clase C (4000 PSI)</v>
          </cell>
          <cell r="D35" t="str">
            <v>ml</v>
          </cell>
          <cell r="E35">
            <v>600</v>
          </cell>
          <cell r="F35">
            <v>198341</v>
          </cell>
          <cell r="G35">
            <v>119004600</v>
          </cell>
        </row>
        <row r="36">
          <cell r="B36">
            <v>29</v>
          </cell>
          <cell r="C36" t="str">
            <v>Cunetas en concreto 0,18 m3/ml Concreto Clase F (2000 PSI)</v>
          </cell>
          <cell r="D36" t="str">
            <v>ml</v>
          </cell>
          <cell r="E36">
            <v>1000</v>
          </cell>
          <cell r="F36">
            <v>60488</v>
          </cell>
          <cell r="G36">
            <v>60488000</v>
          </cell>
        </row>
        <row r="37">
          <cell r="B37">
            <v>30</v>
          </cell>
          <cell r="C37" t="str">
            <v>Bordillos y sardineles concreto Clase D (3000 PSI)    0.30 m3/ml</v>
          </cell>
          <cell r="D37" t="str">
            <v>ml</v>
          </cell>
          <cell r="E37">
            <v>1736</v>
          </cell>
          <cell r="F37">
            <v>96487</v>
          </cell>
          <cell r="G37">
            <v>167501432</v>
          </cell>
        </row>
        <row r="38">
          <cell r="B38">
            <v>31</v>
          </cell>
          <cell r="C38" t="str">
            <v>Anden en concreto clase D (3000 PSI)   0.27 m3/ml</v>
          </cell>
          <cell r="D38" t="str">
            <v>ml</v>
          </cell>
          <cell r="E38">
            <v>868</v>
          </cell>
          <cell r="F38">
            <v>107842</v>
          </cell>
          <cell r="G38">
            <v>93606856</v>
          </cell>
        </row>
        <row r="39">
          <cell r="B39">
            <v>32</v>
          </cell>
          <cell r="C39" t="str">
            <v>Cables para postensado de 1/2" para 10,50 t/m</v>
          </cell>
          <cell r="D39" t="str">
            <v>ml</v>
          </cell>
          <cell r="E39">
            <v>19500</v>
          </cell>
          <cell r="F39">
            <v>10140</v>
          </cell>
          <cell r="G39">
            <v>197730000</v>
          </cell>
        </row>
        <row r="40">
          <cell r="B40">
            <v>33</v>
          </cell>
          <cell r="C40" t="str">
            <v>Retiro de señales verticales</v>
          </cell>
          <cell r="D40" t="str">
            <v>un</v>
          </cell>
          <cell r="E40">
            <v>60</v>
          </cell>
          <cell r="F40">
            <v>9203</v>
          </cell>
          <cell r="G40">
            <v>552180</v>
          </cell>
        </row>
        <row r="41">
          <cell r="B41">
            <v>34</v>
          </cell>
          <cell r="C41" t="str">
            <v>Líneas de demarcación contínuas</v>
          </cell>
          <cell r="D41" t="str">
            <v>ml</v>
          </cell>
          <cell r="E41">
            <v>15000</v>
          </cell>
          <cell r="F41">
            <v>4420</v>
          </cell>
          <cell r="G41">
            <v>66300000</v>
          </cell>
        </row>
        <row r="42">
          <cell r="B42">
            <v>35</v>
          </cell>
          <cell r="C42" t="str">
            <v>Líneas de demarcación discontínuas</v>
          </cell>
          <cell r="D42" t="str">
            <v>ml</v>
          </cell>
          <cell r="E42">
            <v>3500</v>
          </cell>
          <cell r="F42">
            <v>4160</v>
          </cell>
          <cell r="G42">
            <v>14560000</v>
          </cell>
        </row>
        <row r="43">
          <cell r="B43">
            <v>36</v>
          </cell>
          <cell r="C43" t="str">
            <v>Señales de tachas reflectivas</v>
          </cell>
          <cell r="D43" t="str">
            <v>un</v>
          </cell>
          <cell r="E43">
            <v>1000</v>
          </cell>
          <cell r="F43">
            <v>10951</v>
          </cell>
          <cell r="G43">
            <v>10951000</v>
          </cell>
        </row>
        <row r="44">
          <cell r="B44">
            <v>37</v>
          </cell>
          <cell r="C44" t="str">
            <v>Señales de tachas estoperolas (montables)</v>
          </cell>
          <cell r="D44" t="str">
            <v>un</v>
          </cell>
          <cell r="E44">
            <v>6000</v>
          </cell>
          <cell r="F44">
            <v>8921</v>
          </cell>
          <cell r="G44">
            <v>53526000</v>
          </cell>
        </row>
        <row r="45">
          <cell r="B45">
            <v>38</v>
          </cell>
          <cell r="C45" t="str">
            <v>Señales preventivas y reglamentarias</v>
          </cell>
          <cell r="D45" t="str">
            <v>un</v>
          </cell>
          <cell r="E45">
            <v>10</v>
          </cell>
          <cell r="F45">
            <v>118525</v>
          </cell>
          <cell r="G45">
            <v>1185250</v>
          </cell>
        </row>
        <row r="46">
          <cell r="B46">
            <v>39</v>
          </cell>
          <cell r="C46" t="str">
            <v>Señales viales tamaño 144x30</v>
          </cell>
          <cell r="D46" t="str">
            <v>un</v>
          </cell>
          <cell r="E46">
            <v>15</v>
          </cell>
          <cell r="F46">
            <v>144525</v>
          </cell>
          <cell r="G46">
            <v>2167875</v>
          </cell>
        </row>
        <row r="47">
          <cell r="B47">
            <v>40</v>
          </cell>
          <cell r="C47" t="str">
            <v>Señales viales tamaño 144x60 (2 renglones)</v>
          </cell>
          <cell r="D47" t="str">
            <v>un</v>
          </cell>
          <cell r="E47">
            <v>18</v>
          </cell>
          <cell r="F47">
            <v>183525</v>
          </cell>
          <cell r="G47">
            <v>3303450</v>
          </cell>
        </row>
        <row r="48">
          <cell r="B48">
            <v>41</v>
          </cell>
          <cell r="C48" t="str">
            <v>Señales viales tamaño 144x60 (3 renglones)</v>
          </cell>
          <cell r="D48" t="str">
            <v>un</v>
          </cell>
          <cell r="E48">
            <v>13</v>
          </cell>
          <cell r="F48">
            <v>248525</v>
          </cell>
          <cell r="G48">
            <v>3230825</v>
          </cell>
        </row>
        <row r="49">
          <cell r="B49">
            <v>42</v>
          </cell>
          <cell r="C49" t="str">
            <v>Suministro e instalación de postes de referencia</v>
          </cell>
          <cell r="D49" t="str">
            <v>un</v>
          </cell>
          <cell r="E49">
            <v>4</v>
          </cell>
          <cell r="F49">
            <v>53525</v>
          </cell>
          <cell r="G49">
            <v>214100</v>
          </cell>
        </row>
        <row r="50">
          <cell r="B50">
            <v>43</v>
          </cell>
          <cell r="C50" t="str">
            <v>Defensas metálicas</v>
          </cell>
          <cell r="D50" t="str">
            <v>ml</v>
          </cell>
          <cell r="E50">
            <v>5000</v>
          </cell>
          <cell r="F50">
            <v>79525</v>
          </cell>
          <cell r="G50">
            <v>397625000</v>
          </cell>
        </row>
        <row r="51">
          <cell r="B51">
            <v>44</v>
          </cell>
          <cell r="C51" t="str">
            <v>Terminales para defensas metálicas</v>
          </cell>
          <cell r="D51" t="str">
            <v>un</v>
          </cell>
          <cell r="E51">
            <v>50</v>
          </cell>
          <cell r="F51">
            <v>52555</v>
          </cell>
          <cell r="G51">
            <v>2627750</v>
          </cell>
        </row>
        <row r="52">
          <cell r="B52">
            <v>45</v>
          </cell>
          <cell r="C52" t="str">
            <v>Cercas postes de concreto con alambra de puas</v>
          </cell>
          <cell r="D52" t="str">
            <v>ml</v>
          </cell>
          <cell r="E52">
            <v>1500</v>
          </cell>
          <cell r="F52">
            <v>16034</v>
          </cell>
          <cell r="G52">
            <v>24051000</v>
          </cell>
        </row>
        <row r="53">
          <cell r="B53">
            <v>46</v>
          </cell>
          <cell r="C53" t="str">
            <v>Cercas postes de concreto con malla eslabonada</v>
          </cell>
          <cell r="D53" t="str">
            <v>ml</v>
          </cell>
          <cell r="E53">
            <v>500</v>
          </cell>
          <cell r="F53">
            <v>30943</v>
          </cell>
          <cell r="G53">
            <v>15471500</v>
          </cell>
        </row>
        <row r="54">
          <cell r="B54">
            <v>47</v>
          </cell>
          <cell r="C54" t="str">
            <v>Empradización</v>
          </cell>
          <cell r="D54" t="str">
            <v>m2</v>
          </cell>
          <cell r="E54">
            <v>40000</v>
          </cell>
          <cell r="F54">
            <v>9233</v>
          </cell>
          <cell r="G54">
            <v>369320000</v>
          </cell>
        </row>
        <row r="55">
          <cell r="B55">
            <v>48</v>
          </cell>
          <cell r="C55" t="str">
            <v>Transporte de materiales provenientes de Excavaciones</v>
          </cell>
          <cell r="D55" t="str">
            <v>m3-km</v>
          </cell>
          <cell r="E55">
            <v>83000</v>
          </cell>
          <cell r="F55">
            <v>624</v>
          </cell>
          <cell r="G55">
            <v>51792000</v>
          </cell>
        </row>
        <row r="56">
          <cell r="B56">
            <v>49</v>
          </cell>
          <cell r="C56" t="str">
            <v>Transporte de materiales de préstamo para terraplenes</v>
          </cell>
          <cell r="D56" t="str">
            <v>m3-km</v>
          </cell>
          <cell r="E56">
            <v>1395000</v>
          </cell>
          <cell r="F56">
            <v>624</v>
          </cell>
          <cell r="G56">
            <v>870480000</v>
          </cell>
        </row>
        <row r="57">
          <cell r="B57">
            <v>50</v>
          </cell>
          <cell r="C57" t="str">
            <v>Transporte de materiales del sitio para terraplenes</v>
          </cell>
          <cell r="D57" t="str">
            <v>m3-km</v>
          </cell>
          <cell r="E57">
            <v>19000</v>
          </cell>
          <cell r="F57">
            <v>624</v>
          </cell>
          <cell r="G57">
            <v>11856000</v>
          </cell>
        </row>
        <row r="58">
          <cell r="B58">
            <v>51</v>
          </cell>
          <cell r="C58" t="str">
            <v>Lamparas de alumbrado</v>
          </cell>
          <cell r="D58" t="str">
            <v>un</v>
          </cell>
          <cell r="E58">
            <v>200</v>
          </cell>
          <cell r="F58">
            <v>386243</v>
          </cell>
          <cell r="G58">
            <v>77248600</v>
          </cell>
        </row>
        <row r="59">
          <cell r="B59">
            <v>52</v>
          </cell>
          <cell r="C59" t="str">
            <v>Estructura tipo 602T</v>
          </cell>
          <cell r="D59" t="str">
            <v>un</v>
          </cell>
          <cell r="E59">
            <v>4</v>
          </cell>
          <cell r="F59">
            <v>1820000</v>
          </cell>
          <cell r="G59">
            <v>7280000</v>
          </cell>
        </row>
        <row r="60">
          <cell r="B60">
            <v>53</v>
          </cell>
          <cell r="C60" t="str">
            <v>Estructura tipo 553-514</v>
          </cell>
          <cell r="D60" t="str">
            <v>un</v>
          </cell>
          <cell r="E60">
            <v>1</v>
          </cell>
          <cell r="F60">
            <v>1495000</v>
          </cell>
          <cell r="G60">
            <v>1495000</v>
          </cell>
        </row>
        <row r="61">
          <cell r="B61">
            <v>54</v>
          </cell>
          <cell r="C61" t="str">
            <v>Subestacion aerea 37,5 KVA-1D 2000V</v>
          </cell>
          <cell r="D61" t="str">
            <v>un</v>
          </cell>
          <cell r="E61">
            <v>3</v>
          </cell>
          <cell r="F61">
            <v>5850000</v>
          </cell>
          <cell r="G61">
            <v>17550000</v>
          </cell>
        </row>
        <row r="62">
          <cell r="B62">
            <v>55</v>
          </cell>
          <cell r="C62" t="str">
            <v>Estructuras para luminarias</v>
          </cell>
          <cell r="D62" t="str">
            <v>un</v>
          </cell>
          <cell r="E62">
            <v>110</v>
          </cell>
          <cell r="F62">
            <v>559000</v>
          </cell>
          <cell r="G62">
            <v>61490000</v>
          </cell>
        </row>
        <row r="63">
          <cell r="B63">
            <v>56</v>
          </cell>
          <cell r="C63" t="str">
            <v>Linea aerea #2AWG Cu Desnudo 15kv</v>
          </cell>
          <cell r="D63" t="str">
            <v>un</v>
          </cell>
          <cell r="E63">
            <v>1600</v>
          </cell>
          <cell r="F63">
            <v>19500</v>
          </cell>
          <cell r="G63">
            <v>31200000</v>
          </cell>
        </row>
        <row r="64">
          <cell r="B64">
            <v>57</v>
          </cell>
          <cell r="C64" t="str">
            <v>Acometida secundaria del transformador</v>
          </cell>
          <cell r="D64" t="str">
            <v>un</v>
          </cell>
          <cell r="E64">
            <v>80</v>
          </cell>
          <cell r="F64">
            <v>325000</v>
          </cell>
          <cell r="G64">
            <v>26000000</v>
          </cell>
        </row>
        <row r="65">
          <cell r="B65">
            <v>58</v>
          </cell>
          <cell r="C65" t="str">
            <v>Acometida subterranea B.T. entre estructuras con lumina</v>
          </cell>
          <cell r="D65" t="str">
            <v>un</v>
          </cell>
          <cell r="E65">
            <v>3500</v>
          </cell>
          <cell r="F65">
            <v>36400</v>
          </cell>
          <cell r="G65">
            <v>127400000</v>
          </cell>
        </row>
        <row r="66">
          <cell r="B66">
            <v>59</v>
          </cell>
          <cell r="C66" t="str">
            <v>Caja para control de alumbrado</v>
          </cell>
          <cell r="D66" t="str">
            <v>un</v>
          </cell>
          <cell r="E66">
            <v>20</v>
          </cell>
          <cell r="F66">
            <v>1300000</v>
          </cell>
          <cell r="G66">
            <v>26000000</v>
          </cell>
        </row>
        <row r="67">
          <cell r="B67">
            <v>60</v>
          </cell>
          <cell r="C67" t="str">
            <v>Templete</v>
          </cell>
          <cell r="D67" t="str">
            <v>un</v>
          </cell>
          <cell r="E67">
            <v>5</v>
          </cell>
          <cell r="F67">
            <v>409500</v>
          </cell>
          <cell r="G67">
            <v>2047500</v>
          </cell>
        </row>
        <row r="68">
          <cell r="B68">
            <v>61</v>
          </cell>
          <cell r="C68" t="str">
            <v>Estructura trifasica tipo 523T</v>
          </cell>
          <cell r="D68" t="str">
            <v>un</v>
          </cell>
          <cell r="E68">
            <v>15</v>
          </cell>
          <cell r="F68">
            <v>858000</v>
          </cell>
          <cell r="G68">
            <v>12870000</v>
          </cell>
        </row>
        <row r="69">
          <cell r="B69">
            <v>62</v>
          </cell>
          <cell r="C69" t="str">
            <v>Protección de taludes en piedra pegada</v>
          </cell>
          <cell r="D69" t="str">
            <v>m2</v>
          </cell>
          <cell r="E69">
            <v>730</v>
          </cell>
          <cell r="F69">
            <v>47217</v>
          </cell>
          <cell r="G69">
            <v>34468410</v>
          </cell>
        </row>
        <row r="70">
          <cell r="B70">
            <v>63</v>
          </cell>
          <cell r="C70" t="str">
            <v>Limpieza de alcantarillas y pontones</v>
          </cell>
          <cell r="D70" t="str">
            <v xml:space="preserve">un </v>
          </cell>
          <cell r="E70">
            <v>5</v>
          </cell>
          <cell r="F70">
            <v>117455</v>
          </cell>
          <cell r="G70">
            <v>587275</v>
          </cell>
        </row>
        <row r="71">
          <cell r="B71">
            <v>64</v>
          </cell>
          <cell r="C71" t="str">
            <v>Limpieza de box-culvert</v>
          </cell>
          <cell r="D71" t="str">
            <v>un</v>
          </cell>
          <cell r="E71">
            <v>5</v>
          </cell>
          <cell r="F71">
            <v>169423</v>
          </cell>
          <cell r="G71">
            <v>847115</v>
          </cell>
        </row>
      </sheetData>
      <sheetData sheetId="2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OBRAS "/>
      <sheetName val="ResumenGeneral"/>
      <sheetName val="BOCATOMA"/>
      <sheetName val="APU BOCATOMA"/>
      <sheetName val="ADUCCIÓN"/>
      <sheetName val="APU ADUCCIÓN"/>
      <sheetName val="DESARENADOR"/>
      <sheetName val="APU DESARENADOR"/>
      <sheetName val="PLANTA DE TRATAMIENTO"/>
      <sheetName val="APU PLANTA DE TRATAMIENTO"/>
      <sheetName val="TANQUE DE ALMACENAMIENTO"/>
      <sheetName val="APU TANQUE ALMAC"/>
      <sheetName val=" REDES DE DISTRI"/>
      <sheetName val="APU_Redes"/>
      <sheetName val="BASE CTOS"/>
      <sheetName val="BASE"/>
      <sheetName val="INSUMOS"/>
      <sheetName val="Formular"/>
      <sheetName val="Recursos"/>
      <sheetName val="RESUMEN_OBRAS_"/>
      <sheetName val="APU_BOCATOMA"/>
      <sheetName val="APU_ADUCCIÓN"/>
      <sheetName val="APU_DESARENADOR"/>
      <sheetName val="PLANTA_DE_TRATAMIENTO"/>
      <sheetName val="APU_PLANTA_DE_TRATAMIENTO"/>
      <sheetName val="TANQUE_DE_ALMACENAMIENTO"/>
      <sheetName val="APU_TANQUE_ALMAC"/>
      <sheetName val="_REDES_DE_DISTRI"/>
      <sheetName val="BASE_CTOS"/>
      <sheetName val="RESUMEN_OBRAS_2"/>
      <sheetName val="APU_BOCATOMA2"/>
      <sheetName val="APU_ADUCCIÓN2"/>
      <sheetName val="APU_DESARENADOR2"/>
      <sheetName val="PLANTA_DE_TRATAMIENTO2"/>
      <sheetName val="APU_PLANTA_DE_TRATAMIENTO2"/>
      <sheetName val="TANQUE_DE_ALMACENAMIENTO2"/>
      <sheetName val="APU_TANQUE_ALMAC2"/>
      <sheetName val="_REDES_DE_DISTRI2"/>
      <sheetName val="BASE_CTOS2"/>
      <sheetName val="RESUMEN_OBRAS_1"/>
      <sheetName val="APU_BOCATOMA1"/>
      <sheetName val="APU_ADUCCIÓN1"/>
      <sheetName val="APU_DESARENADOR1"/>
      <sheetName val="PLANTA_DE_TRATAMIENTO1"/>
      <sheetName val="APU_PLANTA_DE_TRATAMIENTO1"/>
      <sheetName val="TANQUE_DE_ALMACENAMIENTO1"/>
      <sheetName val="APU_TANQUE_ALMAC1"/>
      <sheetName val="_REDES_DE_DISTRI1"/>
      <sheetName val="BASE_CTOS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5">
          <cell r="C5">
            <v>0.06</v>
          </cell>
        </row>
      </sheetData>
      <sheetData sheetId="15" refreshError="1">
        <row r="5">
          <cell r="C5">
            <v>0.06</v>
          </cell>
        </row>
        <row r="63">
          <cell r="D63">
            <v>348000</v>
          </cell>
        </row>
      </sheetData>
      <sheetData sheetId="16" refreshError="1"/>
      <sheetData sheetId="17" refreshError="1"/>
      <sheetData sheetId="18" refreshError="1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 refreshError="1"/>
      <sheetData sheetId="48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nsidades"/>
      <sheetName val="INDICE"/>
      <sheetName val="Materiales"/>
      <sheetName val="Equipo"/>
      <sheetName val="Otro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310.1"/>
      <sheetName val="311.1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7"/>
      <sheetName val="631.1"/>
      <sheetName val="632.1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"/>
      <sheetName val="673.1 "/>
      <sheetName val="673.2 "/>
      <sheetName val="673.3"/>
      <sheetName val="674.1"/>
      <sheetName val="674.2"/>
      <sheetName val="680.1 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  <sheetName val="PROGRAMACION "/>
      <sheetName val="BASE"/>
      <sheetName val="Itemes_Renovación"/>
      <sheetName val="PROGRAMACION_"/>
      <sheetName val="Hoja1"/>
      <sheetName val="Análisis de precios"/>
      <sheetName val="Formulario N° 4"/>
      <sheetName val="MATERIALES"/>
      <sheetName val="EQUIPO"/>
      <sheetName val="DATOS SEMANALES"/>
      <sheetName val="Formular"/>
      <sheetName val="DATOS"/>
      <sheetName val="PREACTA"/>
      <sheetName val="SEÑAL 1"/>
      <sheetName val="Recursos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CONT_ADI"/>
      <sheetName val="FORMULA"/>
      <sheetName val="General"/>
      <sheetName val="presupuesto"/>
      <sheetName val="PARAMETROS BASE"/>
      <sheetName val="CIRCUITOS CODENSA"/>
      <sheetName val="Itemes_Renovación1"/>
      <sheetName val="Indice"/>
      <sheetName val="precios. unitar"/>
      <sheetName val="precio Anixter"/>
      <sheetName val="precio Anixter prom"/>
      <sheetName val="precio equie"/>
      <sheetName val="precio equie prom"/>
      <sheetName val="precio IPL prom"/>
      <sheetName val="precio IPL"/>
      <sheetName val="precio ceno"/>
      <sheetName val="precio ceno prom"/>
      <sheetName val="SIEMON"/>
      <sheetName val="precio sigelec"/>
      <sheetName val="precio leviton."/>
      <sheetName val="precio leviton prom"/>
      <sheetName val="precio reme1"/>
      <sheetName val="precio reme pom"/>
      <sheetName val="precio galco"/>
      <sheetName val="precio galco prom"/>
      <sheetName val="precio cedsa"/>
      <sheetName val="precio cedsa prom"/>
      <sheetName val="precio Proelec"/>
      <sheetName val="precio Proelec prom"/>
      <sheetName val="ESTADO VÍA-CRIT.TECNICO"/>
      <sheetName val="PROGRAMACION_1"/>
      <sheetName val="Análisis_de_precios1"/>
      <sheetName val="Análisis_de_precios"/>
      <sheetName val="Itemes_Renovación2"/>
      <sheetName val="PROGRAMACION_2"/>
      <sheetName val="Análisis_de_precios2"/>
      <sheetName val="Itemes_Renovación3"/>
      <sheetName val="PROGRAMACION_3"/>
      <sheetName val="Análisis_de_precios3"/>
      <sheetName val="Itemes_Renovación4"/>
      <sheetName val="PROGRAMACION_4"/>
      <sheetName val="Análisis_de_precios4"/>
      <sheetName val="Itemes_Renovación5"/>
      <sheetName val="PROGRAMACION_5"/>
      <sheetName val="Análisis_de_precios5"/>
    </sheetNames>
    <sheetDataSet>
      <sheetData sheetId="0"/>
      <sheetData sheetId="1" refreshError="1"/>
      <sheetData sheetId="2" refreshError="1"/>
      <sheetData sheetId="3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Itemes Renovación"/>
      <sheetName val="SUB_APU2"/>
      <sheetName val="Cantidades_de_Obra2"/>
      <sheetName val="SUB_APU1"/>
      <sheetName val="Cantidades_de_Obra1"/>
      <sheetName val="SUB_APU3"/>
      <sheetName val="Cantidades_de_Obra3"/>
      <sheetName val="SUB_APU4"/>
      <sheetName val="Cantidades_de_Obra4"/>
      <sheetName val="SUB_APU5"/>
      <sheetName val="Cantidades_de_Obra5"/>
      <sheetName val="Itemes_Renovación"/>
      <sheetName val="Jul-Ago"/>
      <sheetName val="May-Jun"/>
      <sheetName val="Sep-Oct"/>
      <sheetName val="LISTA CÓDIGOS"/>
      <sheetName val="BASE APU"/>
      <sheetName val="MANO DE OBRA"/>
      <sheetName val="EQUIPOS"/>
      <sheetName val="MATERIALES"/>
      <sheetName val="ESTRUCTURAS"/>
      <sheetName val="TRANSPORTE"/>
      <sheetName val="SUB_APU6"/>
      <sheetName val="Cantidades_de_Obra6"/>
      <sheetName val="Itemes_Renovación1"/>
      <sheetName val="SUB_APU7"/>
      <sheetName val="Cantidades_de_Obra7"/>
      <sheetName val="Itemes_Renovación2"/>
      <sheetName val="SUB_APU8"/>
      <sheetName val="Cantidades_de_Obra8"/>
      <sheetName val="Itemes_Renovación3"/>
      <sheetName val="SUB_APU9"/>
      <sheetName val="Cantidades_de_Obra9"/>
      <sheetName val="Itemes_Renovación4"/>
      <sheetName val="Sábana"/>
      <sheetName val="Coloc. e Interc. Tapones"/>
      <sheetName val="Cambio de Valv."/>
      <sheetName val="Interc de Hidr."/>
      <sheetName val="Interc.tapones"/>
      <sheetName val="Interc.válv."/>
      <sheetName val="Paral. 1"/>
      <sheetName val="Paral. 2"/>
      <sheetName val="Paral. 3"/>
      <sheetName val="Paral.4"/>
      <sheetName val="Varios."/>
      <sheetName val="CALC PROD MENSUAL"/>
      <sheetName val="CIC-NOV"/>
      <sheetName val="PLAN DE INVERSION ANTICIPO"/>
      <sheetName val="inv mensual"/>
      <sheetName val="borrador flujo inv"/>
      <sheetName val="social-ambiental"/>
      <sheetName val="AU"/>
      <sheetName val="Base de Diseño"/>
      <sheetName val="ELECTRICO"/>
      <sheetName val="Vuelta"/>
      <sheetName val="experiencia especifica"/>
      <sheetName val="experiencia general"/>
      <sheetName val="FORMULARIO N° 14"/>
      <sheetName val="FORMULARIO N°7"/>
      <sheetName val="contrato en ejecución"/>
      <sheetName val="Calculo capacidad residual"/>
      <sheetName val="TARIFAS-JORNAL-DIST"/>
      <sheetName val="Design"/>
      <sheetName val="LISTA_CÓDIGOS"/>
      <sheetName val="BASE_APU"/>
      <sheetName val="MANO_DE_OBRA"/>
      <sheetName val="TABLAS"/>
      <sheetName val="LISTA_CÓDIGOS1"/>
      <sheetName val="BASE_APU1"/>
      <sheetName val="MANO_DE_OBRA1"/>
      <sheetName val="PLAN_DE_INVERSION_ANTICIPO"/>
      <sheetName val="inv_mensual"/>
      <sheetName val="borrador_flujo_inv"/>
      <sheetName val="Coloc__e_Interc__Tapones"/>
      <sheetName val="Cambio_de_Valv_"/>
      <sheetName val="Interc_de_Hidr_"/>
      <sheetName val="Interc_tapones"/>
      <sheetName val="Interc_válv_"/>
      <sheetName val="Paral__1"/>
      <sheetName val="Paral__2"/>
      <sheetName val="Paral__3"/>
      <sheetName val="Paral_4"/>
      <sheetName val="Varios_"/>
      <sheetName val="RECURSOS"/>
      <sheetName val="CALC_PROD_MENSUAL"/>
      <sheetName val="experiencia_especifica"/>
      <sheetName val="experiencia_general"/>
      <sheetName val="FORMULARIO_N°_14"/>
      <sheetName val="FORMULARIO_N°7"/>
      <sheetName val="contrato_en_ejecución"/>
      <sheetName val="Calculo_capacidad_residual"/>
      <sheetName val="10_HS"/>
      <sheetName val="3271 G1 Presupuestos de Pozos-P"/>
      <sheetName val="BASES"/>
      <sheetName val="ACTA MAYORES Y MENORES"/>
      <sheetName val="item 4.5"/>
      <sheetName val="item 4.6"/>
      <sheetName val="item 4.11"/>
      <sheetName val="item 4.13"/>
      <sheetName val="item 5.1"/>
      <sheetName val="item 5.2"/>
      <sheetName val="item 5.4"/>
      <sheetName val="item 5.5"/>
      <sheetName val="item 5.6"/>
      <sheetName val="item 5.7"/>
      <sheetName val="item 5.8"/>
      <sheetName val="item 5.9"/>
      <sheetName val="item 5.11"/>
      <sheetName val="item 5.12"/>
      <sheetName val="item 5.13"/>
      <sheetName val="item 5.15"/>
      <sheetName val="item 5.16"/>
      <sheetName val="item 6.1"/>
      <sheetName val="item 6.2"/>
      <sheetName val="item 6.4"/>
      <sheetName val="item 6.5"/>
      <sheetName val="item 6.7"/>
      <sheetName val="item 6.8"/>
      <sheetName val="item 6.10"/>
      <sheetName val="item 6.11"/>
      <sheetName val="item 6.12"/>
      <sheetName val="item 6.13"/>
      <sheetName val="item 6.14"/>
      <sheetName val="Base_de_Diseño"/>
      <sheetName val="Macro1"/>
      <sheetName val="Aspecto General Obras"/>
      <sheetName val="EMPRESA"/>
      <sheetName val="DATOS CONTRATO"/>
      <sheetName val="LIQ-NOM"/>
      <sheetName val="NOMINA-1"/>
      <sheetName val="Presupuesto_Via_distribuidora"/>
      <sheetName val="INDICE"/>
      <sheetName val="SUB_APU10"/>
      <sheetName val="Cantidades_de_Obra10"/>
      <sheetName val="Itemes_Renovación5"/>
      <sheetName val="SUB_APU11"/>
      <sheetName val="Cantidades_de_Obra11"/>
      <sheetName val="Itemes_Renovación6"/>
    </sheetNames>
    <sheetDataSet>
      <sheetData sheetId="0">
        <row r="1">
          <cell r="A1" t="str">
            <v>CODIGO</v>
          </cell>
        </row>
      </sheetData>
      <sheetData sheetId="1">
        <row r="1">
          <cell r="A1" t="str">
            <v>CODIGO</v>
          </cell>
        </row>
      </sheetData>
      <sheetData sheetId="2" refreshError="1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  <cell r="C2">
            <v>0</v>
          </cell>
          <cell r="D2">
            <v>0</v>
          </cell>
          <cell r="E2">
            <v>0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  <cell r="E55">
            <v>16900</v>
          </cell>
        </row>
        <row r="56">
          <cell r="B56" t="str">
            <v>EQUIPO</v>
          </cell>
          <cell r="C56" t="str">
            <v>m2</v>
          </cell>
          <cell r="D56" t="str">
            <v>Baldosín gris tipo industrial</v>
          </cell>
          <cell r="E56">
            <v>38900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  <cell r="E68">
            <v>2737</v>
          </cell>
        </row>
        <row r="69">
          <cell r="B69" t="str">
            <v>TRANSPORTE</v>
          </cell>
          <cell r="C69" t="str">
            <v>un</v>
          </cell>
          <cell r="D69" t="str">
            <v>Bloques de concreto de 0,3m x 0,3m x 0,2m</v>
          </cell>
          <cell r="E69">
            <v>3689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  <cell r="E72">
            <v>79470.000000000015</v>
          </cell>
        </row>
        <row r="73">
          <cell r="B73" t="str">
            <v>MANO DE OBRA</v>
          </cell>
          <cell r="C73" t="str">
            <v>un</v>
          </cell>
          <cell r="D73" t="str">
            <v>Breaker 1x15A</v>
          </cell>
          <cell r="E73">
            <v>9536.4000000000015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  <row r="81">
          <cell r="B81" t="str">
            <v>ICAC1</v>
          </cell>
          <cell r="C81" t="str">
            <v>ml</v>
          </cell>
          <cell r="D81" t="str">
            <v>Cable 1/0 ACSR</v>
          </cell>
          <cell r="E81">
            <v>15000</v>
          </cell>
        </row>
        <row r="82">
          <cell r="B82" t="str">
            <v>ICACD1</v>
          </cell>
          <cell r="C82" t="str">
            <v>ml</v>
          </cell>
          <cell r="D82" t="str">
            <v xml:space="preserve">cable 1/0 desnudo </v>
          </cell>
          <cell r="E82">
            <v>40460</v>
          </cell>
        </row>
        <row r="83">
          <cell r="B83" t="str">
            <v>ICACD8</v>
          </cell>
          <cell r="C83" t="str">
            <v>ml</v>
          </cell>
          <cell r="D83" t="str">
            <v xml:space="preserve">cable 8 desnudo </v>
          </cell>
          <cell r="E83">
            <v>3500</v>
          </cell>
        </row>
        <row r="84">
          <cell r="B84" t="str">
            <v>ICAC2</v>
          </cell>
          <cell r="C84" t="str">
            <v>ml</v>
          </cell>
          <cell r="D84" t="str">
            <v>Cable 2/0 ACSR</v>
          </cell>
          <cell r="E84">
            <v>18000</v>
          </cell>
        </row>
        <row r="85">
          <cell r="B85" t="str">
            <v>IC2ACSR</v>
          </cell>
          <cell r="C85" t="str">
            <v>ml</v>
          </cell>
          <cell r="D85" t="str">
            <v>Cable 2 ACSR</v>
          </cell>
          <cell r="E85">
            <v>2300</v>
          </cell>
        </row>
        <row r="86">
          <cell r="B86" t="str">
            <v>ICA2</v>
          </cell>
          <cell r="C86" t="str">
            <v>ml</v>
          </cell>
          <cell r="D86" t="str">
            <v>Cable N° 2</v>
          </cell>
          <cell r="E86">
            <v>27060.6</v>
          </cell>
        </row>
        <row r="87">
          <cell r="B87" t="str">
            <v>ICA4</v>
          </cell>
          <cell r="C87" t="str">
            <v>ml</v>
          </cell>
          <cell r="D87" t="str">
            <v>Cable Nº 4</v>
          </cell>
          <cell r="E87">
            <v>17428.739999999998</v>
          </cell>
        </row>
        <row r="88">
          <cell r="B88" t="str">
            <v>ICA6</v>
          </cell>
          <cell r="C88" t="str">
            <v>ml</v>
          </cell>
          <cell r="D88" t="str">
            <v>Cable N° 6</v>
          </cell>
          <cell r="E88">
            <v>5900</v>
          </cell>
        </row>
        <row r="89">
          <cell r="B89" t="str">
            <v>IC8</v>
          </cell>
          <cell r="C89" t="str">
            <v>ml</v>
          </cell>
          <cell r="D89" t="str">
            <v>Cable N° 8</v>
          </cell>
          <cell r="E89">
            <v>3800</v>
          </cell>
        </row>
        <row r="90">
          <cell r="B90" t="str">
            <v>ICA10</v>
          </cell>
          <cell r="C90" t="str">
            <v>ml</v>
          </cell>
          <cell r="D90" t="str">
            <v>Cable N° 10</v>
          </cell>
          <cell r="E90">
            <v>10500</v>
          </cell>
        </row>
        <row r="91">
          <cell r="B91" t="str">
            <v>ICA3N12</v>
          </cell>
          <cell r="C91" t="str">
            <v>ml</v>
          </cell>
          <cell r="D91" t="str">
            <v xml:space="preserve">Cable 3 N°12 </v>
          </cell>
          <cell r="E91">
            <v>8500</v>
          </cell>
        </row>
        <row r="92">
          <cell r="B92" t="str">
            <v>ICA12</v>
          </cell>
          <cell r="C92" t="str">
            <v>ml</v>
          </cell>
          <cell r="D92" t="str">
            <v xml:space="preserve">Cable N°12 </v>
          </cell>
          <cell r="E92">
            <v>3000</v>
          </cell>
        </row>
        <row r="93">
          <cell r="B93" t="str">
            <v>ICA12.1</v>
          </cell>
          <cell r="C93" t="str">
            <v>ml</v>
          </cell>
          <cell r="D93" t="str">
            <v xml:space="preserve">Cable N°12 </v>
          </cell>
          <cell r="E93">
            <v>4805</v>
          </cell>
        </row>
        <row r="94">
          <cell r="B94" t="str">
            <v>ICA8</v>
          </cell>
          <cell r="C94" t="str">
            <v>ml</v>
          </cell>
          <cell r="D94" t="str">
            <v>Cable antifraude N°8</v>
          </cell>
          <cell r="E94">
            <v>12000</v>
          </cell>
        </row>
        <row r="95">
          <cell r="B95" t="str">
            <v>ICC</v>
          </cell>
          <cell r="C95" t="str">
            <v>ml</v>
          </cell>
          <cell r="D95" t="str">
            <v xml:space="preserve">Cable cubierto 1/0 AWG </v>
          </cell>
          <cell r="E95">
            <v>33500</v>
          </cell>
        </row>
        <row r="96">
          <cell r="B96" t="str">
            <v>ICCTL</v>
          </cell>
          <cell r="C96" t="str">
            <v>ml</v>
          </cell>
          <cell r="D96" t="str">
            <v>Cable control</v>
          </cell>
          <cell r="E96">
            <v>20000</v>
          </cell>
        </row>
        <row r="97">
          <cell r="B97" t="str">
            <v>ICCTL4x10</v>
          </cell>
          <cell r="C97" t="str">
            <v>ml</v>
          </cell>
          <cell r="D97" t="str">
            <v>Cable control 4x10</v>
          </cell>
          <cell r="E97">
            <v>20760</v>
          </cell>
        </row>
        <row r="98">
          <cell r="B98" t="str">
            <v>ICCTL4x12</v>
          </cell>
          <cell r="C98" t="str">
            <v>ml</v>
          </cell>
          <cell r="D98" t="str">
            <v>Cable control 4x12</v>
          </cell>
          <cell r="E98">
            <v>14857</v>
          </cell>
        </row>
        <row r="99">
          <cell r="B99" t="str">
            <v>ICA1/0</v>
          </cell>
          <cell r="C99" t="str">
            <v>ml</v>
          </cell>
          <cell r="D99" t="str">
            <v>Cable aluminio 1/0 desnudo</v>
          </cell>
          <cell r="E99">
            <v>1900</v>
          </cell>
        </row>
        <row r="100">
          <cell r="B100" t="str">
            <v>ICCD1</v>
          </cell>
          <cell r="C100" t="str">
            <v>ml</v>
          </cell>
          <cell r="D100" t="str">
            <v>Cable de cobre desnudo N°1</v>
          </cell>
          <cell r="E100">
            <v>17000</v>
          </cell>
        </row>
        <row r="101">
          <cell r="B101" t="str">
            <v>ICCD2</v>
          </cell>
          <cell r="C101" t="str">
            <v>ml</v>
          </cell>
          <cell r="D101" t="str">
            <v>Cable de cobre desnudo N°2</v>
          </cell>
          <cell r="E101">
            <v>21550</v>
          </cell>
        </row>
        <row r="102">
          <cell r="B102" t="str">
            <v>ICCD4</v>
          </cell>
          <cell r="C102" t="str">
            <v>ml</v>
          </cell>
          <cell r="D102" t="str">
            <v>Cable de cobre desnudo N°4</v>
          </cell>
          <cell r="E102">
            <v>72000</v>
          </cell>
        </row>
        <row r="103">
          <cell r="B103" t="str">
            <v>ICCD1/0</v>
          </cell>
          <cell r="C103" t="str">
            <v>ml</v>
          </cell>
          <cell r="D103" t="str">
            <v>Cable de cobre desnudo 1/0 AWG</v>
          </cell>
          <cell r="E103">
            <v>20746</v>
          </cell>
        </row>
        <row r="104">
          <cell r="B104" t="str">
            <v>ICAB1N12</v>
          </cell>
          <cell r="C104" t="str">
            <v>ml</v>
          </cell>
          <cell r="D104" t="str">
            <v>Cable de cobre 1N°12 + 1N°12 +1N°12</v>
          </cell>
          <cell r="E104">
            <v>9520</v>
          </cell>
        </row>
        <row r="105">
          <cell r="B105" t="str">
            <v>ICAB2N6</v>
          </cell>
          <cell r="C105" t="str">
            <v>ml</v>
          </cell>
          <cell r="D105" t="str">
            <v>Cable de cobre 2N°6 + 1N°6 cu XLPW 600v</v>
          </cell>
          <cell r="E105">
            <v>14590</v>
          </cell>
        </row>
        <row r="106">
          <cell r="B106" t="str">
            <v>ICAB2N8</v>
          </cell>
          <cell r="C106" t="str">
            <v>ml</v>
          </cell>
          <cell r="D106" t="str">
            <v>Cable de cobre 2N°8 + 1N°8 +1N°10 THHN</v>
          </cell>
          <cell r="E106">
            <v>11305</v>
          </cell>
        </row>
        <row r="107">
          <cell r="B107" t="str">
            <v>ICAB3N8</v>
          </cell>
          <cell r="C107" t="str">
            <v>ml</v>
          </cell>
          <cell r="D107" t="str">
            <v>Cable de cobre 3N°8 tipo TC-S AWG</v>
          </cell>
          <cell r="E107">
            <v>11900</v>
          </cell>
        </row>
        <row r="108">
          <cell r="B108" t="str">
            <v>ICAB3N10</v>
          </cell>
          <cell r="C108" t="str">
            <v>ml</v>
          </cell>
          <cell r="D108" t="str">
            <v>Cable de cobre N°10 tipo TC-S AWG</v>
          </cell>
          <cell r="E108">
            <v>2975</v>
          </cell>
        </row>
        <row r="109">
          <cell r="B109" t="str">
            <v>ICAB3N10</v>
          </cell>
          <cell r="C109" t="str">
            <v>ml</v>
          </cell>
          <cell r="D109" t="str">
            <v>Cable de cobre 3N°10 tipo TC-S AWG</v>
          </cell>
          <cell r="E109">
            <v>10710</v>
          </cell>
        </row>
        <row r="110">
          <cell r="B110" t="str">
            <v>ICAB3N12</v>
          </cell>
          <cell r="C110" t="str">
            <v>ml</v>
          </cell>
          <cell r="D110" t="str">
            <v>Cable de cobre 3N°12 tipo TC-S AWG</v>
          </cell>
          <cell r="E110">
            <v>10710</v>
          </cell>
        </row>
        <row r="111">
          <cell r="B111" t="str">
            <v>ICABE</v>
          </cell>
          <cell r="C111" t="str">
            <v>ml</v>
          </cell>
          <cell r="D111" t="str">
            <v xml:space="preserve">Cable encauchetado </v>
          </cell>
          <cell r="E111">
            <v>25000</v>
          </cell>
        </row>
        <row r="112">
          <cell r="B112" t="str">
            <v>ICABE3x10</v>
          </cell>
          <cell r="C112" t="str">
            <v>ml</v>
          </cell>
          <cell r="D112" t="str">
            <v>Cable encauchetado 3x10</v>
          </cell>
          <cell r="E112">
            <v>8490</v>
          </cell>
        </row>
        <row r="113">
          <cell r="B113" t="str">
            <v>ICABE3x12</v>
          </cell>
          <cell r="C113" t="str">
            <v>ml</v>
          </cell>
          <cell r="D113" t="str">
            <v>Cable encauchetado 3x12</v>
          </cell>
          <cell r="E113">
            <v>6300</v>
          </cell>
        </row>
        <row r="114">
          <cell r="B114" t="str">
            <v>ICABE3x14</v>
          </cell>
          <cell r="C114" t="str">
            <v>ml</v>
          </cell>
          <cell r="D114" t="str">
            <v>Cable encauchetado 3x14 AWG</v>
          </cell>
          <cell r="E114">
            <v>3900</v>
          </cell>
        </row>
        <row r="115">
          <cell r="B115" t="str">
            <v>ICABE4x8</v>
          </cell>
          <cell r="C115" t="str">
            <v>ml</v>
          </cell>
          <cell r="D115" t="str">
            <v>Cable encauchetado 4x8 AWG</v>
          </cell>
          <cell r="E115">
            <v>17301</v>
          </cell>
        </row>
        <row r="116">
          <cell r="B116" t="str">
            <v>ICABE4x6</v>
          </cell>
          <cell r="C116" t="str">
            <v>ml</v>
          </cell>
          <cell r="D116" t="str">
            <v>Cable encauchetado 4x6 AWG</v>
          </cell>
          <cell r="E116">
            <v>26869</v>
          </cell>
        </row>
        <row r="117">
          <cell r="B117" t="str">
            <v>ICAA1/2</v>
          </cell>
          <cell r="C117" t="str">
            <v>ml</v>
          </cell>
          <cell r="D117" t="str">
            <v>Cable galvanizado alma de acero, Ø1/2"</v>
          </cell>
          <cell r="E117">
            <v>4891.1241960000007</v>
          </cell>
        </row>
        <row r="118">
          <cell r="B118" t="str">
            <v>ICAA1/4</v>
          </cell>
          <cell r="C118" t="str">
            <v>ml</v>
          </cell>
          <cell r="D118" t="str">
            <v>Cable galvanizado alma de acero, Ø1/4"</v>
          </cell>
          <cell r="E118">
            <v>6546.19</v>
          </cell>
        </row>
        <row r="119">
          <cell r="B119" t="str">
            <v>ICAA3/8</v>
          </cell>
          <cell r="C119" t="str">
            <v>ml</v>
          </cell>
          <cell r="D119" t="str">
            <v>Cable galvanizado alma de acero, Ø3/8"</v>
          </cell>
          <cell r="E119">
            <v>15131.088000000002</v>
          </cell>
        </row>
        <row r="120">
          <cell r="B120" t="str">
            <v>ICAB8</v>
          </cell>
          <cell r="C120" t="str">
            <v>ml</v>
          </cell>
          <cell r="D120" t="str">
            <v>Cable No8 AWG-CU-THHN/THWN-90ºC</v>
          </cell>
          <cell r="E120">
            <v>4200</v>
          </cell>
        </row>
        <row r="121">
          <cell r="B121" t="str">
            <v>ICAB10</v>
          </cell>
          <cell r="C121" t="str">
            <v>ml</v>
          </cell>
          <cell r="D121" t="str">
            <v>Cable No10 AWG-CU-THHN/THWN-90ºC</v>
          </cell>
          <cell r="E121">
            <v>3800</v>
          </cell>
        </row>
        <row r="122">
          <cell r="B122" t="str">
            <v>ICAB</v>
          </cell>
          <cell r="C122" t="str">
            <v>ml</v>
          </cell>
          <cell r="D122" t="str">
            <v>Cable No12 AWG-CU-THHN/THWN-90ºC</v>
          </cell>
          <cell r="E122">
            <v>2400</v>
          </cell>
        </row>
        <row r="123">
          <cell r="B123" t="str">
            <v>ICABSG</v>
          </cell>
          <cell r="C123" t="str">
            <v>ml</v>
          </cell>
          <cell r="D123" t="str">
            <v>Cable SGX 1/4"</v>
          </cell>
          <cell r="E123">
            <v>3500</v>
          </cell>
        </row>
        <row r="124">
          <cell r="B124" t="str">
            <v>ICABSGX</v>
          </cell>
          <cell r="C124" t="str">
            <v>ml</v>
          </cell>
          <cell r="D124" t="str">
            <v xml:space="preserve">Cable super GX </v>
          </cell>
          <cell r="E124">
            <v>2900</v>
          </cell>
        </row>
        <row r="125">
          <cell r="B125" t="str">
            <v>ICABT</v>
          </cell>
          <cell r="C125" t="str">
            <v>ml</v>
          </cell>
          <cell r="D125" t="str">
            <v xml:space="preserve">cable trenza </v>
          </cell>
          <cell r="E125">
            <v>6500</v>
          </cell>
        </row>
        <row r="126">
          <cell r="B126" t="str">
            <v>ICAD</v>
          </cell>
          <cell r="C126" t="str">
            <v>ml</v>
          </cell>
          <cell r="D126" t="str">
            <v>Cadena</v>
          </cell>
          <cell r="E126">
            <v>25218.480000000003</v>
          </cell>
        </row>
        <row r="127">
          <cell r="B127" t="str">
            <v>ICMPSE</v>
          </cell>
          <cell r="C127" t="str">
            <v>un</v>
          </cell>
          <cell r="D127" t="str">
            <v>Caja para mantenimiento preventivo al sistema eléctrico</v>
          </cell>
          <cell r="E127">
            <v>30000</v>
          </cell>
        </row>
        <row r="128">
          <cell r="B128" t="str">
            <v>ICSE</v>
          </cell>
          <cell r="C128" t="str">
            <v>un</v>
          </cell>
          <cell r="D128" t="str">
            <v>Caja 12cmX12cmX5cm (Salida eléctrica)</v>
          </cell>
          <cell r="E128">
            <v>12715.2</v>
          </cell>
        </row>
        <row r="129">
          <cell r="B129" t="str">
            <v>ICMCA</v>
          </cell>
          <cell r="C129" t="str">
            <v>un</v>
          </cell>
          <cell r="D129" t="str">
            <v>Caja metálica mas troquel</v>
          </cell>
          <cell r="E129">
            <v>10000</v>
          </cell>
        </row>
        <row r="130">
          <cell r="B130" t="str">
            <v>ICCD</v>
          </cell>
          <cell r="C130" t="str">
            <v>un</v>
          </cell>
          <cell r="D130" t="str">
            <v>Caja contador doble</v>
          </cell>
          <cell r="E130">
            <v>145000</v>
          </cell>
        </row>
        <row r="131">
          <cell r="B131" t="str">
            <v>ICAJFV1</v>
          </cell>
          <cell r="C131" t="str">
            <v>un</v>
          </cell>
          <cell r="D131" t="str">
            <v>Caja de PRFV tipo Matt 450 g/m2, Woven Roving 800 gm2, para válvula (sin fondo), Ø10", h= variable (Incluye tapa)</v>
          </cell>
          <cell r="E131">
            <v>158746</v>
          </cell>
        </row>
        <row r="132">
          <cell r="B132" t="str">
            <v>ICAJFV2</v>
          </cell>
          <cell r="C132" t="str">
            <v>un</v>
          </cell>
          <cell r="D132" t="str">
            <v>Caja de PRFV tipo Matt 450 g/m2, Woven Roving 800 gm2, para aforo, Ø12", h= 0,5m (Incluye tapa)</v>
          </cell>
          <cell r="E132">
            <v>158637.18640000001</v>
          </cell>
        </row>
        <row r="133">
          <cell r="B133" t="str">
            <v>ICAMA</v>
          </cell>
          <cell r="C133" t="str">
            <v>un</v>
          </cell>
          <cell r="D133" t="str">
            <v>Caja para micromedidor de acueducto</v>
          </cell>
          <cell r="E133">
            <v>103517</v>
          </cell>
        </row>
        <row r="134">
          <cell r="B134" t="str">
            <v>ICCDPS</v>
          </cell>
          <cell r="C134" t="str">
            <v>un</v>
          </cell>
          <cell r="D134" t="str">
            <v>Caja mas cableado para DPS</v>
          </cell>
          <cell r="E134">
            <v>90000</v>
          </cell>
        </row>
        <row r="135">
          <cell r="B135" t="str">
            <v>ICP</v>
          </cell>
          <cell r="C135" t="str">
            <v>un</v>
          </cell>
          <cell r="D135" t="str">
            <v>Caja primaria 100A-15kV-12kA</v>
          </cell>
          <cell r="E135">
            <v>165000</v>
          </cell>
        </row>
        <row r="136">
          <cell r="B136" t="str">
            <v>ICPS</v>
          </cell>
          <cell r="C136" t="str">
            <v>un</v>
          </cell>
          <cell r="D136" t="str">
            <v>Caja primaria mas soporte</v>
          </cell>
          <cell r="E136">
            <v>175000</v>
          </cell>
        </row>
        <row r="137">
          <cell r="B137" t="str">
            <v>ICI</v>
          </cell>
          <cell r="C137" t="str">
            <v>un</v>
          </cell>
          <cell r="D137" t="str">
            <v>Caja inspeccion (material civil)</v>
          </cell>
          <cell r="E137">
            <v>185000</v>
          </cell>
        </row>
        <row r="138">
          <cell r="B138" t="str">
            <v>ICAE6</v>
          </cell>
          <cell r="C138" t="str">
            <v>un</v>
          </cell>
          <cell r="D138" t="str">
            <v>Camisa de enfriamiento en PVC de 6" y base en acero Inoxidable</v>
          </cell>
          <cell r="E138">
            <v>1785000</v>
          </cell>
        </row>
        <row r="139">
          <cell r="B139" t="str">
            <v>ICAMI</v>
          </cell>
          <cell r="C139" t="str">
            <v>un</v>
          </cell>
          <cell r="D139" t="str">
            <v>Camisa</v>
          </cell>
          <cell r="E139">
            <v>78000</v>
          </cell>
        </row>
        <row r="140">
          <cell r="B140" t="str">
            <v>ICANI</v>
          </cell>
          <cell r="C140" t="str">
            <v>un</v>
          </cell>
          <cell r="D140" t="str">
            <v>Candado para intemperie</v>
          </cell>
          <cell r="E140">
            <v>46000</v>
          </cell>
        </row>
        <row r="141">
          <cell r="B141" t="str">
            <v>ICAN</v>
          </cell>
          <cell r="C141" t="str">
            <v>un</v>
          </cell>
          <cell r="D141" t="str">
            <v>Canes</v>
          </cell>
          <cell r="E141">
            <v>14875</v>
          </cell>
        </row>
        <row r="142">
          <cell r="B142" t="str">
            <v>ICAN3,5X4</v>
          </cell>
          <cell r="C142" t="str">
            <v>un</v>
          </cell>
          <cell r="D142" t="str">
            <v>Can de madera de 3,5 a 4,0m</v>
          </cell>
          <cell r="E142">
            <v>200</v>
          </cell>
        </row>
        <row r="143">
          <cell r="B143" t="str">
            <v>ICSTB</v>
          </cell>
          <cell r="C143" t="str">
            <v>un</v>
          </cell>
          <cell r="D143" t="str">
            <v>Canastilla para sumidero tipo B</v>
          </cell>
          <cell r="E143">
            <v>148750</v>
          </cell>
        </row>
        <row r="144">
          <cell r="B144" t="str">
            <v>ICZB</v>
          </cell>
          <cell r="C144" t="str">
            <v>ml</v>
          </cell>
          <cell r="D144" t="str">
            <v>Canalizacion zona blanda (arenilla)</v>
          </cell>
          <cell r="E144">
            <v>2200</v>
          </cell>
        </row>
        <row r="145">
          <cell r="B145" t="str">
            <v>ICAP1 1/4</v>
          </cell>
          <cell r="C145" t="str">
            <v>un</v>
          </cell>
          <cell r="D145" t="str">
            <v xml:space="preserve">Capacete 1 1/4'' </v>
          </cell>
          <cell r="E145">
            <v>6188</v>
          </cell>
        </row>
        <row r="146">
          <cell r="B146" t="str">
            <v>ICAP2</v>
          </cell>
          <cell r="C146" t="str">
            <v>un</v>
          </cell>
          <cell r="D146" t="str">
            <v xml:space="preserve">Capacete 2'' </v>
          </cell>
          <cell r="E146">
            <v>9350</v>
          </cell>
        </row>
        <row r="147">
          <cell r="B147" t="str">
            <v>ICAP3</v>
          </cell>
          <cell r="C147" t="str">
            <v>un</v>
          </cell>
          <cell r="D147" t="str">
            <v>Capacete 3"</v>
          </cell>
          <cell r="E147">
            <v>23500</v>
          </cell>
        </row>
        <row r="148">
          <cell r="B148" t="str">
            <v>ICEM</v>
          </cell>
          <cell r="C148" t="str">
            <v>bulto 50kg</v>
          </cell>
          <cell r="D148" t="str">
            <v>Cemento</v>
          </cell>
          <cell r="E148">
            <v>25000</v>
          </cell>
        </row>
        <row r="149">
          <cell r="B149" t="str">
            <v>ICEMB</v>
          </cell>
          <cell r="C149" t="str">
            <v>bulto 40kg</v>
          </cell>
          <cell r="D149" t="str">
            <v>Cemento blanco</v>
          </cell>
          <cell r="E149">
            <v>42900</v>
          </cell>
        </row>
        <row r="150">
          <cell r="B150" t="str">
            <v>ICER</v>
          </cell>
          <cell r="C150" t="str">
            <v>m2</v>
          </cell>
          <cell r="D150" t="str">
            <v xml:space="preserve">Cerámica 25cm x 35cm </v>
          </cell>
          <cell r="E150">
            <v>22253</v>
          </cell>
        </row>
        <row r="151">
          <cell r="B151" t="str">
            <v>ICDG</v>
          </cell>
          <cell r="C151" t="str">
            <v>m2</v>
          </cell>
          <cell r="D151" t="str">
            <v>Cespedones de gramalote</v>
          </cell>
          <cell r="E151">
            <v>6304.6200000000008</v>
          </cell>
        </row>
        <row r="152">
          <cell r="B152" t="str">
            <v>ICTG</v>
          </cell>
          <cell r="C152" t="str">
            <v>gl</v>
          </cell>
          <cell r="D152" t="str">
            <v>Chazos, tornillos anulares, guayas y grilletes</v>
          </cell>
          <cell r="E152">
            <v>5298.0000000000009</v>
          </cell>
        </row>
        <row r="153">
          <cell r="B153" t="str">
            <v>ICB</v>
          </cell>
          <cell r="C153" t="str">
            <v>m</v>
          </cell>
          <cell r="D153" t="str">
            <v xml:space="preserve">Cinta bandi </v>
          </cell>
          <cell r="E153">
            <v>3570</v>
          </cell>
        </row>
        <row r="154">
          <cell r="B154" t="str">
            <v>ICBYH</v>
          </cell>
          <cell r="C154" t="str">
            <v>gl</v>
          </cell>
          <cell r="D154" t="str">
            <v>Cinta Bandit-it y hebillas</v>
          </cell>
          <cell r="E154">
            <v>25000</v>
          </cell>
        </row>
        <row r="155">
          <cell r="B155" t="str">
            <v>ICCEL</v>
          </cell>
          <cell r="C155" t="str">
            <v>un</v>
          </cell>
          <cell r="D155" t="str">
            <v>Cinta de colores para instalaciones eléctricas</v>
          </cell>
          <cell r="E155">
            <v>3000</v>
          </cell>
        </row>
        <row r="156">
          <cell r="B156" t="str">
            <v>ICPE</v>
          </cell>
          <cell r="C156" t="str">
            <v>ml</v>
          </cell>
          <cell r="D156" t="str">
            <v>Cinta en polietileno color azul, e=10cm para acueducto</v>
          </cell>
          <cell r="E156">
            <v>1700</v>
          </cell>
        </row>
        <row r="157">
          <cell r="B157" t="str">
            <v>ICPEAL</v>
          </cell>
          <cell r="C157" t="str">
            <v>ml</v>
          </cell>
          <cell r="D157" t="str">
            <v>Cinta en polietileno color azul, e=10cm para acantarillado</v>
          </cell>
          <cell r="E157">
            <v>1000</v>
          </cell>
        </row>
        <row r="158">
          <cell r="B158" t="str">
            <v>ICPL</v>
          </cell>
          <cell r="C158" t="str">
            <v>ml</v>
          </cell>
          <cell r="D158" t="str">
            <v>cinta plastica</v>
          </cell>
          <cell r="E158">
            <v>1990</v>
          </cell>
        </row>
        <row r="159">
          <cell r="B159" t="str">
            <v>ICPVC.10</v>
          </cell>
          <cell r="C159" t="str">
            <v>ml</v>
          </cell>
          <cell r="D159" t="str">
            <v>Cinta PVC 0.10, sello elástico</v>
          </cell>
          <cell r="E159">
            <v>18913.86</v>
          </cell>
        </row>
        <row r="160">
          <cell r="B160" t="str">
            <v>ICPVC.15</v>
          </cell>
          <cell r="C160" t="str">
            <v>ml</v>
          </cell>
          <cell r="D160" t="str">
            <v>Cinta PVC 0.15, sello elástico</v>
          </cell>
          <cell r="E160">
            <v>27125.760000000002</v>
          </cell>
        </row>
        <row r="161">
          <cell r="B161" t="str">
            <v>ICPVC.22</v>
          </cell>
          <cell r="C161" t="str">
            <v>ml</v>
          </cell>
          <cell r="D161" t="str">
            <v>Cinta PVC 0.22, sello elástico</v>
          </cell>
          <cell r="E161">
            <v>34542.960000000006</v>
          </cell>
        </row>
        <row r="162">
          <cell r="B162" t="str">
            <v>ICSC23</v>
          </cell>
          <cell r="C162" t="str">
            <v>gl</v>
          </cell>
          <cell r="D162" t="str">
            <v>Cinta Scotch 23</v>
          </cell>
          <cell r="E162">
            <v>529.80000000000007</v>
          </cell>
        </row>
        <row r="163">
          <cell r="B163" t="str">
            <v>ICSEÑ</v>
          </cell>
          <cell r="C163" t="str">
            <v>ml</v>
          </cell>
          <cell r="D163" t="str">
            <v>cinta de señalización</v>
          </cell>
          <cell r="E163">
            <v>1500</v>
          </cell>
        </row>
        <row r="164">
          <cell r="B164" t="str">
            <v>ICSC33</v>
          </cell>
          <cell r="C164" t="str">
            <v>gl</v>
          </cell>
          <cell r="D164" t="str">
            <v>Cinta Scotch 33</v>
          </cell>
          <cell r="E164">
            <v>635.7600000000001</v>
          </cell>
        </row>
        <row r="165">
          <cell r="B165" t="str">
            <v>ICLA</v>
          </cell>
          <cell r="C165" t="str">
            <v>kg</v>
          </cell>
          <cell r="D165" t="str">
            <v>Clavos</v>
          </cell>
          <cell r="E165">
            <v>4760</v>
          </cell>
        </row>
        <row r="166">
          <cell r="B166" t="str">
            <v>ICLAV20A</v>
          </cell>
          <cell r="C166" t="str">
            <v>un</v>
          </cell>
          <cell r="D166" t="str">
            <v>Clavija 20A</v>
          </cell>
          <cell r="E166">
            <v>3800</v>
          </cell>
        </row>
        <row r="167">
          <cell r="B167" t="str">
            <v>ICMG3</v>
          </cell>
          <cell r="C167" t="str">
            <v>un</v>
          </cell>
          <cell r="D167" t="str">
            <v>Cruceta metálica galvanizada, L=3m</v>
          </cell>
          <cell r="E167">
            <v>121796.5</v>
          </cell>
        </row>
        <row r="168">
          <cell r="B168" t="str">
            <v>ICO9-11</v>
          </cell>
          <cell r="C168" t="str">
            <v>un</v>
          </cell>
          <cell r="D168" t="str">
            <v>Collarín de 9 a11"</v>
          </cell>
          <cell r="E168">
            <v>44000</v>
          </cell>
        </row>
        <row r="169">
          <cell r="B169" t="str">
            <v>ICS</v>
          </cell>
          <cell r="C169" t="str">
            <v>un</v>
          </cell>
          <cell r="D169" t="str">
            <v>Combo sanitario (incluye sanitario, lavamanos de pared y griferia)</v>
          </cell>
          <cell r="E169">
            <v>339864</v>
          </cell>
        </row>
        <row r="170">
          <cell r="B170" t="str">
            <v>ICTOR</v>
          </cell>
          <cell r="C170" t="str">
            <v>un</v>
          </cell>
          <cell r="D170" t="str">
            <v xml:space="preserve">Conector   </v>
          </cell>
          <cell r="E170">
            <v>18900</v>
          </cell>
        </row>
        <row r="171">
          <cell r="B171" t="str">
            <v>ICON</v>
          </cell>
          <cell r="C171" t="str">
            <v>un</v>
          </cell>
          <cell r="D171" t="str">
            <v>Conector OB 10-10</v>
          </cell>
          <cell r="E171">
            <v>1190</v>
          </cell>
        </row>
        <row r="172">
          <cell r="B172" t="str">
            <v>ICCG</v>
          </cell>
          <cell r="C172" t="str">
            <v>gl</v>
          </cell>
          <cell r="D172" t="str">
            <v>Conectores, cintas y grapas (Sálida eléctrica)</v>
          </cell>
          <cell r="E172">
            <v>15470</v>
          </cell>
        </row>
        <row r="173">
          <cell r="B173" t="str">
            <v>ICEL</v>
          </cell>
          <cell r="C173" t="str">
            <v>un</v>
          </cell>
          <cell r="D173" t="str">
            <v>Contador 240/120V - 15 - 100A, con accesorios para su montaje</v>
          </cell>
          <cell r="E173">
            <v>180000</v>
          </cell>
        </row>
        <row r="174">
          <cell r="B174" t="str">
            <v>ICEL1</v>
          </cell>
          <cell r="C174" t="str">
            <v>un</v>
          </cell>
          <cell r="D174" t="str">
            <v>Contador electrónico 20/120A - 240/120V , 60Hz - conexión directa. Incluye gabinete para instalar en poste , breaker de protección, puesta a tierra y portante metálico de 3" con capacete</v>
          </cell>
          <cell r="E174">
            <v>1850000</v>
          </cell>
        </row>
        <row r="175">
          <cell r="B175" t="str">
            <v>ICM</v>
          </cell>
          <cell r="C175" t="str">
            <v>un</v>
          </cell>
          <cell r="D175" t="str">
            <v>Contador monofasico 15(60)A, 240/120 V</v>
          </cell>
          <cell r="E175">
            <v>350000</v>
          </cell>
        </row>
        <row r="176">
          <cell r="B176" t="str">
            <v>ICM1</v>
          </cell>
          <cell r="C176" t="str">
            <v>un</v>
          </cell>
          <cell r="D176" t="str">
            <v>Contador monofasico 15(100)A, 240/120 V</v>
          </cell>
          <cell r="E176">
            <v>450000</v>
          </cell>
        </row>
        <row r="177">
          <cell r="B177" t="str">
            <v>ICOTOR</v>
          </cell>
          <cell r="C177" t="str">
            <v>un</v>
          </cell>
          <cell r="D177" t="str">
            <v>Contactor</v>
          </cell>
          <cell r="E177">
            <v>162000</v>
          </cell>
        </row>
        <row r="178">
          <cell r="B178" t="str">
            <v>ICORA11/4</v>
          </cell>
          <cell r="C178" t="str">
            <v>m</v>
          </cell>
          <cell r="D178" t="str">
            <v>Coraza americana 1 1/4"</v>
          </cell>
          <cell r="E178">
            <v>8144</v>
          </cell>
        </row>
        <row r="179">
          <cell r="B179" t="str">
            <v>ICAIB</v>
          </cell>
          <cell r="C179" t="str">
            <v>cm</v>
          </cell>
          <cell r="D179" t="str">
            <v>Cortes en acero, incluye bisel</v>
          </cell>
          <cell r="E179">
            <v>1547</v>
          </cell>
        </row>
        <row r="180">
          <cell r="B180" t="str">
            <v>ICOS</v>
          </cell>
          <cell r="C180" t="str">
            <v>un</v>
          </cell>
          <cell r="D180" t="str">
            <v>Costal</v>
          </cell>
          <cell r="E180">
            <v>500</v>
          </cell>
        </row>
        <row r="181">
          <cell r="B181" t="str">
            <v>IDES</v>
          </cell>
          <cell r="C181" t="str">
            <v>gl</v>
          </cell>
          <cell r="D181" t="str">
            <v>Desperdicio (10% de los materiales)</v>
          </cell>
          <cell r="E181">
            <v>0</v>
          </cell>
        </row>
        <row r="182">
          <cell r="B182" t="str">
            <v>IDPS</v>
          </cell>
          <cell r="C182" t="str">
            <v>un</v>
          </cell>
          <cell r="D182" t="str">
            <v>DPS</v>
          </cell>
          <cell r="E182">
            <v>560000</v>
          </cell>
        </row>
        <row r="183">
          <cell r="B183" t="str">
            <v>IEN50</v>
          </cell>
          <cell r="C183" t="str">
            <v>un</v>
          </cell>
          <cell r="D183" t="str">
            <v>Empaque de neopreno 50 mm</v>
          </cell>
          <cell r="E183">
            <v>2975</v>
          </cell>
        </row>
        <row r="184">
          <cell r="B184" t="str">
            <v>IENT</v>
          </cell>
          <cell r="C184" t="str">
            <v>m3</v>
          </cell>
          <cell r="D184" t="str">
            <v>Entresuelo</v>
          </cell>
          <cell r="E184">
            <v>85680</v>
          </cell>
        </row>
        <row r="185">
          <cell r="B185" t="str">
            <v>IEA1</v>
          </cell>
          <cell r="C185" t="str">
            <v>un</v>
          </cell>
          <cell r="D185" t="str">
            <v>Escalera en aluminio, un cuerpo; L=2,30m</v>
          </cell>
          <cell r="E185">
            <v>319999</v>
          </cell>
        </row>
        <row r="186">
          <cell r="B186" t="str">
            <v>IEFV1</v>
          </cell>
          <cell r="C186" t="str">
            <v>un</v>
          </cell>
          <cell r="D186" t="str">
            <v>Escalera en PRFV; L=1,50m</v>
          </cell>
          <cell r="E186">
            <v>541331</v>
          </cell>
        </row>
        <row r="187">
          <cell r="B187" t="str">
            <v>IEFV2</v>
          </cell>
          <cell r="C187" t="str">
            <v>un</v>
          </cell>
          <cell r="D187" t="str">
            <v>Escalera en PRFV; L=2,00m</v>
          </cell>
          <cell r="E187">
            <v>660331</v>
          </cell>
        </row>
        <row r="188">
          <cell r="B188" t="str">
            <v>IEFV3</v>
          </cell>
          <cell r="C188" t="str">
            <v>un</v>
          </cell>
          <cell r="D188" t="str">
            <v>Escalera en PRFV; L=2,50m</v>
          </cell>
          <cell r="E188">
            <v>779331</v>
          </cell>
        </row>
        <row r="189">
          <cell r="B189" t="str">
            <v>IEFV4</v>
          </cell>
          <cell r="C189" t="str">
            <v>un</v>
          </cell>
          <cell r="D189" t="str">
            <v>Escalera en PRFV; L=3,00m</v>
          </cell>
          <cell r="E189">
            <v>898331</v>
          </cell>
        </row>
        <row r="190">
          <cell r="B190" t="str">
            <v>IEFV5</v>
          </cell>
          <cell r="C190" t="str">
            <v>un</v>
          </cell>
          <cell r="D190" t="str">
            <v>Escalera en PRFV; L=3,50m</v>
          </cell>
          <cell r="E190">
            <v>945931</v>
          </cell>
        </row>
        <row r="191">
          <cell r="B191" t="str">
            <v>IEFV6</v>
          </cell>
          <cell r="C191" t="str">
            <v>un</v>
          </cell>
          <cell r="D191" t="str">
            <v>Escalera extensión en PRFV; L=5,02m, peso=13,4kg, norma ANSI, tipo 2, capacidad=102Kg-225Lb</v>
          </cell>
          <cell r="E191">
            <v>1095871</v>
          </cell>
        </row>
        <row r="192">
          <cell r="B192" t="str">
            <v>IE7PLA</v>
          </cell>
          <cell r="C192" t="str">
            <v>un</v>
          </cell>
          <cell r="D192" t="str">
            <v>Escalera con 7 peldaños en lámina de Alfajor de 0,9m x 0,3m e = 6mm adosada a muro circular de Ø3m , incluye ángulo de Acero de 2 1/2" x 3/16", platina de acero de 2" x 4" x 3/16", anticorrosivo y pintura intemperie amarillo tránsito (2 capas)</v>
          </cell>
          <cell r="E192">
            <v>2450000</v>
          </cell>
        </row>
        <row r="193">
          <cell r="B193" t="str">
            <v>IE18PLA</v>
          </cell>
          <cell r="C193" t="str">
            <v>un</v>
          </cell>
          <cell r="D193" t="str">
            <v>Escalera con 18 peldaños en lámina de Alfajor de 0,9m x 0,3m e = 6mm adosada a muro circular de Ø3m , incluye ángulo de Acero de 2 1/2" x 3/16", platina de acero de 2" x 4" x 3/16", anticorrosivo y pintura intemperie amarillo tránsito (2 capas)</v>
          </cell>
          <cell r="E193">
            <v>3000000</v>
          </cell>
        </row>
        <row r="194">
          <cell r="B194" t="str">
            <v>IE24PLA</v>
          </cell>
          <cell r="C194" t="str">
            <v>un</v>
          </cell>
          <cell r="D194" t="str">
            <v>Suministro, transporte e instalación de escalera con 24 peldaños en lámina de Alfajor de 0,9m x 0,3m e = 6mm adosada a muro circular de Ø3m , incluye ángulo de Acero de 2 1/2" x 3/16", platina de acero de 2" x 4" x 3/16", anticorrosivo y pintura intemperi</v>
          </cell>
          <cell r="E194">
            <v>3500000</v>
          </cell>
        </row>
        <row r="195">
          <cell r="B195" t="str">
            <v>IES</v>
          </cell>
          <cell r="C195" t="str">
            <v>gal</v>
          </cell>
          <cell r="D195" t="str">
            <v>Esmalte sintético</v>
          </cell>
          <cell r="E195">
            <v>57120</v>
          </cell>
        </row>
        <row r="196">
          <cell r="B196" t="str">
            <v>IEPP</v>
          </cell>
          <cell r="C196" t="str">
            <v>un</v>
          </cell>
          <cell r="D196" t="str">
            <v>Estacón en polipropileno</v>
          </cell>
          <cell r="E196">
            <v>17850</v>
          </cell>
        </row>
        <row r="197">
          <cell r="B197" t="str">
            <v>IEPP2</v>
          </cell>
          <cell r="C197" t="str">
            <v>un</v>
          </cell>
          <cell r="D197" t="str">
            <v xml:space="preserve">Estacón en polipropileno, L=2,5m, Ø=4" </v>
          </cell>
          <cell r="E197">
            <v>63070</v>
          </cell>
        </row>
        <row r="198">
          <cell r="B198" t="str">
            <v>IEMI</v>
          </cell>
          <cell r="C198" t="str">
            <v>un</v>
          </cell>
          <cell r="D198" t="str">
            <v>Estacón media madera inmunizada, L=1,5m, Ø=4"</v>
          </cell>
          <cell r="E198">
            <v>30000</v>
          </cell>
        </row>
        <row r="199">
          <cell r="B199" t="str">
            <v>IFNM</v>
          </cell>
          <cell r="C199" t="str">
            <v>un</v>
          </cell>
          <cell r="D199" t="str">
            <v>Flotador de nivel para encendido y apagado de motobombas</v>
          </cell>
          <cell r="E199">
            <v>499800</v>
          </cell>
        </row>
        <row r="200">
          <cell r="B200" t="str">
            <v>IFNMAI</v>
          </cell>
          <cell r="C200" t="str">
            <v>un</v>
          </cell>
          <cell r="D200" t="str">
            <v>Flotador de nivel magnético con niveles de alta y baja en acero inoxidable para montaje vertical</v>
          </cell>
          <cell r="E200">
            <v>499800</v>
          </cell>
        </row>
        <row r="201">
          <cell r="B201" t="str">
            <v>IFG</v>
          </cell>
          <cell r="C201" t="str">
            <v>un</v>
          </cell>
          <cell r="D201" t="str">
            <v xml:space="preserve">fungibles </v>
          </cell>
          <cell r="E201">
            <v>10000</v>
          </cell>
        </row>
        <row r="202">
          <cell r="B202" t="str">
            <v>IF6T</v>
          </cell>
          <cell r="C202" t="str">
            <v>un</v>
          </cell>
          <cell r="D202" t="str">
            <v>Fusible 6T-7K</v>
          </cell>
          <cell r="E202">
            <v>3000</v>
          </cell>
        </row>
        <row r="203">
          <cell r="B203" t="str">
            <v>IF125A</v>
          </cell>
          <cell r="C203" t="str">
            <v>un</v>
          </cell>
          <cell r="D203" t="str">
            <v>Fusible 125A Gl/gG tipo cuchilla de 500 Voltios, ruptura 120kA. portafusible y protecciones</v>
          </cell>
          <cell r="E203">
            <v>26180</v>
          </cell>
        </row>
        <row r="204">
          <cell r="B204" t="str">
            <v>IGAB</v>
          </cell>
          <cell r="C204" t="str">
            <v>un</v>
          </cell>
          <cell r="D204" t="str">
            <v>Gabinete en acero laminado, protección IP 55; incluye bandeja doble fondo. Medidas: 300x200x160 mm</v>
          </cell>
          <cell r="E204">
            <v>261800</v>
          </cell>
        </row>
        <row r="205">
          <cell r="B205" t="str">
            <v>IGABB</v>
          </cell>
          <cell r="C205" t="str">
            <v>un</v>
          </cell>
          <cell r="D205" t="str">
            <v>Gabinete con cableado de control y borneras de tablero manual para control de bombas</v>
          </cell>
          <cell r="E205">
            <v>2500000</v>
          </cell>
        </row>
        <row r="206">
          <cell r="B206" t="str">
            <v>IGABCYB</v>
          </cell>
          <cell r="C206" t="str">
            <v>un</v>
          </cell>
          <cell r="D206" t="str">
            <v xml:space="preserve">Gabinete con cableado de control y borneras </v>
          </cell>
          <cell r="E206">
            <v>10463670</v>
          </cell>
        </row>
        <row r="207">
          <cell r="B207" t="str">
            <v>IGABBP</v>
          </cell>
          <cell r="C207" t="str">
            <v>un</v>
          </cell>
          <cell r="D207" t="str">
            <v>Gabinete con cableado de control y borboneras planta</v>
          </cell>
          <cell r="E207">
            <v>4500000</v>
          </cell>
        </row>
        <row r="208">
          <cell r="B208" t="str">
            <v>IGABBTA</v>
          </cell>
          <cell r="C208" t="str">
            <v>un</v>
          </cell>
          <cell r="D208" t="str">
            <v>Gabinete con cableado de control y borneras de tablero automatico para control de bombas</v>
          </cell>
          <cell r="E208">
            <v>1800000</v>
          </cell>
        </row>
        <row r="209">
          <cell r="B209" t="str">
            <v>IGEOM</v>
          </cell>
          <cell r="C209" t="str">
            <v>m2</v>
          </cell>
          <cell r="D209" t="str">
            <v>Geomembrana tipo HD o HFPE de 40mils o similar</v>
          </cell>
          <cell r="E209">
            <v>17850</v>
          </cell>
        </row>
        <row r="210">
          <cell r="B210" t="str">
            <v>IGEO1</v>
          </cell>
          <cell r="C210" t="str">
            <v>m2</v>
          </cell>
          <cell r="D210" t="str">
            <v>Geotextil NT2000 (No tejido)</v>
          </cell>
          <cell r="E210">
            <v>5406.17</v>
          </cell>
        </row>
        <row r="211">
          <cell r="B211" t="str">
            <v>IGEO</v>
          </cell>
          <cell r="C211" t="str">
            <v>m2</v>
          </cell>
          <cell r="D211" t="str">
            <v>Geotextil NT2500 (No tejido)</v>
          </cell>
          <cell r="E211">
            <v>5673.92</v>
          </cell>
        </row>
        <row r="212">
          <cell r="B212" t="str">
            <v>IGEO2</v>
          </cell>
          <cell r="C212" t="str">
            <v>m2</v>
          </cell>
          <cell r="D212" t="str">
            <v>Geotextil NT4000 (No tejido)</v>
          </cell>
          <cell r="E212">
            <v>9218.93</v>
          </cell>
        </row>
        <row r="213">
          <cell r="B213" t="str">
            <v>IGP</v>
          </cell>
          <cell r="C213" t="str">
            <v>un</v>
          </cell>
          <cell r="D213" t="str">
            <v>Guía y pasador</v>
          </cell>
          <cell r="E213">
            <v>14471.59</v>
          </cell>
        </row>
        <row r="214">
          <cell r="B214" t="str">
            <v>IGTM</v>
          </cell>
          <cell r="C214" t="str">
            <v>m2</v>
          </cell>
          <cell r="D214" t="str">
            <v>Grama tipo macana</v>
          </cell>
          <cell r="E214">
            <v>5950</v>
          </cell>
        </row>
        <row r="215">
          <cell r="B215" t="str">
            <v>IGRAN</v>
          </cell>
          <cell r="C215" t="str">
            <v>Kg</v>
          </cell>
          <cell r="D215" t="str">
            <v>Granito #2</v>
          </cell>
          <cell r="E215">
            <v>1186.5999999999999</v>
          </cell>
        </row>
        <row r="216">
          <cell r="B216" t="str">
            <v>IGRA</v>
          </cell>
          <cell r="C216" t="str">
            <v>Kg</v>
          </cell>
          <cell r="D216" t="str">
            <v>Grapas</v>
          </cell>
          <cell r="E216">
            <v>4363.7299999999996</v>
          </cell>
        </row>
        <row r="217">
          <cell r="B217" t="str">
            <v>IGRT</v>
          </cell>
          <cell r="C217" t="str">
            <v>un</v>
          </cell>
          <cell r="D217" t="str">
            <v>Grapa de retención tipo tuerca</v>
          </cell>
          <cell r="E217">
            <v>29600</v>
          </cell>
        </row>
        <row r="218">
          <cell r="B218" t="str">
            <v>IGYP</v>
          </cell>
          <cell r="C218" t="str">
            <v>gl</v>
          </cell>
          <cell r="D218" t="str">
            <v xml:space="preserve">Grapas y pernos </v>
          </cell>
          <cell r="E218">
            <v>5950</v>
          </cell>
        </row>
        <row r="219">
          <cell r="B219" t="str">
            <v>IGRAV</v>
          </cell>
          <cell r="C219" t="str">
            <v>m3</v>
          </cell>
          <cell r="D219" t="str">
            <v>Gravilla 3/4</v>
          </cell>
          <cell r="E219">
            <v>35000</v>
          </cell>
        </row>
        <row r="220">
          <cell r="B220" t="str">
            <v>IGDSC</v>
          </cell>
          <cell r="C220" t="str">
            <v>un</v>
          </cell>
          <cell r="D220" t="str">
            <v>Griferia ducha sencilla cromado</v>
          </cell>
          <cell r="E220">
            <v>45900</v>
          </cell>
        </row>
        <row r="221">
          <cell r="B221" t="str">
            <v>IGTP1/2</v>
          </cell>
          <cell r="C221" t="str">
            <v>un</v>
          </cell>
          <cell r="D221" t="str">
            <v>Grillete de amarre para trabajo pesado, Ø1/2"</v>
          </cell>
          <cell r="E221">
            <v>5817.2040000000006</v>
          </cell>
        </row>
        <row r="222">
          <cell r="B222" t="str">
            <v>IGTP1/4</v>
          </cell>
          <cell r="C222" t="str">
            <v>un</v>
          </cell>
          <cell r="D222" t="str">
            <v>Grillete de amarre para trabajo pesado, Ø1/4"</v>
          </cell>
          <cell r="E222">
            <v>2963.1</v>
          </cell>
        </row>
        <row r="223">
          <cell r="B223" t="str">
            <v>IGTP3/8</v>
          </cell>
          <cell r="C223" t="str">
            <v>un</v>
          </cell>
          <cell r="D223" t="str">
            <v>Grillete de amarre para trabajo pesado, Ø3/8"</v>
          </cell>
          <cell r="E223">
            <v>4034.1</v>
          </cell>
        </row>
        <row r="224">
          <cell r="B224" t="str">
            <v>IGTP5/16</v>
          </cell>
          <cell r="C224" t="str">
            <v>un</v>
          </cell>
          <cell r="D224" t="str">
            <v>Grillete de amarre para trabajo pesado, Ø5/16"</v>
          </cell>
          <cell r="E224">
            <v>3082.1</v>
          </cell>
        </row>
        <row r="225">
          <cell r="B225" t="str">
            <v>IGUA</v>
          </cell>
          <cell r="C225" t="str">
            <v>un</v>
          </cell>
          <cell r="D225" t="str">
            <v>Guardacabos</v>
          </cell>
          <cell r="E225">
            <v>2400</v>
          </cell>
        </row>
        <row r="226">
          <cell r="B226" t="str">
            <v>IGUA20A</v>
          </cell>
          <cell r="C226" t="str">
            <v>un</v>
          </cell>
          <cell r="D226" t="str">
            <v>Guardamotores 20 A</v>
          </cell>
          <cell r="E226">
            <v>245000</v>
          </cell>
        </row>
        <row r="227">
          <cell r="B227" t="str">
            <v>IIMP</v>
          </cell>
          <cell r="C227" t="str">
            <v>kg</v>
          </cell>
          <cell r="D227" t="str">
            <v>Impermeabilizante Sika mortero 101 o similar</v>
          </cell>
          <cell r="E227">
            <v>3876</v>
          </cell>
        </row>
        <row r="228">
          <cell r="B228" t="str">
            <v>IHER</v>
          </cell>
          <cell r="C228" t="str">
            <v>un</v>
          </cell>
          <cell r="D228" t="str">
            <v>Herraje para caja 0.4mx0.4m</v>
          </cell>
          <cell r="E228">
            <v>120641.7176</v>
          </cell>
        </row>
        <row r="229">
          <cell r="B229" t="str">
            <v>IHER1</v>
          </cell>
          <cell r="C229" t="str">
            <v>un</v>
          </cell>
          <cell r="D229" t="str">
            <v>Herraje para caja 0.6mx0.6m</v>
          </cell>
          <cell r="E229">
            <v>140641.7176</v>
          </cell>
        </row>
        <row r="230">
          <cell r="B230" t="str">
            <v>IHER2</v>
          </cell>
          <cell r="C230" t="str">
            <v>un</v>
          </cell>
          <cell r="D230" t="str">
            <v>Herraje para caja 0.8mx0.8m</v>
          </cell>
          <cell r="E230">
            <v>160641.7176</v>
          </cell>
        </row>
        <row r="231">
          <cell r="B231" t="str">
            <v>IHER3</v>
          </cell>
          <cell r="C231" t="str">
            <v>un</v>
          </cell>
          <cell r="D231" t="str">
            <v>Herraje para caja 5.9mx0.9m</v>
          </cell>
          <cell r="E231">
            <v>1190000</v>
          </cell>
        </row>
        <row r="232">
          <cell r="B232" t="str">
            <v>IHER4</v>
          </cell>
          <cell r="C232" t="str">
            <v>un</v>
          </cell>
          <cell r="D232" t="str">
            <v>Herraje para caja 0.6mx0.8m</v>
          </cell>
          <cell r="E232">
            <v>190000</v>
          </cell>
        </row>
        <row r="233">
          <cell r="B233" t="str">
            <v>IHC</v>
          </cell>
          <cell r="C233" t="str">
            <v>un</v>
          </cell>
          <cell r="D233" t="str">
            <v>Herraje para cono</v>
          </cell>
          <cell r="E233">
            <v>29750</v>
          </cell>
        </row>
        <row r="234">
          <cell r="B234" t="str">
            <v>IHER3</v>
          </cell>
          <cell r="C234" t="str">
            <v>un</v>
          </cell>
          <cell r="D234" t="str">
            <v>Herraje para tapa de alto tráfico</v>
          </cell>
          <cell r="E234">
            <v>89250</v>
          </cell>
        </row>
        <row r="235">
          <cell r="B235" t="str">
            <v>IIS32</v>
          </cell>
          <cell r="C235" t="str">
            <v>Kg</v>
          </cell>
          <cell r="D235" t="str">
            <v>Imprimante tipo sikadur 32 primer</v>
          </cell>
          <cell r="E235">
            <v>80900</v>
          </cell>
        </row>
        <row r="236">
          <cell r="B236" t="str">
            <v>IIS</v>
          </cell>
          <cell r="C236" t="str">
            <v>un</v>
          </cell>
          <cell r="D236" t="str">
            <v>Interruptor sencillo</v>
          </cell>
          <cell r="E236">
            <v>3400</v>
          </cell>
        </row>
        <row r="237">
          <cell r="B237" t="str">
            <v>IID</v>
          </cell>
          <cell r="C237" t="str">
            <v>un</v>
          </cell>
          <cell r="D237" t="str">
            <v>Interruptor doble</v>
          </cell>
          <cell r="E237">
            <v>5800</v>
          </cell>
        </row>
        <row r="238">
          <cell r="B238" t="str">
            <v>IIASE</v>
          </cell>
          <cell r="C238" t="str">
            <v>gl</v>
          </cell>
          <cell r="D238" t="str">
            <v>Implemento de aseo para mantenimiento preventivo al sistema eléctrico</v>
          </cell>
          <cell r="E238">
            <v>300000</v>
          </cell>
        </row>
        <row r="239">
          <cell r="B239" t="str">
            <v>IJAMH</v>
          </cell>
          <cell r="C239" t="str">
            <v>un</v>
          </cell>
          <cell r="D239" t="str">
            <v>Juego de anillo polimérico para cámaras de inspección de 1,2m de diámetro</v>
          </cell>
          <cell r="E239">
            <v>237976.19999999998</v>
          </cell>
        </row>
        <row r="240">
          <cell r="B240" t="str">
            <v>IJET1/2</v>
          </cell>
          <cell r="C240" t="str">
            <v>un</v>
          </cell>
          <cell r="D240" t="str">
            <v>Juego de empaques y tornillos 1/2"</v>
          </cell>
          <cell r="E240">
            <v>12609.240000000002</v>
          </cell>
        </row>
        <row r="241">
          <cell r="B241" t="str">
            <v>IJET11/2</v>
          </cell>
          <cell r="C241" t="str">
            <v>un</v>
          </cell>
          <cell r="D241" t="str">
            <v>Juego de empaques y tornillos 1 1/2"</v>
          </cell>
          <cell r="E241">
            <v>13870.164000000001</v>
          </cell>
        </row>
        <row r="242">
          <cell r="B242" t="str">
            <v>IJET2</v>
          </cell>
          <cell r="C242" t="str">
            <v>un</v>
          </cell>
          <cell r="D242" t="str">
            <v>Juego de empaques y tornillos 2"</v>
          </cell>
          <cell r="E242">
            <v>17652.936000000002</v>
          </cell>
        </row>
        <row r="243">
          <cell r="B243" t="str">
            <v>IJET21/2</v>
          </cell>
          <cell r="C243" t="str">
            <v>un</v>
          </cell>
          <cell r="D243" t="str">
            <v>Juego de empaques y tornillos 2 1/2"</v>
          </cell>
          <cell r="E243">
            <v>18913.86</v>
          </cell>
        </row>
        <row r="244">
          <cell r="B244" t="str">
            <v>IJET3</v>
          </cell>
          <cell r="C244" t="str">
            <v>un</v>
          </cell>
          <cell r="D244" t="str">
            <v>Juego de empaques y tornillos 3"</v>
          </cell>
          <cell r="E244">
            <v>21435.708000000002</v>
          </cell>
        </row>
        <row r="245">
          <cell r="B245" t="str">
            <v>IJET4</v>
          </cell>
          <cell r="C245" t="str">
            <v>un</v>
          </cell>
          <cell r="D245" t="str">
            <v>Juego de empaques y tornillos 4"</v>
          </cell>
          <cell r="E245">
            <v>37827.72</v>
          </cell>
        </row>
        <row r="246">
          <cell r="B246" t="str">
            <v>IJET6</v>
          </cell>
          <cell r="C246" t="str">
            <v>un</v>
          </cell>
          <cell r="D246" t="str">
            <v>Juego de empaques y tornillos 6"</v>
          </cell>
          <cell r="E246">
            <v>63046.200000000004</v>
          </cell>
        </row>
        <row r="247">
          <cell r="B247" t="str">
            <v>IJET8</v>
          </cell>
          <cell r="C247" t="str">
            <v>un</v>
          </cell>
          <cell r="D247" t="str">
            <v>Juego de empaques y tornillos 8"</v>
          </cell>
          <cell r="E247">
            <v>75655.44</v>
          </cell>
        </row>
        <row r="248">
          <cell r="B248" t="str">
            <v>IJET10</v>
          </cell>
          <cell r="C248" t="str">
            <v>un</v>
          </cell>
          <cell r="D248" t="str">
            <v>Juego de empaques y tornillos 10"</v>
          </cell>
          <cell r="E248">
            <v>88264.680000000008</v>
          </cell>
        </row>
        <row r="249">
          <cell r="B249" t="str">
            <v>IJET12</v>
          </cell>
          <cell r="C249" t="str">
            <v>un</v>
          </cell>
          <cell r="D249" t="str">
            <v>Juego de empaques y tornillos 12"</v>
          </cell>
          <cell r="E249">
            <v>113483.16</v>
          </cell>
        </row>
        <row r="250">
          <cell r="B250" t="str">
            <v>IJET14</v>
          </cell>
          <cell r="C250" t="str">
            <v>un</v>
          </cell>
          <cell r="D250" t="str">
            <v>Juego de empaques y tornillos 14"</v>
          </cell>
          <cell r="E250">
            <v>138701.64000000001</v>
          </cell>
        </row>
        <row r="251">
          <cell r="B251" t="str">
            <v>IJET16</v>
          </cell>
          <cell r="C251" t="str">
            <v>un</v>
          </cell>
          <cell r="D251" t="str">
            <v>Juego de empaques y tornillos 16"</v>
          </cell>
          <cell r="E251">
            <v>163920.12000000002</v>
          </cell>
        </row>
        <row r="252">
          <cell r="B252" t="str">
            <v>IJET18</v>
          </cell>
          <cell r="C252" t="str">
            <v>un</v>
          </cell>
          <cell r="D252" t="str">
            <v>Juego de empaques y tornillos 18"</v>
          </cell>
          <cell r="E252">
            <v>189138.6</v>
          </cell>
        </row>
        <row r="253">
          <cell r="B253" t="str">
            <v>IJET20</v>
          </cell>
          <cell r="C253" t="str">
            <v>un</v>
          </cell>
          <cell r="D253" t="str">
            <v>Juego de empaques y tornillos 20"</v>
          </cell>
          <cell r="E253">
            <v>214357.08000000002</v>
          </cell>
        </row>
        <row r="254">
          <cell r="B254" t="str">
            <v>ILAD</v>
          </cell>
          <cell r="C254" t="str">
            <v>un</v>
          </cell>
          <cell r="D254" t="str">
            <v>Ladrillo 15cm x 20cm x40cm</v>
          </cell>
          <cell r="E254">
            <v>1900</v>
          </cell>
        </row>
        <row r="255">
          <cell r="B255" t="str">
            <v>ILADC</v>
          </cell>
          <cell r="C255" t="str">
            <v>un</v>
          </cell>
          <cell r="D255" t="str">
            <v>Ladrillo calado trebol 20cmx20cm</v>
          </cell>
          <cell r="E255">
            <v>1800</v>
          </cell>
        </row>
        <row r="256">
          <cell r="B256" t="str">
            <v>ILAG</v>
          </cell>
          <cell r="C256" t="str">
            <v>un</v>
          </cell>
          <cell r="D256" t="str">
            <v>Lagrimal de 0,50m x 0,25m x 0,15m</v>
          </cell>
          <cell r="E256">
            <v>5500</v>
          </cell>
        </row>
        <row r="257">
          <cell r="B257" t="str">
            <v>ILPN</v>
          </cell>
          <cell r="C257" t="str">
            <v>ml</v>
          </cell>
          <cell r="D257" t="str">
            <v>Lámina de polietileno negro 1200m x 0,20mm</v>
          </cell>
          <cell r="E257">
            <v>1990</v>
          </cell>
        </row>
        <row r="258">
          <cell r="B258" t="str">
            <v>ILSHID</v>
          </cell>
          <cell r="C258" t="str">
            <v>un</v>
          </cell>
          <cell r="D258" t="str">
            <v>Lámpara de sodio HID con fotocontrol individual y bombilla tubular clara 250W. Incluye brazo.</v>
          </cell>
          <cell r="E258">
            <v>350000</v>
          </cell>
        </row>
        <row r="259">
          <cell r="B259" t="str">
            <v>ILTC</v>
          </cell>
          <cell r="C259" t="str">
            <v>un</v>
          </cell>
          <cell r="D259" t="str">
            <v>Lámpara tipo riel corrido de 2x54W</v>
          </cell>
          <cell r="E259">
            <v>87000</v>
          </cell>
        </row>
        <row r="260">
          <cell r="B260" t="str">
            <v>ILTC32</v>
          </cell>
          <cell r="C260" t="str">
            <v>un</v>
          </cell>
          <cell r="D260" t="str">
            <v>Lámpara tipo riel corrido de 2x32W</v>
          </cell>
          <cell r="E260">
            <v>77000</v>
          </cell>
        </row>
        <row r="261">
          <cell r="B261" t="str">
            <v>ILTT</v>
          </cell>
          <cell r="C261" t="str">
            <v>un</v>
          </cell>
          <cell r="D261" t="str">
            <v>Lámpara tipo tortuga</v>
          </cell>
          <cell r="E261">
            <v>70000</v>
          </cell>
        </row>
        <row r="262">
          <cell r="B262" t="str">
            <v>ILAVA</v>
          </cell>
          <cell r="C262" t="str">
            <v>un</v>
          </cell>
          <cell r="D262" t="str">
            <v>Lavaplatos en aluminio</v>
          </cell>
          <cell r="E262">
            <v>89990</v>
          </cell>
        </row>
        <row r="263">
          <cell r="B263" t="str">
            <v>ILYC</v>
          </cell>
          <cell r="C263" t="str">
            <v>kg</v>
          </cell>
          <cell r="D263" t="str">
            <v>Lechada y carnaza</v>
          </cell>
          <cell r="E263">
            <v>23800</v>
          </cell>
        </row>
        <row r="264">
          <cell r="B264" t="str">
            <v>ILOP</v>
          </cell>
          <cell r="C264" t="str">
            <v>un</v>
          </cell>
          <cell r="D264" t="str">
            <v>Loseta prefabricada de 0,60m*0,3m*0,05m</v>
          </cell>
          <cell r="E264">
            <v>14161</v>
          </cell>
        </row>
        <row r="265">
          <cell r="B265" t="str">
            <v>ILOP1</v>
          </cell>
          <cell r="C265" t="str">
            <v>un</v>
          </cell>
          <cell r="D265" t="str">
            <v>Loseta prefabricada de 1,10m*0,5m*0,05m</v>
          </cell>
          <cell r="E265">
            <v>29631</v>
          </cell>
        </row>
        <row r="266">
          <cell r="B266" t="str">
            <v>ILUB</v>
          </cell>
          <cell r="C266" t="str">
            <v>un</v>
          </cell>
          <cell r="D266" t="str">
            <v>Lubricante</v>
          </cell>
          <cell r="E266">
            <v>22289.89</v>
          </cell>
        </row>
        <row r="267">
          <cell r="B267" t="str">
            <v>ILUM</v>
          </cell>
          <cell r="C267" t="str">
            <v>un</v>
          </cell>
          <cell r="D267" t="str">
            <v>Luminaria de 2X32W-T8-865</v>
          </cell>
          <cell r="E267">
            <v>80920</v>
          </cell>
        </row>
        <row r="268">
          <cell r="B268" t="str">
            <v>ILUMS</v>
          </cell>
          <cell r="C268" t="str">
            <v>un</v>
          </cell>
          <cell r="D268" t="str">
            <v>Luminaria de sodio de 70W</v>
          </cell>
          <cell r="E268">
            <v>307150</v>
          </cell>
        </row>
        <row r="269">
          <cell r="B269" t="str">
            <v>ILMH44</v>
          </cell>
          <cell r="C269" t="str">
            <v>un</v>
          </cell>
          <cell r="D269" t="str">
            <v xml:space="preserve">luminaria hermetica </v>
          </cell>
          <cell r="E269">
            <v>213995</v>
          </cell>
        </row>
        <row r="270">
          <cell r="B270" t="str">
            <v>ILMH44W</v>
          </cell>
          <cell r="C270" t="str">
            <v>un</v>
          </cell>
          <cell r="D270" t="str">
            <v xml:space="preserve">luminaria hermetica </v>
          </cell>
          <cell r="E270">
            <v>135000</v>
          </cell>
        </row>
        <row r="271">
          <cell r="B271" t="str">
            <v>ILMH</v>
          </cell>
          <cell r="C271" t="str">
            <v>un</v>
          </cell>
          <cell r="D271" t="str">
            <v>luminaria hermetica 40 W</v>
          </cell>
          <cell r="E271">
            <v>145000</v>
          </cell>
        </row>
        <row r="272">
          <cell r="B272" t="str">
            <v>ILUML</v>
          </cell>
          <cell r="C272" t="str">
            <v>un</v>
          </cell>
          <cell r="D272" t="str">
            <v>Luminaria tipo LED 70W - 120V</v>
          </cell>
          <cell r="E272">
            <v>1275000</v>
          </cell>
        </row>
        <row r="273">
          <cell r="B273" t="str">
            <v>ILLED</v>
          </cell>
          <cell r="C273" t="str">
            <v>un</v>
          </cell>
          <cell r="D273" t="str">
            <v>Luminaria LED 200 W</v>
          </cell>
          <cell r="E273">
            <v>650000</v>
          </cell>
        </row>
        <row r="274">
          <cell r="B274" t="str">
            <v>ILLEDT</v>
          </cell>
          <cell r="C274" t="str">
            <v>un</v>
          </cell>
          <cell r="D274" t="str">
            <v>Luminaria led tortuga</v>
          </cell>
          <cell r="E274">
            <v>65000</v>
          </cell>
        </row>
        <row r="275">
          <cell r="B275" t="str">
            <v>ILUMF</v>
          </cell>
          <cell r="C275" t="str">
            <v>un</v>
          </cell>
          <cell r="D275" t="str">
            <v>Luminaria incluye fotocelda</v>
          </cell>
          <cell r="E275">
            <v>380800</v>
          </cell>
        </row>
        <row r="276">
          <cell r="B276" t="str">
            <v>ILUMOB</v>
          </cell>
          <cell r="C276" t="str">
            <v>un</v>
          </cell>
          <cell r="D276" t="str">
            <v>Luminaria ojo de buey sobreponer</v>
          </cell>
          <cell r="E276">
            <v>45000</v>
          </cell>
        </row>
        <row r="277">
          <cell r="B277" t="str">
            <v>ILE</v>
          </cell>
          <cell r="C277" t="str">
            <v>un</v>
          </cell>
          <cell r="D277" t="str">
            <v>Luminaria emergencia</v>
          </cell>
          <cell r="E277">
            <v>82000</v>
          </cell>
        </row>
        <row r="278">
          <cell r="B278" t="str">
            <v>ILEP</v>
          </cell>
          <cell r="C278" t="str">
            <v>un</v>
          </cell>
          <cell r="D278" t="str">
            <v xml:space="preserve">Luz de emergencia portatíl 60 Led, voltage 110, potencia 5Watts, autonomia 15 horas en iluminación baja y 7 horas en iluminación alta, tiempo de carga de 18 a 20 horas </v>
          </cell>
          <cell r="E278">
            <v>68901</v>
          </cell>
        </row>
        <row r="279">
          <cell r="B279" t="str">
            <v>IMAD</v>
          </cell>
          <cell r="C279" t="str">
            <v>m2</v>
          </cell>
          <cell r="D279" t="str">
            <v>Madera 3 usos</v>
          </cell>
          <cell r="E279">
            <v>4501.7699999999995</v>
          </cell>
        </row>
        <row r="280">
          <cell r="B280" t="str">
            <v>IMADI</v>
          </cell>
          <cell r="C280" t="str">
            <v>un</v>
          </cell>
          <cell r="D280" t="str">
            <v>Madera inmunizada, L= 0,8m, A=0,04m, H=0,085m</v>
          </cell>
          <cell r="E280">
            <v>17731</v>
          </cell>
        </row>
        <row r="281">
          <cell r="B281" t="str">
            <v>IMALE</v>
          </cell>
          <cell r="C281" t="str">
            <v>un</v>
          </cell>
          <cell r="D281" t="str">
            <v>Madera laminada estructural de 0,09m x 0,09m y L=2,8m</v>
          </cell>
          <cell r="E281">
            <v>30000</v>
          </cell>
        </row>
        <row r="282">
          <cell r="B282" t="str">
            <v>IMR</v>
          </cell>
          <cell r="C282" t="str">
            <v>gl</v>
          </cell>
          <cell r="D282" t="str">
            <v>Madera roble para cajones</v>
          </cell>
          <cell r="E282">
            <v>314041</v>
          </cell>
        </row>
        <row r="283">
          <cell r="B283" t="str">
            <v>IMP3/8</v>
          </cell>
          <cell r="C283" t="str">
            <v>ml</v>
          </cell>
          <cell r="D283" t="str">
            <v>Manguera de poliuretano de Ø3/8"</v>
          </cell>
          <cell r="E283">
            <v>8851.2199999999993</v>
          </cell>
        </row>
        <row r="284">
          <cell r="B284" t="str">
            <v>IMS1/2</v>
          </cell>
          <cell r="C284" t="str">
            <v>ml</v>
          </cell>
          <cell r="D284" t="str">
            <v>Manguera de silicona Ø1/2"</v>
          </cell>
          <cell r="E284">
            <v>4898.04</v>
          </cell>
        </row>
        <row r="285">
          <cell r="B285" t="str">
            <v>IMF11/2</v>
          </cell>
          <cell r="C285" t="str">
            <v>ml</v>
          </cell>
          <cell r="D285" t="str">
            <v>Manguera flexible Ø11/2"</v>
          </cell>
          <cell r="E285">
            <v>15470</v>
          </cell>
        </row>
        <row r="286">
          <cell r="B286" t="str">
            <v>IMAN</v>
          </cell>
          <cell r="C286" t="str">
            <v>un</v>
          </cell>
          <cell r="D286" t="str">
            <v>Manómetro Ø1/2"</v>
          </cell>
          <cell r="E286">
            <v>36890</v>
          </cell>
        </row>
        <row r="287">
          <cell r="B287" t="str">
            <v>IMEA</v>
          </cell>
          <cell r="C287" t="str">
            <v>un</v>
          </cell>
          <cell r="D287" t="str">
            <v>Material epóxico en ampolla</v>
          </cell>
          <cell r="E287">
            <v>70746</v>
          </cell>
        </row>
        <row r="288">
          <cell r="B288" t="str">
            <v>IMEKG</v>
          </cell>
          <cell r="C288" t="str">
            <v>kg</v>
          </cell>
          <cell r="D288" t="str">
            <v xml:space="preserve">Material epóxico </v>
          </cell>
          <cell r="E288">
            <v>55013.7</v>
          </cell>
        </row>
        <row r="289">
          <cell r="B289" t="str">
            <v>IME</v>
          </cell>
          <cell r="C289" t="str">
            <v>Kg</v>
          </cell>
          <cell r="D289" t="str">
            <v>Material expansivo</v>
          </cell>
          <cell r="E289">
            <v>23490</v>
          </cell>
        </row>
        <row r="290">
          <cell r="B290" t="str">
            <v>IMP</v>
          </cell>
          <cell r="C290" t="str">
            <v>m3</v>
          </cell>
          <cell r="D290" t="str">
            <v>Material de prestamo</v>
          </cell>
          <cell r="E290">
            <v>7735</v>
          </cell>
        </row>
        <row r="291">
          <cell r="B291" t="str">
            <v>IMESD84</v>
          </cell>
          <cell r="C291" t="str">
            <v>m2</v>
          </cell>
          <cell r="D291" t="str">
            <v>Malla electrosoldada para refuerzo tipo D84 o similar</v>
          </cell>
          <cell r="E291">
            <v>5176.5</v>
          </cell>
        </row>
        <row r="292">
          <cell r="B292" t="str">
            <v>IMESD131</v>
          </cell>
          <cell r="C292" t="str">
            <v>m2</v>
          </cell>
          <cell r="D292" t="str">
            <v>Malla electrosoldada tipo D131</v>
          </cell>
          <cell r="E292">
            <v>6000</v>
          </cell>
        </row>
        <row r="293">
          <cell r="B293" t="str">
            <v>IMESD106</v>
          </cell>
          <cell r="C293" t="str">
            <v>m2</v>
          </cell>
          <cell r="D293" t="str">
            <v>Malla electrosoldada para refuerzo tipo D106 o similar</v>
          </cell>
          <cell r="E293">
            <v>7056.7</v>
          </cell>
        </row>
        <row r="294">
          <cell r="B294" t="str">
            <v>IMEC12</v>
          </cell>
          <cell r="C294" t="str">
            <v>m</v>
          </cell>
          <cell r="D294" t="str">
            <v>Malla eslabonada, ojo 5, calibre 12</v>
          </cell>
          <cell r="E294">
            <v>20525.12</v>
          </cell>
        </row>
        <row r="295">
          <cell r="B295" t="str">
            <v>IMLPAI</v>
          </cell>
          <cell r="C295" t="str">
            <v>un</v>
          </cell>
          <cell r="D295" t="str">
            <v>Mesón con lavaplatos en acero inoxidable de 0,60m de ancho x 1,20m de ancho</v>
          </cell>
          <cell r="E295">
            <v>452200</v>
          </cell>
        </row>
        <row r="296">
          <cell r="B296" t="str">
            <v>IMSE</v>
          </cell>
          <cell r="C296" t="str">
            <v>un</v>
          </cell>
          <cell r="D296" t="str">
            <v xml:space="preserve">Molde para soldadura exotérmica 90g </v>
          </cell>
          <cell r="E296">
            <v>140000</v>
          </cell>
        </row>
        <row r="297">
          <cell r="B297" t="str">
            <v>IMSAP</v>
          </cell>
          <cell r="C297" t="str">
            <v>m2</v>
          </cell>
          <cell r="D297" t="str">
            <v>Módulo de sedimentación acelerada de poliestireno de alto impacto, altura 0,52m</v>
          </cell>
          <cell r="E297">
            <v>595000</v>
          </cell>
        </row>
        <row r="298">
          <cell r="B298" t="str">
            <v>IPEG</v>
          </cell>
          <cell r="C298" t="str">
            <v>m3</v>
          </cell>
          <cell r="D298" t="str">
            <v>Mortero de pega</v>
          </cell>
          <cell r="E298">
            <v>629510</v>
          </cell>
        </row>
        <row r="299">
          <cell r="B299" t="str">
            <v>IMRE</v>
          </cell>
          <cell r="C299" t="str">
            <v>Kg</v>
          </cell>
          <cell r="D299" t="str">
            <v>Mortero de reparación</v>
          </cell>
          <cell r="E299">
            <v>3742.55</v>
          </cell>
        </row>
        <row r="300">
          <cell r="B300" t="str">
            <v>IOF</v>
          </cell>
          <cell r="C300" t="str">
            <v>gl</v>
          </cell>
          <cell r="D300" t="str">
            <v>Obra falsa</v>
          </cell>
          <cell r="E300">
            <v>50000</v>
          </cell>
        </row>
        <row r="301">
          <cell r="B301" t="str">
            <v>IPAI</v>
          </cell>
          <cell r="C301" t="str">
            <v>un</v>
          </cell>
          <cell r="D301" t="str">
            <v>Pantalla distribuidora de flujo perforada, en acero Inoxidable T.304 AC/1 Cal.3mm en forma de L (0,7 m; 0,6 m) ancho de 2,5 metros, incluye pernos tipo ancla de cuña de 1/4" x  2 1/4" en acero inoxidable incluye empaque de neopreno y perforaciones de 3"</v>
          </cell>
          <cell r="E301">
            <v>1290352.7</v>
          </cell>
        </row>
        <row r="302">
          <cell r="B302" t="str">
            <v>IPR</v>
          </cell>
          <cell r="C302" t="str">
            <v>un</v>
          </cell>
          <cell r="D302" t="str">
            <v>Pararrayos 10kA-12kV</v>
          </cell>
          <cell r="E302">
            <v>165000</v>
          </cell>
        </row>
        <row r="303">
          <cell r="B303" t="str">
            <v>IPAS</v>
          </cell>
          <cell r="C303" t="str">
            <v>m</v>
          </cell>
          <cell r="D303" t="str">
            <v xml:space="preserve">Pasamanos en fibra de vidrio de VINYL ESTER </v>
          </cell>
          <cell r="E303">
            <v>208250</v>
          </cell>
        </row>
        <row r="304">
          <cell r="B304" t="str">
            <v>IPAST</v>
          </cell>
          <cell r="C304" t="str">
            <v>m</v>
          </cell>
          <cell r="D304" t="str">
            <v>Pasamanos en tubería negra liviana Ø2"</v>
          </cell>
          <cell r="E304">
            <v>30357.256999999998</v>
          </cell>
        </row>
        <row r="305">
          <cell r="B305" t="str">
            <v>IPYL</v>
          </cell>
          <cell r="C305" t="str">
            <v>m3</v>
          </cell>
          <cell r="D305" t="str">
            <v>Pavimento y liga</v>
          </cell>
          <cell r="E305">
            <v>420000</v>
          </cell>
        </row>
        <row r="306">
          <cell r="B306" t="str">
            <v>IPEC</v>
          </cell>
          <cell r="C306" t="str">
            <v>un</v>
          </cell>
          <cell r="D306" t="str">
            <v>Pecera</v>
          </cell>
          <cell r="E306">
            <v>248525.55</v>
          </cell>
        </row>
        <row r="307">
          <cell r="B307" t="str">
            <v>IPEGB</v>
          </cell>
          <cell r="C307" t="str">
            <v>un</v>
          </cell>
          <cell r="D307" t="str">
            <v>Pegacor blanco</v>
          </cell>
          <cell r="E307">
            <v>36300</v>
          </cell>
        </row>
        <row r="308">
          <cell r="B308" t="str">
            <v>IPUG1</v>
          </cell>
          <cell r="C308" t="str">
            <v>un</v>
          </cell>
          <cell r="D308" t="str">
            <v>Peldaños galvanizados tipo uña de gato, en acero corrugado de Ø3/4mm</v>
          </cell>
          <cell r="E308">
            <v>20706</v>
          </cell>
        </row>
        <row r="309">
          <cell r="B309" t="str">
            <v>IPUG2</v>
          </cell>
          <cell r="C309" t="str">
            <v>un</v>
          </cell>
          <cell r="D309" t="str">
            <v>Peldaños galvanizados tipo uña de gato, en acero corrugado de Ø5/8mm</v>
          </cell>
          <cell r="E309">
            <v>18706</v>
          </cell>
        </row>
        <row r="310">
          <cell r="B310" t="str">
            <v>IPER</v>
          </cell>
          <cell r="C310" t="str">
            <v>un</v>
          </cell>
          <cell r="D310" t="str">
            <v xml:space="preserve">Percha de 3 1/2" con aislador </v>
          </cell>
          <cell r="E310">
            <v>25000</v>
          </cell>
        </row>
        <row r="311">
          <cell r="B311" t="str">
            <v>IPER1</v>
          </cell>
          <cell r="C311">
            <v>0</v>
          </cell>
          <cell r="D311" t="str">
            <v>Percha 1 puesto</v>
          </cell>
          <cell r="E311">
            <v>20000</v>
          </cell>
        </row>
        <row r="312">
          <cell r="B312" t="str">
            <v>IPERT</v>
          </cell>
          <cell r="C312" t="str">
            <v>ml</v>
          </cell>
          <cell r="D312" t="str">
            <v>Perfil triangular 3"X3" e= 20mm</v>
          </cell>
          <cell r="E312">
            <v>3570</v>
          </cell>
        </row>
        <row r="313">
          <cell r="B313" t="str">
            <v>IPEAI1/4</v>
          </cell>
          <cell r="C313" t="str">
            <v>un</v>
          </cell>
          <cell r="D313" t="str">
            <v>Perno expansivo en acero inoxidable de 1/4"</v>
          </cell>
          <cell r="E313">
            <v>1785</v>
          </cell>
        </row>
        <row r="314">
          <cell r="B314" t="str">
            <v>IPEAI5/8</v>
          </cell>
          <cell r="C314" t="str">
            <v>un</v>
          </cell>
          <cell r="D314" t="str">
            <v>Perno expansivo en acero inoxidable de 5/8" x 3 1/2", incluye tuerca y dos arandelas</v>
          </cell>
          <cell r="E314">
            <v>3689</v>
          </cell>
        </row>
        <row r="315">
          <cell r="B315" t="str">
            <v>IPEAI1/4-31/4</v>
          </cell>
          <cell r="C315" t="str">
            <v>un</v>
          </cell>
          <cell r="D315" t="str">
            <v>Perno expansivo en acero inoxidable de 1/4" x 3 1/4", incluye tuerca y dos arandelas</v>
          </cell>
          <cell r="E315">
            <v>4165</v>
          </cell>
        </row>
        <row r="316">
          <cell r="B316" t="str">
            <v>IPEAR1/2-0,1</v>
          </cell>
          <cell r="C316" t="str">
            <v>un</v>
          </cell>
          <cell r="D316" t="str">
            <v>Perno de anclaje roscado, L=0,10m x Ø1/2"</v>
          </cell>
          <cell r="E316">
            <v>4879</v>
          </cell>
        </row>
        <row r="317">
          <cell r="B317" t="str">
            <v>IPEAR1/2</v>
          </cell>
          <cell r="C317" t="str">
            <v>un</v>
          </cell>
          <cell r="D317" t="str">
            <v>Perno de anclaje roscado, L=0,60m x Ø1/2"</v>
          </cell>
          <cell r="E317">
            <v>6069</v>
          </cell>
        </row>
        <row r="318">
          <cell r="B318" t="str">
            <v>IPER3/8</v>
          </cell>
          <cell r="C318" t="str">
            <v>un</v>
          </cell>
          <cell r="D318" t="str">
            <v>Perno roscado Ø3/8", incluye tuerca y arandela</v>
          </cell>
          <cell r="E318">
            <v>6043</v>
          </cell>
        </row>
        <row r="319">
          <cell r="B319" t="str">
            <v>IP14-16</v>
          </cell>
          <cell r="C319" t="str">
            <v>m3</v>
          </cell>
          <cell r="D319" t="str">
            <v>Piedra 14" a 16"</v>
          </cell>
          <cell r="E319">
            <v>55000</v>
          </cell>
        </row>
        <row r="320">
          <cell r="B320" t="str">
            <v>IPIE</v>
          </cell>
          <cell r="C320" t="str">
            <v>m3</v>
          </cell>
          <cell r="D320" t="str">
            <v>Piedra para entresuelo</v>
          </cell>
          <cell r="E320">
            <v>60000</v>
          </cell>
        </row>
        <row r="321">
          <cell r="B321" t="str">
            <v>IPICR</v>
          </cell>
          <cell r="C321" t="str">
            <v>m3</v>
          </cell>
          <cell r="D321" t="str">
            <v>Piedra canto rodado entre 3" y 5"</v>
          </cell>
          <cell r="E321">
            <v>793135</v>
          </cell>
        </row>
        <row r="322">
          <cell r="B322" t="str">
            <v>IPICR1</v>
          </cell>
          <cell r="C322" t="str">
            <v>m3</v>
          </cell>
          <cell r="D322" t="str">
            <v>Piedra canto rodado entre 2" y 4"</v>
          </cell>
          <cell r="E322">
            <v>634508</v>
          </cell>
        </row>
        <row r="323">
          <cell r="B323" t="str">
            <v>IPCPA</v>
          </cell>
          <cell r="C323" t="str">
            <v>m3</v>
          </cell>
          <cell r="D323" t="str">
            <v>Piedra ciclópea</v>
          </cell>
          <cell r="E323">
            <v>20000</v>
          </cell>
        </row>
        <row r="324">
          <cell r="B324" t="str">
            <v>IPAC</v>
          </cell>
          <cell r="C324" t="str">
            <v>gal</v>
          </cell>
          <cell r="D324" t="str">
            <v>Pintura a base de aceite</v>
          </cell>
          <cell r="E324">
            <v>87492.37</v>
          </cell>
        </row>
        <row r="325">
          <cell r="B325" t="str">
            <v>IPAG</v>
          </cell>
          <cell r="C325" t="str">
            <v>gal</v>
          </cell>
          <cell r="D325" t="str">
            <v>Pintura a base de agua</v>
          </cell>
          <cell r="E325">
            <v>60900</v>
          </cell>
        </row>
        <row r="326">
          <cell r="B326" t="str">
            <v>IPEA</v>
          </cell>
          <cell r="C326" t="str">
            <v>gal</v>
          </cell>
          <cell r="D326" t="str">
            <v>Pintura epóxica anticorrosiva</v>
          </cell>
          <cell r="E326">
            <v>178050</v>
          </cell>
        </row>
        <row r="327">
          <cell r="B327" t="str">
            <v>IPEA1C</v>
          </cell>
          <cell r="C327" t="str">
            <v>kg</v>
          </cell>
          <cell r="D327" t="str">
            <v>Pintura epóxica / (350g/m2) 1a capa</v>
          </cell>
          <cell r="E327">
            <v>40000</v>
          </cell>
        </row>
        <row r="328">
          <cell r="B328" t="str">
            <v>IPEA2C</v>
          </cell>
          <cell r="C328" t="str">
            <v>kg</v>
          </cell>
          <cell r="D328" t="str">
            <v>Pintura epóxica / (200g/m2) 2a capa</v>
          </cell>
          <cell r="E328">
            <v>38000</v>
          </cell>
        </row>
        <row r="329">
          <cell r="B329" t="str">
            <v>IPTC</v>
          </cell>
          <cell r="C329" t="str">
            <v>gal</v>
          </cell>
          <cell r="D329" t="str">
            <v>Pintura negra tipo koraza</v>
          </cell>
          <cell r="E329">
            <v>84355.815600000002</v>
          </cell>
        </row>
        <row r="330">
          <cell r="B330" t="str">
            <v>IPLAF</v>
          </cell>
          <cell r="C330" t="str">
            <v>un</v>
          </cell>
          <cell r="D330" t="str">
            <v>Plafón</v>
          </cell>
          <cell r="E330">
            <v>12900</v>
          </cell>
        </row>
        <row r="331">
          <cell r="B331" t="str">
            <v>IPLA</v>
          </cell>
          <cell r="C331" t="str">
            <v>m</v>
          </cell>
          <cell r="D331" t="str">
            <v>Platina en acero</v>
          </cell>
          <cell r="E331">
            <v>32209.73</v>
          </cell>
        </row>
        <row r="332">
          <cell r="B332" t="str">
            <v>IPLA4</v>
          </cell>
          <cell r="C332" t="str">
            <v>ml</v>
          </cell>
          <cell r="D332" t="str">
            <v>Platina en acero al carbón de 0,20m, e=3/16"</v>
          </cell>
          <cell r="E332">
            <v>21163.744000000002</v>
          </cell>
        </row>
        <row r="333">
          <cell r="B333" t="str">
            <v>IPLA5</v>
          </cell>
          <cell r="C333" t="str">
            <v>ml</v>
          </cell>
          <cell r="D333" t="str">
            <v>Platina en acero al carbón de 0,05m, e=2,5mm</v>
          </cell>
          <cell r="E333">
            <v>5290.9360000000006</v>
          </cell>
        </row>
        <row r="334">
          <cell r="B334" t="str">
            <v>IPLA6</v>
          </cell>
          <cell r="C334" t="str">
            <v>ml</v>
          </cell>
          <cell r="D334" t="str">
            <v>Platina en acero al carbón de 0,30m, e=3/16"</v>
          </cell>
          <cell r="E334">
            <v>22576.544000000002</v>
          </cell>
        </row>
        <row r="335">
          <cell r="B335" t="str">
            <v>IPLA1</v>
          </cell>
          <cell r="C335" t="str">
            <v>m</v>
          </cell>
          <cell r="D335" t="str">
            <v>Platina en acero al carbón de 0,30mX0,60m, e=1/8"</v>
          </cell>
          <cell r="E335">
            <v>4284</v>
          </cell>
        </row>
        <row r="336">
          <cell r="B336" t="str">
            <v>IPLA2</v>
          </cell>
          <cell r="C336" t="str">
            <v>m</v>
          </cell>
          <cell r="D336" t="str">
            <v>Platina en acero al carbón de 0,15mX0,60m, e=1/8"</v>
          </cell>
          <cell r="E336">
            <v>3094</v>
          </cell>
        </row>
        <row r="337">
          <cell r="B337" t="str">
            <v>IPLA3</v>
          </cell>
          <cell r="C337" t="str">
            <v>m</v>
          </cell>
          <cell r="D337" t="str">
            <v>Platina en acero al carbón de 0,50mX0,37mX0,63m, e=3/16"</v>
          </cell>
          <cell r="E337">
            <v>4284</v>
          </cell>
        </row>
        <row r="338">
          <cell r="B338" t="str">
            <v>IPLCLS</v>
          </cell>
          <cell r="C338" t="str">
            <v>un</v>
          </cell>
          <cell r="D338" t="str">
            <v>PLC logo siemens para tablero automático de control bombas</v>
          </cell>
          <cell r="E338">
            <v>1200000</v>
          </cell>
        </row>
        <row r="339">
          <cell r="B339" t="str">
            <v>IPLCLSTCP</v>
          </cell>
          <cell r="C339" t="str">
            <v>un</v>
          </cell>
          <cell r="D339" t="str">
            <v>PLC logo siemens para tablero de control planta</v>
          </cell>
          <cell r="E339">
            <v>1300000</v>
          </cell>
        </row>
        <row r="340">
          <cell r="B340" t="str">
            <v>IPMT8</v>
          </cell>
          <cell r="C340" t="str">
            <v>un</v>
          </cell>
          <cell r="D340" t="str">
            <v>Poste en madera tratada de 8m</v>
          </cell>
          <cell r="E340">
            <v>840000</v>
          </cell>
        </row>
        <row r="341">
          <cell r="B341" t="str">
            <v>IPMT</v>
          </cell>
          <cell r="C341" t="str">
            <v>un</v>
          </cell>
          <cell r="D341" t="str">
            <v>Poste madera</v>
          </cell>
          <cell r="E341">
            <v>357000</v>
          </cell>
        </row>
        <row r="342">
          <cell r="B342" t="str">
            <v>IPFV8</v>
          </cell>
          <cell r="C342" t="str">
            <v>un</v>
          </cell>
          <cell r="D342" t="str">
            <v>Poste en poliester reforzado con fibra de vidrio (PRFV), 510Kg de 8m</v>
          </cell>
          <cell r="E342">
            <v>1250000</v>
          </cell>
        </row>
        <row r="343">
          <cell r="B343" t="str">
            <v>IPFV8M</v>
          </cell>
          <cell r="C343" t="str">
            <v>un</v>
          </cell>
          <cell r="D343" t="str">
            <v>Poste en poliester reforzado con fibra de vidrio monolitico de 8m</v>
          </cell>
          <cell r="E343">
            <v>357000</v>
          </cell>
        </row>
        <row r="344">
          <cell r="B344" t="str">
            <v>IPFV12</v>
          </cell>
          <cell r="C344" t="str">
            <v>un</v>
          </cell>
          <cell r="D344" t="str">
            <v>Poste en poliester reforzado con fibra de vidrio (PRFV), 750Kg de 12m</v>
          </cell>
          <cell r="E344">
            <v>1951600</v>
          </cell>
        </row>
        <row r="345">
          <cell r="B345" t="str">
            <v>IPM</v>
          </cell>
          <cell r="C345" t="str">
            <v>un</v>
          </cell>
          <cell r="D345" t="str">
            <v>Poste metálico</v>
          </cell>
          <cell r="E345">
            <v>26174.05</v>
          </cell>
        </row>
        <row r="346">
          <cell r="B346" t="str">
            <v>IPTCP</v>
          </cell>
          <cell r="C346" t="str">
            <v>un</v>
          </cell>
          <cell r="D346" t="str">
            <v>Proteccion para tablero de control planta</v>
          </cell>
          <cell r="E346">
            <v>112000</v>
          </cell>
        </row>
        <row r="347">
          <cell r="B347" t="str">
            <v>IPCM1A</v>
          </cell>
          <cell r="C347" t="str">
            <v>un</v>
          </cell>
          <cell r="D347" t="str">
            <v>puerta celosía metalica un ala de 1,00 X 2,10 m, calibre de la lámina mayor 18 BWG. Incluye bisagras</v>
          </cell>
          <cell r="E347">
            <v>405000</v>
          </cell>
        </row>
        <row r="348">
          <cell r="B348" t="str">
            <v>IPMCM</v>
          </cell>
          <cell r="C348" t="str">
            <v>un</v>
          </cell>
          <cell r="D348" t="str">
            <v>Puerta metalica incluye chapa y marco</v>
          </cell>
          <cell r="E348">
            <v>429200</v>
          </cell>
        </row>
        <row r="349">
          <cell r="B349" t="str">
            <v>PMD</v>
          </cell>
          <cell r="C349" t="str">
            <v>un</v>
          </cell>
          <cell r="D349" t="str">
            <v>Puerta metálica dilatada de 1,0 X 2,10 m calibre 22, incluye marco y chapa</v>
          </cell>
          <cell r="E349">
            <v>357000</v>
          </cell>
        </row>
        <row r="350">
          <cell r="B350" t="str">
            <v>PMD1</v>
          </cell>
          <cell r="C350" t="str">
            <v>un</v>
          </cell>
          <cell r="D350" t="str">
            <v>Puerta metálica dilatada de 0,70 X 2,10 m calibre 22, incluye marco y chapa</v>
          </cell>
          <cell r="E350">
            <v>333200</v>
          </cell>
        </row>
        <row r="351">
          <cell r="B351" t="str">
            <v>PMD2</v>
          </cell>
          <cell r="C351" t="str">
            <v>un</v>
          </cell>
          <cell r="D351" t="str">
            <v>Puerta metálica dilatada de 0,95 X 2,10 m calibre 22, incluye marco y chapa</v>
          </cell>
          <cell r="E351">
            <v>345100</v>
          </cell>
        </row>
        <row r="352">
          <cell r="B352" t="str">
            <v>IPME1</v>
          </cell>
          <cell r="C352" t="str">
            <v>un</v>
          </cell>
          <cell r="D352" t="str">
            <v>Puerta en madera entamborada de  0,8m x 2,1m, incluye marco y chapa</v>
          </cell>
          <cell r="E352">
            <v>226100</v>
          </cell>
        </row>
        <row r="353">
          <cell r="B353" t="str">
            <v>IPME3</v>
          </cell>
          <cell r="C353" t="str">
            <v>un</v>
          </cell>
          <cell r="D353" t="str">
            <v>Puerta en madera 0,90m x 2m incluye marco y chapa</v>
          </cell>
          <cell r="E353">
            <v>117900</v>
          </cell>
        </row>
        <row r="354">
          <cell r="B354" t="str">
            <v>IPME</v>
          </cell>
          <cell r="C354" t="str">
            <v>un</v>
          </cell>
          <cell r="D354" t="str">
            <v>Puerta en malla eslabonada de una ala, ojo N°5, calibre 12, h = 2,0m, ancho = 1,0m</v>
          </cell>
          <cell r="E354">
            <v>580025.04</v>
          </cell>
        </row>
        <row r="355">
          <cell r="B355" t="str">
            <v>IPME2</v>
          </cell>
          <cell r="C355" t="str">
            <v>un</v>
          </cell>
          <cell r="D355" t="str">
            <v>Puerta en malla eslabonada de dos alas, ojo N°5, calibre 12, h = 2,0m, ancho = 2,0m</v>
          </cell>
          <cell r="E355">
            <v>832209.84000000008</v>
          </cell>
        </row>
        <row r="356">
          <cell r="B356" t="str">
            <v>IPME2X4</v>
          </cell>
          <cell r="C356" t="str">
            <v>un</v>
          </cell>
          <cell r="D356" t="str">
            <v>Puerta en malla eslabonada de dos alas, ojo N°5, calibre 12, h = 2,0m, ancho = 4,0m</v>
          </cell>
          <cell r="E356">
            <v>998651.80799999996</v>
          </cell>
        </row>
        <row r="357">
          <cell r="B357" t="str">
            <v>IPUR</v>
          </cell>
          <cell r="C357" t="str">
            <v>un</v>
          </cell>
          <cell r="D357" t="str">
            <v>Puerta en reja 0,8 x 2,10 m, incluye marco y chapa</v>
          </cell>
          <cell r="E357">
            <v>308611.14900000003</v>
          </cell>
        </row>
        <row r="358">
          <cell r="B358" t="str">
            <v>IPUR1</v>
          </cell>
          <cell r="C358" t="str">
            <v>un</v>
          </cell>
          <cell r="D358" t="str">
            <v>Puerta en reja 0,95 x 1,50 m, incluye marco y chapa</v>
          </cell>
          <cell r="E358">
            <v>283392.66900000005</v>
          </cell>
        </row>
        <row r="359">
          <cell r="B359" t="str">
            <v>IPT</v>
          </cell>
          <cell r="C359" t="str">
            <v>un</v>
          </cell>
          <cell r="D359" t="str">
            <v>puesta a tierra</v>
          </cell>
          <cell r="E359">
            <v>500000</v>
          </cell>
        </row>
        <row r="360">
          <cell r="B360" t="str">
            <v>IPTF</v>
          </cell>
          <cell r="C360" t="str">
            <v>un</v>
          </cell>
          <cell r="D360" t="str">
            <v>Punta tipo Franklin de una asta con soporte</v>
          </cell>
          <cell r="E360">
            <v>70000</v>
          </cell>
        </row>
        <row r="361">
          <cell r="B361" t="str">
            <v>IREC</v>
          </cell>
          <cell r="C361" t="str">
            <v>m3</v>
          </cell>
          <cell r="D361" t="str">
            <v>Recebo</v>
          </cell>
          <cell r="E361">
            <v>7417.2000000000007</v>
          </cell>
        </row>
        <row r="362">
          <cell r="B362" t="str">
            <v>IRV</v>
          </cell>
          <cell r="C362" t="str">
            <v>un</v>
          </cell>
          <cell r="D362" t="str">
            <v>Reja 0,8m x 0,8m para ventana, incluye marco</v>
          </cell>
          <cell r="E362">
            <v>126092.40000000001</v>
          </cell>
        </row>
        <row r="363">
          <cell r="B363" t="str">
            <v>IRDA2"</v>
          </cell>
          <cell r="C363" t="str">
            <v>un</v>
          </cell>
          <cell r="D363" t="str">
            <v>Radachinas de 2" (capacidad de carga 90 Kg)</v>
          </cell>
          <cell r="E363">
            <v>17750</v>
          </cell>
        </row>
        <row r="364">
          <cell r="B364" t="str">
            <v>IREJA1</v>
          </cell>
          <cell r="C364" t="str">
            <v>un</v>
          </cell>
          <cell r="D364" t="str">
            <v>Rejilla de 30cm x 20cm con 9 barras lisas en acero de Ø3/8" separadas cada 2 cm (incluye marco en ángulo de acero al carbón de 1"x 11/4", anclajes y bisagras para su apertura)</v>
          </cell>
          <cell r="E364">
            <v>297500</v>
          </cell>
        </row>
        <row r="365">
          <cell r="B365" t="str">
            <v>IREJA</v>
          </cell>
          <cell r="C365" t="str">
            <v>un</v>
          </cell>
          <cell r="D365" t="str">
            <v>Rejilla de 40cm x 20cm con 13 barras lisas en acero de Ø3/8" separadas cada 2 cm (incluye marco en ángulo de acero al carbón de 1"x 11/4", anclajes y bisagras para su apertura)</v>
          </cell>
          <cell r="E365">
            <v>321300</v>
          </cell>
        </row>
        <row r="366">
          <cell r="B366" t="str">
            <v>IREJA2</v>
          </cell>
          <cell r="C366" t="str">
            <v>un</v>
          </cell>
          <cell r="D366" t="str">
            <v>Rejilla de 40cm x 180cm con 45 barras lisas en acero de Ø3/8" separadas cada 3 cm (incluye marco en ángulo de acero al carbón de 1"x 11/4", anclajes y bisagras para su apertura)</v>
          </cell>
          <cell r="E366">
            <v>672350</v>
          </cell>
        </row>
        <row r="367">
          <cell r="B367" t="str">
            <v>IRCT6x4</v>
          </cell>
          <cell r="C367" t="str">
            <v>un</v>
          </cell>
          <cell r="D367" t="str">
            <v>Rejilla en cúpula tradicional de 6"x4"</v>
          </cell>
          <cell r="E367">
            <v>28900</v>
          </cell>
        </row>
        <row r="368">
          <cell r="B368" t="str">
            <v>IRPFV</v>
          </cell>
          <cell r="C368" t="str">
            <v>m2</v>
          </cell>
          <cell r="D368" t="str">
            <v>Rejilla peatonal en  fibra de vidrio  de resistencia 1100kg/cm2</v>
          </cell>
          <cell r="E368">
            <v>358904</v>
          </cell>
        </row>
        <row r="369">
          <cell r="B369" t="str">
            <v>ISSC</v>
          </cell>
          <cell r="C369" t="str">
            <v>un</v>
          </cell>
          <cell r="D369" t="str">
            <v>Sacos de suelo cemento</v>
          </cell>
          <cell r="E369">
            <v>9520</v>
          </cell>
        </row>
        <row r="370">
          <cell r="B370" t="str">
            <v>ISE</v>
          </cell>
          <cell r="C370" t="str">
            <v>ml</v>
          </cell>
          <cell r="D370" t="str">
            <v>Sellante elastomérico 6,4 mm x 12,7 mm</v>
          </cell>
          <cell r="E370">
            <v>21574.7</v>
          </cell>
        </row>
        <row r="371">
          <cell r="B371" t="str">
            <v>ISEP</v>
          </cell>
          <cell r="C371" t="str">
            <v>ml</v>
          </cell>
          <cell r="D371" t="str">
            <v>Sellante elástico de poliuretano autonivelante tipo Sikaflex-1CSL</v>
          </cell>
          <cell r="E371">
            <v>6670.3508771929819</v>
          </cell>
        </row>
        <row r="372">
          <cell r="B372" t="str">
            <v>ISAR</v>
          </cell>
          <cell r="C372" t="str">
            <v>m3</v>
          </cell>
          <cell r="D372" t="str">
            <v>Sello arenilla, e=10cm</v>
          </cell>
          <cell r="E372">
            <v>80920</v>
          </cell>
        </row>
        <row r="373">
          <cell r="B373" t="str">
            <v>ISEE</v>
          </cell>
          <cell r="C373" t="str">
            <v>ml</v>
          </cell>
          <cell r="D373" t="str">
            <v>sistema de escape exhosto 3" con aislamiento</v>
          </cell>
          <cell r="E373">
            <v>339150</v>
          </cell>
        </row>
        <row r="374">
          <cell r="B374" t="str">
            <v>ISEE2</v>
          </cell>
          <cell r="C374" t="str">
            <v>ml</v>
          </cell>
          <cell r="D374" t="str">
            <v>sistema de escape exhosto 2" con aislamiento</v>
          </cell>
          <cell r="E374">
            <v>60688</v>
          </cell>
        </row>
        <row r="375">
          <cell r="B375" t="str">
            <v>ISOLM</v>
          </cell>
          <cell r="C375" t="str">
            <v>cm</v>
          </cell>
          <cell r="D375" t="str">
            <v xml:space="preserve">Soldadura </v>
          </cell>
          <cell r="E375">
            <v>1190</v>
          </cell>
        </row>
        <row r="376">
          <cell r="B376" t="str">
            <v>ISOLMUN</v>
          </cell>
          <cell r="C376" t="str">
            <v>un</v>
          </cell>
          <cell r="D376" t="str">
            <v>soldadura</v>
          </cell>
          <cell r="E376">
            <v>35000</v>
          </cell>
        </row>
        <row r="377">
          <cell r="B377" t="str">
            <v>ISOLE</v>
          </cell>
          <cell r="C377" t="str">
            <v>un</v>
          </cell>
          <cell r="D377" t="str">
            <v>Soldadura Exotérmica 115gr</v>
          </cell>
          <cell r="E377">
            <v>78000</v>
          </cell>
        </row>
        <row r="378">
          <cell r="B378" t="str">
            <v>ISOL</v>
          </cell>
          <cell r="C378" t="str">
            <v>un</v>
          </cell>
          <cell r="D378" t="str">
            <v>Soldadura líquida (1/4 gal) y limpiador removedor (1/4 gal)</v>
          </cell>
          <cell r="E378">
            <v>182637.27585599999</v>
          </cell>
        </row>
        <row r="379">
          <cell r="B379" t="str">
            <v>ISOLV</v>
          </cell>
          <cell r="C379" t="str">
            <v>kg</v>
          </cell>
          <cell r="D379" t="str">
            <v>Solvente</v>
          </cell>
          <cell r="E379">
            <v>20000</v>
          </cell>
        </row>
        <row r="380">
          <cell r="B380" t="str">
            <v>ISOP45AG</v>
          </cell>
          <cell r="C380" t="str">
            <v>un</v>
          </cell>
          <cell r="D380" t="str">
            <v>Soporte tipo ménsula SMS045AG</v>
          </cell>
          <cell r="E380">
            <v>25783</v>
          </cell>
        </row>
        <row r="381">
          <cell r="B381" t="str">
            <v>ISUI</v>
          </cell>
          <cell r="C381" t="str">
            <v>un</v>
          </cell>
          <cell r="D381" t="str">
            <v>suiche</v>
          </cell>
          <cell r="E381">
            <v>11305</v>
          </cell>
        </row>
        <row r="382">
          <cell r="B382" t="str">
            <v>ISTB</v>
          </cell>
          <cell r="C382" t="str">
            <v>un</v>
          </cell>
          <cell r="D382" t="str">
            <v>Sumidero tipo B, Polipropileno</v>
          </cell>
          <cell r="E382">
            <v>109480</v>
          </cell>
        </row>
        <row r="383">
          <cell r="B383" t="str">
            <v>ITAB</v>
          </cell>
          <cell r="C383" t="str">
            <v>un</v>
          </cell>
          <cell r="D383" t="str">
            <v>Tabla de 2cm x 20cm y L = 3,0m, en madera común</v>
          </cell>
          <cell r="E383">
            <v>5950</v>
          </cell>
        </row>
        <row r="384">
          <cell r="B384" t="str">
            <v>ITAB2X10</v>
          </cell>
          <cell r="C384" t="str">
            <v>un</v>
          </cell>
          <cell r="D384" t="str">
            <v>Tabla de 2cm x 10cm y L = 3,0m, en madera común</v>
          </cell>
          <cell r="E384">
            <v>3000</v>
          </cell>
        </row>
        <row r="385">
          <cell r="B385" t="str">
            <v>ITAF</v>
          </cell>
          <cell r="C385" t="str">
            <v>un</v>
          </cell>
          <cell r="D385" t="str">
            <v>Tabla formaleta (10" x 3m x 3/4")</v>
          </cell>
          <cell r="E385">
            <v>10710</v>
          </cell>
        </row>
        <row r="386">
          <cell r="B386" t="str">
            <v>ITAB2F</v>
          </cell>
          <cell r="C386" t="str">
            <v>un</v>
          </cell>
          <cell r="D386" t="str">
            <v>Tablero 2F, 8 ctos, 4H 120/240V con puerta y targetero</v>
          </cell>
          <cell r="E386">
            <v>125000</v>
          </cell>
        </row>
        <row r="387">
          <cell r="B387" t="str">
            <v>ITACTO</v>
          </cell>
          <cell r="C387" t="str">
            <v>un</v>
          </cell>
          <cell r="D387" t="str">
            <v xml:space="preserve">Tablero de transferencia automática de 13.5 kVA monofásico 240 V. Incluye tablero interno de 12 circuitos monofasico </v>
          </cell>
          <cell r="E387">
            <v>5831000</v>
          </cell>
        </row>
        <row r="388">
          <cell r="B388" t="str">
            <v>ITACTO1</v>
          </cell>
          <cell r="C388" t="str">
            <v>un</v>
          </cell>
          <cell r="D388" t="str">
            <v xml:space="preserve">Tablero de transferencia automática de 50 A monofásico 240 V. Incluye tablero interno de 12 circuitos monofasico </v>
          </cell>
          <cell r="E388">
            <v>5593000</v>
          </cell>
        </row>
        <row r="389">
          <cell r="B389" t="str">
            <v>ITATA</v>
          </cell>
          <cell r="C389" t="str">
            <v>un</v>
          </cell>
          <cell r="D389" t="str">
            <v>Tablero de transferencia automática de 50 A con tablero de 18 circuitos interno y protecciones</v>
          </cell>
          <cell r="E389">
            <v>6800000</v>
          </cell>
        </row>
        <row r="390">
          <cell r="B390" t="str">
            <v>ITAB1</v>
          </cell>
          <cell r="C390" t="str">
            <v>un</v>
          </cell>
          <cell r="D390" t="str">
            <v>Tablero de control eléctrico, arrancador con dos variadores de velocidad   de 50 HP, alimentación monofásica a 220/V con sistema de alternación, control PID, incluye trasductor de presion de 4 a 20 miliamperios y maniobra ABB</v>
          </cell>
          <cell r="E390">
            <v>64022000</v>
          </cell>
        </row>
        <row r="391">
          <cell r="B391" t="str">
            <v>ITAB2</v>
          </cell>
          <cell r="C391" t="str">
            <v>un</v>
          </cell>
          <cell r="D391" t="str">
            <v xml:space="preserve">Tablero en lámina Cold Rolled  de medidas 0.5m x 0.6m x 0.3m  que contiene breaker de protección 2x20A, arrancadores directos con relés térmicos y dispositivo de Protección contra sobretensiones transitorias (DPS clase B) </v>
          </cell>
          <cell r="E391">
            <v>5212200</v>
          </cell>
        </row>
        <row r="392">
          <cell r="B392" t="str">
            <v>ITABCB</v>
          </cell>
          <cell r="C392" t="str">
            <v>un</v>
          </cell>
          <cell r="D392" t="str">
            <v xml:space="preserve">Tablero de control para bombas. el cual incluye: cofre metalico, breaker industrial de caja moldeada, protecciones motores, selectores de tres posiciones, pilotos verdes, alarma interperie 220 v, pilotos rojos, minibreaker, borneras tipo riel omega, dps, </v>
          </cell>
          <cell r="E392">
            <v>7996799.9999999991</v>
          </cell>
        </row>
        <row r="393">
          <cell r="B393" t="str">
            <v>ITABCB1</v>
          </cell>
          <cell r="C393" t="str">
            <v>un</v>
          </cell>
          <cell r="D393" t="str">
            <v>Tablero de control para bombas. el cual incluye: cofre metalico, breaker industrial de caja moldeada, 2 variadores de velocidad de 3 hp, 2 selectores de tres posiciones, 2 lamparas verdes, 1 alarma interperie 220 v, 2 lamparas, rojas, 1 minibreaker 2x2 a,</v>
          </cell>
          <cell r="E393">
            <v>5664400</v>
          </cell>
        </row>
        <row r="394">
          <cell r="B394" t="str">
            <v>ITABIP40</v>
          </cell>
          <cell r="C394" t="str">
            <v>un</v>
          </cell>
          <cell r="D394" t="str">
            <v>Tablero para uso interior (IP40), lamina cold rolled 16, acabado final pintura en polvo de aplicación electroestática, gris claro RAL 7035.</v>
          </cell>
          <cell r="E394">
            <v>10225670</v>
          </cell>
        </row>
        <row r="395">
          <cell r="B395" t="str">
            <v>ITAB3</v>
          </cell>
          <cell r="C395" t="str">
            <v>un</v>
          </cell>
          <cell r="D395" t="str">
            <v xml:space="preserve">Tablero monofásico de 4 circuitos doble tapa y tarjetero   </v>
          </cell>
          <cell r="E395">
            <v>85000</v>
          </cell>
        </row>
        <row r="396">
          <cell r="B396" t="str">
            <v>ITABM</v>
          </cell>
          <cell r="C396" t="str">
            <v>un</v>
          </cell>
          <cell r="D396" t="str">
            <v>Tablero monofásico de 18 circuitos con espacio para totalizador</v>
          </cell>
          <cell r="E396">
            <v>5593000</v>
          </cell>
        </row>
        <row r="397">
          <cell r="B397" t="str">
            <v>ITEBME/T</v>
          </cell>
          <cell r="C397" t="str">
            <v>un</v>
          </cell>
          <cell r="D397" t="str">
            <v>Tablero monofásico E/T 24 ctos</v>
          </cell>
          <cell r="E397">
            <v>390000</v>
          </cell>
        </row>
        <row r="398">
          <cell r="B398" t="str">
            <v>ITABIP</v>
          </cell>
          <cell r="C398" t="str">
            <v>un</v>
          </cell>
          <cell r="D398" t="str">
            <v>Tablero IP 44 incluye breaker Contador monofasico 15(60)A 240/120 V</v>
          </cell>
          <cell r="E398">
            <v>350000</v>
          </cell>
        </row>
        <row r="399">
          <cell r="B399" t="str">
            <v>ITABIP1</v>
          </cell>
          <cell r="C399" t="str">
            <v>un</v>
          </cell>
          <cell r="D399" t="str">
            <v>Tablero IP 44 incluye breaker 3x100A para contador monofasico Tetrafilar 15(60)A 220/127V.</v>
          </cell>
          <cell r="E399">
            <v>280000</v>
          </cell>
        </row>
        <row r="400">
          <cell r="B400" t="str">
            <v>ITABIP2</v>
          </cell>
          <cell r="C400" t="str">
            <v>un</v>
          </cell>
          <cell r="D400" t="str">
            <v>Tablero IP 65 incluye breaker 2x40 a para contador monofásico electrónico trifilar 5(60)a, 240/120 v</v>
          </cell>
          <cell r="E400">
            <v>280000</v>
          </cell>
        </row>
        <row r="401">
          <cell r="B401" t="str">
            <v>ITABM15(100)A</v>
          </cell>
          <cell r="C401" t="str">
            <v>un</v>
          </cell>
          <cell r="D401" t="str">
            <v>Tablero para contador monofásico 15(100)A, 240/120V.</v>
          </cell>
          <cell r="E401">
            <v>350000</v>
          </cell>
        </row>
        <row r="402">
          <cell r="B402" t="str">
            <v>ITAC</v>
          </cell>
          <cell r="C402" t="str">
            <v>un</v>
          </cell>
          <cell r="D402" t="str">
            <v>Tacos de madera</v>
          </cell>
          <cell r="E402">
            <v>13685</v>
          </cell>
        </row>
        <row r="403">
          <cell r="B403" t="str">
            <v>ITH100</v>
          </cell>
          <cell r="C403" t="str">
            <v>un</v>
          </cell>
          <cell r="D403" t="str">
            <v>Tanque hidroneumático tipo diafragma  de 100 Litros</v>
          </cell>
          <cell r="E403">
            <v>742990</v>
          </cell>
        </row>
        <row r="404">
          <cell r="B404" t="str">
            <v>ITP</v>
          </cell>
          <cell r="C404" t="str">
            <v>un</v>
          </cell>
          <cell r="D404" t="str">
            <v>Tanque plástico cónico para almacenamiento de agua potable V=500L, incluye tapa</v>
          </cell>
          <cell r="E404">
            <v>266441</v>
          </cell>
        </row>
        <row r="405">
          <cell r="B405" t="str">
            <v>ITFV</v>
          </cell>
          <cell r="C405" t="str">
            <v>un</v>
          </cell>
          <cell r="D405" t="str">
            <v>Tapa de poliester reforzado con fibra de vidrio (PRFV), e=6 mm, 0,72m x 0,72m</v>
          </cell>
          <cell r="E405">
            <v>187194.13999999998</v>
          </cell>
        </row>
        <row r="406">
          <cell r="B406" t="str">
            <v>ITFV1</v>
          </cell>
          <cell r="C406" t="str">
            <v>un</v>
          </cell>
          <cell r="D406" t="str">
            <v>Tapa de poliester reforzado con fibra de vidrio (PRFV), e=6 mm, 1,0m x 1,0m</v>
          </cell>
          <cell r="E406">
            <v>210994.13999999998</v>
          </cell>
        </row>
        <row r="407">
          <cell r="B407" t="str">
            <v>ITFV2</v>
          </cell>
          <cell r="C407" t="str">
            <v>un</v>
          </cell>
          <cell r="D407" t="str">
            <v>Tapa de poliester reforzado con fibra de vidrio (PRFV), e=6 mm, 0,6m x 0,6m</v>
          </cell>
          <cell r="E407">
            <v>177674.13999999998</v>
          </cell>
        </row>
        <row r="408">
          <cell r="B408" t="str">
            <v>ITFV3</v>
          </cell>
          <cell r="C408" t="str">
            <v>un</v>
          </cell>
          <cell r="D408" t="str">
            <v>Tapa de poliester reforzado con fibra de vidrio (PRFV), e=6 mm, 3,35m x 1,3m</v>
          </cell>
          <cell r="E408">
            <v>567994.14</v>
          </cell>
        </row>
        <row r="409">
          <cell r="B409" t="str">
            <v>ITFV4</v>
          </cell>
          <cell r="C409" t="str">
            <v>un</v>
          </cell>
          <cell r="D409" t="str">
            <v>Tapa de poliester reforzado con fibra de vidrio (PRFV), e=6 mm, 0,7m x 0,7m</v>
          </cell>
          <cell r="E409">
            <v>139594.13999999998</v>
          </cell>
        </row>
        <row r="410">
          <cell r="B410" t="str">
            <v>ITFV5</v>
          </cell>
          <cell r="C410" t="str">
            <v>un</v>
          </cell>
          <cell r="D410" t="str">
            <v>Tapa de poliester reforzado con fibra de vidrio (PRFV), e=6 mm, 1,0m x 0,6m</v>
          </cell>
          <cell r="E410">
            <v>208250</v>
          </cell>
        </row>
        <row r="411">
          <cell r="B411" t="str">
            <v>ITFV6</v>
          </cell>
          <cell r="C411" t="str">
            <v>un</v>
          </cell>
          <cell r="D411" t="str">
            <v>Tapa de poliester reforzado con fibra de vidrio (PRFV), e=6 mm, 3,05m x 1,5m</v>
          </cell>
          <cell r="E411">
            <v>773500</v>
          </cell>
        </row>
        <row r="412">
          <cell r="B412" t="str">
            <v>ITFV7</v>
          </cell>
          <cell r="C412" t="str">
            <v>un</v>
          </cell>
          <cell r="D412" t="str">
            <v>Tapa de poliester reforzado con fibra de vidrio (PRFV), e=6 mm, 1,75m x 1,75m</v>
          </cell>
          <cell r="E412">
            <v>509684.13999999996</v>
          </cell>
        </row>
        <row r="413">
          <cell r="B413" t="str">
            <v>ITFV8</v>
          </cell>
          <cell r="C413" t="str">
            <v>un</v>
          </cell>
          <cell r="D413" t="str">
            <v>Tapa de PRFV de 1,6x0,65m</v>
          </cell>
          <cell r="E413">
            <v>309684</v>
          </cell>
        </row>
        <row r="414">
          <cell r="B414" t="str">
            <v>ITFV9</v>
          </cell>
          <cell r="C414" t="str">
            <v>un</v>
          </cell>
          <cell r="D414" t="str">
            <v>Tapa de PRFV de 1,6x0,6m</v>
          </cell>
          <cell r="E414">
            <v>309684</v>
          </cell>
        </row>
        <row r="415">
          <cell r="B415" t="str">
            <v>ITASB</v>
          </cell>
          <cell r="C415" t="str">
            <v>un</v>
          </cell>
          <cell r="D415" t="str">
            <v>Tapa de seguridad basculante tipo metacol de 4 apoyos de 70cm de diámetro, incluye llave y marco</v>
          </cell>
          <cell r="E415">
            <v>997850.7</v>
          </cell>
        </row>
        <row r="416">
          <cell r="B416" t="str">
            <v>ITAMA</v>
          </cell>
          <cell r="C416" t="str">
            <v>un</v>
          </cell>
          <cell r="D416" t="str">
            <v xml:space="preserve">Tapa métalica y marco para acometida de acueducto </v>
          </cell>
          <cell r="E416">
            <v>89250</v>
          </cell>
        </row>
        <row r="417">
          <cell r="B417" t="str">
            <v>ITAPP</v>
          </cell>
          <cell r="C417" t="str">
            <v>un</v>
          </cell>
          <cell r="D417" t="str">
            <v>Tapa polimérica de 0,30m x 0,30m (e=4mm), Incluye bisagras</v>
          </cell>
          <cell r="E417">
            <v>130900</v>
          </cell>
        </row>
        <row r="418">
          <cell r="B418" t="str">
            <v>ITAPP4</v>
          </cell>
          <cell r="C418" t="str">
            <v>un</v>
          </cell>
          <cell r="D418" t="str">
            <v>Tapa polimérica de 0,60m x 0,60m (e=4mm), Incluye bisagras</v>
          </cell>
          <cell r="E418">
            <v>238000</v>
          </cell>
        </row>
        <row r="419">
          <cell r="B419" t="str">
            <v>ITAPP1</v>
          </cell>
          <cell r="C419" t="str">
            <v>un</v>
          </cell>
          <cell r="D419" t="str">
            <v>Tapa polimérica de 0,90m x 0,90m (e=4mm), Incluye bisagras</v>
          </cell>
          <cell r="E419">
            <v>333200</v>
          </cell>
        </row>
        <row r="420">
          <cell r="B420" t="str">
            <v>ITAPP2</v>
          </cell>
          <cell r="C420" t="str">
            <v>un</v>
          </cell>
          <cell r="D420" t="str">
            <v>Tapa polimérica de 1,00m x 0,50m (e=4mm), Incluye bisagras</v>
          </cell>
          <cell r="E420">
            <v>238000</v>
          </cell>
        </row>
        <row r="421">
          <cell r="B421" t="str">
            <v>ITAPP3</v>
          </cell>
          <cell r="C421" t="str">
            <v>un</v>
          </cell>
          <cell r="D421" t="str">
            <v>Tapa polimérica de 1,10m x 1,00m (e=4mm), Incluye bisagras</v>
          </cell>
          <cell r="E421">
            <v>416500</v>
          </cell>
        </row>
        <row r="422">
          <cell r="B422" t="str">
            <v>ITAPP5</v>
          </cell>
          <cell r="C422" t="str">
            <v>un</v>
          </cell>
          <cell r="D422" t="str">
            <v>Tapa polimérica de 0,85m x 0,90m (e=4mm), Incluye bisagras</v>
          </cell>
          <cell r="E422">
            <v>321300</v>
          </cell>
        </row>
        <row r="423">
          <cell r="B423" t="str">
            <v>ITMH1</v>
          </cell>
          <cell r="C423" t="str">
            <v>un</v>
          </cell>
          <cell r="D423" t="str">
            <v>Tapa polimérica para cámaras de inspección y/o aliviadero de alcantarillado 1,2m de diámetro</v>
          </cell>
          <cell r="E423">
            <v>307892.26999999996</v>
          </cell>
        </row>
        <row r="424">
          <cell r="B424" t="str">
            <v>ITAVM</v>
          </cell>
          <cell r="C424" t="str">
            <v>un</v>
          </cell>
          <cell r="D424" t="str">
            <v>Tapa válvula metálica</v>
          </cell>
          <cell r="E424">
            <v>22086.399999999998</v>
          </cell>
        </row>
        <row r="425">
          <cell r="B425" t="str">
            <v>ITRAA</v>
          </cell>
          <cell r="C425" t="str">
            <v>un</v>
          </cell>
          <cell r="D425" t="str">
            <v>Tarjetas para referenciación de elementos de redes de acueducto y alcantarillado</v>
          </cell>
          <cell r="E425">
            <v>749.69999999999993</v>
          </cell>
        </row>
        <row r="426">
          <cell r="B426" t="str">
            <v>ITEAC</v>
          </cell>
          <cell r="C426" t="str">
            <v>un</v>
          </cell>
          <cell r="D426" t="str">
            <v>Teja de asbesto cemento de 0,90mx1,80m</v>
          </cell>
          <cell r="E426">
            <v>23400</v>
          </cell>
        </row>
        <row r="427">
          <cell r="B427" t="str">
            <v>ITAPA</v>
          </cell>
          <cell r="C427" t="str">
            <v>un</v>
          </cell>
          <cell r="D427" t="str">
            <v>Teja AJONIT POLIC. ADRI 0,7 mm (Cristal 00) No. 10</v>
          </cell>
          <cell r="E427">
            <v>75463</v>
          </cell>
        </row>
        <row r="428">
          <cell r="B428" t="str">
            <v>IT</v>
          </cell>
          <cell r="C428" t="str">
            <v>un</v>
          </cell>
          <cell r="D428" t="str">
            <v>Toma</v>
          </cell>
          <cell r="E428">
            <v>4000</v>
          </cell>
        </row>
        <row r="429">
          <cell r="B429" t="str">
            <v>ITCD</v>
          </cell>
          <cell r="C429" t="str">
            <v>un</v>
          </cell>
          <cell r="D429" t="str">
            <v>Toma corriente doble</v>
          </cell>
          <cell r="E429">
            <v>5950</v>
          </cell>
        </row>
        <row r="430">
          <cell r="B430" t="str">
            <v>ITCGF</v>
          </cell>
          <cell r="C430" t="str">
            <v>un</v>
          </cell>
          <cell r="D430" t="str">
            <v>Toma corriente GFCI</v>
          </cell>
          <cell r="E430">
            <v>38000</v>
          </cell>
        </row>
        <row r="431">
          <cell r="B431" t="str">
            <v>ITI</v>
          </cell>
          <cell r="C431" t="str">
            <v>un</v>
          </cell>
          <cell r="D431" t="str">
            <v>Toma interruptor</v>
          </cell>
          <cell r="E431">
            <v>3000</v>
          </cell>
        </row>
        <row r="432">
          <cell r="B432" t="str">
            <v>ITDPT</v>
          </cell>
          <cell r="C432" t="str">
            <v>un</v>
          </cell>
          <cell r="D432" t="str">
            <v>Toma doble + polo a tierra</v>
          </cell>
          <cell r="E432">
            <v>3990</v>
          </cell>
        </row>
        <row r="433">
          <cell r="B433" t="str">
            <v>ITL125V</v>
          </cell>
          <cell r="C433" t="str">
            <v>un</v>
          </cell>
          <cell r="D433" t="str">
            <v>toma leviton 125 V</v>
          </cell>
          <cell r="E433">
            <v>4500</v>
          </cell>
        </row>
        <row r="434">
          <cell r="B434" t="str">
            <v>ITPC</v>
          </cell>
          <cell r="C434" t="str">
            <v>gl</v>
          </cell>
          <cell r="D434" t="str">
            <v>Tornillos, pernos y conectores</v>
          </cell>
          <cell r="E434">
            <v>65000</v>
          </cell>
        </row>
        <row r="435">
          <cell r="B435" t="str">
            <v>ITEDOR</v>
          </cell>
          <cell r="C435" t="str">
            <v>un</v>
          </cell>
          <cell r="D435" t="str">
            <v>Tornillo espaciador</v>
          </cell>
          <cell r="E435">
            <v>7600</v>
          </cell>
        </row>
        <row r="436">
          <cell r="B436" t="str">
            <v>ITE5/8</v>
          </cell>
          <cell r="C436" t="str">
            <v>un</v>
          </cell>
          <cell r="D436" t="str">
            <v>Tornillo espaciador 5/8" x 10"</v>
          </cell>
          <cell r="E436">
            <v>6000</v>
          </cell>
        </row>
        <row r="437">
          <cell r="B437" t="str">
            <v>ITE</v>
          </cell>
          <cell r="C437" t="str">
            <v>un</v>
          </cell>
          <cell r="D437" t="str">
            <v>Tornillo espigo 4.7mm x 25cm</v>
          </cell>
          <cell r="E437">
            <v>152813</v>
          </cell>
        </row>
        <row r="438">
          <cell r="B438" t="str">
            <v>ITTM3</v>
          </cell>
          <cell r="C438" t="str">
            <v>ml</v>
          </cell>
          <cell r="D438" t="str">
            <v>Torre en tubería metálica, Ø3"</v>
          </cell>
          <cell r="E438">
            <v>214329.71</v>
          </cell>
        </row>
        <row r="439">
          <cell r="B439" t="str">
            <v>ITTM4</v>
          </cell>
          <cell r="C439" t="str">
            <v>ml</v>
          </cell>
          <cell r="D439" t="str">
            <v>Torre en tubería metálica, Ø4"</v>
          </cell>
          <cell r="E439">
            <v>226229.71</v>
          </cell>
        </row>
        <row r="440">
          <cell r="B440" t="str">
            <v>ITDOR</v>
          </cell>
          <cell r="C440" t="str">
            <v>un</v>
          </cell>
          <cell r="D440" t="str">
            <v xml:space="preserve">Totalizador </v>
          </cell>
          <cell r="E440">
            <v>250000</v>
          </cell>
        </row>
        <row r="441">
          <cell r="B441" t="str">
            <v>ITDORTM18C</v>
          </cell>
          <cell r="C441" t="str">
            <v>un</v>
          </cell>
          <cell r="D441" t="str">
            <v>Totalizador para tablero monofásico de 18 circuitos</v>
          </cell>
          <cell r="E441">
            <v>190000</v>
          </cell>
        </row>
        <row r="442">
          <cell r="B442" t="str">
            <v>ITDORTM20C</v>
          </cell>
          <cell r="C442" t="str">
            <v>un</v>
          </cell>
          <cell r="D442" t="str">
            <v>Totalizador para tablero monofásico de 24 circuitos</v>
          </cell>
          <cell r="E442">
            <v>160000</v>
          </cell>
        </row>
        <row r="443">
          <cell r="B443" t="str">
            <v>ITG120L</v>
          </cell>
          <cell r="C443" t="str">
            <v>un</v>
          </cell>
          <cell r="D443" t="str">
            <v>Trampa de grasas 120L</v>
          </cell>
          <cell r="E443">
            <v>297500</v>
          </cell>
        </row>
        <row r="444">
          <cell r="B444" t="str">
            <v>ITRA10</v>
          </cell>
          <cell r="C444" t="str">
            <v>ml</v>
          </cell>
          <cell r="D444" t="str">
            <v>transformador monofásico 10 kVA</v>
          </cell>
          <cell r="E444">
            <v>1834050</v>
          </cell>
        </row>
        <row r="445">
          <cell r="B445" t="str">
            <v>ITRA37</v>
          </cell>
          <cell r="C445" t="str">
            <v>un</v>
          </cell>
          <cell r="D445" t="str">
            <v>Transformador monofásico 37.5kVA</v>
          </cell>
          <cell r="E445">
            <v>2753300</v>
          </cell>
        </row>
        <row r="446">
          <cell r="B446" t="str">
            <v>ITRAI</v>
          </cell>
          <cell r="C446" t="str">
            <v>ml</v>
          </cell>
          <cell r="D446" t="str">
            <v>Trenza de Al. N°2 AWG</v>
          </cell>
          <cell r="E446">
            <v>9500</v>
          </cell>
        </row>
        <row r="447">
          <cell r="B447" t="str">
            <v>ITRI</v>
          </cell>
          <cell r="C447" t="str">
            <v>m3</v>
          </cell>
          <cell r="D447" t="str">
            <v>Triturado</v>
          </cell>
          <cell r="E447">
            <v>60000</v>
          </cell>
        </row>
        <row r="448">
          <cell r="B448" t="str">
            <v>ITPTS</v>
          </cell>
          <cell r="C448" t="str">
            <v>m</v>
          </cell>
          <cell r="D448" t="str">
            <v>Tubería acero rectangular PTS de 50mm X 150mm</v>
          </cell>
          <cell r="E448">
            <v>77707</v>
          </cell>
        </row>
        <row r="449">
          <cell r="B449" t="str">
            <v>ITPTS1</v>
          </cell>
          <cell r="C449" t="str">
            <v>m</v>
          </cell>
          <cell r="D449" t="str">
            <v>Tubería acero rectangular PTS de 70mm X 70mm</v>
          </cell>
          <cell r="E449">
            <v>75400</v>
          </cell>
        </row>
        <row r="450">
          <cell r="B450" t="str">
            <v>ITFM3/4</v>
          </cell>
          <cell r="C450" t="str">
            <v>ml</v>
          </cell>
          <cell r="D450" t="str">
            <v>Tubería flexible metálica 3/4" #8</v>
          </cell>
          <cell r="E450">
            <v>17850</v>
          </cell>
        </row>
        <row r="451">
          <cell r="B451" t="str">
            <v>ITCE</v>
          </cell>
          <cell r="C451" t="str">
            <v>ml</v>
          </cell>
          <cell r="D451" t="str">
            <v>Tuberia cerrada estructural astm A500 grado C</v>
          </cell>
          <cell r="E451">
            <v>13783</v>
          </cell>
        </row>
        <row r="452">
          <cell r="B452" t="str">
            <v>ITO</v>
          </cell>
          <cell r="C452" t="str">
            <v>un</v>
          </cell>
          <cell r="D452" t="str">
            <v>Tuerca de ojo</v>
          </cell>
          <cell r="E452">
            <v>5250</v>
          </cell>
        </row>
        <row r="453">
          <cell r="B453" t="str">
            <v>ITIMC3/4</v>
          </cell>
          <cell r="C453" t="str">
            <v>ml</v>
          </cell>
          <cell r="D453" t="str">
            <v>Tubo IMC 3/4"</v>
          </cell>
          <cell r="E453">
            <v>10000</v>
          </cell>
        </row>
        <row r="454">
          <cell r="B454" t="str">
            <v>ITEMT</v>
          </cell>
          <cell r="C454" t="str">
            <v>un</v>
          </cell>
          <cell r="D454" t="str">
            <v>Tubo EMT</v>
          </cell>
          <cell r="E454">
            <v>5355</v>
          </cell>
        </row>
        <row r="455">
          <cell r="B455" t="str">
            <v>ITEMT1</v>
          </cell>
          <cell r="C455" t="str">
            <v>ml</v>
          </cell>
          <cell r="D455" t="str">
            <v>Tubo EMT 1''</v>
          </cell>
          <cell r="E455">
            <v>13500</v>
          </cell>
        </row>
        <row r="456">
          <cell r="B456" t="str">
            <v>ITIMC 1 1/4'' x 3m</v>
          </cell>
          <cell r="C456" t="str">
            <v>ml</v>
          </cell>
          <cell r="D456" t="str">
            <v>Tubo IMC 1 1/4'' x 3 m</v>
          </cell>
          <cell r="E456">
            <v>29166.899999999998</v>
          </cell>
        </row>
        <row r="457">
          <cell r="B457" t="str">
            <v>ITIMC2"X 3m</v>
          </cell>
          <cell r="C457" t="str">
            <v>un</v>
          </cell>
          <cell r="D457" t="str">
            <v>Tubo IMC 2'' x 3 m</v>
          </cell>
          <cell r="E457">
            <v>97223</v>
          </cell>
        </row>
        <row r="458">
          <cell r="B458" t="str">
            <v>ITICION</v>
          </cell>
          <cell r="C458" t="str">
            <v>un</v>
          </cell>
          <cell r="D458" t="str">
            <v>Tubo iluminación</v>
          </cell>
          <cell r="E458">
            <v>20000</v>
          </cell>
        </row>
        <row r="459">
          <cell r="B459" t="str">
            <v>ITPVC3/4</v>
          </cell>
          <cell r="C459" t="str">
            <v>ml</v>
          </cell>
          <cell r="D459" t="str">
            <v>Tubo PVC 3/4</v>
          </cell>
          <cell r="E459">
            <v>3201</v>
          </cell>
        </row>
        <row r="460">
          <cell r="B460" t="str">
            <v>IUIMC3/4</v>
          </cell>
          <cell r="C460" t="str">
            <v>un</v>
          </cell>
          <cell r="D460" t="str">
            <v>Union IMC 3/4"</v>
          </cell>
          <cell r="E460">
            <v>1500</v>
          </cell>
        </row>
        <row r="461">
          <cell r="B461" t="str">
            <v>IVC5/8</v>
          </cell>
          <cell r="C461" t="str">
            <v>un</v>
          </cell>
          <cell r="D461" t="str">
            <v>Varilla Copperweld 5/8" x 2.4m</v>
          </cell>
          <cell r="E461">
            <v>41061</v>
          </cell>
        </row>
        <row r="462">
          <cell r="B462" t="str">
            <v>IVA</v>
          </cell>
          <cell r="C462" t="str">
            <v>un</v>
          </cell>
          <cell r="D462" t="str">
            <v>Varilla de anclaje</v>
          </cell>
          <cell r="E462">
            <v>25000</v>
          </cell>
        </row>
        <row r="463">
          <cell r="B463" t="str">
            <v>IVA1/2</v>
          </cell>
          <cell r="C463" t="str">
            <v>un</v>
          </cell>
          <cell r="D463" t="str">
            <v xml:space="preserve">Varilla de anclaje, Ø1/2" </v>
          </cell>
          <cell r="E463">
            <v>15590</v>
          </cell>
        </row>
        <row r="464">
          <cell r="B464" t="str">
            <v>IVA5/8</v>
          </cell>
          <cell r="C464" t="str">
            <v>un</v>
          </cell>
          <cell r="D464" t="str">
            <v xml:space="preserve">Varilla de anclaje, Ø5/8" </v>
          </cell>
          <cell r="E464">
            <v>30750</v>
          </cell>
        </row>
        <row r="465">
          <cell r="B465" t="str">
            <v>IVA3/4</v>
          </cell>
          <cell r="C465" t="str">
            <v>un</v>
          </cell>
          <cell r="D465" t="str">
            <v xml:space="preserve">Varilla de anclaje, Ø3/4" </v>
          </cell>
          <cell r="E465">
            <v>46750</v>
          </cell>
        </row>
        <row r="466">
          <cell r="B466" t="str">
            <v>IVPT</v>
          </cell>
          <cell r="C466" t="str">
            <v>un</v>
          </cell>
          <cell r="D466" t="str">
            <v>Varilla puesta tierra 2,4 m</v>
          </cell>
          <cell r="E466">
            <v>91630</v>
          </cell>
        </row>
        <row r="467">
          <cell r="B467" t="str">
            <v>IVCEA</v>
          </cell>
          <cell r="C467" t="str">
            <v>un</v>
          </cell>
          <cell r="D467" t="str">
            <v xml:space="preserve">Ventana con vidrio plano fijo de1,20mx1,20m y 4mm de espesor y celosías con marco en periferia de aluminio </v>
          </cell>
          <cell r="E467">
            <v>130900</v>
          </cell>
        </row>
        <row r="468">
          <cell r="B468" t="str">
            <v>IVCR</v>
          </cell>
          <cell r="C468" t="str">
            <v>un</v>
          </cell>
          <cell r="D468" t="str">
            <v>Ventana con vidrio plano fijo de 1,0mx1,0m y 4mm de espesor, incluye dos manos de pintura anticorrosiva y reja metálica</v>
          </cell>
          <cell r="E468">
            <v>345100</v>
          </cell>
        </row>
        <row r="469">
          <cell r="B469" t="str">
            <v>IVCR1</v>
          </cell>
          <cell r="C469" t="str">
            <v>un</v>
          </cell>
          <cell r="D469" t="str">
            <v>Ventana con vidrio plano fijo de 0,60mx0,40m y 4mm de espesor, incluye dos manos de pintura anticorrosiva y reja metálica</v>
          </cell>
          <cell r="E469">
            <v>226100</v>
          </cell>
        </row>
        <row r="470">
          <cell r="B470" t="str">
            <v>IVCA</v>
          </cell>
          <cell r="C470" t="str">
            <v>un</v>
          </cell>
          <cell r="D470" t="str">
            <v>Ventana corrediza en aluminio crudo de 1m x 1m, incluye vidrio laminado de 6 mm de espesor</v>
          </cell>
          <cell r="E470">
            <v>119000</v>
          </cell>
        </row>
        <row r="471">
          <cell r="B471" t="str">
            <v>IVCA1</v>
          </cell>
          <cell r="C471" t="str">
            <v>un</v>
          </cell>
          <cell r="D471" t="str">
            <v>Ventana corrediza en aluminio crudo de 0,6m x 0,4m, incluye vidrio laminado de 6 mm de espesor</v>
          </cell>
          <cell r="E471">
            <v>65450</v>
          </cell>
        </row>
        <row r="472">
          <cell r="B472" t="str">
            <v>IVAI1</v>
          </cell>
          <cell r="C472" t="str">
            <v>un</v>
          </cell>
          <cell r="D472" t="str">
            <v>Vertedero triangular en acero inoxidable e= 5mm de 0,6m de ancho y 0,5m de altura (incluye pernos tipo ancla de cuña de 1/4" x  2 1/4" en acero inoxidable y empaque de neopreno)</v>
          </cell>
          <cell r="E472">
            <v>273700</v>
          </cell>
        </row>
        <row r="473">
          <cell r="B473" t="str">
            <v>IVAI</v>
          </cell>
          <cell r="C473" t="str">
            <v>un</v>
          </cell>
          <cell r="D473" t="str">
            <v>Vertedero rectangular y triangular soldados entre si en acero inoxidable e= 5 mm (incluye pernos tipo ancla de cuña de 1/4" x  2 1/4" en acero inoxidable y empaque de neopreno)</v>
          </cell>
          <cell r="E473">
            <v>321300</v>
          </cell>
        </row>
        <row r="474">
          <cell r="B474" t="str">
            <v>IVAI2</v>
          </cell>
          <cell r="C474" t="str">
            <v>un</v>
          </cell>
          <cell r="D474" t="str">
            <v>Vertederos rectangulares soldados entre si en acero inoxidable e= 5 mm (incluye pernos tipo ancla de cuña de 1/4" x  2 1/4" en acero inoxidable y empaque de neopreno)</v>
          </cell>
          <cell r="E474">
            <v>524076</v>
          </cell>
        </row>
        <row r="475">
          <cell r="B475" t="str">
            <v>IVM</v>
          </cell>
          <cell r="C475" t="str">
            <v>un</v>
          </cell>
          <cell r="D475" t="str">
            <v>vestida monofasica para transformador</v>
          </cell>
          <cell r="E475">
            <v>750000</v>
          </cell>
        </row>
        <row r="476">
          <cell r="B476" t="str">
            <v>IVMPP</v>
          </cell>
          <cell r="C476" t="str">
            <v>un</v>
          </cell>
          <cell r="D476" t="str">
            <v>vestida monofasica para porte primario</v>
          </cell>
          <cell r="E476">
            <v>75000</v>
          </cell>
        </row>
        <row r="477">
          <cell r="B477" t="str">
            <v>IVP</v>
          </cell>
          <cell r="C477" t="str">
            <v>un</v>
          </cell>
          <cell r="D477" t="str">
            <v>Vidrio plano transparente para ventana de 1,0m x 0,50m y 3mm de espesor</v>
          </cell>
          <cell r="E477">
            <v>124950</v>
          </cell>
        </row>
        <row r="478">
          <cell r="B478" t="str">
            <v>IVC1</v>
          </cell>
          <cell r="C478" t="str">
            <v>ml</v>
          </cell>
          <cell r="D478" t="str">
            <v>Viga cajón PHR 100X50 e=1,50 mm</v>
          </cell>
          <cell r="E478">
            <v>21637.174999999999</v>
          </cell>
        </row>
        <row r="479">
          <cell r="B479" t="str">
            <v>IVC2</v>
          </cell>
          <cell r="C479" t="str">
            <v>ml</v>
          </cell>
          <cell r="D479" t="str">
            <v>Viga cajón PHR 160X60 e=2,00 mm</v>
          </cell>
          <cell r="E479">
            <v>23115.75</v>
          </cell>
        </row>
        <row r="480">
          <cell r="B480" t="str">
            <v>IVC</v>
          </cell>
          <cell r="C480" t="str">
            <v>ml</v>
          </cell>
          <cell r="D480" t="str">
            <v>Viga cajon PHR 305X80 e=3 mm</v>
          </cell>
          <cell r="E480">
            <v>26607.269500000002</v>
          </cell>
        </row>
        <row r="481">
          <cell r="B481" t="str">
            <v>IVIPE80</v>
          </cell>
          <cell r="C481" t="str">
            <v>ml</v>
          </cell>
          <cell r="D481" t="str">
            <v>Viga IPE 80mm</v>
          </cell>
          <cell r="E481">
            <v>18000</v>
          </cell>
        </row>
        <row r="482">
          <cell r="B482" t="str">
            <v>IVIPE100</v>
          </cell>
          <cell r="C482" t="str">
            <v>ml</v>
          </cell>
          <cell r="D482" t="str">
            <v>Viga IPE 100mm</v>
          </cell>
          <cell r="E482">
            <v>28000</v>
          </cell>
        </row>
        <row r="483">
          <cell r="B483">
            <v>0</v>
          </cell>
          <cell r="C483">
            <v>0</v>
          </cell>
          <cell r="D483">
            <v>0</v>
          </cell>
          <cell r="E483">
            <v>0</v>
          </cell>
        </row>
        <row r="484">
          <cell r="B484">
            <v>0</v>
          </cell>
          <cell r="C484">
            <v>0</v>
          </cell>
          <cell r="D484">
            <v>0</v>
          </cell>
          <cell r="E484">
            <v>0</v>
          </cell>
        </row>
        <row r="485">
          <cell r="B485">
            <v>0</v>
          </cell>
          <cell r="C485">
            <v>0</v>
          </cell>
          <cell r="D485">
            <v>0</v>
          </cell>
          <cell r="E485">
            <v>0</v>
          </cell>
        </row>
        <row r="486">
          <cell r="B486">
            <v>0</v>
          </cell>
          <cell r="C486">
            <v>0</v>
          </cell>
          <cell r="D486">
            <v>0</v>
          </cell>
          <cell r="E486">
            <v>0</v>
          </cell>
        </row>
        <row r="487">
          <cell r="B487" t="str">
            <v>LISTADO DE CONCRETOS</v>
          </cell>
          <cell r="C487">
            <v>0</v>
          </cell>
          <cell r="D487">
            <v>0</v>
          </cell>
          <cell r="E487">
            <v>0</v>
          </cell>
        </row>
        <row r="488">
          <cell r="E488" t="str">
            <v>Can</v>
          </cell>
        </row>
        <row r="489">
          <cell r="B489">
            <v>0</v>
          </cell>
          <cell r="C489" t="str">
            <v>m3</v>
          </cell>
          <cell r="D489" t="str">
            <v>Concreto de 28 Mpa (4000psi)</v>
          </cell>
          <cell r="E489" t="str">
            <v>1.1,5.1,75</v>
          </cell>
        </row>
        <row r="490">
          <cell r="B490" t="str">
            <v>IARE</v>
          </cell>
          <cell r="C490" t="str">
            <v>m3</v>
          </cell>
          <cell r="D490" t="str">
            <v>Arena</v>
          </cell>
          <cell r="E490">
            <v>0.53</v>
          </cell>
        </row>
        <row r="491">
          <cell r="B491" t="str">
            <v>ITRI</v>
          </cell>
          <cell r="C491" t="str">
            <v>m3</v>
          </cell>
          <cell r="D491" t="str">
            <v>Triturado</v>
          </cell>
          <cell r="E491">
            <v>0.62</v>
          </cell>
        </row>
        <row r="492">
          <cell r="B492" t="str">
            <v>TI</v>
          </cell>
          <cell r="C492" t="str">
            <v>m3</v>
          </cell>
          <cell r="D492" t="str">
            <v>Transporte interno</v>
          </cell>
          <cell r="E492">
            <v>1.1499999999999999</v>
          </cell>
        </row>
        <row r="493">
          <cell r="B493" t="str">
            <v>ICEM</v>
          </cell>
          <cell r="C493" t="str">
            <v>bul</v>
          </cell>
          <cell r="D493" t="str">
            <v>Cemento (incluye transporte)</v>
          </cell>
          <cell r="E493">
            <v>9</v>
          </cell>
        </row>
        <row r="494">
          <cell r="B494" t="str">
            <v>ECON</v>
          </cell>
          <cell r="C494" t="str">
            <v>m3</v>
          </cell>
          <cell r="D494" t="str">
            <v>Concretadora + vibrador</v>
          </cell>
          <cell r="E494">
            <v>1</v>
          </cell>
        </row>
        <row r="495">
          <cell r="B495" t="str">
            <v>IC28Mpa</v>
          </cell>
          <cell r="C495" t="str">
            <v>m3</v>
          </cell>
          <cell r="D495" t="str">
            <v>Concreto de 28 Mpa (4000psi)</v>
          </cell>
          <cell r="E495">
            <v>0</v>
          </cell>
        </row>
        <row r="496">
          <cell r="D496">
            <v>0</v>
          </cell>
          <cell r="E496">
            <v>0</v>
          </cell>
        </row>
        <row r="497">
          <cell r="B497">
            <v>0</v>
          </cell>
          <cell r="C497" t="str">
            <v>m3</v>
          </cell>
          <cell r="D497" t="str">
            <v>Concreto de 24.5 Mpa (3500psi)</v>
          </cell>
          <cell r="E497" t="str">
            <v>1.2.2</v>
          </cell>
        </row>
        <row r="498">
          <cell r="B498" t="str">
            <v>IARE</v>
          </cell>
          <cell r="C498" t="str">
            <v>m3</v>
          </cell>
          <cell r="D498" t="str">
            <v>Arena</v>
          </cell>
          <cell r="E498">
            <v>0.67</v>
          </cell>
        </row>
        <row r="499">
          <cell r="B499" t="str">
            <v>ITRI</v>
          </cell>
          <cell r="C499" t="str">
            <v>m3</v>
          </cell>
          <cell r="D499" t="str">
            <v>Triturado</v>
          </cell>
          <cell r="E499">
            <v>0.67</v>
          </cell>
        </row>
        <row r="500">
          <cell r="B500" t="str">
            <v>TI</v>
          </cell>
          <cell r="C500" t="str">
            <v>m3</v>
          </cell>
          <cell r="D500" t="str">
            <v>Transporte interno</v>
          </cell>
          <cell r="E500">
            <v>1.34</v>
          </cell>
        </row>
        <row r="501">
          <cell r="B501" t="str">
            <v>ICEM</v>
          </cell>
          <cell r="C501" t="str">
            <v>bul</v>
          </cell>
          <cell r="D501" t="str">
            <v>Cemento (incluye transporte)</v>
          </cell>
          <cell r="E501">
            <v>8.5</v>
          </cell>
        </row>
        <row r="502">
          <cell r="B502" t="str">
            <v>ECON</v>
          </cell>
          <cell r="C502" t="str">
            <v>m3</v>
          </cell>
          <cell r="D502" t="str">
            <v>Concretadora + vibrador</v>
          </cell>
          <cell r="E502">
            <v>3</v>
          </cell>
        </row>
        <row r="503">
          <cell r="B503" t="str">
            <v>IC24Mpa</v>
          </cell>
          <cell r="C503" t="str">
            <v>m3</v>
          </cell>
          <cell r="D503" t="str">
            <v>Concreto de 24.5 Mpa (3500psi)</v>
          </cell>
          <cell r="E503">
            <v>0</v>
          </cell>
        </row>
        <row r="504">
          <cell r="D504">
            <v>0</v>
          </cell>
          <cell r="E504">
            <v>0</v>
          </cell>
        </row>
        <row r="505">
          <cell r="B505">
            <v>0</v>
          </cell>
          <cell r="C505" t="str">
            <v>m3</v>
          </cell>
          <cell r="D505" t="str">
            <v>Concreto de 21 Mpa (3000psi)</v>
          </cell>
          <cell r="E505" t="str">
            <v>1.2.3,5</v>
          </cell>
        </row>
        <row r="506">
          <cell r="B506" t="str">
            <v>IARE</v>
          </cell>
          <cell r="C506" t="str">
            <v>m3</v>
          </cell>
          <cell r="D506" t="str">
            <v>Arena</v>
          </cell>
          <cell r="E506">
            <v>0.52</v>
          </cell>
        </row>
        <row r="507">
          <cell r="B507" t="str">
            <v>ITRI</v>
          </cell>
          <cell r="C507" t="str">
            <v>m3</v>
          </cell>
          <cell r="D507" t="str">
            <v>Triturado</v>
          </cell>
          <cell r="E507">
            <v>0.9</v>
          </cell>
        </row>
        <row r="508">
          <cell r="B508" t="str">
            <v>TI</v>
          </cell>
          <cell r="C508" t="str">
            <v>m3</v>
          </cell>
          <cell r="D508" t="str">
            <v>Transporte interno</v>
          </cell>
          <cell r="E508">
            <v>1.42</v>
          </cell>
        </row>
        <row r="509">
          <cell r="B509" t="str">
            <v>ICEM</v>
          </cell>
          <cell r="C509" t="str">
            <v>bul</v>
          </cell>
          <cell r="D509" t="str">
            <v>Cemento (incluye transporte)</v>
          </cell>
          <cell r="E509">
            <v>6.5</v>
          </cell>
        </row>
        <row r="510">
          <cell r="B510" t="str">
            <v>ECON</v>
          </cell>
          <cell r="C510" t="str">
            <v>m3</v>
          </cell>
          <cell r="D510" t="str">
            <v>Concretadora + vibrador</v>
          </cell>
          <cell r="E510">
            <v>3</v>
          </cell>
        </row>
        <row r="511">
          <cell r="B511" t="str">
            <v>IC21Mpa</v>
          </cell>
          <cell r="C511" t="str">
            <v>m3</v>
          </cell>
          <cell r="D511" t="str">
            <v>Concreto de 21 Mpa (3000psi)</v>
          </cell>
          <cell r="E511">
            <v>0</v>
          </cell>
        </row>
        <row r="512">
          <cell r="D512">
            <v>0</v>
          </cell>
          <cell r="E512">
            <v>0</v>
          </cell>
        </row>
        <row r="513">
          <cell r="B513">
            <v>0</v>
          </cell>
          <cell r="C513" t="str">
            <v>m3</v>
          </cell>
          <cell r="D513" t="str">
            <v>Concreto de 17 Mpa (2500psi)</v>
          </cell>
          <cell r="E513" t="str">
            <v>1.2,5.4,5</v>
          </cell>
        </row>
        <row r="514">
          <cell r="B514" t="str">
            <v>IAREN</v>
          </cell>
          <cell r="C514" t="str">
            <v>m3</v>
          </cell>
          <cell r="D514" t="str">
            <v>Arenilla</v>
          </cell>
          <cell r="E514">
            <v>0.52</v>
          </cell>
        </row>
        <row r="515">
          <cell r="B515" t="str">
            <v>ITRI</v>
          </cell>
          <cell r="C515" t="str">
            <v>m3</v>
          </cell>
          <cell r="D515" t="str">
            <v>Triturado</v>
          </cell>
          <cell r="E515">
            <v>0.9</v>
          </cell>
        </row>
        <row r="516">
          <cell r="B516" t="str">
            <v>TI</v>
          </cell>
          <cell r="C516" t="str">
            <v>m3</v>
          </cell>
          <cell r="D516" t="str">
            <v>Transporte interno</v>
          </cell>
          <cell r="E516">
            <v>1.42</v>
          </cell>
        </row>
        <row r="517">
          <cell r="B517" t="str">
            <v>ICEM</v>
          </cell>
          <cell r="C517" t="str">
            <v>bul</v>
          </cell>
          <cell r="D517" t="str">
            <v>Cemento (incluye transporte)</v>
          </cell>
          <cell r="E517">
            <v>6.5</v>
          </cell>
        </row>
        <row r="518">
          <cell r="B518" t="str">
            <v>ECON</v>
          </cell>
          <cell r="C518" t="str">
            <v>m3</v>
          </cell>
          <cell r="D518" t="str">
            <v>Concretadora + vibrador</v>
          </cell>
          <cell r="E518">
            <v>3</v>
          </cell>
        </row>
        <row r="519">
          <cell r="B519" t="str">
            <v>IC17Mpa</v>
          </cell>
          <cell r="C519" t="str">
            <v>m3</v>
          </cell>
          <cell r="D519" t="str">
            <v>Concreto de 17 Mpa (2500psi)</v>
          </cell>
          <cell r="E519">
            <v>0</v>
          </cell>
        </row>
        <row r="520">
          <cell r="D520">
            <v>0</v>
          </cell>
          <cell r="E520">
            <v>0</v>
          </cell>
        </row>
        <row r="521">
          <cell r="B521">
            <v>0</v>
          </cell>
          <cell r="C521" t="str">
            <v>m3</v>
          </cell>
          <cell r="D521" t="str">
            <v>Concreto de 13 Mpa (2000psi)</v>
          </cell>
          <cell r="E521" t="str">
            <v>1.3.5</v>
          </cell>
        </row>
        <row r="522">
          <cell r="B522" t="str">
            <v>IAREN</v>
          </cell>
          <cell r="C522" t="str">
            <v>m3</v>
          </cell>
          <cell r="D522" t="str">
            <v>Arenilla</v>
          </cell>
          <cell r="E522">
            <v>0.55500000000000005</v>
          </cell>
        </row>
        <row r="523">
          <cell r="B523" t="str">
            <v>ITRI</v>
          </cell>
          <cell r="C523" t="str">
            <v>m3</v>
          </cell>
          <cell r="D523" t="str">
            <v>Triturado</v>
          </cell>
          <cell r="E523">
            <v>0.92</v>
          </cell>
        </row>
        <row r="524">
          <cell r="B524" t="str">
            <v>TI</v>
          </cell>
          <cell r="C524" t="str">
            <v>m3</v>
          </cell>
          <cell r="D524" t="str">
            <v>Transporte interno</v>
          </cell>
          <cell r="E524">
            <v>1.4750000000000001</v>
          </cell>
        </row>
        <row r="525">
          <cell r="B525" t="str">
            <v>ICEM</v>
          </cell>
          <cell r="C525" t="str">
            <v>bul</v>
          </cell>
          <cell r="D525" t="str">
            <v>Cemento (incluye transporte)</v>
          </cell>
          <cell r="E525">
            <v>4.5</v>
          </cell>
        </row>
        <row r="526">
          <cell r="B526" t="str">
            <v>ECON</v>
          </cell>
          <cell r="C526" t="str">
            <v>m3</v>
          </cell>
          <cell r="D526" t="str">
            <v>Concretadora + vibrador</v>
          </cell>
          <cell r="E526">
            <v>3</v>
          </cell>
        </row>
        <row r="527">
          <cell r="B527" t="str">
            <v>IC13Mpa</v>
          </cell>
          <cell r="C527" t="str">
            <v xml:space="preserve">Total </v>
          </cell>
          <cell r="D527" t="str">
            <v>Concreto de 13 Mpa (2000psi)</v>
          </cell>
          <cell r="E527">
            <v>0</v>
          </cell>
        </row>
        <row r="528">
          <cell r="D528">
            <v>0</v>
          </cell>
          <cell r="E528">
            <v>0</v>
          </cell>
        </row>
        <row r="529">
          <cell r="B529" t="str">
            <v>ICCIC</v>
          </cell>
          <cell r="C529" t="str">
            <v>m3</v>
          </cell>
          <cell r="D529" t="str">
            <v>Concreto ciclópeo de f´c=211 kg/cm2 50% sobre tamaño emáx=0,20m</v>
          </cell>
          <cell r="E529">
            <v>0</v>
          </cell>
        </row>
        <row r="530">
          <cell r="D530">
            <v>0</v>
          </cell>
          <cell r="E530">
            <v>0</v>
          </cell>
        </row>
        <row r="531">
          <cell r="B531">
            <v>0</v>
          </cell>
          <cell r="C531" t="str">
            <v>m3</v>
          </cell>
          <cell r="D531" t="str">
            <v>Mortero 17 Mpa (2500psi)</v>
          </cell>
          <cell r="E531" t="str">
            <v>1.3.5</v>
          </cell>
        </row>
        <row r="532">
          <cell r="B532" t="str">
            <v>IAREN</v>
          </cell>
          <cell r="C532" t="str">
            <v>m3</v>
          </cell>
          <cell r="D532" t="str">
            <v>Arenilla</v>
          </cell>
          <cell r="E532">
            <v>1.0900000000000001</v>
          </cell>
        </row>
        <row r="533">
          <cell r="B533" t="str">
            <v>TI</v>
          </cell>
          <cell r="C533" t="str">
            <v>m3</v>
          </cell>
          <cell r="D533" t="str">
            <v>Transporte interno</v>
          </cell>
          <cell r="E533">
            <v>1.0900000000000001</v>
          </cell>
        </row>
        <row r="534">
          <cell r="B534" t="str">
            <v>ICEM</v>
          </cell>
          <cell r="C534" t="str">
            <v>bul</v>
          </cell>
          <cell r="D534" t="str">
            <v>Cemento (incluye transporte)</v>
          </cell>
          <cell r="E534">
            <v>9</v>
          </cell>
        </row>
        <row r="535">
          <cell r="B535" t="str">
            <v>IM17Mpa</v>
          </cell>
          <cell r="C535" t="str">
            <v>m3</v>
          </cell>
          <cell r="D535" t="str">
            <v>Mortero 17 Mpa (2500psi)</v>
          </cell>
          <cell r="E535">
            <v>0</v>
          </cell>
        </row>
        <row r="536">
          <cell r="D536">
            <v>0</v>
          </cell>
          <cell r="E536">
            <v>0</v>
          </cell>
        </row>
        <row r="537">
          <cell r="D537">
            <v>0</v>
          </cell>
          <cell r="E537">
            <v>0</v>
          </cell>
        </row>
        <row r="538">
          <cell r="D538">
            <v>0</v>
          </cell>
          <cell r="E538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>
        <row r="2">
          <cell r="A2" t="str">
            <v>MUNICIPIO DE SONSON ANTIOQUIA</v>
          </cell>
        </row>
      </sheetData>
      <sheetData sheetId="15" refreshError="1"/>
      <sheetData sheetId="16"/>
      <sheetData sheetId="17"/>
      <sheetData sheetId="18"/>
      <sheetData sheetId="19" refreshError="1"/>
      <sheetData sheetId="20" refreshError="1"/>
      <sheetData sheetId="21" refreshError="1"/>
      <sheetData sheetId="22">
        <row r="1">
          <cell r="A1">
            <v>0</v>
          </cell>
        </row>
      </sheetData>
      <sheetData sheetId="23"/>
      <sheetData sheetId="24"/>
      <sheetData sheetId="25"/>
      <sheetData sheetId="26"/>
      <sheetData sheetId="27"/>
      <sheetData sheetId="28"/>
      <sheetData sheetId="29" refreshError="1"/>
      <sheetData sheetId="30"/>
      <sheetData sheetId="31"/>
      <sheetData sheetId="32">
        <row r="1">
          <cell r="A1" t="str">
            <v>CODIGO</v>
          </cell>
        </row>
      </sheetData>
      <sheetData sheetId="33"/>
      <sheetData sheetId="34"/>
      <sheetData sheetId="35">
        <row r="1">
          <cell r="A1" t="str">
            <v>CODIGO</v>
          </cell>
        </row>
      </sheetData>
      <sheetData sheetId="36">
        <row r="1">
          <cell r="A1">
            <v>0</v>
          </cell>
        </row>
      </sheetData>
      <sheetData sheetId="37"/>
      <sheetData sheetId="38"/>
      <sheetData sheetId="39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>
        <row r="1">
          <cell r="A1">
            <v>0</v>
          </cell>
        </row>
      </sheetData>
      <sheetData sheetId="55"/>
      <sheetData sheetId="56"/>
      <sheetData sheetId="57"/>
      <sheetData sheetId="58"/>
      <sheetData sheetId="59" refreshError="1"/>
      <sheetData sheetId="60" refreshError="1"/>
      <sheetData sheetId="61" refreshError="1"/>
      <sheetData sheetId="62">
        <row r="2">
          <cell r="A2" t="str">
            <v>MUNICIPIO DE SONSON ANTIOQUIA</v>
          </cell>
        </row>
      </sheetData>
      <sheetData sheetId="63"/>
      <sheetData sheetId="64"/>
      <sheetData sheetId="65"/>
      <sheetData sheetId="66"/>
      <sheetData sheetId="67"/>
      <sheetData sheetId="68" refreshError="1"/>
      <sheetData sheetId="69" refreshError="1"/>
      <sheetData sheetId="70"/>
      <sheetData sheetId="71"/>
      <sheetData sheetId="72"/>
      <sheetData sheetId="73" refreshError="1"/>
      <sheetData sheetId="74"/>
      <sheetData sheetId="75"/>
      <sheetData sheetId="76"/>
      <sheetData sheetId="77">
        <row r="1">
          <cell r="A1">
            <v>0</v>
          </cell>
        </row>
      </sheetData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 refreshError="1"/>
      <sheetData sheetId="91"/>
      <sheetData sheetId="92">
        <row r="2">
          <cell r="A2" t="str">
            <v>MUNICIPIO DE SONSON ANTIOQUIA</v>
          </cell>
        </row>
      </sheetData>
      <sheetData sheetId="93"/>
      <sheetData sheetId="94"/>
      <sheetData sheetId="95"/>
      <sheetData sheetId="96"/>
      <sheetData sheetId="97"/>
      <sheetData sheetId="98" refreshError="1"/>
      <sheetData sheetId="99" refreshError="1"/>
      <sheetData sheetId="100" refreshError="1"/>
      <sheetData sheetId="101">
        <row r="1">
          <cell r="A1">
            <v>0</v>
          </cell>
        </row>
      </sheetData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/>
      <sheetData sheetId="140"/>
      <sheetData sheetId="141"/>
      <sheetData sheetId="142"/>
      <sheetData sheetId="143"/>
      <sheetData sheetId="144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</sheetNames>
    <sheetDataSet>
      <sheetData sheetId="0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 t="str">
            <v/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 t="str">
            <v/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ne-Feb"/>
      <sheetName val="Mar-Abr"/>
      <sheetName val="May-Jun"/>
      <sheetName val="Jul-Ago"/>
      <sheetName val="Sep-Oct"/>
      <sheetName val="Ene-Oct EEPPM"/>
      <sheetName val="May-Oct Contrato"/>
    </sheetNames>
    <sheetDataSet>
      <sheetData sheetId="0" refreshError="1"/>
      <sheetData sheetId="1" refreshError="1"/>
      <sheetData sheetId="2" refreshError="1">
        <row r="33">
          <cell r="A33" t="str">
            <v>CAMBIO ACOMETIDAS CONTRATO</v>
          </cell>
          <cell r="B33">
            <v>259</v>
          </cell>
          <cell r="C33">
            <v>16</v>
          </cell>
          <cell r="D33">
            <v>3</v>
          </cell>
          <cell r="E33">
            <v>40</v>
          </cell>
          <cell r="F33">
            <v>2.2000000000000002</v>
          </cell>
          <cell r="G33">
            <v>2.2999999999999998</v>
          </cell>
          <cell r="H33">
            <v>5.8181818181818182E-2</v>
          </cell>
        </row>
        <row r="34">
          <cell r="A34" t="str">
            <v>CASAS SIN AGUA</v>
          </cell>
          <cell r="B34">
            <v>2</v>
          </cell>
          <cell r="C34">
            <v>4</v>
          </cell>
          <cell r="E34">
            <v>40</v>
          </cell>
          <cell r="F34" t="str">
            <v/>
          </cell>
          <cell r="G34" t="str">
            <v/>
          </cell>
          <cell r="H34">
            <v>0.66666666666666663</v>
          </cell>
        </row>
        <row r="35">
          <cell r="A35" t="str">
            <v>CORTE Y RECONEXION</v>
          </cell>
          <cell r="B35">
            <v>673</v>
          </cell>
          <cell r="C35">
            <v>58</v>
          </cell>
          <cell r="D35">
            <v>1</v>
          </cell>
          <cell r="E35">
            <v>40</v>
          </cell>
          <cell r="F35">
            <v>16.8</v>
          </cell>
          <cell r="G35">
            <v>18.3</v>
          </cell>
          <cell r="H35">
            <v>7.9343365253077974E-2</v>
          </cell>
        </row>
        <row r="36">
          <cell r="A36" t="str">
            <v>DAÑOS ACUEDUCTO</v>
          </cell>
          <cell r="B36">
            <v>8</v>
          </cell>
          <cell r="C36">
            <v>0</v>
          </cell>
          <cell r="E36">
            <v>40</v>
          </cell>
          <cell r="F36" t="str">
            <v/>
          </cell>
          <cell r="G36" t="str">
            <v/>
          </cell>
          <cell r="H36">
            <v>0</v>
          </cell>
        </row>
        <row r="37">
          <cell r="A37" t="str">
            <v>ESCOMBROS DAÑOS ACUEDUCTO</v>
          </cell>
          <cell r="B37">
            <v>10</v>
          </cell>
          <cell r="C37">
            <v>0</v>
          </cell>
          <cell r="E37">
            <v>40</v>
          </cell>
          <cell r="F37" t="str">
            <v/>
          </cell>
          <cell r="G37" t="str">
            <v/>
          </cell>
          <cell r="H37">
            <v>0</v>
          </cell>
        </row>
        <row r="38">
          <cell r="A38" t="str">
            <v>FRAUDES</v>
          </cell>
          <cell r="B38">
            <v>4</v>
          </cell>
          <cell r="C38">
            <v>3</v>
          </cell>
          <cell r="E38">
            <v>40</v>
          </cell>
          <cell r="F38" t="str">
            <v/>
          </cell>
          <cell r="G38" t="str">
            <v/>
          </cell>
          <cell r="H38">
            <v>0.42857142857142855</v>
          </cell>
        </row>
        <row r="39">
          <cell r="A39" t="str">
            <v>GARANTIAS INSTALACIONES</v>
          </cell>
          <cell r="B39">
            <v>96</v>
          </cell>
          <cell r="C39">
            <v>7</v>
          </cell>
          <cell r="D39">
            <v>1</v>
          </cell>
          <cell r="E39">
            <v>40</v>
          </cell>
          <cell r="F39">
            <v>2.4</v>
          </cell>
          <cell r="G39">
            <v>2.6</v>
          </cell>
          <cell r="H39">
            <v>6.7961165048543687E-2</v>
          </cell>
        </row>
        <row r="40">
          <cell r="A40" t="str">
            <v>INSTALACIONES ACUEDUCTO</v>
          </cell>
          <cell r="B40">
            <v>928</v>
          </cell>
          <cell r="C40">
            <v>131</v>
          </cell>
          <cell r="D40">
            <v>5</v>
          </cell>
          <cell r="E40">
            <v>40</v>
          </cell>
          <cell r="F40">
            <v>4.5999999999999996</v>
          </cell>
          <cell r="G40">
            <v>5.3</v>
          </cell>
          <cell r="H40">
            <v>0.12370160528800755</v>
          </cell>
        </row>
        <row r="41">
          <cell r="A41" t="str">
            <v>INSTALACIONES ALCANTARILLADO</v>
          </cell>
          <cell r="B41">
            <v>59</v>
          </cell>
          <cell r="C41">
            <v>0</v>
          </cell>
          <cell r="D41">
            <v>4</v>
          </cell>
          <cell r="E41">
            <v>40</v>
          </cell>
          <cell r="F41">
            <v>0.4</v>
          </cell>
          <cell r="G41">
            <v>0.4</v>
          </cell>
          <cell r="H41">
            <v>0</v>
          </cell>
        </row>
        <row r="42">
          <cell r="A42" t="str">
            <v>MEDIDORES 1/2 Y 1"</v>
          </cell>
          <cell r="B42">
            <v>622</v>
          </cell>
          <cell r="C42">
            <v>9</v>
          </cell>
          <cell r="D42">
            <v>2.5</v>
          </cell>
          <cell r="E42">
            <v>40</v>
          </cell>
          <cell r="F42">
            <v>6.2</v>
          </cell>
          <cell r="G42">
            <v>6.3</v>
          </cell>
          <cell r="H42">
            <v>1.4263074484944533E-2</v>
          </cell>
        </row>
        <row r="43">
          <cell r="A43" t="str">
            <v>MMTO VALVULAS E HIDRANTES</v>
          </cell>
          <cell r="B43">
            <v>256</v>
          </cell>
          <cell r="C43">
            <v>0</v>
          </cell>
          <cell r="D43">
            <v>3</v>
          </cell>
          <cell r="E43">
            <v>40</v>
          </cell>
          <cell r="F43">
            <v>2.1</v>
          </cell>
          <cell r="G43">
            <v>2.1</v>
          </cell>
          <cell r="H43">
            <v>0</v>
          </cell>
        </row>
        <row r="44">
          <cell r="A44" t="str">
            <v>OBRAS ACCESORIAS DAÑOS ACUEDUCTO</v>
          </cell>
          <cell r="B44">
            <v>289</v>
          </cell>
          <cell r="C44">
            <v>24</v>
          </cell>
          <cell r="D44">
            <v>3</v>
          </cell>
          <cell r="E44">
            <v>40</v>
          </cell>
          <cell r="F44">
            <v>2.4</v>
          </cell>
          <cell r="G44">
            <v>2.6</v>
          </cell>
          <cell r="H44">
            <v>7.6677316293929709E-2</v>
          </cell>
        </row>
        <row r="45">
          <cell r="A45" t="str">
            <v>OBRAS ACCESORIAS INSTALACIONES</v>
          </cell>
          <cell r="B45">
            <v>1125</v>
          </cell>
          <cell r="C45">
            <v>0</v>
          </cell>
          <cell r="D45">
            <v>3.5</v>
          </cell>
          <cell r="E45">
            <v>40</v>
          </cell>
          <cell r="F45">
            <v>8</v>
          </cell>
          <cell r="G45">
            <v>8</v>
          </cell>
          <cell r="H45">
            <v>0</v>
          </cell>
        </row>
        <row r="46">
          <cell r="A46" t="str">
            <v>PROYECTOS ACUEDUCTO</v>
          </cell>
          <cell r="B46">
            <v>2</v>
          </cell>
          <cell r="C46">
            <v>0</v>
          </cell>
          <cell r="E46">
            <v>40</v>
          </cell>
          <cell r="F46" t="str">
            <v/>
          </cell>
          <cell r="G46" t="str">
            <v/>
          </cell>
          <cell r="H46">
            <v>0</v>
          </cell>
        </row>
        <row r="47">
          <cell r="A47" t="str">
            <v>REFERENCIACIÓN ACUEDUCTO</v>
          </cell>
          <cell r="B47">
            <v>7</v>
          </cell>
          <cell r="C47">
            <v>1</v>
          </cell>
          <cell r="E47">
            <v>40</v>
          </cell>
          <cell r="F47" t="str">
            <v/>
          </cell>
          <cell r="G47" t="str">
            <v/>
          </cell>
          <cell r="H47">
            <v>0.125</v>
          </cell>
        </row>
        <row r="48">
          <cell r="A48" t="str">
            <v>REPARACION CAJAS DE MEDIDORES</v>
          </cell>
          <cell r="B48">
            <v>8</v>
          </cell>
          <cell r="C48">
            <v>0</v>
          </cell>
          <cell r="E48">
            <v>40</v>
          </cell>
          <cell r="F48" t="str">
            <v/>
          </cell>
          <cell r="G48" t="str">
            <v/>
          </cell>
          <cell r="H48">
            <v>0</v>
          </cell>
        </row>
        <row r="49">
          <cell r="A49" t="str">
            <v>TRASLADO MEDIDOR</v>
          </cell>
          <cell r="B49">
            <v>2</v>
          </cell>
          <cell r="C49">
            <v>0</v>
          </cell>
          <cell r="D49">
            <v>1</v>
          </cell>
          <cell r="E49">
            <v>40</v>
          </cell>
          <cell r="F49">
            <v>0.1</v>
          </cell>
          <cell r="G49">
            <v>0.1</v>
          </cell>
          <cell r="H49">
            <v>0</v>
          </cell>
        </row>
        <row r="51">
          <cell r="A51" t="str">
            <v>Total general</v>
          </cell>
          <cell r="B51">
            <v>4350</v>
          </cell>
          <cell r="C51">
            <v>253</v>
          </cell>
          <cell r="F51" t="str">
            <v/>
          </cell>
          <cell r="G51" t="str">
            <v/>
          </cell>
          <cell r="H51">
            <v>5.4964153812730829E-2</v>
          </cell>
        </row>
        <row r="52">
          <cell r="F52" t="str">
            <v/>
          </cell>
          <cell r="G52" t="str">
            <v/>
          </cell>
          <cell r="H52" t="str">
            <v/>
          </cell>
        </row>
      </sheetData>
      <sheetData sheetId="3" refreshError="1">
        <row r="30">
          <cell r="A30" t="str">
            <v>CAMBIO ACOMETIDAS CONTRATO</v>
          </cell>
          <cell r="B30">
            <v>287</v>
          </cell>
          <cell r="C30">
            <v>4</v>
          </cell>
          <cell r="D30">
            <v>3</v>
          </cell>
          <cell r="E30">
            <v>41</v>
          </cell>
          <cell r="F30">
            <v>2.2999999999999998</v>
          </cell>
          <cell r="G30">
            <v>2.4</v>
          </cell>
          <cell r="H30">
            <v>1.3745704467353952E-2</v>
          </cell>
        </row>
        <row r="31">
          <cell r="A31" t="str">
            <v>CASAS SIN AGUA</v>
          </cell>
          <cell r="B31">
            <v>6</v>
          </cell>
          <cell r="C31">
            <v>1</v>
          </cell>
          <cell r="E31">
            <v>41</v>
          </cell>
          <cell r="F31" t="str">
            <v/>
          </cell>
          <cell r="G31" t="str">
            <v/>
          </cell>
          <cell r="H31">
            <v>0.14285714285714285</v>
          </cell>
        </row>
        <row r="32">
          <cell r="A32" t="str">
            <v>CORTE Y RECONEXION</v>
          </cell>
          <cell r="B32">
            <v>741</v>
          </cell>
          <cell r="C32">
            <v>10</v>
          </cell>
          <cell r="D32">
            <v>1</v>
          </cell>
          <cell r="E32">
            <v>41</v>
          </cell>
          <cell r="F32">
            <v>18.100000000000001</v>
          </cell>
          <cell r="G32">
            <v>18.3</v>
          </cell>
          <cell r="H32">
            <v>1.3315579227696404E-2</v>
          </cell>
        </row>
        <row r="33">
          <cell r="A33" t="str">
            <v>DAÑOS ACUEDUCTO</v>
          </cell>
          <cell r="B33">
            <v>15</v>
          </cell>
          <cell r="C33">
            <v>0</v>
          </cell>
          <cell r="E33">
            <v>41</v>
          </cell>
          <cell r="F33" t="str">
            <v/>
          </cell>
          <cell r="G33" t="str">
            <v/>
          </cell>
          <cell r="H33">
            <v>0</v>
          </cell>
        </row>
        <row r="34">
          <cell r="A34" t="str">
            <v>FRAUDES</v>
          </cell>
          <cell r="B34">
            <v>8</v>
          </cell>
          <cell r="C34">
            <v>5</v>
          </cell>
          <cell r="E34">
            <v>41</v>
          </cell>
          <cell r="F34" t="str">
            <v/>
          </cell>
          <cell r="G34" t="str">
            <v/>
          </cell>
          <cell r="H34">
            <v>0.38461538461538464</v>
          </cell>
        </row>
        <row r="35">
          <cell r="A35" t="str">
            <v>GARANTIAS INSTALACIONES</v>
          </cell>
          <cell r="B35">
            <v>60</v>
          </cell>
          <cell r="C35">
            <v>5</v>
          </cell>
          <cell r="D35">
            <v>1</v>
          </cell>
          <cell r="E35">
            <v>41</v>
          </cell>
          <cell r="F35">
            <v>1.5</v>
          </cell>
          <cell r="G35">
            <v>1.6</v>
          </cell>
          <cell r="H35">
            <v>7.6923076923076927E-2</v>
          </cell>
        </row>
        <row r="36">
          <cell r="A36" t="str">
            <v>INSTALACIONES ACUEDUCTO</v>
          </cell>
          <cell r="B36">
            <v>949</v>
          </cell>
          <cell r="C36">
            <v>55</v>
          </cell>
          <cell r="D36">
            <v>5</v>
          </cell>
          <cell r="E36">
            <v>41</v>
          </cell>
          <cell r="F36">
            <v>4.5999999999999996</v>
          </cell>
          <cell r="G36">
            <v>4.9000000000000004</v>
          </cell>
          <cell r="H36">
            <v>5.4780876494023904E-2</v>
          </cell>
        </row>
        <row r="37">
          <cell r="A37" t="str">
            <v>INSTALACIONES ALCANTARILLADO</v>
          </cell>
          <cell r="B37">
            <v>7</v>
          </cell>
          <cell r="C37">
            <v>0</v>
          </cell>
          <cell r="D37">
            <v>4</v>
          </cell>
          <cell r="E37">
            <v>41</v>
          </cell>
          <cell r="F37">
            <v>0</v>
          </cell>
          <cell r="G37">
            <v>0</v>
          </cell>
          <cell r="H37">
            <v>0</v>
          </cell>
        </row>
        <row r="38">
          <cell r="A38" t="str">
            <v>MEDIDORES 1/2 Y 1"</v>
          </cell>
          <cell r="B38">
            <v>1375</v>
          </cell>
          <cell r="C38">
            <v>1</v>
          </cell>
          <cell r="D38">
            <v>3.5</v>
          </cell>
          <cell r="E38">
            <v>41</v>
          </cell>
          <cell r="F38">
            <v>9.6</v>
          </cell>
          <cell r="G38">
            <v>9.6</v>
          </cell>
          <cell r="H38">
            <v>7.2674418604651162E-4</v>
          </cell>
        </row>
        <row r="39">
          <cell r="A39" t="str">
            <v>MMTO VALVULAS E HIDRANTES</v>
          </cell>
          <cell r="B39">
            <v>114</v>
          </cell>
          <cell r="C39">
            <v>0</v>
          </cell>
          <cell r="D39">
            <v>3</v>
          </cell>
          <cell r="E39">
            <v>41</v>
          </cell>
          <cell r="F39">
            <v>0.9</v>
          </cell>
          <cell r="G39">
            <v>0.9</v>
          </cell>
          <cell r="H39">
            <v>0</v>
          </cell>
        </row>
        <row r="40">
          <cell r="A40" t="str">
            <v>OBRAS ACCESORIAS DAÑOS ACUEDUCTO</v>
          </cell>
          <cell r="B40">
            <v>150</v>
          </cell>
          <cell r="C40">
            <v>0</v>
          </cell>
          <cell r="D40">
            <v>3</v>
          </cell>
          <cell r="E40">
            <v>41</v>
          </cell>
          <cell r="F40">
            <v>1.2</v>
          </cell>
          <cell r="G40">
            <v>1.2</v>
          </cell>
          <cell r="H40">
            <v>0</v>
          </cell>
        </row>
        <row r="41">
          <cell r="A41" t="str">
            <v>OBRAS ACCESORIAS INSTALACIONES</v>
          </cell>
          <cell r="B41">
            <v>1230</v>
          </cell>
          <cell r="C41">
            <v>0</v>
          </cell>
          <cell r="D41">
            <v>2.5</v>
          </cell>
          <cell r="E41">
            <v>41</v>
          </cell>
          <cell r="F41">
            <v>12</v>
          </cell>
          <cell r="G41">
            <v>12</v>
          </cell>
          <cell r="H41">
            <v>0</v>
          </cell>
        </row>
        <row r="42">
          <cell r="A42" t="str">
            <v>PROYECTOS ACUEDUCTO</v>
          </cell>
          <cell r="B42">
            <v>91</v>
          </cell>
          <cell r="C42">
            <v>17</v>
          </cell>
          <cell r="E42">
            <v>41</v>
          </cell>
          <cell r="F42" t="str">
            <v/>
          </cell>
          <cell r="G42" t="str">
            <v/>
          </cell>
          <cell r="H42">
            <v>0.15740740740740741</v>
          </cell>
        </row>
        <row r="44">
          <cell r="A44" t="str">
            <v>Total general</v>
          </cell>
          <cell r="B44">
            <v>5033</v>
          </cell>
          <cell r="C44">
            <v>98</v>
          </cell>
          <cell r="F44" t="str">
            <v/>
          </cell>
          <cell r="G44" t="str">
            <v/>
          </cell>
          <cell r="H44">
            <v>1.9099590723055934E-2</v>
          </cell>
        </row>
        <row r="45">
          <cell r="F45" t="str">
            <v/>
          </cell>
          <cell r="G45" t="str">
            <v/>
          </cell>
          <cell r="H45" t="str">
            <v/>
          </cell>
        </row>
      </sheetData>
      <sheetData sheetId="4" refreshError="1">
        <row r="31">
          <cell r="A31" t="str">
            <v>CAMBIO ACOMETIDAS CONTRATO</v>
          </cell>
          <cell r="B31">
            <v>361</v>
          </cell>
          <cell r="C31">
            <v>4</v>
          </cell>
          <cell r="D31">
            <v>3</v>
          </cell>
          <cell r="E31">
            <v>42</v>
          </cell>
          <cell r="F31">
            <v>2.9</v>
          </cell>
          <cell r="G31">
            <v>2.9</v>
          </cell>
          <cell r="H31">
            <v>1.0958904109589041E-2</v>
          </cell>
        </row>
        <row r="32">
          <cell r="A32" t="str">
            <v>CASAS SIN AGUA</v>
          </cell>
          <cell r="B32">
            <v>7</v>
          </cell>
          <cell r="C32">
            <v>0</v>
          </cell>
          <cell r="E32">
            <v>42</v>
          </cell>
          <cell r="F32" t="str">
            <v/>
          </cell>
          <cell r="G32" t="str">
            <v/>
          </cell>
          <cell r="H32">
            <v>0</v>
          </cell>
        </row>
        <row r="33">
          <cell r="A33" t="str">
            <v>CORTE Y RECONEXION</v>
          </cell>
          <cell r="B33">
            <v>825</v>
          </cell>
          <cell r="C33">
            <v>12</v>
          </cell>
          <cell r="D33">
            <v>1</v>
          </cell>
          <cell r="E33">
            <v>42</v>
          </cell>
          <cell r="F33">
            <v>19.600000000000001</v>
          </cell>
          <cell r="G33">
            <v>19.899999999999999</v>
          </cell>
          <cell r="H33">
            <v>1.4336917562724014E-2</v>
          </cell>
        </row>
        <row r="34">
          <cell r="A34" t="str">
            <v>DAÑOS ACUEDUCTO</v>
          </cell>
          <cell r="B34">
            <v>20</v>
          </cell>
          <cell r="C34">
            <v>0</v>
          </cell>
          <cell r="E34">
            <v>42</v>
          </cell>
          <cell r="F34" t="str">
            <v/>
          </cell>
          <cell r="G34" t="str">
            <v/>
          </cell>
          <cell r="H34">
            <v>0</v>
          </cell>
        </row>
        <row r="35">
          <cell r="A35" t="str">
            <v>FRAUDES</v>
          </cell>
          <cell r="B35">
            <v>35</v>
          </cell>
          <cell r="C35">
            <v>0</v>
          </cell>
          <cell r="E35">
            <v>42</v>
          </cell>
          <cell r="F35" t="str">
            <v/>
          </cell>
          <cell r="G35" t="str">
            <v/>
          </cell>
          <cell r="H35">
            <v>0</v>
          </cell>
        </row>
        <row r="36">
          <cell r="A36" t="str">
            <v>GARANTIAS INSTALACIONES</v>
          </cell>
          <cell r="B36">
            <v>88</v>
          </cell>
          <cell r="C36">
            <v>4</v>
          </cell>
          <cell r="D36">
            <v>1</v>
          </cell>
          <cell r="E36">
            <v>42</v>
          </cell>
          <cell r="F36">
            <v>2.1</v>
          </cell>
          <cell r="G36">
            <v>2.2000000000000002</v>
          </cell>
          <cell r="H36">
            <v>4.3478260869565216E-2</v>
          </cell>
        </row>
        <row r="37">
          <cell r="A37" t="str">
            <v>INSTALACIONES ACUEDUCTO</v>
          </cell>
          <cell r="B37">
            <v>828</v>
          </cell>
          <cell r="C37">
            <v>82</v>
          </cell>
          <cell r="D37">
            <v>5</v>
          </cell>
          <cell r="E37">
            <v>42</v>
          </cell>
          <cell r="F37">
            <v>3.9</v>
          </cell>
          <cell r="G37">
            <v>4.3</v>
          </cell>
          <cell r="H37">
            <v>9.0109890109890109E-2</v>
          </cell>
        </row>
        <row r="38">
          <cell r="A38" t="str">
            <v>MEDIDORES 1/2 Y 1"</v>
          </cell>
          <cell r="B38">
            <v>578</v>
          </cell>
          <cell r="C38">
            <v>6</v>
          </cell>
          <cell r="D38">
            <v>3.5</v>
          </cell>
          <cell r="E38">
            <v>42</v>
          </cell>
          <cell r="F38">
            <v>3.9</v>
          </cell>
          <cell r="G38">
            <v>4</v>
          </cell>
          <cell r="H38">
            <v>1.0273972602739725E-2</v>
          </cell>
        </row>
        <row r="39">
          <cell r="A39" t="str">
            <v>MMTO VALVULAS E HIDRANTES</v>
          </cell>
          <cell r="B39">
            <v>563</v>
          </cell>
          <cell r="C39">
            <v>0</v>
          </cell>
          <cell r="D39">
            <v>3</v>
          </cell>
          <cell r="E39">
            <v>42</v>
          </cell>
          <cell r="F39">
            <v>4.5</v>
          </cell>
          <cell r="G39">
            <v>4.5</v>
          </cell>
          <cell r="H39">
            <v>0</v>
          </cell>
        </row>
        <row r="40">
          <cell r="A40" t="str">
            <v>OBRAS ACCESORIAS DAÑOS ACUEDUCTO</v>
          </cell>
          <cell r="B40">
            <v>60</v>
          </cell>
          <cell r="C40">
            <v>1</v>
          </cell>
          <cell r="D40">
            <v>3</v>
          </cell>
          <cell r="E40">
            <v>42</v>
          </cell>
          <cell r="F40">
            <v>0.5</v>
          </cell>
          <cell r="G40">
            <v>0.5</v>
          </cell>
          <cell r="H40">
            <v>1.6393442622950821E-2</v>
          </cell>
        </row>
        <row r="41">
          <cell r="A41" t="str">
            <v>OBRAS ACCESORIAS INSTALACIONES</v>
          </cell>
          <cell r="B41">
            <v>929</v>
          </cell>
          <cell r="C41">
            <v>0</v>
          </cell>
          <cell r="D41">
            <v>2.5</v>
          </cell>
          <cell r="E41">
            <v>42</v>
          </cell>
          <cell r="F41">
            <v>8.8000000000000007</v>
          </cell>
          <cell r="G41">
            <v>8.8000000000000007</v>
          </cell>
          <cell r="H41">
            <v>0</v>
          </cell>
        </row>
        <row r="42">
          <cell r="A42" t="str">
            <v>PROYECTOS ACUEDUCTO</v>
          </cell>
          <cell r="B42">
            <v>2</v>
          </cell>
          <cell r="C42">
            <v>0</v>
          </cell>
          <cell r="E42">
            <v>42</v>
          </cell>
          <cell r="F42" t="str">
            <v/>
          </cell>
          <cell r="G42" t="str">
            <v/>
          </cell>
          <cell r="H42">
            <v>0</v>
          </cell>
        </row>
        <row r="44">
          <cell r="A44" t="str">
            <v>Total general</v>
          </cell>
          <cell r="B44">
            <v>4296</v>
          </cell>
          <cell r="C44">
            <v>109</v>
          </cell>
          <cell r="F44" t="str">
            <v/>
          </cell>
          <cell r="G44" t="str">
            <v/>
          </cell>
          <cell r="H44">
            <v>2.474460839954597E-2</v>
          </cell>
        </row>
        <row r="45">
          <cell r="F45" t="str">
            <v/>
          </cell>
          <cell r="G45" t="str">
            <v/>
          </cell>
          <cell r="H45" t="str">
            <v/>
          </cell>
        </row>
      </sheetData>
      <sheetData sheetId="5" refreshError="1"/>
      <sheetData sheetId="6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 refreshError="1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.I.U. 30%"/>
      <sheetName val="MATER Y MO"/>
      <sheetName val="APU"/>
      <sheetName val="COLECTOR_CAPILLA(TURCO)"/>
      <sheetName val="COLECTOR_CHORRITOS(TURCO)"/>
      <sheetName val="COLECTOR_CRESPO(TURCO)"/>
      <sheetName val="COLECTOR MD (TURCO)"/>
      <sheetName val="COLECTOR_NUEVO AMANECER (TURCO)"/>
      <sheetName val="COLECTOR_MIGUEL ANGEL BUILES"/>
      <sheetName val="ARENALES (TURCO)"/>
      <sheetName val="GUANTEROS(TURCO)"/>
      <sheetName val="REPOS_PORTAL(TURCO)"/>
      <sheetName val="REPOS_MD (TURCO)"/>
      <sheetName val="REPOS_CRESPO (TURCO)"/>
      <sheetName val="REDES INTERNA_(TURCO)"/>
      <sheetName val="REDES TRONCAL_(TURCO)"/>
      <sheetName val="RESUMEN PPTO"/>
      <sheetName val="CRONOGRAM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OMINA"/>
      <sheetName val="GASTOS FIJOS"/>
      <sheetName val="ACTIVOS FIJOS"/>
      <sheetName val="PRODUCTOS"/>
      <sheetName val="FICHA"/>
      <sheetName val="3.Tableros"/>
      <sheetName val="8.Salidas Eléctricas"/>
      <sheetName val="1.Canalizaciones"/>
      <sheetName val="6.Bandejas Port."/>
    </sheetNames>
    <sheetDataSet>
      <sheetData sheetId="0">
        <row r="4">
          <cell r="A4" t="str">
            <v>GERENTE</v>
          </cell>
        </row>
        <row r="5">
          <cell r="A5" t="str">
            <v>DIERECTOR COMERCIAL</v>
          </cell>
        </row>
        <row r="6">
          <cell r="A6" t="str">
            <v>DIERECTOR PROYECTOS</v>
          </cell>
        </row>
        <row r="7">
          <cell r="A7" t="str">
            <v>TECNICO</v>
          </cell>
        </row>
        <row r="8">
          <cell r="A8" t="str">
            <v>Oficial</v>
          </cell>
        </row>
        <row r="24">
          <cell r="A24" t="str">
            <v>OFICIAL</v>
          </cell>
        </row>
        <row r="25">
          <cell r="A25" t="str">
            <v>AYUDANTE ENTENDIDO</v>
          </cell>
        </row>
        <row r="26">
          <cell r="A26" t="str">
            <v>AYUDANTE</v>
          </cell>
        </row>
        <row r="27">
          <cell r="A27" t="str">
            <v>TECNICO DATOS</v>
          </cell>
        </row>
      </sheetData>
      <sheetData sheetId="1">
        <row r="91">
          <cell r="A91" t="str">
            <v>ALQUILER DE EQUIPOS</v>
          </cell>
        </row>
        <row r="92">
          <cell r="A92" t="str">
            <v>ALQUILER DE HERRAMIENTAS</v>
          </cell>
        </row>
        <row r="93">
          <cell r="A93" t="str">
            <v>SUBCONTRATO DISEÑO</v>
          </cell>
        </row>
        <row r="94">
          <cell r="A94" t="str">
            <v>TRANSPORTE</v>
          </cell>
        </row>
      </sheetData>
      <sheetData sheetId="2"/>
      <sheetData sheetId="3">
        <row r="3">
          <cell r="B3" t="str">
            <v>Diseños redes e iluminación</v>
          </cell>
        </row>
        <row r="4">
          <cell r="B4" t="str">
            <v>Diseño SPT</v>
          </cell>
        </row>
        <row r="5">
          <cell r="B5" t="str">
            <v>Apantallamientos y Puestas a tierra</v>
          </cell>
        </row>
        <row r="6">
          <cell r="B6" t="str">
            <v>Salidas eléctricas</v>
          </cell>
        </row>
        <row r="7">
          <cell r="B7" t="str">
            <v>Salidas de voz y datos</v>
          </cell>
        </row>
        <row r="8">
          <cell r="B8" t="str">
            <v>Acometidas</v>
          </cell>
        </row>
        <row r="9">
          <cell r="B9" t="str">
            <v>Tableros y gabinetes</v>
          </cell>
        </row>
        <row r="10">
          <cell r="B10" t="str">
            <v>Salidas de iluminación</v>
          </cell>
        </row>
        <row r="11">
          <cell r="B11" t="str">
            <v>Ductos y canaletas</v>
          </cell>
        </row>
      </sheetData>
      <sheetData sheetId="4"/>
      <sheetData sheetId="5"/>
      <sheetData sheetId="6"/>
      <sheetData sheetId="7"/>
      <sheetData sheetId="8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e de Obra Extra"/>
    </sheetNames>
    <sheetDataSet>
      <sheetData sheetId="0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IMENSIONES"/>
      <sheetName val="CANALETA9"/>
      <sheetName val="CANALETA (6&quot;)"/>
      <sheetName val="CAUDALES PARSHALL"/>
      <sheetName val="GRÁFICO PARSHALL"/>
      <sheetName val="VISCOSIDAD"/>
      <sheetName val="BASE"/>
      <sheetName val="Informe de Obra Extra"/>
      <sheetName val="CANALETA_(6&quot;)"/>
      <sheetName val="CAUDALES_PARSHALL"/>
      <sheetName val="GRÁFICO_PARSHALL"/>
      <sheetName val="QUAL2K"/>
      <sheetName val="Headwater"/>
      <sheetName val="Reach"/>
      <sheetName val="Reach Rates"/>
      <sheetName val="Initial Conditions"/>
      <sheetName val="Air Temperature"/>
      <sheetName val="Dew Point Temperature"/>
      <sheetName val="Wind Speed"/>
      <sheetName val="Cloud Cover"/>
      <sheetName val="Shade"/>
      <sheetName val="Solar"/>
      <sheetName val="Light and Heat"/>
      <sheetName val="Point Sources"/>
      <sheetName val="Diffuse Sources"/>
      <sheetName val="Rates"/>
      <sheetName val="Fitness"/>
      <sheetName val="Fitness_1"/>
      <sheetName val="Auto-calibration"/>
      <sheetName val="warnings"/>
      <sheetName val="Hydraulics Data"/>
      <sheetName val="Temperature Data"/>
      <sheetName val="WQ Data"/>
      <sheetName val="WQ Data Min"/>
      <sheetName val="WQ Data Max"/>
      <sheetName val="Diel Data"/>
      <sheetName val="Source Summary"/>
      <sheetName val="Hydraulics Summary"/>
      <sheetName val="Temperature Output"/>
      <sheetName val="WQ Output"/>
      <sheetName val="WQ Min"/>
      <sheetName val="WQ Max"/>
      <sheetName val="Sediment Fluxes"/>
      <sheetName val="Diel Water Column"/>
      <sheetName val="Diel Hyporheic"/>
      <sheetName val="Diel Fluxes"/>
      <sheetName val="Travel Time"/>
      <sheetName val="Flow"/>
      <sheetName val="Velocity"/>
      <sheetName val="Depth"/>
      <sheetName val="Reaeration"/>
      <sheetName val="Temperature"/>
      <sheetName val="Conductivity"/>
      <sheetName val="ISS"/>
      <sheetName val="Dissolved Oxygen"/>
      <sheetName val="Detritus"/>
      <sheetName val="CBOD slow"/>
      <sheetName val="CBOD fast"/>
      <sheetName val="CBODu"/>
      <sheetName val="Organic N"/>
      <sheetName val="NH4"/>
      <sheetName val="NO3"/>
      <sheetName val="Organic P"/>
      <sheetName val="Inorganic P"/>
      <sheetName val="Phytoplankton"/>
      <sheetName val="Bot Algae mgA per m2"/>
      <sheetName val="Bot Algae gD per m2"/>
      <sheetName val="Int N mgN per mgA"/>
      <sheetName val="Int P mgP per mgA"/>
      <sheetName val="Int N mgN per gD"/>
      <sheetName val="Int P mgP per gD"/>
      <sheetName val="Hyporheic biofilm"/>
      <sheetName val="Alkalinity"/>
      <sheetName val="pH"/>
      <sheetName val="Pathogens"/>
      <sheetName val="Generic"/>
      <sheetName val="NH3"/>
      <sheetName val="Total N"/>
      <sheetName val="NTK"/>
      <sheetName val="Total P"/>
      <sheetName val="TSS"/>
      <sheetName val="SOD"/>
      <sheetName val="CH4 Sed Flux"/>
      <sheetName val="NH4 Sed Flux"/>
      <sheetName val="NO3 Sed Flux"/>
      <sheetName val="Inorganic P Sed Flux"/>
      <sheetName val="Temp Diel"/>
      <sheetName val="DO Diel"/>
      <sheetName val="pH Diel"/>
      <sheetName val="Cond Diel"/>
      <sheetName val="ISS Diel"/>
      <sheetName val="TSS Diel"/>
      <sheetName val="Detritus Diel"/>
      <sheetName val="Slow CBOD Diel"/>
      <sheetName val="Fast CBOD Diel"/>
      <sheetName val="TN Diel"/>
      <sheetName val="Norg Diel"/>
      <sheetName val="NH4 Diel"/>
      <sheetName val="NO3 Diel"/>
      <sheetName val="NH3 Diel"/>
      <sheetName val="TP Diel"/>
      <sheetName val="Porg Diel"/>
      <sheetName val="Inorganic P Diel"/>
      <sheetName val="Pathogens Diel"/>
      <sheetName val="Generic Diel"/>
      <sheetName val="Alk Diel"/>
      <sheetName val="Phyto Diel"/>
      <sheetName val="Bot Algae Diel"/>
      <sheetName val="Bot Algae Internal"/>
      <sheetName val="Bot Algae Limits"/>
      <sheetName val="Sed Flux DO"/>
      <sheetName val="Sed Flux CBOD"/>
      <sheetName val="Sed Flux NH4"/>
      <sheetName val="Sed Flux NO3"/>
      <sheetName val="Sed Flux SRP"/>
      <sheetName val="Sed Flux IC"/>
      <sheetName val="Heat Flux"/>
      <sheetName val="DO Flux"/>
      <sheetName val="CO2 Flux"/>
      <sheetName val="Read Me"/>
      <sheetName val="Thames Diur Data"/>
      <sheetName val="BC Diur Data"/>
      <sheetName val="Base de Diseño"/>
      <sheetName val="LISTA CÓDIGOS"/>
      <sheetName val="BASE APU"/>
      <sheetName val="MANO DE OBRA"/>
      <sheetName val="INSUMOS"/>
      <sheetName val="EQUIPOS"/>
      <sheetName val="MATERIALES"/>
      <sheetName val="ESTRUCTURAS"/>
      <sheetName val="TRANSPORTE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/>
      <sheetData sheetId="120"/>
      <sheetData sheetId="121"/>
      <sheetData sheetId="122" refreshError="1"/>
      <sheetData sheetId="123"/>
      <sheetData sheetId="124"/>
      <sheetData sheetId="125"/>
      <sheetData sheetId="126"/>
      <sheetData sheetId="127"/>
      <sheetData sheetId="128"/>
      <sheetData sheetId="129"/>
      <sheetData sheetId="130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ráfica 2.1"/>
      <sheetName val="Tablas 3.1-3.9"/>
      <sheetName val="Tabla 4.1"/>
      <sheetName val="Tabla 4.2"/>
      <sheetName val="Tabla 5.2"/>
      <sheetName val="Tabla 6.7"/>
      <sheetName val="Tabla 1.1"/>
      <sheetName val="Tabla 2.1"/>
      <sheetName val="Tabla 5.1"/>
      <sheetName val="Tabla 6.1"/>
      <sheetName val="Tabla 6.2"/>
      <sheetName val="Tabla 6.3"/>
      <sheetName val="Tabla 6.4"/>
      <sheetName val="Tabla 6.5"/>
      <sheetName val="Tabla 6.6"/>
      <sheetName val="Gráfica 6.1"/>
      <sheetName val="Tabla 7.1"/>
      <sheetName val="Tabla 7.2"/>
      <sheetName val="Tabla 7.3"/>
      <sheetName val="Tabla 8.1"/>
      <sheetName val="Tabla 8.2"/>
      <sheetName val="Tabla 8.3"/>
      <sheetName val="Tabla 8.4"/>
      <sheetName val="CANALETA9"/>
      <sheetName val="Solicitud de Servicios"/>
      <sheetName val="CF y CV"/>
      <sheetName val="Gráfica_2_1"/>
      <sheetName val="Tablas_3_1-3_9"/>
      <sheetName val="Tabla_4_1"/>
      <sheetName val="Tabla_4_2"/>
      <sheetName val="Tabla_5_2"/>
      <sheetName val="Tabla_6_7"/>
      <sheetName val="Tabla_1_1"/>
      <sheetName val="Tabla_2_1"/>
      <sheetName val="Tabla_5_1"/>
      <sheetName val="Tabla_6_1"/>
      <sheetName val="Tabla_6_2"/>
      <sheetName val="Tabla_6_3"/>
      <sheetName val="Tabla_6_4"/>
      <sheetName val="Tabla_6_5"/>
      <sheetName val="Tabla_6_6"/>
      <sheetName val="Gráfica_6_1"/>
      <sheetName val="Tabla_7_1"/>
      <sheetName val="Tabla_7_2"/>
      <sheetName val="Tabla_7_3"/>
      <sheetName val="Tabla_8_1"/>
      <sheetName val="Tabla_8_2"/>
      <sheetName val="Tabla_8_3"/>
      <sheetName val="Tabla_8_4"/>
      <sheetName val="Informe de Obra Extra"/>
      <sheetName val="INSUMOS"/>
      <sheetName val="Hoja1"/>
      <sheetName val="Sábana"/>
      <sheetName val="BASE"/>
      <sheetName val="Corte Administracion"/>
      <sheetName val="Reproceso R79-C22 SP. S56 "/>
      <sheetName val="Delta 67"/>
      <sheetName val="Delta 60-Delta 61 (3)"/>
      <sheetName val="Acta N° 4 ACUMULADOS"/>
      <sheetName val="Acta N° 4 FIRMAR"/>
      <sheetName val="Acta N° 4"/>
      <sheetName val="Costos Ambientales  A.4"/>
      <sheetName val="Delta 25-Delta 31 "/>
      <sheetName val="Delta 82-Delta 87 "/>
      <sheetName val="Delta 87-Delta 89 "/>
      <sheetName val="Delta 103- Delta 90"/>
      <sheetName val="Cerramiento Los Salados"/>
      <sheetName val="Tunnel Liner Acta 4"/>
      <sheetName val="AVANCE PH (3)"/>
      <sheetName val="AVANCE TUNNEL LINER (3)"/>
      <sheetName val="Delta 87-Delta 89 (2)"/>
      <sheetName val="Delta 103-Delta 90  (2)"/>
      <sheetName val="Delta 25-Delta 31"/>
      <sheetName val="Delta 21-Delta 31"/>
      <sheetName val="Delta 60-Delta 61 (2)"/>
      <sheetName val="Delta 41 ventosa 2 (2)"/>
      <sheetName val="Limpieza vactor"/>
      <sheetName val="Transporte Tuberia HD"/>
      <sheetName val="Paloquemado"/>
      <sheetName val="AVANCE PH (2)"/>
      <sheetName val="AVANCE TUNNEL LINER (2)"/>
      <sheetName val="Ejecutado SEM 12"/>
      <sheetName val="Delta 82-Delta 87"/>
      <sheetName val="Delta 87-Delta 89"/>
      <sheetName val="Delta 60-Delta 61"/>
      <sheetName val="Delta 67 Ventosa 3"/>
      <sheetName val="Delta 41 ventosa 2"/>
      <sheetName val="AVANCE PH"/>
      <sheetName val="AVANCE TUNNEL LINER"/>
      <sheetName val="Caja Mariposa Δ60 Acta 4"/>
      <sheetName val="PH Acta 4 Junio"/>
      <sheetName val="Urbanismo SP. S59"/>
      <sheetName val="Pavimento SP. S57"/>
      <sheetName val="Ambiental y Social Alcarav. S54"/>
      <sheetName val="REC-COD,"/>
      <sheetName val="LISTA CÓDIGOS"/>
      <sheetName val="BASE APU"/>
      <sheetName val="MANO DE OBRA"/>
      <sheetName val="EQUIPOS"/>
      <sheetName val="MATERIALES"/>
      <sheetName val="ESTRUCTURAS"/>
      <sheetName val="TRANSPORTE"/>
      <sheetName val="ACTA MAYORES Y MENORES"/>
      <sheetName val="item 4.5"/>
      <sheetName val="item 4.6"/>
      <sheetName val="item 4.11"/>
      <sheetName val="item 4.13"/>
      <sheetName val="item 5.1"/>
      <sheetName val="item 5.2"/>
      <sheetName val="item 5.4"/>
      <sheetName val="item 5.5"/>
      <sheetName val="item 5.6"/>
      <sheetName val="item 5.7"/>
      <sheetName val="item 5.8"/>
      <sheetName val="item 5.9"/>
      <sheetName val="item 5.11"/>
      <sheetName val="item 5.12"/>
      <sheetName val="item 5.13"/>
      <sheetName val="item 5.15"/>
      <sheetName val="item 5.16"/>
      <sheetName val="item 6.1"/>
      <sheetName val="item 6.2"/>
      <sheetName val="item 6.4"/>
      <sheetName val="item 6.5"/>
      <sheetName val="item 6.7"/>
      <sheetName val="item 6.8"/>
      <sheetName val="item 6.10"/>
      <sheetName val="item 6.11"/>
      <sheetName val="item 6.12"/>
      <sheetName val="item 6.13"/>
      <sheetName val="item 6.14"/>
      <sheetName val="CRONOGRAMA DE OBRA "/>
      <sheetName val="Red Principal"/>
      <sheetName val="RESUMEN obra"/>
      <sheetName val="1, CAPT Y DES"/>
      <sheetName val="2,ADUCCIÓN"/>
      <sheetName val="4, Opt. PTAP existente"/>
      <sheetName val="8, REDES1"/>
      <sheetName val="9, REDES2"/>
      <sheetName val="Inde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/>
      <sheetData sheetId="45"/>
      <sheetData sheetId="46"/>
      <sheetData sheetId="47"/>
      <sheetData sheetId="48"/>
      <sheetData sheetId="49" refreshError="1"/>
      <sheetData sheetId="50" refreshError="1"/>
      <sheetData sheetId="51" refreshError="1"/>
      <sheetData sheetId="52" refreshError="1"/>
      <sheetData sheetId="53" refreshError="1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 refreshError="1"/>
      <sheetData sheetId="95"/>
      <sheetData sheetId="96"/>
      <sheetData sheetId="97"/>
      <sheetData sheetId="98"/>
      <sheetData sheetId="99"/>
      <sheetData sheetId="100"/>
      <sheetData sheetId="10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OBRAS "/>
      <sheetName val="OPTIMIZACIÓN"/>
      <sheetName val="APU OPTIMIZACIÓN"/>
      <sheetName val="PTAP"/>
      <sheetName val="APU PTAP"/>
      <sheetName val="Tanque de Almacenamiento"/>
      <sheetName val="APU TAL"/>
      <sheetName val=" REDES DE DISTRI"/>
      <sheetName val="APU_Redes"/>
      <sheetName val="ESTAC.  REGULA"/>
      <sheetName val="APU ESTC REGUL "/>
      <sheetName val="REDES ALCANTARILLADO"/>
      <sheetName val="APU REDES ALCANTARILLADO"/>
      <sheetName val="VIA"/>
      <sheetName val="APU VIA"/>
      <sheetName val="SENDEROS"/>
      <sheetName val="APU SENDEROS"/>
      <sheetName val="BASE CTOS"/>
      <sheetName val="BAS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>
        <row r="3">
          <cell r="C3">
            <v>0.2</v>
          </cell>
        </row>
      </sheetData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e Obra Cívil"/>
    </sheetNames>
    <sheetDataSet>
      <sheetData sheetId="0">
        <row r="5">
          <cell r="C5" t="str">
            <v>INFORME SEMANAL DE AVANCE DE OBRA CIVIL</v>
          </cell>
        </row>
      </sheetData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 de Servicios"/>
    </sheetNames>
    <sheetDataSet>
      <sheetData sheetId="0">
        <row r="4">
          <cell r="B4" t="str">
            <v>SOLICITUD DE SERVICIOS</v>
          </cell>
        </row>
      </sheetData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B APU"/>
      <sheetName val="PRESUPUESTO"/>
      <sheetName val="APU"/>
      <sheetName val="INSUMOS"/>
      <sheetName val="RESUMEN PRESUPU."/>
      <sheetName val="AMAPOLITA"/>
      <sheetName val="amapolitaoficial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SUB_APU1"/>
      <sheetName val="RESUMEN_PRESUPU_1"/>
      <sheetName val="SUB_APU"/>
      <sheetName val="RESUMEN_PRESUPU_"/>
      <sheetName val="SUB_APU2"/>
      <sheetName val="RESUMEN_PRESUPU_2"/>
      <sheetName val="SUB_APU3"/>
      <sheetName val="RESUMEN_PRESUPU_3"/>
      <sheetName val="SUB_APU4"/>
      <sheetName val="RESUMEN_PRESUPU_4"/>
      <sheetName val="SUB_APU5"/>
      <sheetName val="RESUMEN_PRESUPU_5"/>
      <sheetName val="Indicadores"/>
      <sheetName val="SIMULACIÓNEDIFICIO.ok"/>
      <sheetName val="Propiedad"/>
      <sheetName val="Reparación"/>
      <sheetName val="DESPLEGABLE"/>
      <sheetName val="Hoja4"/>
      <sheetName val="Solicitud de Servicios"/>
      <sheetName val="PLAN DE INVERSION ANTICIPO"/>
      <sheetName val="inv mensual"/>
      <sheetName val="borrador flujo inv"/>
      <sheetName val="social-ambiental"/>
      <sheetName val="AU"/>
      <sheetName val="anexo2"/>
      <sheetName val="TARIFAS"/>
      <sheetName val="items"/>
      <sheetName val="REC-COD,"/>
      <sheetName val="Anexo 5-1 (2)"/>
      <sheetName val="Check List Reajustes FM- 101"/>
      <sheetName val="Check List Acta FM- 101"/>
      <sheetName val="FICHA FINANCIERA MFM"/>
      <sheetName val="ACTAS"/>
      <sheetName val="REAJUSTES"/>
      <sheetName val="Anexo 5-1"/>
      <sheetName val="Anexo 5"/>
      <sheetName val="CHECK LIST INFORME"/>
      <sheetName val="CERT. BIENES-SERV"/>
      <sheetName val="CHECK LIST"/>
      <sheetName val="FICHA FINANCIERA"/>
      <sheetName val="CONTROL ACTAS"/>
      <sheetName val="Seguimiento (2)"/>
      <sheetName val="Hoja1"/>
      <sheetName val="PARQUE MALIBU"/>
    </sheetNames>
    <sheetDataSet>
      <sheetData sheetId="0">
        <row r="1">
          <cell r="A1" t="str">
            <v>CODIGO</v>
          </cell>
          <cell r="B1" t="str">
            <v>ITEM</v>
          </cell>
          <cell r="C1" t="str">
            <v>UNIDAD</v>
          </cell>
        </row>
        <row r="2">
          <cell r="A2" t="str">
            <v>Z100</v>
          </cell>
          <cell r="B2" t="str">
            <v>MORTERO 1:4</v>
          </cell>
          <cell r="C2" t="str">
            <v>M3</v>
          </cell>
          <cell r="D2">
            <v>181373</v>
          </cell>
        </row>
        <row r="3">
          <cell r="B3" t="str">
            <v>CODIGO</v>
          </cell>
          <cell r="C3" t="str">
            <v>Z100</v>
          </cell>
        </row>
        <row r="4">
          <cell r="A4" t="str">
            <v>CODIGO</v>
          </cell>
          <cell r="B4" t="str">
            <v>RECURSOS</v>
          </cell>
          <cell r="C4" t="str">
            <v>UNIDAD</v>
          </cell>
          <cell r="D4" t="str">
            <v>CANT.</v>
          </cell>
        </row>
        <row r="5">
          <cell r="B5" t="str">
            <v>MATERIALES</v>
          </cell>
        </row>
        <row r="6">
          <cell r="A6" t="str">
            <v>M010</v>
          </cell>
          <cell r="B6" t="str">
            <v>CEMENTO</v>
          </cell>
          <cell r="C6" t="str">
            <v>SACO</v>
          </cell>
          <cell r="D6">
            <v>7.3</v>
          </cell>
        </row>
        <row r="7">
          <cell r="A7" t="str">
            <v>M020</v>
          </cell>
          <cell r="B7" t="str">
            <v>AGUA</v>
          </cell>
          <cell r="C7" t="str">
            <v>LT</v>
          </cell>
          <cell r="D7">
            <v>212</v>
          </cell>
        </row>
        <row r="8">
          <cell r="A8" t="str">
            <v>M070</v>
          </cell>
          <cell r="B8" t="str">
            <v>ARENA DE PEGA</v>
          </cell>
          <cell r="C8" t="str">
            <v>M3</v>
          </cell>
          <cell r="D8">
            <v>1.4</v>
          </cell>
        </row>
        <row r="9">
          <cell r="B9">
            <v>0</v>
          </cell>
          <cell r="C9">
            <v>0</v>
          </cell>
        </row>
        <row r="11">
          <cell r="B11" t="str">
            <v>EQUIPO</v>
          </cell>
        </row>
        <row r="12">
          <cell r="B12" t="str">
            <v>HTA MENOR (5% de M. de O.)</v>
          </cell>
        </row>
        <row r="17">
          <cell r="B17" t="str">
            <v>MANO DE OBRA</v>
          </cell>
        </row>
        <row r="18">
          <cell r="A18" t="str">
            <v>O110</v>
          </cell>
          <cell r="B18" t="str">
            <v>1 OFIC. Y 1 AYUD.</v>
          </cell>
          <cell r="C18" t="str">
            <v>DIA</v>
          </cell>
          <cell r="D18">
            <v>0.4</v>
          </cell>
        </row>
        <row r="21">
          <cell r="A21">
            <v>0</v>
          </cell>
          <cell r="B21">
            <v>0</v>
          </cell>
          <cell r="C21">
            <v>0</v>
          </cell>
        </row>
        <row r="23">
          <cell r="B23" t="str">
            <v>TRANSPORTE</v>
          </cell>
        </row>
        <row r="27">
          <cell r="A27">
            <v>0</v>
          </cell>
          <cell r="B27">
            <v>0</v>
          </cell>
          <cell r="C27">
            <v>0</v>
          </cell>
        </row>
        <row r="31">
          <cell r="A31" t="str">
            <v>CODIGO</v>
          </cell>
          <cell r="B31" t="str">
            <v>ITEM</v>
          </cell>
          <cell r="C31" t="str">
            <v>UNIDAD</v>
          </cell>
        </row>
        <row r="32">
          <cell r="A32" t="str">
            <v>Z110</v>
          </cell>
          <cell r="B32" t="str">
            <v>MORTERO 1:5</v>
          </cell>
          <cell r="C32" t="str">
            <v>M3</v>
          </cell>
          <cell r="D32">
            <v>151123.875</v>
          </cell>
        </row>
        <row r="33">
          <cell r="B33" t="str">
            <v>CODIGO</v>
          </cell>
          <cell r="C33" t="str">
            <v>Z110</v>
          </cell>
        </row>
        <row r="34">
          <cell r="A34" t="str">
            <v>CODIGO</v>
          </cell>
          <cell r="B34" t="str">
            <v>RECURSOS</v>
          </cell>
          <cell r="C34" t="str">
            <v>UNIDAD</v>
          </cell>
          <cell r="D34" t="str">
            <v>CANT.</v>
          </cell>
        </row>
        <row r="35">
          <cell r="B35" t="str">
            <v>MATERIALES</v>
          </cell>
        </row>
        <row r="36">
          <cell r="A36" t="str">
            <v>M010</v>
          </cell>
          <cell r="B36" t="str">
            <v>CEMENTO</v>
          </cell>
          <cell r="C36" t="str">
            <v>SACO</v>
          </cell>
          <cell r="D36">
            <v>6</v>
          </cell>
        </row>
        <row r="37">
          <cell r="A37" t="str">
            <v>M020</v>
          </cell>
          <cell r="B37" t="str">
            <v>AGUA</v>
          </cell>
          <cell r="C37" t="str">
            <v>LT</v>
          </cell>
          <cell r="D37">
            <v>48</v>
          </cell>
        </row>
        <row r="38">
          <cell r="A38" t="str">
            <v>M070</v>
          </cell>
          <cell r="B38" t="str">
            <v>ARENA DE PEGA</v>
          </cell>
          <cell r="C38" t="str">
            <v>M3</v>
          </cell>
          <cell r="D38">
            <v>1.2</v>
          </cell>
        </row>
        <row r="39">
          <cell r="B39">
            <v>0</v>
          </cell>
          <cell r="C39">
            <v>0</v>
          </cell>
        </row>
        <row r="41">
          <cell r="B41" t="str">
            <v>EQUIPO</v>
          </cell>
        </row>
        <row r="42">
          <cell r="B42" t="str">
            <v>HTA MENOR (5% de M. de O.)</v>
          </cell>
        </row>
        <row r="44">
          <cell r="A44">
            <v>0</v>
          </cell>
          <cell r="B44">
            <v>0</v>
          </cell>
          <cell r="C44">
            <v>0</v>
          </cell>
        </row>
        <row r="46">
          <cell r="B46" t="str">
            <v>MANO DE OBRA</v>
          </cell>
        </row>
        <row r="47">
          <cell r="A47" t="str">
            <v>O110</v>
          </cell>
          <cell r="B47" t="str">
            <v>1 OFIC. Y 1 AYUD.</v>
          </cell>
          <cell r="C47" t="str">
            <v>DIA</v>
          </cell>
          <cell r="D47">
            <v>0.35</v>
          </cell>
        </row>
        <row r="49">
          <cell r="A49">
            <v>0</v>
          </cell>
          <cell r="B49">
            <v>0</v>
          </cell>
          <cell r="C49">
            <v>0</v>
          </cell>
        </row>
        <row r="51">
          <cell r="B51" t="str">
            <v>TRANSPORTE</v>
          </cell>
        </row>
        <row r="55">
          <cell r="A55">
            <v>0</v>
          </cell>
          <cell r="B55">
            <v>0</v>
          </cell>
          <cell r="C55">
            <v>0</v>
          </cell>
        </row>
        <row r="58">
          <cell r="A58" t="str">
            <v>CODIGO</v>
          </cell>
          <cell r="B58" t="str">
            <v>ITEM</v>
          </cell>
          <cell r="C58" t="str">
            <v>UNIDAD</v>
          </cell>
        </row>
        <row r="59">
          <cell r="A59" t="str">
            <v>Z120</v>
          </cell>
          <cell r="B59" t="str">
            <v>MORTERO 1:6</v>
          </cell>
          <cell r="C59" t="str">
            <v>M3</v>
          </cell>
          <cell r="D59">
            <v>145003.125</v>
          </cell>
        </row>
        <row r="60">
          <cell r="B60" t="str">
            <v>CODIGO</v>
          </cell>
          <cell r="C60" t="str">
            <v>Z120</v>
          </cell>
        </row>
        <row r="61">
          <cell r="A61" t="str">
            <v>CODIGO</v>
          </cell>
          <cell r="B61" t="str">
            <v>RECURSOS</v>
          </cell>
          <cell r="C61" t="str">
            <v>UNIDAD</v>
          </cell>
          <cell r="D61" t="str">
            <v>CANT.</v>
          </cell>
        </row>
        <row r="62">
          <cell r="B62" t="str">
            <v>MATERIALES</v>
          </cell>
        </row>
        <row r="63">
          <cell r="A63" t="str">
            <v>M010</v>
          </cell>
          <cell r="B63" t="str">
            <v>CEMENTO</v>
          </cell>
          <cell r="C63" t="str">
            <v>SACO</v>
          </cell>
          <cell r="D63">
            <v>5.25</v>
          </cell>
        </row>
        <row r="64">
          <cell r="A64" t="str">
            <v>M020</v>
          </cell>
          <cell r="B64" t="str">
            <v>AGUA</v>
          </cell>
          <cell r="C64" t="str">
            <v>LT</v>
          </cell>
          <cell r="D64">
            <v>233</v>
          </cell>
        </row>
        <row r="65">
          <cell r="A65" t="str">
            <v>M070</v>
          </cell>
          <cell r="B65" t="str">
            <v>ARENA DE PEGA</v>
          </cell>
          <cell r="C65" t="str">
            <v>M3</v>
          </cell>
          <cell r="D65">
            <v>1.2</v>
          </cell>
        </row>
        <row r="66">
          <cell r="B66">
            <v>0</v>
          </cell>
          <cell r="C66">
            <v>0</v>
          </cell>
        </row>
        <row r="68">
          <cell r="B68" t="str">
            <v>EQUIPO</v>
          </cell>
        </row>
        <row r="69">
          <cell r="B69" t="str">
            <v>HTA MENOR (5% de M. de O.)</v>
          </cell>
        </row>
        <row r="70">
          <cell r="A70">
            <v>0</v>
          </cell>
          <cell r="B70">
            <v>0</v>
          </cell>
          <cell r="C70">
            <v>0</v>
          </cell>
        </row>
        <row r="72">
          <cell r="B72" t="str">
            <v>MANO DE OBRA</v>
          </cell>
        </row>
        <row r="73">
          <cell r="A73" t="str">
            <v>O110</v>
          </cell>
          <cell r="B73" t="str">
            <v>1 OFIC. Y 1 AYUD.</v>
          </cell>
          <cell r="C73" t="str">
            <v>DIA</v>
          </cell>
          <cell r="D73">
            <v>0.45</v>
          </cell>
        </row>
        <row r="74">
          <cell r="A74">
            <v>0</v>
          </cell>
          <cell r="B74">
            <v>0</v>
          </cell>
          <cell r="C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</row>
        <row r="77">
          <cell r="B77" t="str">
            <v>TRANSPORTE</v>
          </cell>
        </row>
        <row r="79">
          <cell r="A79">
            <v>0</v>
          </cell>
          <cell r="B79">
            <v>0</v>
          </cell>
          <cell r="C79">
            <v>0</v>
          </cell>
        </row>
        <row r="80">
          <cell r="A80">
            <v>0</v>
          </cell>
          <cell r="B80">
            <v>0</v>
          </cell>
          <cell r="C80">
            <v>0</v>
          </cell>
        </row>
        <row r="81">
          <cell r="A81">
            <v>0</v>
          </cell>
          <cell r="B81">
            <v>0</v>
          </cell>
          <cell r="C81">
            <v>0</v>
          </cell>
        </row>
        <row r="86">
          <cell r="A86" t="str">
            <v>CODIGO</v>
          </cell>
          <cell r="B86" t="str">
            <v>ITEM</v>
          </cell>
          <cell r="C86" t="str">
            <v>UNIDAD</v>
          </cell>
        </row>
        <row r="87">
          <cell r="A87" t="str">
            <v>Z130</v>
          </cell>
          <cell r="B87" t="str">
            <v>MORTERO 1:7</v>
          </cell>
          <cell r="C87" t="str">
            <v>M3</v>
          </cell>
          <cell r="D87">
            <v>121172.625</v>
          </cell>
        </row>
        <row r="88">
          <cell r="B88" t="str">
            <v>CODIGO</v>
          </cell>
          <cell r="C88" t="str">
            <v>Z130</v>
          </cell>
        </row>
        <row r="89">
          <cell r="A89" t="str">
            <v>CODIGO</v>
          </cell>
          <cell r="B89" t="str">
            <v>RECURSOS</v>
          </cell>
          <cell r="C89" t="str">
            <v>UNIDAD</v>
          </cell>
          <cell r="D89" t="str">
            <v>CANT.</v>
          </cell>
        </row>
        <row r="90">
          <cell r="B90" t="str">
            <v>MATERIALES</v>
          </cell>
        </row>
        <row r="91">
          <cell r="A91" t="str">
            <v>M010</v>
          </cell>
          <cell r="B91" t="str">
            <v>CEMENTO</v>
          </cell>
          <cell r="C91" t="str">
            <v>SACO</v>
          </cell>
          <cell r="D91">
            <v>4.5</v>
          </cell>
        </row>
        <row r="92">
          <cell r="A92" t="str">
            <v>M020</v>
          </cell>
          <cell r="B92" t="str">
            <v>AGUA</v>
          </cell>
          <cell r="C92" t="str">
            <v>LT</v>
          </cell>
          <cell r="D92">
            <v>204</v>
          </cell>
        </row>
        <row r="93">
          <cell r="A93" t="str">
            <v>M070</v>
          </cell>
          <cell r="B93" t="str">
            <v>ARENA DE PEGA</v>
          </cell>
          <cell r="C93" t="str">
            <v>M3</v>
          </cell>
          <cell r="D93">
            <v>1.25</v>
          </cell>
        </row>
        <row r="94">
          <cell r="B94">
            <v>0</v>
          </cell>
          <cell r="C94">
            <v>0</v>
          </cell>
        </row>
        <row r="96">
          <cell r="B96" t="str">
            <v>EQUIPO</v>
          </cell>
        </row>
        <row r="97">
          <cell r="B97" t="str">
            <v>HTA MENOR (5% de M. de O.)</v>
          </cell>
        </row>
        <row r="98">
          <cell r="A98">
            <v>0</v>
          </cell>
          <cell r="B98">
            <v>0</v>
          </cell>
          <cell r="C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</row>
        <row r="100">
          <cell r="A100">
            <v>0</v>
          </cell>
          <cell r="B100">
            <v>0</v>
          </cell>
          <cell r="C100">
            <v>0</v>
          </cell>
        </row>
        <row r="102">
          <cell r="B102" t="str">
            <v>MANO DE OBRA</v>
          </cell>
        </row>
        <row r="103">
          <cell r="A103" t="str">
            <v>O110</v>
          </cell>
          <cell r="B103" t="str">
            <v>1 OFIC. Y 1 AYUD.</v>
          </cell>
          <cell r="C103" t="str">
            <v>DIA</v>
          </cell>
          <cell r="D103">
            <v>0.25</v>
          </cell>
        </row>
        <row r="104">
          <cell r="A104">
            <v>0</v>
          </cell>
          <cell r="B104">
            <v>0</v>
          </cell>
          <cell r="C104">
            <v>0</v>
          </cell>
        </row>
        <row r="105">
          <cell r="A105">
            <v>0</v>
          </cell>
          <cell r="B105">
            <v>0</v>
          </cell>
          <cell r="C105">
            <v>0</v>
          </cell>
        </row>
        <row r="106">
          <cell r="A106">
            <v>0</v>
          </cell>
          <cell r="B106">
            <v>0</v>
          </cell>
          <cell r="C106">
            <v>0</v>
          </cell>
        </row>
        <row r="108">
          <cell r="B108" t="str">
            <v>TRANSPORTE</v>
          </cell>
        </row>
        <row r="110">
          <cell r="A110">
            <v>0</v>
          </cell>
          <cell r="B110">
            <v>0</v>
          </cell>
          <cell r="C110">
            <v>0</v>
          </cell>
        </row>
        <row r="111">
          <cell r="A111">
            <v>0</v>
          </cell>
          <cell r="B111">
            <v>0</v>
          </cell>
          <cell r="C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</row>
        <row r="115">
          <cell r="A115" t="str">
            <v>CODIGO</v>
          </cell>
          <cell r="B115" t="str">
            <v>ITEM</v>
          </cell>
          <cell r="C115" t="str">
            <v>UNIDAD</v>
          </cell>
        </row>
        <row r="116">
          <cell r="A116" t="str">
            <v>Z140</v>
          </cell>
          <cell r="B116" t="str">
            <v>MORTERO REV.  1:3</v>
          </cell>
          <cell r="C116" t="str">
            <v>M3</v>
          </cell>
          <cell r="D116">
            <v>192469.5</v>
          </cell>
        </row>
        <row r="117">
          <cell r="B117" t="str">
            <v>CODIGO</v>
          </cell>
          <cell r="C117" t="str">
            <v>Z140</v>
          </cell>
        </row>
        <row r="118">
          <cell r="A118" t="str">
            <v>CODIGO</v>
          </cell>
          <cell r="B118" t="str">
            <v>RECURSOS</v>
          </cell>
          <cell r="C118" t="str">
            <v>UNIDAD</v>
          </cell>
          <cell r="D118" t="str">
            <v>CANT.</v>
          </cell>
        </row>
        <row r="119">
          <cell r="B119" t="str">
            <v>MATERIALES</v>
          </cell>
        </row>
        <row r="120">
          <cell r="A120" t="str">
            <v>M010</v>
          </cell>
          <cell r="B120" t="str">
            <v>CEMENTO</v>
          </cell>
          <cell r="C120" t="str">
            <v>SACO</v>
          </cell>
          <cell r="D120">
            <v>9</v>
          </cell>
        </row>
        <row r="121">
          <cell r="A121" t="str">
            <v>M020</v>
          </cell>
          <cell r="B121" t="str">
            <v>AGUA</v>
          </cell>
          <cell r="C121" t="str">
            <v>LT</v>
          </cell>
          <cell r="D121">
            <v>252</v>
          </cell>
        </row>
        <row r="122">
          <cell r="A122" t="str">
            <v>M050</v>
          </cell>
          <cell r="B122" t="str">
            <v xml:space="preserve">ARENA DE REVOQUE. </v>
          </cell>
          <cell r="C122" t="str">
            <v>M3</v>
          </cell>
          <cell r="D122">
            <v>1.1000000000000001</v>
          </cell>
        </row>
        <row r="123">
          <cell r="B123">
            <v>0</v>
          </cell>
          <cell r="C123">
            <v>0</v>
          </cell>
        </row>
        <row r="125">
          <cell r="B125" t="str">
            <v>EQUIPO</v>
          </cell>
        </row>
        <row r="126">
          <cell r="B126" t="str">
            <v>HTA MENOR (5% de M. de O.)</v>
          </cell>
        </row>
        <row r="127">
          <cell r="A127">
            <v>0</v>
          </cell>
          <cell r="B127">
            <v>0</v>
          </cell>
          <cell r="C127">
            <v>0</v>
          </cell>
        </row>
        <row r="128">
          <cell r="A128">
            <v>0</v>
          </cell>
          <cell r="B128">
            <v>0</v>
          </cell>
          <cell r="C128">
            <v>0</v>
          </cell>
        </row>
        <row r="129">
          <cell r="A129">
            <v>0</v>
          </cell>
          <cell r="B129">
            <v>0</v>
          </cell>
          <cell r="C129">
            <v>0</v>
          </cell>
        </row>
        <row r="131">
          <cell r="B131" t="str">
            <v>MANO DE OBRA</v>
          </cell>
        </row>
        <row r="132">
          <cell r="A132" t="str">
            <v>O110</v>
          </cell>
          <cell r="B132" t="str">
            <v>1 OFIC. Y 1 AYUD.</v>
          </cell>
          <cell r="C132" t="str">
            <v>DIA</v>
          </cell>
          <cell r="D132">
            <v>0.2</v>
          </cell>
        </row>
        <row r="133">
          <cell r="A133">
            <v>0</v>
          </cell>
          <cell r="B133">
            <v>0</v>
          </cell>
          <cell r="C133">
            <v>0</v>
          </cell>
        </row>
        <row r="134">
          <cell r="A134">
            <v>0</v>
          </cell>
          <cell r="B134">
            <v>0</v>
          </cell>
          <cell r="C134">
            <v>0</v>
          </cell>
        </row>
        <row r="135">
          <cell r="A135">
            <v>0</v>
          </cell>
          <cell r="B135">
            <v>0</v>
          </cell>
          <cell r="C135">
            <v>0</v>
          </cell>
        </row>
        <row r="137">
          <cell r="B137" t="str">
            <v>TRANSPORTE</v>
          </cell>
        </row>
        <row r="139">
          <cell r="A139">
            <v>0</v>
          </cell>
          <cell r="B139">
            <v>0</v>
          </cell>
          <cell r="C139">
            <v>0</v>
          </cell>
        </row>
        <row r="140">
          <cell r="A140">
            <v>0</v>
          </cell>
          <cell r="B140">
            <v>0</v>
          </cell>
          <cell r="C140">
            <v>0</v>
          </cell>
        </row>
        <row r="141">
          <cell r="A141">
            <v>0</v>
          </cell>
          <cell r="B141">
            <v>0</v>
          </cell>
          <cell r="C141">
            <v>0</v>
          </cell>
        </row>
        <row r="145">
          <cell r="A145" t="str">
            <v>CODIGO</v>
          </cell>
          <cell r="B145" t="str">
            <v>ITEM</v>
          </cell>
          <cell r="C145" t="str">
            <v>UNIDAD</v>
          </cell>
        </row>
        <row r="146">
          <cell r="A146" t="str">
            <v>Z150</v>
          </cell>
          <cell r="B146" t="str">
            <v>MORTERO REV.  1:4</v>
          </cell>
          <cell r="C146" t="str">
            <v>M3</v>
          </cell>
          <cell r="D146">
            <v>160884.5</v>
          </cell>
        </row>
        <row r="147">
          <cell r="B147" t="str">
            <v>CODIGO</v>
          </cell>
          <cell r="C147" t="str">
            <v>Z150</v>
          </cell>
        </row>
        <row r="148">
          <cell r="A148" t="str">
            <v>CODIGO</v>
          </cell>
          <cell r="B148" t="str">
            <v>RECURSOS</v>
          </cell>
          <cell r="C148" t="str">
            <v>UNIDAD</v>
          </cell>
          <cell r="D148" t="str">
            <v>CANT.</v>
          </cell>
        </row>
        <row r="149">
          <cell r="B149" t="str">
            <v>MATERIALES</v>
          </cell>
        </row>
        <row r="150">
          <cell r="A150" t="str">
            <v>M010</v>
          </cell>
          <cell r="B150" t="str">
            <v>CEMENTO</v>
          </cell>
          <cell r="C150" t="str">
            <v>SACO</v>
          </cell>
          <cell r="D150">
            <v>7</v>
          </cell>
        </row>
        <row r="151">
          <cell r="A151" t="str">
            <v>M020</v>
          </cell>
          <cell r="B151" t="str">
            <v>AGUA</v>
          </cell>
          <cell r="C151" t="str">
            <v>LT</v>
          </cell>
          <cell r="D151">
            <v>252</v>
          </cell>
        </row>
        <row r="152">
          <cell r="A152" t="str">
            <v>M050</v>
          </cell>
          <cell r="B152" t="str">
            <v xml:space="preserve">ARENA DE REVOQUE. </v>
          </cell>
          <cell r="C152" t="str">
            <v>M3</v>
          </cell>
          <cell r="D152">
            <v>1.2</v>
          </cell>
        </row>
        <row r="153">
          <cell r="B153">
            <v>0</v>
          </cell>
          <cell r="C153">
            <v>0</v>
          </cell>
        </row>
        <row r="155">
          <cell r="B155" t="str">
            <v>EQUIPO</v>
          </cell>
        </row>
        <row r="156">
          <cell r="B156" t="str">
            <v>HTA MENOR (5% de M. de O.)</v>
          </cell>
        </row>
        <row r="157">
          <cell r="A157">
            <v>0</v>
          </cell>
          <cell r="B157">
            <v>0</v>
          </cell>
          <cell r="C157">
            <v>0</v>
          </cell>
        </row>
        <row r="158">
          <cell r="A158">
            <v>0</v>
          </cell>
          <cell r="B158">
            <v>0</v>
          </cell>
          <cell r="C158">
            <v>0</v>
          </cell>
        </row>
        <row r="159">
          <cell r="A159">
            <v>0</v>
          </cell>
          <cell r="B159">
            <v>0</v>
          </cell>
          <cell r="C159">
            <v>0</v>
          </cell>
        </row>
        <row r="161">
          <cell r="B161" t="str">
            <v>MANO DE OBRA</v>
          </cell>
        </row>
        <row r="162">
          <cell r="A162" t="str">
            <v>O110</v>
          </cell>
          <cell r="B162" t="str">
            <v>1 OFIC. Y 1 AYUD.</v>
          </cell>
          <cell r="C162" t="str">
            <v>DIA</v>
          </cell>
          <cell r="D162">
            <v>0.2</v>
          </cell>
        </row>
        <row r="163">
          <cell r="A163">
            <v>0</v>
          </cell>
          <cell r="B163">
            <v>0</v>
          </cell>
          <cell r="C163">
            <v>0</v>
          </cell>
        </row>
        <row r="164">
          <cell r="A164">
            <v>0</v>
          </cell>
          <cell r="B164">
            <v>0</v>
          </cell>
          <cell r="C164">
            <v>0</v>
          </cell>
        </row>
        <row r="166">
          <cell r="B166" t="str">
            <v>TRANSPORTE</v>
          </cell>
        </row>
        <row r="168">
          <cell r="A168">
            <v>0</v>
          </cell>
          <cell r="B168">
            <v>0</v>
          </cell>
          <cell r="C168">
            <v>0</v>
          </cell>
        </row>
        <row r="169">
          <cell r="A169">
            <v>0</v>
          </cell>
          <cell r="B169">
            <v>0</v>
          </cell>
          <cell r="C169">
            <v>0</v>
          </cell>
        </row>
        <row r="173">
          <cell r="A173" t="str">
            <v>CODIGO</v>
          </cell>
          <cell r="B173" t="str">
            <v>ITEM</v>
          </cell>
          <cell r="C173" t="str">
            <v>UNIDAD</v>
          </cell>
        </row>
        <row r="174">
          <cell r="A174" t="str">
            <v>Z160</v>
          </cell>
          <cell r="B174" t="str">
            <v>MORTERO REV.  1:5</v>
          </cell>
          <cell r="C174" t="str">
            <v>M3</v>
          </cell>
          <cell r="D174">
            <v>139009.5</v>
          </cell>
        </row>
        <row r="175">
          <cell r="B175" t="str">
            <v>CODIGO</v>
          </cell>
          <cell r="C175" t="str">
            <v>Z160</v>
          </cell>
        </row>
        <row r="176">
          <cell r="A176" t="str">
            <v>CODIGO</v>
          </cell>
          <cell r="B176" t="str">
            <v>RECURSOS</v>
          </cell>
          <cell r="C176" t="str">
            <v>UNIDAD</v>
          </cell>
          <cell r="D176" t="str">
            <v>CANT.</v>
          </cell>
        </row>
        <row r="177">
          <cell r="B177" t="str">
            <v>MATERIALES</v>
          </cell>
        </row>
        <row r="178">
          <cell r="A178" t="str">
            <v>M010</v>
          </cell>
          <cell r="B178" t="str">
            <v>CEMENTO</v>
          </cell>
          <cell r="C178" t="str">
            <v>SACO</v>
          </cell>
          <cell r="D178">
            <v>6</v>
          </cell>
        </row>
        <row r="179">
          <cell r="A179" t="str">
            <v>M020</v>
          </cell>
          <cell r="B179" t="str">
            <v>AGUA</v>
          </cell>
          <cell r="C179" t="str">
            <v>LT</v>
          </cell>
          <cell r="D179">
            <v>237</v>
          </cell>
        </row>
        <row r="180">
          <cell r="A180" t="str">
            <v>M050</v>
          </cell>
          <cell r="B180" t="str">
            <v xml:space="preserve">ARENA DE REVOQUE. </v>
          </cell>
          <cell r="C180" t="str">
            <v>M3</v>
          </cell>
          <cell r="D180">
            <v>1</v>
          </cell>
        </row>
        <row r="181">
          <cell r="B181">
            <v>0</v>
          </cell>
          <cell r="C181">
            <v>0</v>
          </cell>
        </row>
        <row r="183">
          <cell r="B183" t="str">
            <v>EQUIPO</v>
          </cell>
        </row>
        <row r="184">
          <cell r="B184" t="str">
            <v>HTA MENOR (5% de M. de O.)</v>
          </cell>
        </row>
        <row r="185">
          <cell r="A185">
            <v>0</v>
          </cell>
          <cell r="B185">
            <v>0</v>
          </cell>
          <cell r="C185">
            <v>0</v>
          </cell>
        </row>
        <row r="186">
          <cell r="A186">
            <v>0</v>
          </cell>
          <cell r="B186">
            <v>0</v>
          </cell>
          <cell r="C186">
            <v>0</v>
          </cell>
        </row>
        <row r="187">
          <cell r="A187">
            <v>0</v>
          </cell>
          <cell r="B187">
            <v>0</v>
          </cell>
          <cell r="C187">
            <v>0</v>
          </cell>
        </row>
        <row r="189">
          <cell r="B189" t="str">
            <v>MANO DE OBRA</v>
          </cell>
        </row>
        <row r="190">
          <cell r="A190" t="str">
            <v>O110</v>
          </cell>
          <cell r="B190" t="str">
            <v>1 OFIC. Y 1 AYUD.</v>
          </cell>
          <cell r="C190" t="str">
            <v>DIA</v>
          </cell>
          <cell r="D190">
            <v>0.2</v>
          </cell>
        </row>
        <row r="191">
          <cell r="A191">
            <v>0</v>
          </cell>
          <cell r="B191">
            <v>0</v>
          </cell>
          <cell r="C191">
            <v>0</v>
          </cell>
        </row>
        <row r="192">
          <cell r="A192">
            <v>0</v>
          </cell>
          <cell r="B192">
            <v>0</v>
          </cell>
          <cell r="C192">
            <v>0</v>
          </cell>
        </row>
        <row r="193">
          <cell r="A193">
            <v>0</v>
          </cell>
          <cell r="B193">
            <v>0</v>
          </cell>
          <cell r="C193">
            <v>0</v>
          </cell>
        </row>
        <row r="195">
          <cell r="B195" t="str">
            <v>TRANSPORTE</v>
          </cell>
        </row>
        <row r="197">
          <cell r="A197">
            <v>0</v>
          </cell>
          <cell r="B197">
            <v>0</v>
          </cell>
          <cell r="C197">
            <v>0</v>
          </cell>
        </row>
        <row r="198">
          <cell r="A198">
            <v>0</v>
          </cell>
          <cell r="B198">
            <v>0</v>
          </cell>
          <cell r="C198">
            <v>0</v>
          </cell>
        </row>
        <row r="199">
          <cell r="A199">
            <v>0</v>
          </cell>
          <cell r="B199">
            <v>0</v>
          </cell>
          <cell r="C199">
            <v>0</v>
          </cell>
        </row>
        <row r="202">
          <cell r="A202" t="str">
            <v>CODIGO</v>
          </cell>
          <cell r="B202" t="str">
            <v>ITEM</v>
          </cell>
          <cell r="C202" t="str">
            <v>UNIDAD</v>
          </cell>
        </row>
        <row r="203">
          <cell r="A203" t="str">
            <v>Z170</v>
          </cell>
          <cell r="B203" t="str">
            <v>MORTERO REV.  1:6</v>
          </cell>
          <cell r="C203" t="str">
            <v>M3</v>
          </cell>
          <cell r="D203">
            <v>125409.5</v>
          </cell>
        </row>
        <row r="204">
          <cell r="B204" t="str">
            <v>CODIGO</v>
          </cell>
          <cell r="C204" t="str">
            <v>Z170</v>
          </cell>
        </row>
        <row r="205">
          <cell r="A205" t="str">
            <v>CODIGO</v>
          </cell>
          <cell r="B205" t="str">
            <v>RECURSOS</v>
          </cell>
          <cell r="C205" t="str">
            <v>UNIDAD</v>
          </cell>
          <cell r="D205" t="str">
            <v>CANT.</v>
          </cell>
        </row>
        <row r="206">
          <cell r="B206" t="str">
            <v>MATERIALES</v>
          </cell>
        </row>
        <row r="207">
          <cell r="A207" t="str">
            <v>M010</v>
          </cell>
          <cell r="B207" t="str">
            <v>CEMENTO</v>
          </cell>
          <cell r="C207" t="str">
            <v>SACO</v>
          </cell>
          <cell r="D207">
            <v>5.2</v>
          </cell>
        </row>
        <row r="208">
          <cell r="A208" t="str">
            <v>M020</v>
          </cell>
          <cell r="B208" t="str">
            <v>AGUA</v>
          </cell>
          <cell r="C208" t="str">
            <v>LT</v>
          </cell>
          <cell r="D208">
            <v>237</v>
          </cell>
        </row>
        <row r="209">
          <cell r="A209" t="str">
            <v>M050</v>
          </cell>
          <cell r="B209" t="str">
            <v xml:space="preserve">ARENA DE REVOQUE. </v>
          </cell>
          <cell r="C209" t="str">
            <v>M3</v>
          </cell>
          <cell r="D209">
            <v>1</v>
          </cell>
        </row>
        <row r="210">
          <cell r="B210">
            <v>0</v>
          </cell>
          <cell r="C210">
            <v>0</v>
          </cell>
        </row>
        <row r="212">
          <cell r="B212" t="str">
            <v>EQUIPO</v>
          </cell>
        </row>
        <row r="213">
          <cell r="B213" t="str">
            <v>HTA MENOR (5% de M. de O.)</v>
          </cell>
        </row>
        <row r="214">
          <cell r="A214">
            <v>0</v>
          </cell>
          <cell r="B214">
            <v>0</v>
          </cell>
          <cell r="C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</row>
        <row r="216">
          <cell r="A216">
            <v>0</v>
          </cell>
          <cell r="B216">
            <v>0</v>
          </cell>
          <cell r="C216">
            <v>0</v>
          </cell>
        </row>
        <row r="218">
          <cell r="B218" t="str">
            <v>MANO DE OBRA</v>
          </cell>
        </row>
        <row r="219">
          <cell r="A219" t="str">
            <v>O110</v>
          </cell>
          <cell r="B219" t="str">
            <v>1 OFIC. Y 1 AYUD.</v>
          </cell>
          <cell r="C219" t="str">
            <v>DIA</v>
          </cell>
          <cell r="D219">
            <v>0.2</v>
          </cell>
        </row>
        <row r="220">
          <cell r="A220">
            <v>0</v>
          </cell>
          <cell r="B220">
            <v>0</v>
          </cell>
          <cell r="C220">
            <v>0</v>
          </cell>
        </row>
        <row r="221">
          <cell r="A221">
            <v>0</v>
          </cell>
          <cell r="B221">
            <v>0</v>
          </cell>
          <cell r="C221">
            <v>0</v>
          </cell>
        </row>
        <row r="222">
          <cell r="A222">
            <v>0</v>
          </cell>
          <cell r="B222">
            <v>0</v>
          </cell>
          <cell r="C222">
            <v>0</v>
          </cell>
        </row>
        <row r="224">
          <cell r="B224" t="str">
            <v>TRANSPORTE</v>
          </cell>
        </row>
        <row r="226">
          <cell r="A226">
            <v>0</v>
          </cell>
          <cell r="B226">
            <v>0</v>
          </cell>
          <cell r="C226">
            <v>0</v>
          </cell>
        </row>
        <row r="227">
          <cell r="A227">
            <v>0</v>
          </cell>
          <cell r="B227">
            <v>0</v>
          </cell>
          <cell r="C227">
            <v>0</v>
          </cell>
        </row>
        <row r="230">
          <cell r="A230" t="str">
            <v>CODIGO</v>
          </cell>
          <cell r="B230" t="str">
            <v>ITEM</v>
          </cell>
          <cell r="C230" t="str">
            <v>UNIDAD</v>
          </cell>
        </row>
        <row r="231">
          <cell r="A231" t="str">
            <v>Z180</v>
          </cell>
          <cell r="B231" t="str">
            <v>MORTERO.  1:3</v>
          </cell>
          <cell r="C231" t="str">
            <v>M3</v>
          </cell>
          <cell r="D231">
            <v>194177.625</v>
          </cell>
        </row>
        <row r="232">
          <cell r="B232" t="str">
            <v>CODIGO</v>
          </cell>
          <cell r="C232" t="str">
            <v>Z180</v>
          </cell>
        </row>
        <row r="233">
          <cell r="A233" t="str">
            <v>CODIGO</v>
          </cell>
          <cell r="B233" t="str">
            <v>RECURSOS</v>
          </cell>
          <cell r="C233" t="str">
            <v>UNIDAD</v>
          </cell>
          <cell r="D233" t="str">
            <v>CANT.</v>
          </cell>
        </row>
        <row r="234">
          <cell r="B234" t="str">
            <v>MATERIALES</v>
          </cell>
        </row>
        <row r="235">
          <cell r="A235" t="str">
            <v>M010</v>
          </cell>
          <cell r="B235" t="str">
            <v>CEMENTO</v>
          </cell>
          <cell r="C235" t="str">
            <v>SACO</v>
          </cell>
          <cell r="D235">
            <v>9</v>
          </cell>
        </row>
        <row r="236">
          <cell r="A236" t="str">
            <v>M020</v>
          </cell>
          <cell r="B236" t="str">
            <v>AGUA</v>
          </cell>
          <cell r="C236" t="str">
            <v>LT</v>
          </cell>
          <cell r="D236">
            <v>40</v>
          </cell>
        </row>
        <row r="237">
          <cell r="A237" t="str">
            <v>M070</v>
          </cell>
          <cell r="B237" t="str">
            <v>ARENA DE PEGA</v>
          </cell>
          <cell r="C237" t="str">
            <v>M3</v>
          </cell>
          <cell r="D237">
            <v>1.1200000000000001</v>
          </cell>
        </row>
        <row r="238">
          <cell r="B238">
            <v>0</v>
          </cell>
          <cell r="C238">
            <v>0</v>
          </cell>
        </row>
        <row r="240">
          <cell r="B240" t="str">
            <v>EQUIPO</v>
          </cell>
        </row>
        <row r="241">
          <cell r="B241" t="str">
            <v>HTA MENOR (5% de M. de O.)</v>
          </cell>
        </row>
        <row r="242">
          <cell r="A242">
            <v>0</v>
          </cell>
          <cell r="B242">
            <v>0</v>
          </cell>
          <cell r="C242">
            <v>0</v>
          </cell>
        </row>
        <row r="243">
          <cell r="A243">
            <v>0</v>
          </cell>
          <cell r="B243">
            <v>0</v>
          </cell>
          <cell r="C243">
            <v>0</v>
          </cell>
        </row>
        <row r="244">
          <cell r="A244">
            <v>0</v>
          </cell>
          <cell r="B244">
            <v>0</v>
          </cell>
          <cell r="C244">
            <v>0</v>
          </cell>
        </row>
        <row r="246">
          <cell r="B246" t="str">
            <v>MANO DE OBRA</v>
          </cell>
        </row>
        <row r="247">
          <cell r="A247" t="str">
            <v>O110</v>
          </cell>
          <cell r="B247" t="str">
            <v>1 OFIC. Y 1 AYUD.</v>
          </cell>
          <cell r="C247" t="str">
            <v>DIA</v>
          </cell>
          <cell r="D247">
            <v>0.25</v>
          </cell>
        </row>
        <row r="248">
          <cell r="A248">
            <v>0</v>
          </cell>
          <cell r="B248">
            <v>0</v>
          </cell>
          <cell r="C248">
            <v>0</v>
          </cell>
        </row>
        <row r="249">
          <cell r="A249">
            <v>0</v>
          </cell>
          <cell r="B249">
            <v>0</v>
          </cell>
          <cell r="C249">
            <v>0</v>
          </cell>
        </row>
        <row r="250">
          <cell r="A250">
            <v>0</v>
          </cell>
          <cell r="B250">
            <v>0</v>
          </cell>
          <cell r="C250">
            <v>0</v>
          </cell>
        </row>
        <row r="252">
          <cell r="B252" t="str">
            <v>TRANSPORTE</v>
          </cell>
        </row>
        <row r="254">
          <cell r="A254">
            <v>0</v>
          </cell>
          <cell r="B254">
            <v>0</v>
          </cell>
          <cell r="C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</row>
        <row r="259">
          <cell r="A259" t="str">
            <v>CODIGO</v>
          </cell>
          <cell r="B259" t="str">
            <v>ITEM</v>
          </cell>
          <cell r="C259" t="str">
            <v>UNIDAD</v>
          </cell>
        </row>
        <row r="260">
          <cell r="A260" t="str">
            <v>Z190</v>
          </cell>
          <cell r="B260" t="str">
            <v>MORTERO  1:2</v>
          </cell>
          <cell r="C260" t="str">
            <v>M3</v>
          </cell>
          <cell r="D260">
            <v>247343.5</v>
          </cell>
        </row>
        <row r="261">
          <cell r="B261" t="str">
            <v>CODIGO</v>
          </cell>
          <cell r="C261" t="str">
            <v>Z190</v>
          </cell>
        </row>
        <row r="262">
          <cell r="A262" t="str">
            <v>CODIGO</v>
          </cell>
          <cell r="B262" t="str">
            <v>RECURSOS</v>
          </cell>
          <cell r="C262" t="str">
            <v>UNIDAD</v>
          </cell>
          <cell r="D262" t="str">
            <v>CANT.</v>
          </cell>
        </row>
        <row r="263">
          <cell r="B263" t="str">
            <v>MATERIALES</v>
          </cell>
        </row>
        <row r="264">
          <cell r="A264" t="str">
            <v>M010</v>
          </cell>
          <cell r="B264" t="str">
            <v>CEMENTO</v>
          </cell>
          <cell r="C264" t="str">
            <v>SACO</v>
          </cell>
          <cell r="D264">
            <v>12.5</v>
          </cell>
        </row>
        <row r="265">
          <cell r="A265" t="str">
            <v>M020</v>
          </cell>
          <cell r="B265" t="str">
            <v>AGUA</v>
          </cell>
          <cell r="C265" t="str">
            <v>LT</v>
          </cell>
          <cell r="D265">
            <v>250</v>
          </cell>
        </row>
        <row r="266">
          <cell r="A266" t="str">
            <v>M070</v>
          </cell>
          <cell r="B266" t="str">
            <v>ARENA DE PEGA</v>
          </cell>
          <cell r="C266" t="str">
            <v>M3</v>
          </cell>
          <cell r="D266">
            <v>0.95</v>
          </cell>
        </row>
        <row r="267">
          <cell r="B267">
            <v>0</v>
          </cell>
          <cell r="C267">
            <v>0</v>
          </cell>
        </row>
        <row r="269">
          <cell r="B269" t="str">
            <v>EQUIPO</v>
          </cell>
        </row>
        <row r="270">
          <cell r="B270" t="str">
            <v>HTA MENOR (5% de M. de O.)</v>
          </cell>
        </row>
        <row r="271">
          <cell r="A271">
            <v>0</v>
          </cell>
          <cell r="B271">
            <v>0</v>
          </cell>
          <cell r="C271">
            <v>0</v>
          </cell>
        </row>
        <row r="272">
          <cell r="A272">
            <v>0</v>
          </cell>
          <cell r="B272">
            <v>0</v>
          </cell>
          <cell r="C272">
            <v>0</v>
          </cell>
        </row>
        <row r="274">
          <cell r="B274" t="str">
            <v>MANO DE OBRA</v>
          </cell>
        </row>
        <row r="275">
          <cell r="A275" t="str">
            <v>O110</v>
          </cell>
          <cell r="B275" t="str">
            <v>1 OFIC. Y 1 AYUD.</v>
          </cell>
          <cell r="C275" t="str">
            <v>DIA</v>
          </cell>
          <cell r="D275">
            <v>0.2</v>
          </cell>
        </row>
        <row r="276">
          <cell r="A276">
            <v>0</v>
          </cell>
          <cell r="B276">
            <v>0</v>
          </cell>
          <cell r="C276">
            <v>0</v>
          </cell>
        </row>
        <row r="277">
          <cell r="A277">
            <v>0</v>
          </cell>
          <cell r="B277">
            <v>0</v>
          </cell>
          <cell r="C277">
            <v>0</v>
          </cell>
        </row>
        <row r="278">
          <cell r="A278">
            <v>0</v>
          </cell>
          <cell r="B278">
            <v>0</v>
          </cell>
          <cell r="C278">
            <v>0</v>
          </cell>
        </row>
        <row r="280">
          <cell r="B280" t="str">
            <v>TRANSPORTE</v>
          </cell>
        </row>
        <row r="282">
          <cell r="A282">
            <v>0</v>
          </cell>
          <cell r="B282">
            <v>0</v>
          </cell>
          <cell r="C282">
            <v>0</v>
          </cell>
        </row>
        <row r="283">
          <cell r="A283">
            <v>0</v>
          </cell>
          <cell r="B283">
            <v>0</v>
          </cell>
          <cell r="C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</row>
        <row r="288">
          <cell r="A288" t="str">
            <v>CODIGO</v>
          </cell>
          <cell r="B288" t="str">
            <v>ITEM</v>
          </cell>
          <cell r="C288" t="str">
            <v>UNIDAD</v>
          </cell>
        </row>
        <row r="289">
          <cell r="A289" t="str">
            <v>Z200</v>
          </cell>
          <cell r="B289" t="str">
            <v>CONCRETO f'c=140 kg/cm2</v>
          </cell>
          <cell r="C289" t="str">
            <v>M3</v>
          </cell>
          <cell r="D289">
            <v>158178</v>
          </cell>
        </row>
        <row r="290">
          <cell r="B290" t="str">
            <v>CODIGO</v>
          </cell>
          <cell r="C290" t="str">
            <v>Z200</v>
          </cell>
        </row>
        <row r="291">
          <cell r="A291" t="str">
            <v>CODIGO</v>
          </cell>
          <cell r="B291" t="str">
            <v>RECURSOS</v>
          </cell>
          <cell r="C291" t="str">
            <v>UNIDAD</v>
          </cell>
          <cell r="D291" t="str">
            <v>CANT.</v>
          </cell>
        </row>
        <row r="292">
          <cell r="B292" t="str">
            <v>MATERIALES</v>
          </cell>
        </row>
        <row r="293">
          <cell r="A293" t="str">
            <v>M010</v>
          </cell>
          <cell r="B293" t="str">
            <v>CEMENTO</v>
          </cell>
          <cell r="C293" t="str">
            <v>SACO</v>
          </cell>
          <cell r="D293">
            <v>5</v>
          </cell>
        </row>
        <row r="294">
          <cell r="A294" t="str">
            <v>M020</v>
          </cell>
          <cell r="B294" t="str">
            <v>AGUA</v>
          </cell>
          <cell r="C294" t="str">
            <v>LT</v>
          </cell>
          <cell r="D294">
            <v>40</v>
          </cell>
        </row>
        <row r="295">
          <cell r="A295" t="str">
            <v>M080</v>
          </cell>
          <cell r="B295" t="str">
            <v>ARENA PARA CONCRETO</v>
          </cell>
          <cell r="C295" t="str">
            <v>M3</v>
          </cell>
          <cell r="D295">
            <v>0.6</v>
          </cell>
        </row>
        <row r="296">
          <cell r="A296" t="str">
            <v>M240</v>
          </cell>
          <cell r="B296" t="str">
            <v>TRITURADO 1 1/2"</v>
          </cell>
          <cell r="C296" t="str">
            <v>M3</v>
          </cell>
          <cell r="D296">
            <v>0.92</v>
          </cell>
        </row>
        <row r="297">
          <cell r="B297">
            <v>0</v>
          </cell>
          <cell r="C297">
            <v>0</v>
          </cell>
        </row>
        <row r="299">
          <cell r="B299" t="str">
            <v>EQUIPO</v>
          </cell>
        </row>
        <row r="300">
          <cell r="B300" t="str">
            <v>HTA MENOR (5% de M. de O.)</v>
          </cell>
        </row>
        <row r="301">
          <cell r="A301" t="str">
            <v>E080</v>
          </cell>
          <cell r="B301" t="str">
            <v>CONCRETADORA 1 1/2 SACOS ELECT.</v>
          </cell>
          <cell r="C301" t="str">
            <v>DIA</v>
          </cell>
          <cell r="D301">
            <v>0.4</v>
          </cell>
        </row>
        <row r="302">
          <cell r="A302">
            <v>0</v>
          </cell>
          <cell r="B302">
            <v>0</v>
          </cell>
          <cell r="C302">
            <v>0</v>
          </cell>
        </row>
        <row r="303">
          <cell r="A303">
            <v>0</v>
          </cell>
          <cell r="B303">
            <v>0</v>
          </cell>
          <cell r="C303">
            <v>0</v>
          </cell>
        </row>
        <row r="305">
          <cell r="B305" t="str">
            <v>MANO DE OBRA</v>
          </cell>
        </row>
        <row r="306">
          <cell r="A306" t="str">
            <v>O030</v>
          </cell>
          <cell r="B306" t="str">
            <v>1 OFIC. Y 2 AYUD.</v>
          </cell>
          <cell r="C306" t="str">
            <v>DIA</v>
          </cell>
          <cell r="D306">
            <v>0.4</v>
          </cell>
        </row>
        <row r="307">
          <cell r="A307">
            <v>0</v>
          </cell>
          <cell r="B307">
            <v>0</v>
          </cell>
          <cell r="C307">
            <v>0</v>
          </cell>
        </row>
        <row r="308">
          <cell r="A308">
            <v>0</v>
          </cell>
          <cell r="B308">
            <v>0</v>
          </cell>
          <cell r="C308">
            <v>0</v>
          </cell>
        </row>
        <row r="309">
          <cell r="A309">
            <v>0</v>
          </cell>
          <cell r="B309">
            <v>0</v>
          </cell>
          <cell r="C309">
            <v>0</v>
          </cell>
        </row>
        <row r="311">
          <cell r="B311" t="str">
            <v>TRANSPORTE</v>
          </cell>
        </row>
        <row r="313">
          <cell r="A313">
            <v>0</v>
          </cell>
          <cell r="B313">
            <v>0</v>
          </cell>
          <cell r="C313">
            <v>0</v>
          </cell>
        </row>
        <row r="314">
          <cell r="A314">
            <v>0</v>
          </cell>
          <cell r="B314">
            <v>0</v>
          </cell>
          <cell r="C314">
            <v>0</v>
          </cell>
        </row>
        <row r="318">
          <cell r="A318" t="str">
            <v>CODIGO</v>
          </cell>
          <cell r="B318" t="str">
            <v>ITEM</v>
          </cell>
          <cell r="C318" t="str">
            <v>UNIDAD</v>
          </cell>
        </row>
        <row r="319">
          <cell r="A319" t="str">
            <v>Z210</v>
          </cell>
          <cell r="B319" t="str">
            <v>CONCRETO f'c=175 kg/cm2</v>
          </cell>
          <cell r="C319" t="str">
            <v>M3</v>
          </cell>
          <cell r="D319">
            <v>153121.5</v>
          </cell>
        </row>
        <row r="320">
          <cell r="B320" t="str">
            <v>CODIGO</v>
          </cell>
          <cell r="C320" t="str">
            <v>Z210</v>
          </cell>
        </row>
        <row r="321">
          <cell r="A321" t="str">
            <v>CODIGO</v>
          </cell>
          <cell r="B321" t="str">
            <v>RECURSOS</v>
          </cell>
          <cell r="C321" t="str">
            <v>UNIDAD</v>
          </cell>
          <cell r="D321" t="str">
            <v>CANT.</v>
          </cell>
        </row>
        <row r="322">
          <cell r="B322" t="str">
            <v>MATERIALES</v>
          </cell>
        </row>
        <row r="323">
          <cell r="A323" t="str">
            <v>M010</v>
          </cell>
          <cell r="B323" t="str">
            <v>CEMENTO</v>
          </cell>
          <cell r="C323" t="str">
            <v>SACO</v>
          </cell>
          <cell r="D323">
            <v>6</v>
          </cell>
        </row>
        <row r="324">
          <cell r="A324" t="str">
            <v>M020</v>
          </cell>
          <cell r="B324" t="str">
            <v>AGUA</v>
          </cell>
          <cell r="C324" t="str">
            <v>LT</v>
          </cell>
          <cell r="D324">
            <v>80</v>
          </cell>
        </row>
        <row r="325">
          <cell r="A325" t="str">
            <v>M080</v>
          </cell>
          <cell r="B325" t="str">
            <v>ARENA PARA CONCRETO</v>
          </cell>
          <cell r="C325" t="str">
            <v>M3</v>
          </cell>
          <cell r="D325">
            <v>0.67</v>
          </cell>
        </row>
        <row r="326">
          <cell r="A326" t="str">
            <v>M240</v>
          </cell>
          <cell r="B326" t="str">
            <v>TRITURADO 1 1/2"</v>
          </cell>
          <cell r="C326" t="str">
            <v>M3</v>
          </cell>
          <cell r="D326">
            <v>0.71499999999999997</v>
          </cell>
        </row>
        <row r="328">
          <cell r="B328" t="str">
            <v>EQUIPO</v>
          </cell>
        </row>
        <row r="329">
          <cell r="B329" t="str">
            <v>HTA MENOR (5% de M. de O.)</v>
          </cell>
        </row>
        <row r="330">
          <cell r="A330" t="str">
            <v>E080</v>
          </cell>
          <cell r="B330" t="str">
            <v>CONCRETADORA 1 1/2 SACOS ELECT.</v>
          </cell>
          <cell r="C330" t="str">
            <v>DIA</v>
          </cell>
          <cell r="D330">
            <v>0.2</v>
          </cell>
        </row>
        <row r="331">
          <cell r="A331">
            <v>0</v>
          </cell>
          <cell r="B331">
            <v>0</v>
          </cell>
          <cell r="C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</row>
        <row r="334">
          <cell r="B334" t="str">
            <v>MANO DE OBRA</v>
          </cell>
        </row>
        <row r="335">
          <cell r="A335" t="str">
            <v>O030</v>
          </cell>
          <cell r="B335" t="str">
            <v>1 OFIC. Y 2 AYUD.</v>
          </cell>
          <cell r="C335" t="str">
            <v>DIA</v>
          </cell>
          <cell r="D335">
            <v>0.2</v>
          </cell>
        </row>
        <row r="336">
          <cell r="B336">
            <v>0</v>
          </cell>
          <cell r="C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</row>
        <row r="339">
          <cell r="B339" t="str">
            <v>TRANSPORTE</v>
          </cell>
        </row>
        <row r="341">
          <cell r="A341">
            <v>0</v>
          </cell>
          <cell r="B341">
            <v>0</v>
          </cell>
          <cell r="C341">
            <v>0</v>
          </cell>
        </row>
        <row r="342">
          <cell r="A342">
            <v>0</v>
          </cell>
          <cell r="B342">
            <v>0</v>
          </cell>
          <cell r="C342">
            <v>0</v>
          </cell>
        </row>
        <row r="346">
          <cell r="A346" t="str">
            <v>CODIGO</v>
          </cell>
          <cell r="B346" t="str">
            <v>ITEM</v>
          </cell>
          <cell r="C346" t="str">
            <v>UNIDAD</v>
          </cell>
        </row>
        <row r="347">
          <cell r="A347" t="str">
            <v>Z220</v>
          </cell>
          <cell r="B347" t="str">
            <v>CONCRETO f'c=210 kg/cm2</v>
          </cell>
          <cell r="C347" t="str">
            <v>M3</v>
          </cell>
          <cell r="D347">
            <v>241508</v>
          </cell>
        </row>
        <row r="348">
          <cell r="B348" t="str">
            <v>CODIGO</v>
          </cell>
          <cell r="C348" t="str">
            <v>Z220</v>
          </cell>
        </row>
        <row r="349">
          <cell r="A349" t="str">
            <v>CODIGO</v>
          </cell>
          <cell r="B349" t="str">
            <v>RECURSOS</v>
          </cell>
          <cell r="C349" t="str">
            <v>UNIDAD</v>
          </cell>
          <cell r="D349" t="str">
            <v>CANT.</v>
          </cell>
        </row>
        <row r="350">
          <cell r="B350" t="str">
            <v>MATERIALES</v>
          </cell>
        </row>
        <row r="351">
          <cell r="A351" t="str">
            <v>M010</v>
          </cell>
          <cell r="B351" t="str">
            <v>CEMENTO</v>
          </cell>
          <cell r="C351" t="str">
            <v>SACO</v>
          </cell>
          <cell r="D351">
            <v>7.5</v>
          </cell>
        </row>
        <row r="352">
          <cell r="A352" t="str">
            <v>M020</v>
          </cell>
          <cell r="B352" t="str">
            <v>AGUA</v>
          </cell>
          <cell r="C352" t="str">
            <v>LT</v>
          </cell>
          <cell r="D352">
            <v>175</v>
          </cell>
        </row>
        <row r="353">
          <cell r="A353" t="str">
            <v>M080</v>
          </cell>
          <cell r="B353" t="str">
            <v>ARENA PARA CONCRETO</v>
          </cell>
          <cell r="C353" t="str">
            <v>M3</v>
          </cell>
          <cell r="D353">
            <v>1.1599999999999999</v>
          </cell>
        </row>
        <row r="354">
          <cell r="A354" t="str">
            <v>M250</v>
          </cell>
          <cell r="B354" t="str">
            <v>TRITURADO 1/2"</v>
          </cell>
          <cell r="C354" t="str">
            <v>M3</v>
          </cell>
          <cell r="D354">
            <v>1.1599999999999999</v>
          </cell>
        </row>
        <row r="356">
          <cell r="B356" t="str">
            <v>EQUIPO</v>
          </cell>
        </row>
        <row r="357">
          <cell r="B357" t="str">
            <v>HTA MENOR (5% de M. de O.)</v>
          </cell>
        </row>
        <row r="358">
          <cell r="A358" t="str">
            <v>E080</v>
          </cell>
          <cell r="B358" t="str">
            <v>CONCRETADORA 1 1/2 SACOS ELECT.</v>
          </cell>
          <cell r="C358" t="str">
            <v>DIA</v>
          </cell>
          <cell r="D358">
            <v>0.5</v>
          </cell>
        </row>
        <row r="359">
          <cell r="A359">
            <v>0</v>
          </cell>
          <cell r="B359">
            <v>0</v>
          </cell>
          <cell r="C359">
            <v>0</v>
          </cell>
        </row>
        <row r="360">
          <cell r="A360">
            <v>0</v>
          </cell>
          <cell r="B360">
            <v>0</v>
          </cell>
          <cell r="C360">
            <v>0</v>
          </cell>
        </row>
        <row r="362">
          <cell r="B362" t="str">
            <v>MANO DE OBRA</v>
          </cell>
        </row>
        <row r="363">
          <cell r="A363" t="str">
            <v>O030</v>
          </cell>
          <cell r="B363" t="str">
            <v>1 OFIC. Y 2 AYUD.</v>
          </cell>
          <cell r="C363" t="str">
            <v>DIA</v>
          </cell>
          <cell r="D363">
            <v>0.65</v>
          </cell>
        </row>
        <row r="364">
          <cell r="B364">
            <v>0</v>
          </cell>
          <cell r="C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</row>
        <row r="366">
          <cell r="A366">
            <v>0</v>
          </cell>
          <cell r="B366">
            <v>0</v>
          </cell>
          <cell r="C366">
            <v>0</v>
          </cell>
        </row>
        <row r="368">
          <cell r="B368" t="str">
            <v>TRANSPORTE</v>
          </cell>
        </row>
        <row r="370">
          <cell r="A370">
            <v>0</v>
          </cell>
          <cell r="B370">
            <v>0</v>
          </cell>
          <cell r="C370">
            <v>0</v>
          </cell>
        </row>
        <row r="371">
          <cell r="A371">
            <v>0</v>
          </cell>
          <cell r="B371">
            <v>0</v>
          </cell>
          <cell r="C371">
            <v>0</v>
          </cell>
        </row>
        <row r="374">
          <cell r="A374" t="str">
            <v>CODIGO</v>
          </cell>
          <cell r="B374" t="str">
            <v>ITEM</v>
          </cell>
          <cell r="C374" t="str">
            <v>UNIDAD</v>
          </cell>
        </row>
        <row r="375">
          <cell r="A375" t="str">
            <v>Z230</v>
          </cell>
          <cell r="B375" t="str">
            <v>CONCRETO f'c=250 kg/cm2</v>
          </cell>
          <cell r="C375" t="str">
            <v>M3</v>
          </cell>
          <cell r="D375">
            <v>245808</v>
          </cell>
        </row>
        <row r="376">
          <cell r="B376" t="str">
            <v>CODIGO</v>
          </cell>
          <cell r="C376" t="str">
            <v>Z230</v>
          </cell>
        </row>
        <row r="377">
          <cell r="A377" t="str">
            <v>CODIGO</v>
          </cell>
          <cell r="B377" t="str">
            <v>RECURSOS</v>
          </cell>
          <cell r="C377" t="str">
            <v>UNIDAD</v>
          </cell>
          <cell r="D377" t="str">
            <v>CANT.</v>
          </cell>
        </row>
        <row r="378">
          <cell r="B378" t="str">
            <v>MATERIALES</v>
          </cell>
        </row>
        <row r="379">
          <cell r="A379" t="str">
            <v>M010</v>
          </cell>
          <cell r="B379" t="str">
            <v>CEMENTO</v>
          </cell>
          <cell r="C379" t="str">
            <v>SACO</v>
          </cell>
          <cell r="D379">
            <v>9</v>
          </cell>
        </row>
        <row r="380">
          <cell r="A380" t="str">
            <v>M020</v>
          </cell>
          <cell r="B380" t="str">
            <v>AGUA</v>
          </cell>
          <cell r="C380" t="str">
            <v>LT</v>
          </cell>
          <cell r="D380">
            <v>200</v>
          </cell>
        </row>
        <row r="381">
          <cell r="A381" t="str">
            <v>M080</v>
          </cell>
          <cell r="B381" t="str">
            <v>ARENA PARA CONCRETO</v>
          </cell>
          <cell r="C381" t="str">
            <v>M3</v>
          </cell>
          <cell r="D381">
            <v>0.7</v>
          </cell>
        </row>
        <row r="382">
          <cell r="A382" t="str">
            <v>M240</v>
          </cell>
          <cell r="B382" t="str">
            <v>TRITURADO 1 1/2"</v>
          </cell>
          <cell r="C382" t="str">
            <v>M3</v>
          </cell>
          <cell r="D382">
            <v>0.7</v>
          </cell>
        </row>
        <row r="384">
          <cell r="B384" t="str">
            <v>EQUIPO</v>
          </cell>
        </row>
        <row r="385">
          <cell r="B385" t="str">
            <v>HTA MENOR (5% de M. de O.)</v>
          </cell>
        </row>
        <row r="386">
          <cell r="A386" t="str">
            <v>E080</v>
          </cell>
          <cell r="B386" t="str">
            <v>CONCRETADORA 1 1/2 SACOS ELECT.</v>
          </cell>
          <cell r="C386" t="str">
            <v>DIA</v>
          </cell>
          <cell r="D386">
            <v>0.5</v>
          </cell>
        </row>
        <row r="387">
          <cell r="A387">
            <v>0</v>
          </cell>
          <cell r="B387">
            <v>0</v>
          </cell>
          <cell r="C387">
            <v>0</v>
          </cell>
        </row>
        <row r="388">
          <cell r="A388">
            <v>0</v>
          </cell>
          <cell r="B388">
            <v>0</v>
          </cell>
          <cell r="C388">
            <v>0</v>
          </cell>
        </row>
        <row r="390">
          <cell r="B390" t="str">
            <v>MANO DE OBRA</v>
          </cell>
        </row>
        <row r="391">
          <cell r="A391" t="str">
            <v>O030</v>
          </cell>
          <cell r="B391" t="str">
            <v>1 OFIC. Y 2 AYUD.</v>
          </cell>
          <cell r="C391" t="str">
            <v>DIA</v>
          </cell>
          <cell r="D391">
            <v>0.65</v>
          </cell>
        </row>
        <row r="392">
          <cell r="A392">
            <v>0</v>
          </cell>
          <cell r="B392">
            <v>0</v>
          </cell>
          <cell r="C392">
            <v>0</v>
          </cell>
        </row>
        <row r="393">
          <cell r="A393">
            <v>0</v>
          </cell>
          <cell r="B393">
            <v>0</v>
          </cell>
          <cell r="C393">
            <v>0</v>
          </cell>
        </row>
        <row r="394">
          <cell r="A394">
            <v>0</v>
          </cell>
          <cell r="B394">
            <v>0</v>
          </cell>
          <cell r="C394">
            <v>0</v>
          </cell>
        </row>
        <row r="396">
          <cell r="B396" t="str">
            <v>TRANSPORTE</v>
          </cell>
        </row>
        <row r="398">
          <cell r="A398">
            <v>0</v>
          </cell>
          <cell r="B398">
            <v>0</v>
          </cell>
          <cell r="C398">
            <v>0</v>
          </cell>
        </row>
        <row r="399">
          <cell r="A399">
            <v>0</v>
          </cell>
          <cell r="B399">
            <v>0</v>
          </cell>
          <cell r="C399">
            <v>0</v>
          </cell>
        </row>
        <row r="400">
          <cell r="A400">
            <v>0</v>
          </cell>
          <cell r="B400">
            <v>0</v>
          </cell>
          <cell r="C400">
            <v>0</v>
          </cell>
        </row>
        <row r="404">
          <cell r="A404" t="str">
            <v>CODIGO</v>
          </cell>
          <cell r="B404" t="str">
            <v>ITEM</v>
          </cell>
          <cell r="C404" t="str">
            <v>UNIDAD</v>
          </cell>
        </row>
        <row r="405">
          <cell r="A405" t="str">
            <v>Z240</v>
          </cell>
          <cell r="B405" t="str">
            <v>MORTERO REV.  1:8</v>
          </cell>
          <cell r="C405" t="str">
            <v>M3</v>
          </cell>
          <cell r="D405">
            <v>113573</v>
          </cell>
        </row>
        <row r="406">
          <cell r="B406" t="str">
            <v>CODIGO</v>
          </cell>
          <cell r="C406" t="str">
            <v>Z240</v>
          </cell>
        </row>
        <row r="407">
          <cell r="A407" t="str">
            <v>CODIGO</v>
          </cell>
          <cell r="B407" t="str">
            <v>RECURSOS</v>
          </cell>
          <cell r="C407" t="str">
            <v>UNIDAD</v>
          </cell>
          <cell r="D407" t="str">
            <v>CANT.</v>
          </cell>
        </row>
        <row r="408">
          <cell r="B408" t="str">
            <v>MATERIALES</v>
          </cell>
        </row>
        <row r="409">
          <cell r="A409" t="str">
            <v>M010</v>
          </cell>
          <cell r="B409" t="str">
            <v>CEMENTO</v>
          </cell>
          <cell r="C409" t="str">
            <v>SACO</v>
          </cell>
          <cell r="D409">
            <v>4</v>
          </cell>
        </row>
        <row r="410">
          <cell r="A410" t="str">
            <v>M020</v>
          </cell>
          <cell r="B410" t="str">
            <v>AGUA</v>
          </cell>
          <cell r="C410" t="str">
            <v>LT</v>
          </cell>
          <cell r="D410">
            <v>204</v>
          </cell>
        </row>
        <row r="411">
          <cell r="A411" t="str">
            <v>M080</v>
          </cell>
          <cell r="B411" t="str">
            <v>ARENA PARA CONCRETO</v>
          </cell>
          <cell r="C411" t="str">
            <v>M3</v>
          </cell>
          <cell r="D411">
            <v>1.25</v>
          </cell>
        </row>
        <row r="412">
          <cell r="B412">
            <v>0</v>
          </cell>
          <cell r="C412">
            <v>0</v>
          </cell>
        </row>
        <row r="414">
          <cell r="B414" t="str">
            <v>EQUIPO</v>
          </cell>
        </row>
        <row r="415">
          <cell r="B415" t="str">
            <v>HTA MENOR (5% de M. de O.)</v>
          </cell>
        </row>
        <row r="416">
          <cell r="A416">
            <v>0</v>
          </cell>
          <cell r="B416">
            <v>0</v>
          </cell>
          <cell r="C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</row>
        <row r="418">
          <cell r="A418">
            <v>0</v>
          </cell>
          <cell r="B418">
            <v>0</v>
          </cell>
          <cell r="C418">
            <v>0</v>
          </cell>
        </row>
        <row r="420">
          <cell r="B420" t="str">
            <v>MANO DE OBRA</v>
          </cell>
        </row>
        <row r="421">
          <cell r="A421" t="str">
            <v>O110</v>
          </cell>
          <cell r="B421" t="str">
            <v>1 OFIC. Y 1 AYUD.</v>
          </cell>
          <cell r="C421" t="str">
            <v>DIA</v>
          </cell>
          <cell r="D421">
            <v>0.2</v>
          </cell>
        </row>
        <row r="422">
          <cell r="A422">
            <v>0</v>
          </cell>
          <cell r="B422">
            <v>0</v>
          </cell>
          <cell r="C422">
            <v>0</v>
          </cell>
        </row>
        <row r="423">
          <cell r="A423">
            <v>0</v>
          </cell>
          <cell r="B423">
            <v>0</v>
          </cell>
          <cell r="C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</row>
        <row r="426">
          <cell r="B426" t="str">
            <v>TRANSPORTE</v>
          </cell>
        </row>
        <row r="428">
          <cell r="A428">
            <v>0</v>
          </cell>
          <cell r="B428">
            <v>0</v>
          </cell>
          <cell r="C428">
            <v>0</v>
          </cell>
        </row>
        <row r="429">
          <cell r="A429">
            <v>0</v>
          </cell>
          <cell r="B429">
            <v>0</v>
          </cell>
          <cell r="C429">
            <v>0</v>
          </cell>
        </row>
        <row r="432">
          <cell r="A432" t="str">
            <v>CODIGO</v>
          </cell>
          <cell r="B432" t="str">
            <v>ITEM</v>
          </cell>
          <cell r="C432" t="str">
            <v>UNIDAD</v>
          </cell>
        </row>
        <row r="433">
          <cell r="A433" t="str">
            <v>Z250</v>
          </cell>
          <cell r="B433" t="str">
            <v>MORTERO REV.  1:10</v>
          </cell>
          <cell r="C433" t="str">
            <v>M3</v>
          </cell>
          <cell r="D433">
            <v>99973</v>
          </cell>
        </row>
        <row r="434">
          <cell r="B434" t="str">
            <v>CODIGO</v>
          </cell>
          <cell r="C434" t="str">
            <v>Z250</v>
          </cell>
        </row>
        <row r="435">
          <cell r="A435" t="str">
            <v>CODIGO</v>
          </cell>
          <cell r="B435" t="str">
            <v>RECURSOS</v>
          </cell>
          <cell r="C435" t="str">
            <v>UNIDAD</v>
          </cell>
          <cell r="D435" t="str">
            <v>CANT.</v>
          </cell>
        </row>
        <row r="436">
          <cell r="B436" t="str">
            <v>MATERIALES</v>
          </cell>
        </row>
        <row r="437">
          <cell r="A437" t="str">
            <v>M010</v>
          </cell>
          <cell r="B437" t="str">
            <v>CEMENTO</v>
          </cell>
          <cell r="C437" t="str">
            <v>SACO</v>
          </cell>
          <cell r="D437">
            <v>3.2</v>
          </cell>
        </row>
        <row r="438">
          <cell r="A438" t="str">
            <v>M020</v>
          </cell>
          <cell r="B438" t="str">
            <v>AGUA</v>
          </cell>
          <cell r="C438" t="str">
            <v>LT</v>
          </cell>
          <cell r="D438">
            <v>204</v>
          </cell>
        </row>
        <row r="439">
          <cell r="A439" t="str">
            <v>M080</v>
          </cell>
          <cell r="B439" t="str">
            <v>ARENA PARA CONCRETO</v>
          </cell>
          <cell r="C439" t="str">
            <v>M3</v>
          </cell>
          <cell r="D439">
            <v>1.25</v>
          </cell>
        </row>
        <row r="440">
          <cell r="B440">
            <v>0</v>
          </cell>
          <cell r="C440">
            <v>0</v>
          </cell>
        </row>
        <row r="442">
          <cell r="B442" t="str">
            <v>EQUIPO</v>
          </cell>
        </row>
        <row r="443">
          <cell r="B443" t="str">
            <v>HTA MENOR (5% de M. de O.)</v>
          </cell>
        </row>
        <row r="444">
          <cell r="A444">
            <v>0</v>
          </cell>
          <cell r="B444">
            <v>0</v>
          </cell>
          <cell r="C444">
            <v>0</v>
          </cell>
        </row>
        <row r="445">
          <cell r="A445">
            <v>0</v>
          </cell>
          <cell r="B445">
            <v>0</v>
          </cell>
          <cell r="C445">
            <v>0</v>
          </cell>
        </row>
        <row r="446">
          <cell r="A446">
            <v>0</v>
          </cell>
          <cell r="B446">
            <v>0</v>
          </cell>
          <cell r="C446">
            <v>0</v>
          </cell>
        </row>
        <row r="448">
          <cell r="B448" t="str">
            <v>MANO DE OBRA</v>
          </cell>
        </row>
        <row r="449">
          <cell r="A449" t="str">
            <v>O110</v>
          </cell>
          <cell r="B449" t="str">
            <v>1 OFIC. Y 1 AYUD.</v>
          </cell>
          <cell r="C449" t="str">
            <v>DIA</v>
          </cell>
          <cell r="D449">
            <v>0.2</v>
          </cell>
        </row>
        <row r="450">
          <cell r="A450">
            <v>0</v>
          </cell>
          <cell r="B450">
            <v>0</v>
          </cell>
          <cell r="C450">
            <v>0</v>
          </cell>
        </row>
        <row r="451">
          <cell r="A451">
            <v>0</v>
          </cell>
          <cell r="B451">
            <v>0</v>
          </cell>
          <cell r="C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</row>
        <row r="454">
          <cell r="B454" t="str">
            <v>TRANSPORTE</v>
          </cell>
        </row>
        <row r="456">
          <cell r="A456">
            <v>0</v>
          </cell>
          <cell r="B456">
            <v>0</v>
          </cell>
          <cell r="C456">
            <v>0</v>
          </cell>
        </row>
        <row r="457">
          <cell r="A457">
            <v>0</v>
          </cell>
          <cell r="B457">
            <v>0</v>
          </cell>
          <cell r="C457">
            <v>0</v>
          </cell>
        </row>
        <row r="458">
          <cell r="A458">
            <v>0</v>
          </cell>
          <cell r="B458">
            <v>0</v>
          </cell>
          <cell r="C458">
            <v>0</v>
          </cell>
        </row>
        <row r="462">
          <cell r="A462" t="str">
            <v>CODIGO</v>
          </cell>
          <cell r="B462" t="str">
            <v>ITEM</v>
          </cell>
          <cell r="C462" t="str">
            <v>UNIDAD</v>
          </cell>
        </row>
        <row r="463">
          <cell r="A463" t="str">
            <v>Z260</v>
          </cell>
          <cell r="B463" t="str">
            <v>MORTERO REV.  1:12</v>
          </cell>
          <cell r="C463" t="str">
            <v>M3</v>
          </cell>
          <cell r="D463">
            <v>92311.5</v>
          </cell>
        </row>
        <row r="464">
          <cell r="B464" t="str">
            <v>CODIGO</v>
          </cell>
          <cell r="C464" t="str">
            <v>Z260</v>
          </cell>
        </row>
        <row r="465">
          <cell r="A465" t="str">
            <v>CODIGO</v>
          </cell>
          <cell r="B465" t="str">
            <v>RECURSOS</v>
          </cell>
          <cell r="C465" t="str">
            <v>UNIDAD</v>
          </cell>
          <cell r="D465" t="str">
            <v>CANT.</v>
          </cell>
        </row>
        <row r="466">
          <cell r="B466" t="str">
            <v>MATERIALES</v>
          </cell>
        </row>
        <row r="467">
          <cell r="A467" t="str">
            <v>M010</v>
          </cell>
          <cell r="B467" t="str">
            <v>CEMENTO</v>
          </cell>
          <cell r="C467" t="str">
            <v>SACO</v>
          </cell>
          <cell r="D467">
            <v>2.7</v>
          </cell>
        </row>
        <row r="468">
          <cell r="A468" t="str">
            <v>M020</v>
          </cell>
          <cell r="B468" t="str">
            <v>AGUA</v>
          </cell>
          <cell r="C468" t="str">
            <v>LT</v>
          </cell>
          <cell r="D468">
            <v>46</v>
          </cell>
        </row>
        <row r="469">
          <cell r="A469" t="str">
            <v>M080</v>
          </cell>
          <cell r="B469" t="str">
            <v>ARENA PARA CONCRETO</v>
          </cell>
          <cell r="C469" t="str">
            <v>M3</v>
          </cell>
          <cell r="D469">
            <v>1.3</v>
          </cell>
        </row>
        <row r="470">
          <cell r="B470">
            <v>0</v>
          </cell>
          <cell r="C470">
            <v>0</v>
          </cell>
        </row>
        <row r="472">
          <cell r="B472" t="str">
            <v>EQUIPO</v>
          </cell>
        </row>
        <row r="473">
          <cell r="B473" t="str">
            <v>HTA MENOR (5% de M. de O.)</v>
          </cell>
        </row>
        <row r="474">
          <cell r="A474">
            <v>0</v>
          </cell>
          <cell r="B474">
            <v>0</v>
          </cell>
          <cell r="C474">
            <v>0</v>
          </cell>
        </row>
        <row r="475">
          <cell r="A475">
            <v>0</v>
          </cell>
          <cell r="B475">
            <v>0</v>
          </cell>
          <cell r="C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</row>
        <row r="478">
          <cell r="B478" t="str">
            <v>MANO DE OBRA</v>
          </cell>
        </row>
        <row r="479">
          <cell r="A479" t="str">
            <v>O110</v>
          </cell>
          <cell r="B479" t="str">
            <v>1 OFIC. Y 1 AYUD.</v>
          </cell>
          <cell r="C479" t="str">
            <v>DIA</v>
          </cell>
          <cell r="D479">
            <v>0.2</v>
          </cell>
        </row>
        <row r="480">
          <cell r="A480">
            <v>0</v>
          </cell>
          <cell r="B480">
            <v>0</v>
          </cell>
          <cell r="C480">
            <v>0</v>
          </cell>
        </row>
        <row r="481">
          <cell r="A481">
            <v>0</v>
          </cell>
          <cell r="B481">
            <v>0</v>
          </cell>
          <cell r="C481">
            <v>0</v>
          </cell>
        </row>
        <row r="482">
          <cell r="A482">
            <v>0</v>
          </cell>
          <cell r="B482">
            <v>0</v>
          </cell>
          <cell r="C482">
            <v>0</v>
          </cell>
        </row>
        <row r="484">
          <cell r="B484" t="str">
            <v>TRANSPORTE</v>
          </cell>
        </row>
        <row r="486">
          <cell r="A486">
            <v>0</v>
          </cell>
          <cell r="B486">
            <v>0</v>
          </cell>
          <cell r="C486">
            <v>0</v>
          </cell>
        </row>
        <row r="487">
          <cell r="A487">
            <v>0</v>
          </cell>
          <cell r="B487">
            <v>0</v>
          </cell>
          <cell r="C487">
            <v>0</v>
          </cell>
        </row>
        <row r="488">
          <cell r="A488">
            <v>0</v>
          </cell>
          <cell r="B488">
            <v>0</v>
          </cell>
          <cell r="C488">
            <v>0</v>
          </cell>
        </row>
        <row r="493">
          <cell r="A493" t="str">
            <v>CODIGO</v>
          </cell>
          <cell r="B493" t="str">
            <v>ITEM</v>
          </cell>
          <cell r="C493" t="str">
            <v>UNIDAD</v>
          </cell>
        </row>
        <row r="494">
          <cell r="A494" t="str">
            <v>Z300</v>
          </cell>
          <cell r="B494" t="str">
            <v>MARCO METÁLICO MURO 10  - 0.60-1.00 M</v>
          </cell>
          <cell r="C494" t="str">
            <v>UN.</v>
          </cell>
          <cell r="D494">
            <v>38325</v>
          </cell>
        </row>
        <row r="495">
          <cell r="B495" t="str">
            <v>CODIGO</v>
          </cell>
          <cell r="C495" t="str">
            <v>Z300</v>
          </cell>
        </row>
        <row r="496">
          <cell r="A496" t="str">
            <v>CODIGO</v>
          </cell>
          <cell r="B496" t="str">
            <v>RECURSOS</v>
          </cell>
          <cell r="C496" t="str">
            <v>UNIDAD</v>
          </cell>
          <cell r="D496" t="str">
            <v>CANT.</v>
          </cell>
        </row>
        <row r="497">
          <cell r="B497" t="str">
            <v>MATERIALES</v>
          </cell>
        </row>
        <row r="498">
          <cell r="A498" t="str">
            <v>M1310</v>
          </cell>
          <cell r="B498" t="str">
            <v>LAMINA DOBLADA MARCO METALICO MURO 1O</v>
          </cell>
          <cell r="C498" t="str">
            <v>UN</v>
          </cell>
          <cell r="D498">
            <v>1</v>
          </cell>
        </row>
        <row r="499">
          <cell r="A499" t="str">
            <v>M1270</v>
          </cell>
          <cell r="B499" t="str">
            <v>ANTICORROSIVO GRIS</v>
          </cell>
          <cell r="C499" t="str">
            <v>GLN</v>
          </cell>
          <cell r="D499">
            <v>2.5000000000000001E-2</v>
          </cell>
        </row>
        <row r="500">
          <cell r="B500">
            <v>0</v>
          </cell>
          <cell r="C500">
            <v>0</v>
          </cell>
        </row>
        <row r="501">
          <cell r="B501">
            <v>0</v>
          </cell>
          <cell r="C501">
            <v>0</v>
          </cell>
        </row>
        <row r="503">
          <cell r="B503" t="str">
            <v>EQUIPO</v>
          </cell>
        </row>
        <row r="504">
          <cell r="B504" t="str">
            <v>HTA MENOR (5% de M. de O.)</v>
          </cell>
        </row>
        <row r="505">
          <cell r="A505">
            <v>0</v>
          </cell>
          <cell r="B505">
            <v>0</v>
          </cell>
          <cell r="C505">
            <v>0</v>
          </cell>
        </row>
        <row r="506">
          <cell r="A506">
            <v>0</v>
          </cell>
          <cell r="B506">
            <v>0</v>
          </cell>
          <cell r="C506">
            <v>0</v>
          </cell>
        </row>
        <row r="507">
          <cell r="A507">
            <v>0</v>
          </cell>
          <cell r="B507">
            <v>0</v>
          </cell>
          <cell r="C507">
            <v>0</v>
          </cell>
        </row>
        <row r="509">
          <cell r="B509" t="str">
            <v>MANO DE OBRA</v>
          </cell>
        </row>
        <row r="510">
          <cell r="A510" t="str">
            <v>M161</v>
          </cell>
          <cell r="B510" t="str">
            <v>M. DE O. CERRAJERO</v>
          </cell>
          <cell r="C510" t="str">
            <v>HR</v>
          </cell>
          <cell r="D510">
            <v>0.5</v>
          </cell>
        </row>
        <row r="511">
          <cell r="A511">
            <v>0</v>
          </cell>
          <cell r="B511">
            <v>0</v>
          </cell>
          <cell r="C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</row>
        <row r="513">
          <cell r="A513">
            <v>0</v>
          </cell>
          <cell r="B513">
            <v>0</v>
          </cell>
          <cell r="C513">
            <v>0</v>
          </cell>
        </row>
        <row r="515">
          <cell r="B515" t="str">
            <v>TRANSPORTE</v>
          </cell>
        </row>
        <row r="517">
          <cell r="A517">
            <v>0</v>
          </cell>
          <cell r="B517">
            <v>0</v>
          </cell>
          <cell r="C517">
            <v>0</v>
          </cell>
        </row>
        <row r="518">
          <cell r="A518">
            <v>0</v>
          </cell>
          <cell r="B518">
            <v>0</v>
          </cell>
          <cell r="C518">
            <v>0</v>
          </cell>
        </row>
        <row r="519">
          <cell r="A519">
            <v>0</v>
          </cell>
          <cell r="B519">
            <v>0</v>
          </cell>
          <cell r="C519">
            <v>0</v>
          </cell>
        </row>
        <row r="524">
          <cell r="A524" t="str">
            <v>CODIGO</v>
          </cell>
          <cell r="B524" t="str">
            <v>ITEM</v>
          </cell>
          <cell r="C524" t="str">
            <v>UNIDAD</v>
          </cell>
        </row>
        <row r="525">
          <cell r="A525" t="str">
            <v>Z310</v>
          </cell>
          <cell r="B525" t="str">
            <v>MARCO METÁLICO MURO 15  - 0.60-1.00 M</v>
          </cell>
          <cell r="C525" t="str">
            <v>UN.</v>
          </cell>
          <cell r="D525">
            <v>41185</v>
          </cell>
        </row>
        <row r="526">
          <cell r="B526" t="str">
            <v>CODIGO</v>
          </cell>
          <cell r="C526" t="str">
            <v>Z300</v>
          </cell>
        </row>
        <row r="527">
          <cell r="A527" t="str">
            <v>CODIGO</v>
          </cell>
          <cell r="B527" t="str">
            <v>RECURSOS</v>
          </cell>
          <cell r="C527" t="str">
            <v>UNIDAD</v>
          </cell>
          <cell r="D527" t="str">
            <v>CANT.</v>
          </cell>
        </row>
        <row r="528">
          <cell r="B528" t="str">
            <v>MATERIALES</v>
          </cell>
        </row>
        <row r="529">
          <cell r="A529" t="str">
            <v>M1311</v>
          </cell>
          <cell r="B529" t="str">
            <v>LAMINA DOBLADA MARCO METALICO MURO 15</v>
          </cell>
          <cell r="C529" t="str">
            <v>UN</v>
          </cell>
          <cell r="D529">
            <v>1</v>
          </cell>
        </row>
        <row r="530">
          <cell r="A530" t="str">
            <v>M1270</v>
          </cell>
          <cell r="B530" t="str">
            <v>ANTICORROSIVO GRIS</v>
          </cell>
          <cell r="C530" t="str">
            <v>GLN</v>
          </cell>
          <cell r="D530">
            <v>0.02</v>
          </cell>
        </row>
        <row r="531">
          <cell r="B531">
            <v>0</v>
          </cell>
          <cell r="C531">
            <v>0</v>
          </cell>
        </row>
        <row r="532">
          <cell r="B532">
            <v>0</v>
          </cell>
          <cell r="C532">
            <v>0</v>
          </cell>
        </row>
        <row r="534">
          <cell r="B534" t="str">
            <v>EQUIPO</v>
          </cell>
        </row>
        <row r="535">
          <cell r="B535" t="str">
            <v>HTA MENOR (5% de M. de O.)</v>
          </cell>
        </row>
        <row r="536">
          <cell r="A536">
            <v>0</v>
          </cell>
          <cell r="B536">
            <v>0</v>
          </cell>
          <cell r="C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</row>
        <row r="538">
          <cell r="A538">
            <v>0</v>
          </cell>
          <cell r="B538">
            <v>0</v>
          </cell>
          <cell r="C538">
            <v>0</v>
          </cell>
        </row>
        <row r="540">
          <cell r="B540" t="str">
            <v>MANO DE OBRA</v>
          </cell>
        </row>
        <row r="541">
          <cell r="A541" t="str">
            <v>M161</v>
          </cell>
          <cell r="B541" t="str">
            <v>M. DE O. CERRAJERO</v>
          </cell>
          <cell r="C541" t="str">
            <v>HR</v>
          </cell>
          <cell r="D541">
            <v>0.5</v>
          </cell>
        </row>
        <row r="542">
          <cell r="A542">
            <v>0</v>
          </cell>
          <cell r="B542">
            <v>0</v>
          </cell>
          <cell r="C542">
            <v>0</v>
          </cell>
        </row>
        <row r="543">
          <cell r="A543">
            <v>0</v>
          </cell>
          <cell r="B543">
            <v>0</v>
          </cell>
          <cell r="C543">
            <v>0</v>
          </cell>
        </row>
        <row r="544">
          <cell r="A544">
            <v>0</v>
          </cell>
          <cell r="B544">
            <v>0</v>
          </cell>
          <cell r="C544">
            <v>0</v>
          </cell>
        </row>
        <row r="546">
          <cell r="B546" t="str">
            <v>TRANSPORTE</v>
          </cell>
        </row>
        <row r="548">
          <cell r="A548">
            <v>0</v>
          </cell>
          <cell r="B548">
            <v>0</v>
          </cell>
          <cell r="C548">
            <v>0</v>
          </cell>
        </row>
        <row r="549">
          <cell r="A549">
            <v>0</v>
          </cell>
          <cell r="B549">
            <v>0</v>
          </cell>
          <cell r="C549">
            <v>0</v>
          </cell>
        </row>
        <row r="550">
          <cell r="A550">
            <v>0</v>
          </cell>
          <cell r="B550">
            <v>0</v>
          </cell>
          <cell r="C550">
            <v>0</v>
          </cell>
        </row>
        <row r="555">
          <cell r="A555" t="str">
            <v>CODIGO</v>
          </cell>
          <cell r="B555" t="str">
            <v>ITEM</v>
          </cell>
          <cell r="C555" t="str">
            <v>UNIDAD</v>
          </cell>
        </row>
        <row r="556">
          <cell r="A556" t="str">
            <v>Z330</v>
          </cell>
          <cell r="B556" t="str">
            <v>MARCO METÁLICO MURO 20  - 0.60-1.00 M</v>
          </cell>
          <cell r="C556" t="str">
            <v>UN.</v>
          </cell>
          <cell r="D556">
            <v>45965</v>
          </cell>
        </row>
        <row r="557">
          <cell r="B557" t="str">
            <v>CODIGO</v>
          </cell>
          <cell r="C557" t="str">
            <v>Z300</v>
          </cell>
        </row>
        <row r="558">
          <cell r="A558" t="str">
            <v>CODIGO</v>
          </cell>
          <cell r="B558" t="str">
            <v>RECURSOS</v>
          </cell>
          <cell r="C558" t="str">
            <v>UNIDAD</v>
          </cell>
          <cell r="D558" t="str">
            <v>CANT.</v>
          </cell>
        </row>
        <row r="559">
          <cell r="B559" t="str">
            <v>MATERIALES</v>
          </cell>
        </row>
        <row r="560">
          <cell r="A560" t="str">
            <v>M1312</v>
          </cell>
          <cell r="B560" t="str">
            <v>LAMINA DOBLADA MARCO METALICO MURO 20</v>
          </cell>
          <cell r="C560" t="str">
            <v>UN</v>
          </cell>
          <cell r="D560">
            <v>1</v>
          </cell>
        </row>
        <row r="561">
          <cell r="A561" t="str">
            <v>M1270</v>
          </cell>
          <cell r="B561" t="str">
            <v>ANTICORROSIVO GRIS</v>
          </cell>
          <cell r="C561" t="str">
            <v>GLN</v>
          </cell>
          <cell r="D561">
            <v>0.03</v>
          </cell>
        </row>
        <row r="562">
          <cell r="B562">
            <v>0</v>
          </cell>
          <cell r="C562">
            <v>0</v>
          </cell>
        </row>
        <row r="563">
          <cell r="B563">
            <v>0</v>
          </cell>
          <cell r="C563">
            <v>0</v>
          </cell>
        </row>
        <row r="565">
          <cell r="B565" t="str">
            <v>EQUIPO</v>
          </cell>
        </row>
        <row r="566">
          <cell r="B566" t="str">
            <v>HTA MENOR (5% de M. de O.)</v>
          </cell>
        </row>
        <row r="567">
          <cell r="A567">
            <v>0</v>
          </cell>
          <cell r="B567">
            <v>0</v>
          </cell>
          <cell r="C567">
            <v>0</v>
          </cell>
        </row>
        <row r="568">
          <cell r="A568">
            <v>0</v>
          </cell>
          <cell r="B568">
            <v>0</v>
          </cell>
          <cell r="C568">
            <v>0</v>
          </cell>
        </row>
        <row r="569">
          <cell r="A569">
            <v>0</v>
          </cell>
          <cell r="B569">
            <v>0</v>
          </cell>
          <cell r="C569">
            <v>0</v>
          </cell>
        </row>
        <row r="571">
          <cell r="B571" t="str">
            <v>MANO DE OBRA</v>
          </cell>
        </row>
        <row r="572">
          <cell r="A572" t="str">
            <v>M161</v>
          </cell>
          <cell r="B572" t="str">
            <v>M. DE O. CERRAJERO</v>
          </cell>
          <cell r="C572" t="str">
            <v>HR</v>
          </cell>
          <cell r="D572">
            <v>0.5</v>
          </cell>
        </row>
        <row r="573">
          <cell r="A573">
            <v>0</v>
          </cell>
          <cell r="B573">
            <v>0</v>
          </cell>
          <cell r="C573">
            <v>0</v>
          </cell>
        </row>
        <row r="574">
          <cell r="A574">
            <v>0</v>
          </cell>
          <cell r="B574">
            <v>0</v>
          </cell>
          <cell r="C574">
            <v>0</v>
          </cell>
        </row>
        <row r="575">
          <cell r="A575">
            <v>0</v>
          </cell>
          <cell r="B575">
            <v>0</v>
          </cell>
          <cell r="C575">
            <v>0</v>
          </cell>
        </row>
        <row r="577">
          <cell r="B577" t="str">
            <v>TRANSPORTE</v>
          </cell>
        </row>
        <row r="579">
          <cell r="A579">
            <v>0</v>
          </cell>
          <cell r="B579">
            <v>0</v>
          </cell>
          <cell r="C579">
            <v>0</v>
          </cell>
        </row>
        <row r="580">
          <cell r="A580">
            <v>0</v>
          </cell>
          <cell r="B580">
            <v>0</v>
          </cell>
          <cell r="C580">
            <v>0</v>
          </cell>
        </row>
        <row r="581">
          <cell r="A581">
            <v>0</v>
          </cell>
          <cell r="B581">
            <v>0</v>
          </cell>
          <cell r="C581">
            <v>0</v>
          </cell>
        </row>
        <row r="617">
          <cell r="A617" t="str">
            <v>CODIGO</v>
          </cell>
          <cell r="B617" t="str">
            <v>ITEM</v>
          </cell>
          <cell r="C617" t="str">
            <v>UNIDAD</v>
          </cell>
        </row>
        <row r="618">
          <cell r="D618">
            <v>0</v>
          </cell>
        </row>
        <row r="619">
          <cell r="B619" t="str">
            <v>CODIGO</v>
          </cell>
        </row>
        <row r="620">
          <cell r="A620" t="str">
            <v>CODIGO</v>
          </cell>
          <cell r="B620" t="str">
            <v>RECURSOS</v>
          </cell>
          <cell r="C620" t="str">
            <v>UNIDAD</v>
          </cell>
          <cell r="D620" t="str">
            <v>CANT.</v>
          </cell>
        </row>
        <row r="621">
          <cell r="B621" t="str">
            <v>MATERIALES</v>
          </cell>
        </row>
        <row r="622">
          <cell r="B622">
            <v>0</v>
          </cell>
          <cell r="C622">
            <v>0</v>
          </cell>
        </row>
        <row r="623">
          <cell r="B623">
            <v>0</v>
          </cell>
          <cell r="C623">
            <v>0</v>
          </cell>
        </row>
        <row r="624">
          <cell r="B624">
            <v>0</v>
          </cell>
          <cell r="C624">
            <v>0</v>
          </cell>
        </row>
        <row r="625">
          <cell r="B625">
            <v>0</v>
          </cell>
          <cell r="C625">
            <v>0</v>
          </cell>
        </row>
        <row r="627">
          <cell r="B627" t="str">
            <v>EQUIPO</v>
          </cell>
        </row>
        <row r="628">
          <cell r="B628" t="str">
            <v>HTA MENOR (5% de M. de O.)</v>
          </cell>
        </row>
        <row r="629">
          <cell r="A629">
            <v>0</v>
          </cell>
          <cell r="B629">
            <v>0</v>
          </cell>
          <cell r="C629">
            <v>0</v>
          </cell>
        </row>
        <row r="630">
          <cell r="A630">
            <v>0</v>
          </cell>
          <cell r="B630">
            <v>0</v>
          </cell>
          <cell r="C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</row>
        <row r="633">
          <cell r="B633" t="str">
            <v>MANO DE OBRA</v>
          </cell>
        </row>
        <row r="634">
          <cell r="B634">
            <v>0</v>
          </cell>
          <cell r="C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</row>
        <row r="637">
          <cell r="A637">
            <v>0</v>
          </cell>
          <cell r="B637">
            <v>0</v>
          </cell>
          <cell r="C637">
            <v>0</v>
          </cell>
        </row>
        <row r="639">
          <cell r="B639" t="str">
            <v>TRANSPORTE</v>
          </cell>
        </row>
        <row r="641">
          <cell r="A641">
            <v>0</v>
          </cell>
          <cell r="B641">
            <v>0</v>
          </cell>
          <cell r="C641">
            <v>0</v>
          </cell>
        </row>
        <row r="642">
          <cell r="A642">
            <v>0</v>
          </cell>
          <cell r="B642">
            <v>0</v>
          </cell>
          <cell r="C642">
            <v>0</v>
          </cell>
        </row>
        <row r="643">
          <cell r="A643">
            <v>0</v>
          </cell>
          <cell r="B643">
            <v>0</v>
          </cell>
          <cell r="C643">
            <v>0</v>
          </cell>
        </row>
        <row r="648">
          <cell r="A648" t="str">
            <v>CODIGO</v>
          </cell>
          <cell r="B648" t="str">
            <v>ITEM</v>
          </cell>
          <cell r="C648" t="str">
            <v>UNIDAD</v>
          </cell>
        </row>
        <row r="649">
          <cell r="D649">
            <v>0</v>
          </cell>
        </row>
        <row r="650">
          <cell r="B650" t="str">
            <v>CODIGO</v>
          </cell>
        </row>
        <row r="651">
          <cell r="A651" t="str">
            <v>CODIGO</v>
          </cell>
          <cell r="B651" t="str">
            <v>RECURSOS</v>
          </cell>
          <cell r="C651" t="str">
            <v>UNIDAD</v>
          </cell>
          <cell r="D651" t="str">
            <v>CANT.</v>
          </cell>
        </row>
        <row r="652">
          <cell r="B652" t="str">
            <v>MATERIALES</v>
          </cell>
        </row>
        <row r="653">
          <cell r="B653">
            <v>0</v>
          </cell>
          <cell r="C653">
            <v>0</v>
          </cell>
        </row>
        <row r="654">
          <cell r="B654">
            <v>0</v>
          </cell>
          <cell r="C654">
            <v>0</v>
          </cell>
        </row>
        <row r="655">
          <cell r="B655">
            <v>0</v>
          </cell>
          <cell r="C655">
            <v>0</v>
          </cell>
        </row>
        <row r="656">
          <cell r="B656">
            <v>0</v>
          </cell>
          <cell r="C656">
            <v>0</v>
          </cell>
        </row>
        <row r="658">
          <cell r="B658" t="str">
            <v>EQUIPO</v>
          </cell>
        </row>
        <row r="659">
          <cell r="B659" t="str">
            <v>HTA MENOR (5% de M. de O.)</v>
          </cell>
        </row>
        <row r="660">
          <cell r="A660">
            <v>0</v>
          </cell>
          <cell r="B660">
            <v>0</v>
          </cell>
          <cell r="C660">
            <v>0</v>
          </cell>
        </row>
        <row r="661">
          <cell r="A661">
            <v>0</v>
          </cell>
          <cell r="B661">
            <v>0</v>
          </cell>
          <cell r="C661">
            <v>0</v>
          </cell>
        </row>
        <row r="662">
          <cell r="A662">
            <v>0</v>
          </cell>
          <cell r="B662">
            <v>0</v>
          </cell>
          <cell r="C662">
            <v>0</v>
          </cell>
        </row>
        <row r="664">
          <cell r="B664" t="str">
            <v>MANO DE OBRA</v>
          </cell>
        </row>
        <row r="665">
          <cell r="B665">
            <v>0</v>
          </cell>
          <cell r="C665">
            <v>0</v>
          </cell>
        </row>
        <row r="666">
          <cell r="A666">
            <v>0</v>
          </cell>
          <cell r="B666">
            <v>0</v>
          </cell>
          <cell r="C666">
            <v>0</v>
          </cell>
        </row>
        <row r="667">
          <cell r="A667">
            <v>0</v>
          </cell>
          <cell r="B667">
            <v>0</v>
          </cell>
          <cell r="C667">
            <v>0</v>
          </cell>
        </row>
        <row r="668">
          <cell r="A668">
            <v>0</v>
          </cell>
          <cell r="B668">
            <v>0</v>
          </cell>
          <cell r="C668">
            <v>0</v>
          </cell>
        </row>
        <row r="670">
          <cell r="B670" t="str">
            <v>TRANSPORTE</v>
          </cell>
        </row>
        <row r="672">
          <cell r="A672">
            <v>0</v>
          </cell>
          <cell r="B672">
            <v>0</v>
          </cell>
          <cell r="C672">
            <v>0</v>
          </cell>
        </row>
        <row r="673">
          <cell r="A673">
            <v>0</v>
          </cell>
          <cell r="B673">
            <v>0</v>
          </cell>
          <cell r="C673">
            <v>0</v>
          </cell>
        </row>
        <row r="674">
          <cell r="A674">
            <v>0</v>
          </cell>
          <cell r="B674">
            <v>0</v>
          </cell>
          <cell r="C674">
            <v>0</v>
          </cell>
        </row>
        <row r="679">
          <cell r="A679" t="str">
            <v>CODIGO</v>
          </cell>
          <cell r="B679" t="str">
            <v>ITEM</v>
          </cell>
          <cell r="C679" t="str">
            <v>UNIDAD</v>
          </cell>
        </row>
        <row r="680">
          <cell r="D680">
            <v>0</v>
          </cell>
        </row>
        <row r="681">
          <cell r="B681" t="str">
            <v>CODIGO</v>
          </cell>
        </row>
        <row r="682">
          <cell r="A682" t="str">
            <v>CODIGO</v>
          </cell>
          <cell r="B682" t="str">
            <v>RECURSOS</v>
          </cell>
          <cell r="C682" t="str">
            <v>UNIDAD</v>
          </cell>
          <cell r="D682" t="str">
            <v>CANT.</v>
          </cell>
        </row>
        <row r="683">
          <cell r="B683" t="str">
            <v>MATERIALES</v>
          </cell>
        </row>
        <row r="684">
          <cell r="B684">
            <v>0</v>
          </cell>
          <cell r="C684">
            <v>0</v>
          </cell>
        </row>
        <row r="685">
          <cell r="B685">
            <v>0</v>
          </cell>
          <cell r="C685">
            <v>0</v>
          </cell>
        </row>
        <row r="686">
          <cell r="B686">
            <v>0</v>
          </cell>
          <cell r="C686">
            <v>0</v>
          </cell>
        </row>
        <row r="687">
          <cell r="B687">
            <v>0</v>
          </cell>
          <cell r="C687">
            <v>0</v>
          </cell>
        </row>
        <row r="689">
          <cell r="B689" t="str">
            <v>EQUIPO</v>
          </cell>
        </row>
        <row r="690">
          <cell r="B690" t="str">
            <v>HTA MENOR (5% de M. de O.)</v>
          </cell>
        </row>
        <row r="691">
          <cell r="A691">
            <v>0</v>
          </cell>
          <cell r="B691">
            <v>0</v>
          </cell>
          <cell r="C691">
            <v>0</v>
          </cell>
        </row>
        <row r="692">
          <cell r="A692">
            <v>0</v>
          </cell>
          <cell r="B692">
            <v>0</v>
          </cell>
          <cell r="C692">
            <v>0</v>
          </cell>
        </row>
        <row r="693">
          <cell r="A693">
            <v>0</v>
          </cell>
          <cell r="B693">
            <v>0</v>
          </cell>
          <cell r="C693">
            <v>0</v>
          </cell>
        </row>
        <row r="695">
          <cell r="B695" t="str">
            <v>MANO DE OBRA</v>
          </cell>
        </row>
        <row r="696">
          <cell r="B696">
            <v>0</v>
          </cell>
          <cell r="C696">
            <v>0</v>
          </cell>
        </row>
        <row r="697">
          <cell r="A697">
            <v>0</v>
          </cell>
          <cell r="B697">
            <v>0</v>
          </cell>
          <cell r="C697">
            <v>0</v>
          </cell>
        </row>
        <row r="698">
          <cell r="A698">
            <v>0</v>
          </cell>
          <cell r="B698">
            <v>0</v>
          </cell>
          <cell r="C698">
            <v>0</v>
          </cell>
        </row>
        <row r="699">
          <cell r="A699">
            <v>0</v>
          </cell>
          <cell r="B699">
            <v>0</v>
          </cell>
          <cell r="C699">
            <v>0</v>
          </cell>
        </row>
        <row r="701">
          <cell r="B701" t="str">
            <v>TRANSPORTE</v>
          </cell>
        </row>
        <row r="703">
          <cell r="A703">
            <v>0</v>
          </cell>
          <cell r="B703">
            <v>0</v>
          </cell>
          <cell r="C703">
            <v>0</v>
          </cell>
        </row>
        <row r="704">
          <cell r="A704">
            <v>0</v>
          </cell>
          <cell r="B704">
            <v>0</v>
          </cell>
          <cell r="C704">
            <v>0</v>
          </cell>
        </row>
        <row r="705">
          <cell r="A705">
            <v>0</v>
          </cell>
          <cell r="B705">
            <v>0</v>
          </cell>
          <cell r="C705">
            <v>0</v>
          </cell>
        </row>
        <row r="710">
          <cell r="A710" t="str">
            <v>CODIGO</v>
          </cell>
          <cell r="B710" t="str">
            <v>ITEM</v>
          </cell>
          <cell r="C710" t="str">
            <v>UNIDAD</v>
          </cell>
        </row>
        <row r="711">
          <cell r="D711">
            <v>0</v>
          </cell>
        </row>
        <row r="712">
          <cell r="B712" t="str">
            <v>CODIGO</v>
          </cell>
        </row>
        <row r="713">
          <cell r="A713" t="str">
            <v>CODIGO</v>
          </cell>
          <cell r="B713" t="str">
            <v>RECURSOS</v>
          </cell>
          <cell r="C713" t="str">
            <v>UNIDAD</v>
          </cell>
          <cell r="D713" t="str">
            <v>CANT.</v>
          </cell>
        </row>
        <row r="714">
          <cell r="B714" t="str">
            <v>MATERIALES</v>
          </cell>
        </row>
        <row r="715">
          <cell r="B715">
            <v>0</v>
          </cell>
          <cell r="C715">
            <v>0</v>
          </cell>
        </row>
        <row r="716">
          <cell r="B716">
            <v>0</v>
          </cell>
          <cell r="C716">
            <v>0</v>
          </cell>
        </row>
        <row r="717">
          <cell r="B717">
            <v>0</v>
          </cell>
          <cell r="C717">
            <v>0</v>
          </cell>
        </row>
        <row r="718">
          <cell r="B718">
            <v>0</v>
          </cell>
          <cell r="C718">
            <v>0</v>
          </cell>
        </row>
        <row r="720">
          <cell r="B720" t="str">
            <v>EQUIPO</v>
          </cell>
        </row>
        <row r="721">
          <cell r="B721" t="str">
            <v>HTA MENOR (5% de M. de O.)</v>
          </cell>
        </row>
        <row r="722">
          <cell r="A722">
            <v>0</v>
          </cell>
          <cell r="B722">
            <v>0</v>
          </cell>
          <cell r="C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</row>
        <row r="724">
          <cell r="A724">
            <v>0</v>
          </cell>
          <cell r="B724">
            <v>0</v>
          </cell>
          <cell r="C724">
            <v>0</v>
          </cell>
        </row>
        <row r="726">
          <cell r="B726" t="str">
            <v>MANO DE OBRA</v>
          </cell>
        </row>
        <row r="727">
          <cell r="B727">
            <v>0</v>
          </cell>
          <cell r="C727">
            <v>0</v>
          </cell>
        </row>
        <row r="728">
          <cell r="A728">
            <v>0</v>
          </cell>
          <cell r="B728">
            <v>0</v>
          </cell>
          <cell r="C728">
            <v>0</v>
          </cell>
        </row>
        <row r="729">
          <cell r="A729">
            <v>0</v>
          </cell>
          <cell r="B729">
            <v>0</v>
          </cell>
          <cell r="C729">
            <v>0</v>
          </cell>
        </row>
        <row r="730">
          <cell r="A730">
            <v>0</v>
          </cell>
          <cell r="B730">
            <v>0</v>
          </cell>
          <cell r="C730">
            <v>0</v>
          </cell>
        </row>
        <row r="732">
          <cell r="B732" t="str">
            <v>TRANSPORTE</v>
          </cell>
        </row>
        <row r="734">
          <cell r="A734">
            <v>0</v>
          </cell>
          <cell r="B734">
            <v>0</v>
          </cell>
          <cell r="C734">
            <v>0</v>
          </cell>
        </row>
        <row r="735">
          <cell r="A735">
            <v>0</v>
          </cell>
          <cell r="B735">
            <v>0</v>
          </cell>
          <cell r="C735">
            <v>0</v>
          </cell>
        </row>
        <row r="736">
          <cell r="A736">
            <v>0</v>
          </cell>
          <cell r="B736">
            <v>0</v>
          </cell>
          <cell r="C736">
            <v>0</v>
          </cell>
        </row>
        <row r="741">
          <cell r="A741" t="str">
            <v>CODIGO</v>
          </cell>
          <cell r="B741" t="str">
            <v>ITEM</v>
          </cell>
          <cell r="C741" t="str">
            <v>UNIDAD</v>
          </cell>
        </row>
        <row r="742">
          <cell r="D742">
            <v>0</v>
          </cell>
        </row>
        <row r="743">
          <cell r="B743" t="str">
            <v>CODIGO</v>
          </cell>
        </row>
        <row r="744">
          <cell r="A744" t="str">
            <v>CODIGO</v>
          </cell>
          <cell r="B744" t="str">
            <v>RECURSOS</v>
          </cell>
          <cell r="C744" t="str">
            <v>UNIDAD</v>
          </cell>
          <cell r="D744" t="str">
            <v>CANT.</v>
          </cell>
        </row>
        <row r="745">
          <cell r="B745" t="str">
            <v>MATERIALES</v>
          </cell>
        </row>
        <row r="746">
          <cell r="B746">
            <v>0</v>
          </cell>
          <cell r="C746">
            <v>0</v>
          </cell>
        </row>
        <row r="747">
          <cell r="B747">
            <v>0</v>
          </cell>
          <cell r="C747">
            <v>0</v>
          </cell>
        </row>
        <row r="748">
          <cell r="B748">
            <v>0</v>
          </cell>
          <cell r="C748">
            <v>0</v>
          </cell>
        </row>
        <row r="749">
          <cell r="B749">
            <v>0</v>
          </cell>
          <cell r="C749">
            <v>0</v>
          </cell>
        </row>
        <row r="751">
          <cell r="B751" t="str">
            <v>EQUIPO</v>
          </cell>
        </row>
        <row r="752">
          <cell r="B752" t="str">
            <v>HTA MENOR (5% de M. de O.)</v>
          </cell>
        </row>
        <row r="753">
          <cell r="A753">
            <v>0</v>
          </cell>
          <cell r="B753">
            <v>0</v>
          </cell>
          <cell r="C753">
            <v>0</v>
          </cell>
        </row>
        <row r="754">
          <cell r="A754">
            <v>0</v>
          </cell>
          <cell r="B754">
            <v>0</v>
          </cell>
          <cell r="C754">
            <v>0</v>
          </cell>
        </row>
        <row r="755">
          <cell r="A755">
            <v>0</v>
          </cell>
          <cell r="B755">
            <v>0</v>
          </cell>
          <cell r="C755">
            <v>0</v>
          </cell>
        </row>
        <row r="757">
          <cell r="B757" t="str">
            <v>MANO DE OBRA</v>
          </cell>
        </row>
        <row r="758">
          <cell r="B758">
            <v>0</v>
          </cell>
          <cell r="C758">
            <v>0</v>
          </cell>
        </row>
        <row r="759">
          <cell r="A759">
            <v>0</v>
          </cell>
          <cell r="B759">
            <v>0</v>
          </cell>
          <cell r="C759">
            <v>0</v>
          </cell>
        </row>
        <row r="760">
          <cell r="A760">
            <v>0</v>
          </cell>
          <cell r="B760">
            <v>0</v>
          </cell>
          <cell r="C760">
            <v>0</v>
          </cell>
        </row>
        <row r="761">
          <cell r="A761">
            <v>0</v>
          </cell>
          <cell r="B761">
            <v>0</v>
          </cell>
          <cell r="C761">
            <v>0</v>
          </cell>
        </row>
        <row r="763">
          <cell r="B763" t="str">
            <v>TRANSPORTE</v>
          </cell>
        </row>
        <row r="765">
          <cell r="A765">
            <v>0</v>
          </cell>
          <cell r="B765">
            <v>0</v>
          </cell>
          <cell r="C765">
            <v>0</v>
          </cell>
        </row>
        <row r="766">
          <cell r="A766">
            <v>0</v>
          </cell>
          <cell r="B766">
            <v>0</v>
          </cell>
          <cell r="C766">
            <v>0</v>
          </cell>
        </row>
        <row r="767">
          <cell r="A767">
            <v>0</v>
          </cell>
          <cell r="B767">
            <v>0</v>
          </cell>
          <cell r="C767">
            <v>0</v>
          </cell>
        </row>
        <row r="772">
          <cell r="A772" t="str">
            <v>CODIGO</v>
          </cell>
          <cell r="B772" t="str">
            <v>ITEM</v>
          </cell>
          <cell r="C772" t="str">
            <v>UNIDAD</v>
          </cell>
        </row>
        <row r="773">
          <cell r="D773">
            <v>0</v>
          </cell>
        </row>
        <row r="774">
          <cell r="B774" t="str">
            <v>CODIGO</v>
          </cell>
        </row>
        <row r="775">
          <cell r="A775" t="str">
            <v>CODIGO</v>
          </cell>
          <cell r="B775" t="str">
            <v>RECURSOS</v>
          </cell>
          <cell r="C775" t="str">
            <v>UNIDAD</v>
          </cell>
          <cell r="D775" t="str">
            <v>CANT.</v>
          </cell>
        </row>
        <row r="776">
          <cell r="B776" t="str">
            <v>MATERIALES</v>
          </cell>
        </row>
        <row r="777">
          <cell r="B777">
            <v>0</v>
          </cell>
          <cell r="C777">
            <v>0</v>
          </cell>
        </row>
        <row r="778">
          <cell r="B778">
            <v>0</v>
          </cell>
          <cell r="C778">
            <v>0</v>
          </cell>
        </row>
        <row r="779">
          <cell r="B779">
            <v>0</v>
          </cell>
          <cell r="C779">
            <v>0</v>
          </cell>
        </row>
        <row r="780">
          <cell r="B780">
            <v>0</v>
          </cell>
          <cell r="C780">
            <v>0</v>
          </cell>
        </row>
        <row r="782">
          <cell r="B782" t="str">
            <v>EQUIPO</v>
          </cell>
        </row>
        <row r="783">
          <cell r="B783" t="str">
            <v>HTA MENOR (5% de M. de O.)</v>
          </cell>
        </row>
        <row r="784">
          <cell r="A784">
            <v>0</v>
          </cell>
          <cell r="B784">
            <v>0</v>
          </cell>
          <cell r="C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</row>
        <row r="786">
          <cell r="A786">
            <v>0</v>
          </cell>
          <cell r="B786">
            <v>0</v>
          </cell>
          <cell r="C786">
            <v>0</v>
          </cell>
        </row>
        <row r="788">
          <cell r="B788" t="str">
            <v>MANO DE OBRA</v>
          </cell>
        </row>
        <row r="789">
          <cell r="B789">
            <v>0</v>
          </cell>
          <cell r="C789">
            <v>0</v>
          </cell>
        </row>
        <row r="790">
          <cell r="A790">
            <v>0</v>
          </cell>
          <cell r="B790">
            <v>0</v>
          </cell>
          <cell r="C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</row>
        <row r="792">
          <cell r="A792">
            <v>0</v>
          </cell>
          <cell r="B792">
            <v>0</v>
          </cell>
          <cell r="C792">
            <v>0</v>
          </cell>
        </row>
        <row r="794">
          <cell r="B794" t="str">
            <v>TRANSPORTE</v>
          </cell>
        </row>
        <row r="796">
          <cell r="A796">
            <v>0</v>
          </cell>
          <cell r="B796">
            <v>0</v>
          </cell>
          <cell r="C796">
            <v>0</v>
          </cell>
        </row>
        <row r="797">
          <cell r="A797">
            <v>0</v>
          </cell>
          <cell r="B797">
            <v>0</v>
          </cell>
          <cell r="C797">
            <v>0</v>
          </cell>
        </row>
        <row r="798">
          <cell r="A798">
            <v>0</v>
          </cell>
          <cell r="B798">
            <v>0</v>
          </cell>
          <cell r="C798">
            <v>0</v>
          </cell>
        </row>
        <row r="803">
          <cell r="A803" t="str">
            <v>CODIGO</v>
          </cell>
          <cell r="B803" t="str">
            <v>ITEM</v>
          </cell>
          <cell r="C803" t="str">
            <v>UNIDAD</v>
          </cell>
        </row>
        <row r="804">
          <cell r="D804">
            <v>0</v>
          </cell>
        </row>
        <row r="805">
          <cell r="B805" t="str">
            <v>CODIGO</v>
          </cell>
        </row>
        <row r="806">
          <cell r="A806" t="str">
            <v>CODIGO</v>
          </cell>
          <cell r="B806" t="str">
            <v>RECURSOS</v>
          </cell>
          <cell r="C806" t="str">
            <v>UNIDAD</v>
          </cell>
          <cell r="D806" t="str">
            <v>CANT.</v>
          </cell>
        </row>
        <row r="807">
          <cell r="B807" t="str">
            <v>MATERIALES</v>
          </cell>
        </row>
        <row r="808">
          <cell r="B808">
            <v>0</v>
          </cell>
          <cell r="C808">
            <v>0</v>
          </cell>
        </row>
        <row r="809">
          <cell r="B809">
            <v>0</v>
          </cell>
          <cell r="C809">
            <v>0</v>
          </cell>
        </row>
        <row r="810">
          <cell r="B810">
            <v>0</v>
          </cell>
          <cell r="C810">
            <v>0</v>
          </cell>
        </row>
        <row r="811">
          <cell r="B811">
            <v>0</v>
          </cell>
          <cell r="C811">
            <v>0</v>
          </cell>
        </row>
        <row r="813">
          <cell r="B813" t="str">
            <v>EQUIPO</v>
          </cell>
        </row>
        <row r="814">
          <cell r="B814" t="str">
            <v>HTA MENOR (5% de M. de O.)</v>
          </cell>
        </row>
        <row r="815">
          <cell r="A815">
            <v>0</v>
          </cell>
          <cell r="B815">
            <v>0</v>
          </cell>
          <cell r="C815">
            <v>0</v>
          </cell>
        </row>
        <row r="816">
          <cell r="A816">
            <v>0</v>
          </cell>
          <cell r="B816">
            <v>0</v>
          </cell>
          <cell r="C816">
            <v>0</v>
          </cell>
        </row>
        <row r="817">
          <cell r="A817">
            <v>0</v>
          </cell>
          <cell r="B817">
            <v>0</v>
          </cell>
          <cell r="C817">
            <v>0</v>
          </cell>
        </row>
        <row r="819">
          <cell r="B819" t="str">
            <v>MANO DE OBRA</v>
          </cell>
        </row>
        <row r="820">
          <cell r="B820">
            <v>0</v>
          </cell>
          <cell r="C820">
            <v>0</v>
          </cell>
        </row>
        <row r="821">
          <cell r="A821">
            <v>0</v>
          </cell>
          <cell r="B821">
            <v>0</v>
          </cell>
          <cell r="C821">
            <v>0</v>
          </cell>
        </row>
        <row r="822">
          <cell r="A822">
            <v>0</v>
          </cell>
          <cell r="B822">
            <v>0</v>
          </cell>
          <cell r="C822">
            <v>0</v>
          </cell>
        </row>
        <row r="823">
          <cell r="A823">
            <v>0</v>
          </cell>
          <cell r="B823">
            <v>0</v>
          </cell>
          <cell r="C823">
            <v>0</v>
          </cell>
        </row>
        <row r="825">
          <cell r="B825" t="str">
            <v>TRANSPORTE</v>
          </cell>
        </row>
        <row r="827">
          <cell r="A827">
            <v>0</v>
          </cell>
          <cell r="B827">
            <v>0</v>
          </cell>
          <cell r="C827">
            <v>0</v>
          </cell>
        </row>
        <row r="828">
          <cell r="A828">
            <v>0</v>
          </cell>
          <cell r="B828">
            <v>0</v>
          </cell>
          <cell r="C828">
            <v>0</v>
          </cell>
        </row>
        <row r="829">
          <cell r="A829">
            <v>0</v>
          </cell>
          <cell r="B829">
            <v>0</v>
          </cell>
          <cell r="C829">
            <v>0</v>
          </cell>
        </row>
        <row r="834">
          <cell r="A834" t="str">
            <v>CODIGO</v>
          </cell>
          <cell r="B834" t="str">
            <v>ITEM</v>
          </cell>
          <cell r="C834" t="str">
            <v>UNIDAD</v>
          </cell>
        </row>
        <row r="835">
          <cell r="D835">
            <v>0</v>
          </cell>
        </row>
        <row r="836">
          <cell r="B836" t="str">
            <v>CODIGO</v>
          </cell>
        </row>
        <row r="837">
          <cell r="A837" t="str">
            <v>CODIGO</v>
          </cell>
          <cell r="B837" t="str">
            <v>RECURSOS</v>
          </cell>
          <cell r="C837" t="str">
            <v>UNIDAD</v>
          </cell>
          <cell r="D837" t="str">
            <v>CANT.</v>
          </cell>
        </row>
        <row r="838">
          <cell r="B838" t="str">
            <v>MATERIALES</v>
          </cell>
        </row>
        <row r="839">
          <cell r="B839">
            <v>0</v>
          </cell>
          <cell r="C839">
            <v>0</v>
          </cell>
        </row>
        <row r="840">
          <cell r="B840">
            <v>0</v>
          </cell>
          <cell r="C840">
            <v>0</v>
          </cell>
        </row>
        <row r="841">
          <cell r="B841">
            <v>0</v>
          </cell>
          <cell r="C841">
            <v>0</v>
          </cell>
        </row>
        <row r="842">
          <cell r="B842">
            <v>0</v>
          </cell>
          <cell r="C842">
            <v>0</v>
          </cell>
        </row>
        <row r="844">
          <cell r="B844" t="str">
            <v>EQUIPO</v>
          </cell>
        </row>
        <row r="845">
          <cell r="B845" t="str">
            <v>HTA MENOR (5% de M. de O.)</v>
          </cell>
        </row>
        <row r="846">
          <cell r="A846">
            <v>0</v>
          </cell>
          <cell r="B846">
            <v>0</v>
          </cell>
          <cell r="C846">
            <v>0</v>
          </cell>
        </row>
        <row r="847">
          <cell r="A847">
            <v>0</v>
          </cell>
          <cell r="B847">
            <v>0</v>
          </cell>
          <cell r="C847">
            <v>0</v>
          </cell>
        </row>
        <row r="848">
          <cell r="A848">
            <v>0</v>
          </cell>
          <cell r="B848">
            <v>0</v>
          </cell>
          <cell r="C848">
            <v>0</v>
          </cell>
        </row>
        <row r="850">
          <cell r="B850" t="str">
            <v>MANO DE OBRA</v>
          </cell>
        </row>
        <row r="851">
          <cell r="B851">
            <v>0</v>
          </cell>
          <cell r="C851">
            <v>0</v>
          </cell>
        </row>
        <row r="852">
          <cell r="A852">
            <v>0</v>
          </cell>
          <cell r="B852">
            <v>0</v>
          </cell>
          <cell r="C852">
            <v>0</v>
          </cell>
        </row>
        <row r="853">
          <cell r="A853">
            <v>0</v>
          </cell>
          <cell r="B853">
            <v>0</v>
          </cell>
          <cell r="C853">
            <v>0</v>
          </cell>
        </row>
        <row r="854">
          <cell r="A854">
            <v>0</v>
          </cell>
          <cell r="B854">
            <v>0</v>
          </cell>
          <cell r="C854">
            <v>0</v>
          </cell>
        </row>
        <row r="856">
          <cell r="B856" t="str">
            <v>TRANSPORTE</v>
          </cell>
        </row>
        <row r="858">
          <cell r="A858">
            <v>0</v>
          </cell>
          <cell r="B858">
            <v>0</v>
          </cell>
          <cell r="C858">
            <v>0</v>
          </cell>
        </row>
        <row r="859">
          <cell r="A859">
            <v>0</v>
          </cell>
          <cell r="B859">
            <v>0</v>
          </cell>
          <cell r="C859">
            <v>0</v>
          </cell>
        </row>
        <row r="860">
          <cell r="A860">
            <v>0</v>
          </cell>
          <cell r="B860">
            <v>0</v>
          </cell>
          <cell r="C860">
            <v>0</v>
          </cell>
        </row>
        <row r="865">
          <cell r="A865" t="str">
            <v>CODIGO</v>
          </cell>
          <cell r="B865" t="str">
            <v>ITEM</v>
          </cell>
          <cell r="C865" t="str">
            <v>UNIDAD</v>
          </cell>
        </row>
        <row r="866">
          <cell r="D866">
            <v>0</v>
          </cell>
        </row>
        <row r="867">
          <cell r="B867" t="str">
            <v>CODIGO</v>
          </cell>
        </row>
        <row r="868">
          <cell r="A868" t="str">
            <v>CODIGO</v>
          </cell>
          <cell r="B868" t="str">
            <v>RECURSOS</v>
          </cell>
          <cell r="C868" t="str">
            <v>UNIDAD</v>
          </cell>
          <cell r="D868" t="str">
            <v>CANT.</v>
          </cell>
        </row>
        <row r="869">
          <cell r="B869" t="str">
            <v>MATERIALES</v>
          </cell>
        </row>
        <row r="870">
          <cell r="B870">
            <v>0</v>
          </cell>
          <cell r="C870">
            <v>0</v>
          </cell>
        </row>
        <row r="871">
          <cell r="B871">
            <v>0</v>
          </cell>
          <cell r="C871">
            <v>0</v>
          </cell>
        </row>
        <row r="872">
          <cell r="B872">
            <v>0</v>
          </cell>
          <cell r="C872">
            <v>0</v>
          </cell>
        </row>
        <row r="873">
          <cell r="B873">
            <v>0</v>
          </cell>
          <cell r="C873">
            <v>0</v>
          </cell>
        </row>
        <row r="875">
          <cell r="B875" t="str">
            <v>EQUIPO</v>
          </cell>
        </row>
        <row r="876">
          <cell r="B876" t="str">
            <v>HTA MENOR (5% de M. de O.)</v>
          </cell>
        </row>
        <row r="877">
          <cell r="A877">
            <v>0</v>
          </cell>
          <cell r="B877">
            <v>0</v>
          </cell>
          <cell r="C877">
            <v>0</v>
          </cell>
        </row>
        <row r="878">
          <cell r="A878">
            <v>0</v>
          </cell>
          <cell r="B878">
            <v>0</v>
          </cell>
          <cell r="C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</row>
        <row r="881">
          <cell r="B881" t="str">
            <v>MANO DE OBRA</v>
          </cell>
        </row>
        <row r="882">
          <cell r="B882">
            <v>0</v>
          </cell>
          <cell r="C882">
            <v>0</v>
          </cell>
        </row>
        <row r="883">
          <cell r="A883">
            <v>0</v>
          </cell>
          <cell r="B883">
            <v>0</v>
          </cell>
          <cell r="C883">
            <v>0</v>
          </cell>
        </row>
        <row r="884">
          <cell r="A884">
            <v>0</v>
          </cell>
          <cell r="B884">
            <v>0</v>
          </cell>
          <cell r="C884">
            <v>0</v>
          </cell>
        </row>
        <row r="885">
          <cell r="A885">
            <v>0</v>
          </cell>
          <cell r="B885">
            <v>0</v>
          </cell>
          <cell r="C885">
            <v>0</v>
          </cell>
        </row>
        <row r="887">
          <cell r="B887" t="str">
            <v>TRANSPORTE</v>
          </cell>
        </row>
        <row r="889">
          <cell r="A889">
            <v>0</v>
          </cell>
          <cell r="B889">
            <v>0</v>
          </cell>
          <cell r="C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</row>
        <row r="896">
          <cell r="A896" t="str">
            <v>CODIGO</v>
          </cell>
          <cell r="B896" t="str">
            <v>ITEM</v>
          </cell>
          <cell r="C896" t="str">
            <v>UNIDAD</v>
          </cell>
        </row>
        <row r="897">
          <cell r="D897">
            <v>0</v>
          </cell>
        </row>
        <row r="898">
          <cell r="B898" t="str">
            <v>CODIGO</v>
          </cell>
        </row>
        <row r="899">
          <cell r="A899" t="str">
            <v>CODIGO</v>
          </cell>
          <cell r="B899" t="str">
            <v>RECURSOS</v>
          </cell>
          <cell r="C899" t="str">
            <v>UNIDAD</v>
          </cell>
          <cell r="D899" t="str">
            <v>CANT.</v>
          </cell>
        </row>
        <row r="900">
          <cell r="B900" t="str">
            <v>MATERIALES</v>
          </cell>
        </row>
        <row r="901">
          <cell r="B901">
            <v>0</v>
          </cell>
          <cell r="C901">
            <v>0</v>
          </cell>
        </row>
        <row r="902">
          <cell r="B902">
            <v>0</v>
          </cell>
          <cell r="C902">
            <v>0</v>
          </cell>
        </row>
        <row r="903">
          <cell r="B903">
            <v>0</v>
          </cell>
          <cell r="C903">
            <v>0</v>
          </cell>
        </row>
        <row r="904">
          <cell r="B904">
            <v>0</v>
          </cell>
          <cell r="C904">
            <v>0</v>
          </cell>
        </row>
        <row r="906">
          <cell r="B906" t="str">
            <v>EQUIPO</v>
          </cell>
        </row>
        <row r="907">
          <cell r="B907" t="str">
            <v>HTA MENOR (5% de M. de O.)</v>
          </cell>
        </row>
        <row r="908">
          <cell r="A908">
            <v>0</v>
          </cell>
          <cell r="B908">
            <v>0</v>
          </cell>
          <cell r="C908">
            <v>0</v>
          </cell>
        </row>
        <row r="909">
          <cell r="A909">
            <v>0</v>
          </cell>
          <cell r="B909">
            <v>0</v>
          </cell>
          <cell r="C909">
            <v>0</v>
          </cell>
        </row>
        <row r="910">
          <cell r="A910">
            <v>0</v>
          </cell>
          <cell r="B910">
            <v>0</v>
          </cell>
          <cell r="C910">
            <v>0</v>
          </cell>
        </row>
        <row r="912">
          <cell r="B912" t="str">
            <v>MANO DE OBRA</v>
          </cell>
        </row>
        <row r="913">
          <cell r="B913">
            <v>0</v>
          </cell>
          <cell r="C913">
            <v>0</v>
          </cell>
        </row>
        <row r="914">
          <cell r="A914">
            <v>0</v>
          </cell>
          <cell r="B914">
            <v>0</v>
          </cell>
          <cell r="C914">
            <v>0</v>
          </cell>
        </row>
        <row r="915">
          <cell r="A915">
            <v>0</v>
          </cell>
          <cell r="B915">
            <v>0</v>
          </cell>
          <cell r="C915">
            <v>0</v>
          </cell>
        </row>
        <row r="916">
          <cell r="A916">
            <v>0</v>
          </cell>
          <cell r="B916">
            <v>0</v>
          </cell>
          <cell r="C916">
            <v>0</v>
          </cell>
        </row>
        <row r="918">
          <cell r="B918" t="str">
            <v>TRANSPORTE</v>
          </cell>
        </row>
        <row r="920">
          <cell r="A920">
            <v>0</v>
          </cell>
          <cell r="B920">
            <v>0</v>
          </cell>
          <cell r="C920">
            <v>0</v>
          </cell>
        </row>
        <row r="921">
          <cell r="A921">
            <v>0</v>
          </cell>
          <cell r="B921">
            <v>0</v>
          </cell>
          <cell r="C921">
            <v>0</v>
          </cell>
        </row>
        <row r="922">
          <cell r="A922">
            <v>0</v>
          </cell>
          <cell r="B922">
            <v>0</v>
          </cell>
          <cell r="C922">
            <v>0</v>
          </cell>
        </row>
        <row r="927">
          <cell r="A927" t="str">
            <v>CODIGO</v>
          </cell>
          <cell r="B927" t="str">
            <v>ITEM</v>
          </cell>
          <cell r="C927" t="str">
            <v>UNIDAD</v>
          </cell>
        </row>
        <row r="928">
          <cell r="D928">
            <v>0</v>
          </cell>
        </row>
        <row r="929">
          <cell r="B929" t="str">
            <v>CODIGO</v>
          </cell>
        </row>
        <row r="930">
          <cell r="A930" t="str">
            <v>CODIGO</v>
          </cell>
          <cell r="B930" t="str">
            <v>RECURSOS</v>
          </cell>
          <cell r="C930" t="str">
            <v>UNIDAD</v>
          </cell>
          <cell r="D930" t="str">
            <v>CANT.</v>
          </cell>
        </row>
        <row r="931">
          <cell r="B931" t="str">
            <v>MATERIALES</v>
          </cell>
        </row>
        <row r="932">
          <cell r="B932">
            <v>0</v>
          </cell>
          <cell r="C932">
            <v>0</v>
          </cell>
        </row>
        <row r="933">
          <cell r="B933">
            <v>0</v>
          </cell>
          <cell r="C933">
            <v>0</v>
          </cell>
        </row>
        <row r="934">
          <cell r="B934">
            <v>0</v>
          </cell>
          <cell r="C934">
            <v>0</v>
          </cell>
        </row>
        <row r="935">
          <cell r="B935">
            <v>0</v>
          </cell>
          <cell r="C935">
            <v>0</v>
          </cell>
        </row>
        <row r="937">
          <cell r="B937" t="str">
            <v>EQUIPO</v>
          </cell>
        </row>
        <row r="938">
          <cell r="B938" t="str">
            <v>HTA MENOR (5% de M. de O.)</v>
          </cell>
        </row>
        <row r="939">
          <cell r="A939">
            <v>0</v>
          </cell>
          <cell r="B939">
            <v>0</v>
          </cell>
          <cell r="C939">
            <v>0</v>
          </cell>
        </row>
        <row r="940">
          <cell r="A940">
            <v>0</v>
          </cell>
          <cell r="B940">
            <v>0</v>
          </cell>
          <cell r="C940">
            <v>0</v>
          </cell>
        </row>
        <row r="941">
          <cell r="A941">
            <v>0</v>
          </cell>
          <cell r="B941">
            <v>0</v>
          </cell>
          <cell r="C941">
            <v>0</v>
          </cell>
        </row>
        <row r="943">
          <cell r="B943" t="str">
            <v>MANO DE OBRA</v>
          </cell>
        </row>
        <row r="944">
          <cell r="B944">
            <v>0</v>
          </cell>
          <cell r="C944">
            <v>0</v>
          </cell>
        </row>
        <row r="945">
          <cell r="A945">
            <v>0</v>
          </cell>
          <cell r="B945">
            <v>0</v>
          </cell>
          <cell r="C945">
            <v>0</v>
          </cell>
        </row>
        <row r="946">
          <cell r="A946">
            <v>0</v>
          </cell>
          <cell r="B946">
            <v>0</v>
          </cell>
          <cell r="C946">
            <v>0</v>
          </cell>
        </row>
        <row r="947">
          <cell r="A947">
            <v>0</v>
          </cell>
          <cell r="B947">
            <v>0</v>
          </cell>
          <cell r="C947">
            <v>0</v>
          </cell>
        </row>
        <row r="949">
          <cell r="B949" t="str">
            <v>TRANSPORTE</v>
          </cell>
        </row>
        <row r="951">
          <cell r="A951">
            <v>0</v>
          </cell>
          <cell r="B951">
            <v>0</v>
          </cell>
          <cell r="C951">
            <v>0</v>
          </cell>
        </row>
        <row r="952">
          <cell r="A952">
            <v>0</v>
          </cell>
          <cell r="B952">
            <v>0</v>
          </cell>
          <cell r="C952">
            <v>0</v>
          </cell>
        </row>
        <row r="953">
          <cell r="A953">
            <v>0</v>
          </cell>
          <cell r="B953">
            <v>0</v>
          </cell>
          <cell r="C953">
            <v>0</v>
          </cell>
        </row>
        <row r="959">
          <cell r="A959" t="str">
            <v>CODIGO</v>
          </cell>
          <cell r="B959" t="str">
            <v>ITEM</v>
          </cell>
          <cell r="C959" t="str">
            <v>UNIDAD</v>
          </cell>
        </row>
        <row r="960">
          <cell r="D960">
            <v>0</v>
          </cell>
        </row>
        <row r="961">
          <cell r="B961" t="str">
            <v>CODIGO</v>
          </cell>
        </row>
        <row r="962">
          <cell r="A962" t="str">
            <v>CODIGO</v>
          </cell>
          <cell r="B962" t="str">
            <v>RECURSOS</v>
          </cell>
          <cell r="C962" t="str">
            <v>UNIDAD</v>
          </cell>
          <cell r="D962" t="str">
            <v>CANT.</v>
          </cell>
        </row>
        <row r="963">
          <cell r="B963" t="str">
            <v>MATERIALES</v>
          </cell>
        </row>
        <row r="964">
          <cell r="B964">
            <v>0</v>
          </cell>
          <cell r="C964">
            <v>0</v>
          </cell>
        </row>
        <row r="965">
          <cell r="B965">
            <v>0</v>
          </cell>
          <cell r="C965">
            <v>0</v>
          </cell>
        </row>
        <row r="966">
          <cell r="B966">
            <v>0</v>
          </cell>
          <cell r="C966">
            <v>0</v>
          </cell>
        </row>
        <row r="967">
          <cell r="B967">
            <v>0</v>
          </cell>
          <cell r="C967">
            <v>0</v>
          </cell>
        </row>
        <row r="969">
          <cell r="B969" t="str">
            <v>EQUIPO</v>
          </cell>
        </row>
        <row r="970">
          <cell r="B970" t="str">
            <v>HTA MENOR (5% de M. de O.)</v>
          </cell>
        </row>
        <row r="971">
          <cell r="A971">
            <v>0</v>
          </cell>
          <cell r="B971">
            <v>0</v>
          </cell>
          <cell r="C971">
            <v>0</v>
          </cell>
        </row>
        <row r="972">
          <cell r="A972">
            <v>0</v>
          </cell>
          <cell r="B972">
            <v>0</v>
          </cell>
          <cell r="C972">
            <v>0</v>
          </cell>
        </row>
        <row r="973">
          <cell r="A973">
            <v>0</v>
          </cell>
          <cell r="B973">
            <v>0</v>
          </cell>
          <cell r="C973">
            <v>0</v>
          </cell>
        </row>
        <row r="975">
          <cell r="B975" t="str">
            <v>MANO DE OBRA</v>
          </cell>
        </row>
        <row r="976">
          <cell r="B976">
            <v>0</v>
          </cell>
          <cell r="C976">
            <v>0</v>
          </cell>
        </row>
        <row r="977">
          <cell r="A977">
            <v>0</v>
          </cell>
          <cell r="B977">
            <v>0</v>
          </cell>
          <cell r="C977">
            <v>0</v>
          </cell>
        </row>
        <row r="978">
          <cell r="A978">
            <v>0</v>
          </cell>
          <cell r="B978">
            <v>0</v>
          </cell>
          <cell r="C978">
            <v>0</v>
          </cell>
        </row>
        <row r="979">
          <cell r="A979">
            <v>0</v>
          </cell>
          <cell r="B979">
            <v>0</v>
          </cell>
          <cell r="C979">
            <v>0</v>
          </cell>
        </row>
        <row r="981">
          <cell r="B981" t="str">
            <v>TRANSPORTE</v>
          </cell>
        </row>
        <row r="983">
          <cell r="A983">
            <v>0</v>
          </cell>
          <cell r="B983">
            <v>0</v>
          </cell>
          <cell r="C983">
            <v>0</v>
          </cell>
        </row>
        <row r="984">
          <cell r="A984">
            <v>0</v>
          </cell>
          <cell r="B984">
            <v>0</v>
          </cell>
          <cell r="C984">
            <v>0</v>
          </cell>
        </row>
        <row r="985">
          <cell r="A985">
            <v>0</v>
          </cell>
          <cell r="B985">
            <v>0</v>
          </cell>
          <cell r="C985">
            <v>0</v>
          </cell>
        </row>
        <row r="990">
          <cell r="A990" t="str">
            <v>CODIGO</v>
          </cell>
          <cell r="B990" t="str">
            <v>ITEM</v>
          </cell>
          <cell r="C990" t="str">
            <v>UNIDAD</v>
          </cell>
        </row>
        <row r="991">
          <cell r="D991">
            <v>0</v>
          </cell>
        </row>
        <row r="992">
          <cell r="B992" t="str">
            <v>CODIGO</v>
          </cell>
        </row>
        <row r="993">
          <cell r="A993" t="str">
            <v>CODIGO</v>
          </cell>
          <cell r="B993" t="str">
            <v>RECURSOS</v>
          </cell>
          <cell r="C993" t="str">
            <v>UNIDAD</v>
          </cell>
          <cell r="D993" t="str">
            <v>CANT.</v>
          </cell>
        </row>
        <row r="994">
          <cell r="B994" t="str">
            <v>MATERIALES</v>
          </cell>
        </row>
        <row r="995">
          <cell r="B995">
            <v>0</v>
          </cell>
          <cell r="C995">
            <v>0</v>
          </cell>
        </row>
        <row r="996">
          <cell r="B996">
            <v>0</v>
          </cell>
          <cell r="C996">
            <v>0</v>
          </cell>
        </row>
        <row r="997">
          <cell r="B997">
            <v>0</v>
          </cell>
          <cell r="C997">
            <v>0</v>
          </cell>
        </row>
        <row r="998">
          <cell r="B998">
            <v>0</v>
          </cell>
          <cell r="C998">
            <v>0</v>
          </cell>
        </row>
        <row r="1000">
          <cell r="B1000" t="str">
            <v>EQUIPO</v>
          </cell>
        </row>
        <row r="1001">
          <cell r="B1001" t="str">
            <v>HTA MENOR (5% de M. de O.)</v>
          </cell>
        </row>
        <row r="1002">
          <cell r="A1002">
            <v>0</v>
          </cell>
          <cell r="B1002">
            <v>0</v>
          </cell>
          <cell r="C1002">
            <v>0</v>
          </cell>
        </row>
        <row r="1003">
          <cell r="A1003">
            <v>0</v>
          </cell>
          <cell r="B1003">
            <v>0</v>
          </cell>
          <cell r="C1003">
            <v>0</v>
          </cell>
        </row>
        <row r="1004">
          <cell r="A1004">
            <v>0</v>
          </cell>
          <cell r="B1004">
            <v>0</v>
          </cell>
          <cell r="C1004">
            <v>0</v>
          </cell>
        </row>
        <row r="1006">
          <cell r="B1006" t="str">
            <v>MANO DE OBRA</v>
          </cell>
        </row>
        <row r="1007">
          <cell r="B1007">
            <v>0</v>
          </cell>
          <cell r="C1007">
            <v>0</v>
          </cell>
        </row>
        <row r="1008">
          <cell r="A1008">
            <v>0</v>
          </cell>
          <cell r="B1008">
            <v>0</v>
          </cell>
          <cell r="C1008">
            <v>0</v>
          </cell>
        </row>
        <row r="1009">
          <cell r="A1009">
            <v>0</v>
          </cell>
          <cell r="B1009">
            <v>0</v>
          </cell>
          <cell r="C1009">
            <v>0</v>
          </cell>
        </row>
        <row r="1010">
          <cell r="A1010">
            <v>0</v>
          </cell>
          <cell r="B1010">
            <v>0</v>
          </cell>
          <cell r="C1010">
            <v>0</v>
          </cell>
        </row>
        <row r="1012">
          <cell r="B1012" t="str">
            <v>TRANSPORTE</v>
          </cell>
        </row>
        <row r="1014">
          <cell r="A1014">
            <v>0</v>
          </cell>
          <cell r="B1014">
            <v>0</v>
          </cell>
          <cell r="C1014">
            <v>0</v>
          </cell>
        </row>
        <row r="1015">
          <cell r="A1015">
            <v>0</v>
          </cell>
          <cell r="B1015">
            <v>0</v>
          </cell>
          <cell r="C1015">
            <v>0</v>
          </cell>
        </row>
        <row r="1016">
          <cell r="A1016">
            <v>0</v>
          </cell>
          <cell r="B1016">
            <v>0</v>
          </cell>
          <cell r="C1016">
            <v>0</v>
          </cell>
        </row>
        <row r="1021">
          <cell r="A1021" t="str">
            <v>CODIGO</v>
          </cell>
          <cell r="B1021" t="str">
            <v>ITEM</v>
          </cell>
          <cell r="C1021" t="str">
            <v>UNIDAD</v>
          </cell>
        </row>
        <row r="1022">
          <cell r="D1022">
            <v>0</v>
          </cell>
        </row>
        <row r="1023">
          <cell r="B1023" t="str">
            <v>CODIGO</v>
          </cell>
        </row>
        <row r="1024">
          <cell r="A1024" t="str">
            <v>CODIGO</v>
          </cell>
          <cell r="B1024" t="str">
            <v>RECURSOS</v>
          </cell>
          <cell r="C1024" t="str">
            <v>UNIDAD</v>
          </cell>
          <cell r="D1024" t="str">
            <v>CANT.</v>
          </cell>
        </row>
        <row r="1025">
          <cell r="B1025" t="str">
            <v>MATERIALES</v>
          </cell>
        </row>
        <row r="1026">
          <cell r="B1026">
            <v>0</v>
          </cell>
          <cell r="C1026">
            <v>0</v>
          </cell>
        </row>
        <row r="1027">
          <cell r="B1027">
            <v>0</v>
          </cell>
          <cell r="C1027">
            <v>0</v>
          </cell>
        </row>
        <row r="1028">
          <cell r="B1028">
            <v>0</v>
          </cell>
          <cell r="C1028">
            <v>0</v>
          </cell>
        </row>
        <row r="1029">
          <cell r="B1029">
            <v>0</v>
          </cell>
          <cell r="C1029">
            <v>0</v>
          </cell>
        </row>
        <row r="1031">
          <cell r="B1031" t="str">
            <v>EQUIPO</v>
          </cell>
        </row>
        <row r="1032">
          <cell r="B1032" t="str">
            <v>HTA MENOR (5% de M. de O.)</v>
          </cell>
        </row>
        <row r="1033">
          <cell r="A1033">
            <v>0</v>
          </cell>
          <cell r="B1033">
            <v>0</v>
          </cell>
          <cell r="C1033">
            <v>0</v>
          </cell>
        </row>
        <row r="1034">
          <cell r="A1034">
            <v>0</v>
          </cell>
          <cell r="B1034">
            <v>0</v>
          </cell>
          <cell r="C1034">
            <v>0</v>
          </cell>
        </row>
        <row r="1035">
          <cell r="A1035">
            <v>0</v>
          </cell>
          <cell r="B1035">
            <v>0</v>
          </cell>
          <cell r="C1035">
            <v>0</v>
          </cell>
        </row>
        <row r="1037">
          <cell r="B1037" t="str">
            <v>MANO DE OBRA</v>
          </cell>
        </row>
        <row r="1038">
          <cell r="B1038">
            <v>0</v>
          </cell>
          <cell r="C1038">
            <v>0</v>
          </cell>
        </row>
        <row r="1039">
          <cell r="A1039">
            <v>0</v>
          </cell>
          <cell r="B1039">
            <v>0</v>
          </cell>
          <cell r="C1039">
            <v>0</v>
          </cell>
        </row>
        <row r="1040">
          <cell r="A1040">
            <v>0</v>
          </cell>
          <cell r="B1040">
            <v>0</v>
          </cell>
          <cell r="C1040">
            <v>0</v>
          </cell>
        </row>
        <row r="1041">
          <cell r="A1041">
            <v>0</v>
          </cell>
          <cell r="B1041">
            <v>0</v>
          </cell>
          <cell r="C1041">
            <v>0</v>
          </cell>
        </row>
        <row r="1043">
          <cell r="B1043" t="str">
            <v>TRANSPORTE</v>
          </cell>
        </row>
        <row r="1045">
          <cell r="A1045">
            <v>0</v>
          </cell>
          <cell r="B1045">
            <v>0</v>
          </cell>
          <cell r="C1045">
            <v>0</v>
          </cell>
        </row>
        <row r="1046">
          <cell r="A1046">
            <v>0</v>
          </cell>
          <cell r="B1046">
            <v>0</v>
          </cell>
          <cell r="C1046">
            <v>0</v>
          </cell>
        </row>
        <row r="1047">
          <cell r="A1047">
            <v>0</v>
          </cell>
          <cell r="B1047">
            <v>0</v>
          </cell>
          <cell r="C1047">
            <v>0</v>
          </cell>
        </row>
        <row r="1052">
          <cell r="A1052" t="str">
            <v>CODIGO</v>
          </cell>
          <cell r="B1052" t="str">
            <v>ITEM</v>
          </cell>
          <cell r="C1052" t="str">
            <v>UNIDAD</v>
          </cell>
        </row>
        <row r="1053">
          <cell r="D1053">
            <v>0</v>
          </cell>
        </row>
        <row r="1054">
          <cell r="B1054" t="str">
            <v>CODIGO</v>
          </cell>
        </row>
        <row r="1055">
          <cell r="A1055" t="str">
            <v>CODIGO</v>
          </cell>
          <cell r="B1055" t="str">
            <v>RECURSOS</v>
          </cell>
          <cell r="C1055" t="str">
            <v>UNIDAD</v>
          </cell>
          <cell r="D1055" t="str">
            <v>CANT.</v>
          </cell>
        </row>
        <row r="1056">
          <cell r="B1056" t="str">
            <v>MATERIALES</v>
          </cell>
        </row>
        <row r="1057">
          <cell r="B1057">
            <v>0</v>
          </cell>
          <cell r="C1057">
            <v>0</v>
          </cell>
        </row>
        <row r="1058">
          <cell r="B1058">
            <v>0</v>
          </cell>
          <cell r="C1058">
            <v>0</v>
          </cell>
        </row>
        <row r="1059">
          <cell r="B1059">
            <v>0</v>
          </cell>
          <cell r="C1059">
            <v>0</v>
          </cell>
        </row>
        <row r="1060">
          <cell r="B1060">
            <v>0</v>
          </cell>
          <cell r="C1060">
            <v>0</v>
          </cell>
        </row>
        <row r="1062">
          <cell r="B1062" t="str">
            <v>EQUIPO</v>
          </cell>
        </row>
        <row r="1063">
          <cell r="B1063" t="str">
            <v>HTA MENOR (5% de M. de O.)</v>
          </cell>
        </row>
        <row r="1064">
          <cell r="A1064">
            <v>0</v>
          </cell>
          <cell r="B1064">
            <v>0</v>
          </cell>
          <cell r="C1064">
            <v>0</v>
          </cell>
        </row>
        <row r="1065">
          <cell r="A1065">
            <v>0</v>
          </cell>
          <cell r="B1065">
            <v>0</v>
          </cell>
          <cell r="C1065">
            <v>0</v>
          </cell>
        </row>
        <row r="1066">
          <cell r="A1066">
            <v>0</v>
          </cell>
          <cell r="B1066">
            <v>0</v>
          </cell>
          <cell r="C1066">
            <v>0</v>
          </cell>
        </row>
        <row r="1068">
          <cell r="B1068" t="str">
            <v>MANO DE OBRA</v>
          </cell>
        </row>
        <row r="1069">
          <cell r="B1069">
            <v>0</v>
          </cell>
          <cell r="C1069">
            <v>0</v>
          </cell>
        </row>
        <row r="1070">
          <cell r="A1070">
            <v>0</v>
          </cell>
          <cell r="B1070">
            <v>0</v>
          </cell>
          <cell r="C1070">
            <v>0</v>
          </cell>
        </row>
        <row r="1071">
          <cell r="A1071">
            <v>0</v>
          </cell>
          <cell r="B1071">
            <v>0</v>
          </cell>
          <cell r="C1071">
            <v>0</v>
          </cell>
        </row>
        <row r="1072">
          <cell r="A1072">
            <v>0</v>
          </cell>
          <cell r="B1072">
            <v>0</v>
          </cell>
          <cell r="C1072">
            <v>0</v>
          </cell>
        </row>
        <row r="1074">
          <cell r="B1074" t="str">
            <v>TRANSPORTE</v>
          </cell>
        </row>
        <row r="1076">
          <cell r="A1076">
            <v>0</v>
          </cell>
          <cell r="B1076">
            <v>0</v>
          </cell>
          <cell r="C1076">
            <v>0</v>
          </cell>
        </row>
        <row r="1077">
          <cell r="A1077">
            <v>0</v>
          </cell>
          <cell r="B1077">
            <v>0</v>
          </cell>
          <cell r="C1077">
            <v>0</v>
          </cell>
        </row>
        <row r="1078">
          <cell r="A1078">
            <v>0</v>
          </cell>
          <cell r="B1078">
            <v>0</v>
          </cell>
          <cell r="C1078">
            <v>0</v>
          </cell>
        </row>
        <row r="1083">
          <cell r="A1083" t="str">
            <v>CODIGO</v>
          </cell>
          <cell r="B1083" t="str">
            <v>ITEM</v>
          </cell>
          <cell r="C1083" t="str">
            <v>UNIDAD</v>
          </cell>
        </row>
        <row r="1084">
          <cell r="D1084">
            <v>0</v>
          </cell>
        </row>
        <row r="1085">
          <cell r="B1085" t="str">
            <v>CODIGO</v>
          </cell>
        </row>
        <row r="1086">
          <cell r="A1086" t="str">
            <v>CODIGO</v>
          </cell>
          <cell r="B1086" t="str">
            <v>RECURSOS</v>
          </cell>
          <cell r="C1086" t="str">
            <v>UNIDAD</v>
          </cell>
          <cell r="D1086" t="str">
            <v>CANT.</v>
          </cell>
        </row>
        <row r="1087">
          <cell r="B1087" t="str">
            <v>MATERIALES</v>
          </cell>
        </row>
        <row r="1088">
          <cell r="B1088">
            <v>0</v>
          </cell>
          <cell r="C1088">
            <v>0</v>
          </cell>
        </row>
        <row r="1089">
          <cell r="B1089">
            <v>0</v>
          </cell>
          <cell r="C1089">
            <v>0</v>
          </cell>
        </row>
        <row r="1090">
          <cell r="B1090">
            <v>0</v>
          </cell>
          <cell r="C1090">
            <v>0</v>
          </cell>
        </row>
        <row r="1091">
          <cell r="B1091">
            <v>0</v>
          </cell>
          <cell r="C1091">
            <v>0</v>
          </cell>
        </row>
        <row r="1093">
          <cell r="B1093" t="str">
            <v>EQUIPO</v>
          </cell>
        </row>
        <row r="1094">
          <cell r="B1094" t="str">
            <v>HTA MENOR (5% de M. de O.)</v>
          </cell>
        </row>
        <row r="1095">
          <cell r="A1095">
            <v>0</v>
          </cell>
          <cell r="B1095">
            <v>0</v>
          </cell>
          <cell r="C1095">
            <v>0</v>
          </cell>
        </row>
        <row r="1096">
          <cell r="A1096">
            <v>0</v>
          </cell>
          <cell r="B1096">
            <v>0</v>
          </cell>
          <cell r="C1096">
            <v>0</v>
          </cell>
        </row>
        <row r="1097">
          <cell r="A1097">
            <v>0</v>
          </cell>
          <cell r="B1097">
            <v>0</v>
          </cell>
          <cell r="C1097">
            <v>0</v>
          </cell>
        </row>
        <row r="1099">
          <cell r="B1099" t="str">
            <v>MANO DE OBRA</v>
          </cell>
        </row>
        <row r="1100">
          <cell r="B1100">
            <v>0</v>
          </cell>
          <cell r="C1100">
            <v>0</v>
          </cell>
        </row>
        <row r="1101">
          <cell r="A1101">
            <v>0</v>
          </cell>
          <cell r="B1101">
            <v>0</v>
          </cell>
          <cell r="C1101">
            <v>0</v>
          </cell>
        </row>
        <row r="1102">
          <cell r="A1102">
            <v>0</v>
          </cell>
          <cell r="B1102">
            <v>0</v>
          </cell>
          <cell r="C1102">
            <v>0</v>
          </cell>
        </row>
        <row r="1103">
          <cell r="A1103">
            <v>0</v>
          </cell>
          <cell r="B1103">
            <v>0</v>
          </cell>
          <cell r="C1103">
            <v>0</v>
          </cell>
        </row>
        <row r="1105">
          <cell r="B1105" t="str">
            <v>TRANSPORTE</v>
          </cell>
        </row>
        <row r="1107">
          <cell r="A1107">
            <v>0</v>
          </cell>
          <cell r="B1107">
            <v>0</v>
          </cell>
          <cell r="C1107">
            <v>0</v>
          </cell>
        </row>
        <row r="1108">
          <cell r="A1108">
            <v>0</v>
          </cell>
          <cell r="B1108">
            <v>0</v>
          </cell>
          <cell r="C1108">
            <v>0</v>
          </cell>
        </row>
        <row r="1109">
          <cell r="A1109">
            <v>0</v>
          </cell>
          <cell r="B1109">
            <v>0</v>
          </cell>
          <cell r="C1109">
            <v>0</v>
          </cell>
        </row>
        <row r="1114">
          <cell r="A1114" t="str">
            <v>CODIGO</v>
          </cell>
          <cell r="B1114" t="str">
            <v>ITEM</v>
          </cell>
          <cell r="C1114" t="str">
            <v>UNIDAD</v>
          </cell>
        </row>
        <row r="1115">
          <cell r="D1115">
            <v>0</v>
          </cell>
        </row>
        <row r="1116">
          <cell r="B1116" t="str">
            <v>CODIGO</v>
          </cell>
        </row>
        <row r="1117">
          <cell r="A1117" t="str">
            <v>CODIGO</v>
          </cell>
          <cell r="B1117" t="str">
            <v>RECURSOS</v>
          </cell>
          <cell r="C1117" t="str">
            <v>UNIDAD</v>
          </cell>
          <cell r="D1117" t="str">
            <v>CANT.</v>
          </cell>
        </row>
        <row r="1118">
          <cell r="B1118" t="str">
            <v>MATERIALES</v>
          </cell>
        </row>
        <row r="1119">
          <cell r="B1119">
            <v>0</v>
          </cell>
          <cell r="C1119">
            <v>0</v>
          </cell>
        </row>
        <row r="1120">
          <cell r="B1120">
            <v>0</v>
          </cell>
          <cell r="C1120">
            <v>0</v>
          </cell>
        </row>
        <row r="1121">
          <cell r="B1121">
            <v>0</v>
          </cell>
          <cell r="C1121">
            <v>0</v>
          </cell>
        </row>
        <row r="1122">
          <cell r="B1122">
            <v>0</v>
          </cell>
          <cell r="C1122">
            <v>0</v>
          </cell>
        </row>
        <row r="1124">
          <cell r="B1124" t="str">
            <v>EQUIPO</v>
          </cell>
        </row>
        <row r="1125">
          <cell r="B1125" t="str">
            <v>HTA MENOR (5% de M. de O.)</v>
          </cell>
        </row>
        <row r="1126">
          <cell r="A1126">
            <v>0</v>
          </cell>
          <cell r="B1126">
            <v>0</v>
          </cell>
          <cell r="C1126">
            <v>0</v>
          </cell>
        </row>
        <row r="1127">
          <cell r="A1127">
            <v>0</v>
          </cell>
          <cell r="B1127">
            <v>0</v>
          </cell>
          <cell r="C1127">
            <v>0</v>
          </cell>
        </row>
        <row r="1128">
          <cell r="A1128">
            <v>0</v>
          </cell>
          <cell r="B1128">
            <v>0</v>
          </cell>
          <cell r="C1128">
            <v>0</v>
          </cell>
        </row>
        <row r="1130">
          <cell r="B1130" t="str">
            <v>MANO DE OBRA</v>
          </cell>
        </row>
        <row r="1131">
          <cell r="B1131">
            <v>0</v>
          </cell>
          <cell r="C1131">
            <v>0</v>
          </cell>
        </row>
        <row r="1132">
          <cell r="A1132">
            <v>0</v>
          </cell>
          <cell r="B1132">
            <v>0</v>
          </cell>
          <cell r="C1132">
            <v>0</v>
          </cell>
        </row>
        <row r="1133">
          <cell r="A1133">
            <v>0</v>
          </cell>
          <cell r="B1133">
            <v>0</v>
          </cell>
          <cell r="C1133">
            <v>0</v>
          </cell>
        </row>
        <row r="1134">
          <cell r="A1134">
            <v>0</v>
          </cell>
          <cell r="B1134">
            <v>0</v>
          </cell>
          <cell r="C1134">
            <v>0</v>
          </cell>
        </row>
        <row r="1136">
          <cell r="B1136" t="str">
            <v>TRANSPORTE</v>
          </cell>
        </row>
        <row r="1138">
          <cell r="A1138">
            <v>0</v>
          </cell>
          <cell r="B1138">
            <v>0</v>
          </cell>
          <cell r="C1138">
            <v>0</v>
          </cell>
        </row>
        <row r="1139">
          <cell r="A1139">
            <v>0</v>
          </cell>
          <cell r="B1139">
            <v>0</v>
          </cell>
          <cell r="C1139">
            <v>0</v>
          </cell>
        </row>
        <row r="1140">
          <cell r="A1140">
            <v>0</v>
          </cell>
          <cell r="B1140">
            <v>0</v>
          </cell>
          <cell r="C1140">
            <v>0</v>
          </cell>
        </row>
        <row r="1145">
          <cell r="A1145" t="str">
            <v>CODIGO</v>
          </cell>
          <cell r="B1145" t="str">
            <v>ITEM</v>
          </cell>
          <cell r="C1145" t="str">
            <v>UNIDAD</v>
          </cell>
        </row>
        <row r="1146">
          <cell r="D1146">
            <v>0</v>
          </cell>
        </row>
        <row r="1147">
          <cell r="B1147" t="str">
            <v>CODIGO</v>
          </cell>
        </row>
        <row r="1148">
          <cell r="A1148" t="str">
            <v>CODIGO</v>
          </cell>
          <cell r="B1148" t="str">
            <v>RECURSOS</v>
          </cell>
          <cell r="C1148" t="str">
            <v>UNIDAD</v>
          </cell>
          <cell r="D1148" t="str">
            <v>CANT.</v>
          </cell>
        </row>
        <row r="1149">
          <cell r="B1149" t="str">
            <v>MATERIALES</v>
          </cell>
        </row>
        <row r="1150">
          <cell r="B1150">
            <v>0</v>
          </cell>
          <cell r="C1150">
            <v>0</v>
          </cell>
        </row>
        <row r="1151">
          <cell r="B1151">
            <v>0</v>
          </cell>
          <cell r="C1151">
            <v>0</v>
          </cell>
        </row>
        <row r="1152">
          <cell r="B1152">
            <v>0</v>
          </cell>
          <cell r="C1152">
            <v>0</v>
          </cell>
        </row>
        <row r="1153">
          <cell r="B1153">
            <v>0</v>
          </cell>
          <cell r="C1153">
            <v>0</v>
          </cell>
        </row>
        <row r="1155">
          <cell r="B1155" t="str">
            <v>EQUIPO</v>
          </cell>
        </row>
        <row r="1156">
          <cell r="B1156" t="str">
            <v>HTA MENOR (5% de M. de O.)</v>
          </cell>
        </row>
        <row r="1157">
          <cell r="A1157">
            <v>0</v>
          </cell>
          <cell r="B1157">
            <v>0</v>
          </cell>
          <cell r="C1157">
            <v>0</v>
          </cell>
        </row>
        <row r="1158">
          <cell r="A1158">
            <v>0</v>
          </cell>
          <cell r="B1158">
            <v>0</v>
          </cell>
          <cell r="C1158">
            <v>0</v>
          </cell>
        </row>
        <row r="1159">
          <cell r="A1159">
            <v>0</v>
          </cell>
          <cell r="B1159">
            <v>0</v>
          </cell>
          <cell r="C1159">
            <v>0</v>
          </cell>
        </row>
        <row r="1161">
          <cell r="B1161" t="str">
            <v>MANO DE OBRA</v>
          </cell>
        </row>
        <row r="1162">
          <cell r="B1162">
            <v>0</v>
          </cell>
          <cell r="C1162">
            <v>0</v>
          </cell>
        </row>
        <row r="1163">
          <cell r="A1163">
            <v>0</v>
          </cell>
          <cell r="B1163">
            <v>0</v>
          </cell>
          <cell r="C1163">
            <v>0</v>
          </cell>
        </row>
        <row r="1164">
          <cell r="A1164">
            <v>0</v>
          </cell>
          <cell r="B1164">
            <v>0</v>
          </cell>
          <cell r="C1164">
            <v>0</v>
          </cell>
        </row>
        <row r="1165">
          <cell r="A1165">
            <v>0</v>
          </cell>
          <cell r="B1165">
            <v>0</v>
          </cell>
          <cell r="C1165">
            <v>0</v>
          </cell>
        </row>
        <row r="1167">
          <cell r="B1167" t="str">
            <v>TRANSPORTE</v>
          </cell>
        </row>
        <row r="1169">
          <cell r="A1169">
            <v>0</v>
          </cell>
          <cell r="B1169">
            <v>0</v>
          </cell>
          <cell r="C1169">
            <v>0</v>
          </cell>
        </row>
        <row r="1170">
          <cell r="A1170">
            <v>0</v>
          </cell>
          <cell r="B1170">
            <v>0</v>
          </cell>
          <cell r="C1170">
            <v>0</v>
          </cell>
        </row>
        <row r="1171">
          <cell r="A1171">
            <v>0</v>
          </cell>
          <cell r="B1171">
            <v>0</v>
          </cell>
          <cell r="C1171">
            <v>0</v>
          </cell>
        </row>
        <row r="1176">
          <cell r="A1176" t="str">
            <v>CODIGO</v>
          </cell>
          <cell r="B1176" t="str">
            <v>ITEM</v>
          </cell>
          <cell r="C1176" t="str">
            <v>UNIDAD</v>
          </cell>
        </row>
        <row r="1177">
          <cell r="D1177">
            <v>0</v>
          </cell>
        </row>
        <row r="1178">
          <cell r="B1178" t="str">
            <v>CODIGO</v>
          </cell>
        </row>
        <row r="1179">
          <cell r="A1179" t="str">
            <v>CODIGO</v>
          </cell>
          <cell r="B1179" t="str">
            <v>RECURSOS</v>
          </cell>
          <cell r="C1179" t="str">
            <v>UNIDAD</v>
          </cell>
          <cell r="D1179" t="str">
            <v>CANT.</v>
          </cell>
        </row>
        <row r="1180">
          <cell r="B1180" t="str">
            <v>MATERIALES</v>
          </cell>
        </row>
        <row r="1181">
          <cell r="B1181">
            <v>0</v>
          </cell>
          <cell r="C1181">
            <v>0</v>
          </cell>
        </row>
        <row r="1182">
          <cell r="B1182">
            <v>0</v>
          </cell>
          <cell r="C1182">
            <v>0</v>
          </cell>
        </row>
        <row r="1183">
          <cell r="B1183">
            <v>0</v>
          </cell>
          <cell r="C1183">
            <v>0</v>
          </cell>
        </row>
        <row r="1184">
          <cell r="B1184">
            <v>0</v>
          </cell>
          <cell r="C1184">
            <v>0</v>
          </cell>
        </row>
        <row r="1186">
          <cell r="B1186" t="str">
            <v>EQUIPO</v>
          </cell>
        </row>
        <row r="1187">
          <cell r="B1187" t="str">
            <v>HTA MENOR (5% de M. de O.)</v>
          </cell>
        </row>
        <row r="1188">
          <cell r="A1188">
            <v>0</v>
          </cell>
          <cell r="B1188">
            <v>0</v>
          </cell>
          <cell r="C1188">
            <v>0</v>
          </cell>
        </row>
        <row r="1189">
          <cell r="A1189">
            <v>0</v>
          </cell>
          <cell r="B1189">
            <v>0</v>
          </cell>
          <cell r="C1189">
            <v>0</v>
          </cell>
        </row>
        <row r="1190">
          <cell r="A1190">
            <v>0</v>
          </cell>
          <cell r="B1190">
            <v>0</v>
          </cell>
          <cell r="C1190">
            <v>0</v>
          </cell>
        </row>
        <row r="1192">
          <cell r="B1192" t="str">
            <v>MANO DE OBRA</v>
          </cell>
        </row>
        <row r="1193">
          <cell r="B1193">
            <v>0</v>
          </cell>
          <cell r="C1193">
            <v>0</v>
          </cell>
        </row>
        <row r="1194">
          <cell r="A1194">
            <v>0</v>
          </cell>
          <cell r="B1194">
            <v>0</v>
          </cell>
          <cell r="C1194">
            <v>0</v>
          </cell>
        </row>
        <row r="1195">
          <cell r="A1195">
            <v>0</v>
          </cell>
          <cell r="B1195">
            <v>0</v>
          </cell>
          <cell r="C1195">
            <v>0</v>
          </cell>
        </row>
        <row r="1196">
          <cell r="A1196">
            <v>0</v>
          </cell>
          <cell r="B1196">
            <v>0</v>
          </cell>
          <cell r="C1196">
            <v>0</v>
          </cell>
        </row>
        <row r="1198">
          <cell r="B1198" t="str">
            <v>TRANSPORTE</v>
          </cell>
        </row>
        <row r="1200">
          <cell r="A1200">
            <v>0</v>
          </cell>
          <cell r="B1200">
            <v>0</v>
          </cell>
          <cell r="C1200">
            <v>0</v>
          </cell>
        </row>
        <row r="1201">
          <cell r="A1201">
            <v>0</v>
          </cell>
          <cell r="B1201">
            <v>0</v>
          </cell>
          <cell r="C1201">
            <v>0</v>
          </cell>
        </row>
        <row r="1202">
          <cell r="A1202">
            <v>0</v>
          </cell>
          <cell r="B1202">
            <v>0</v>
          </cell>
          <cell r="C1202">
            <v>0</v>
          </cell>
        </row>
        <row r="1207">
          <cell r="A1207" t="str">
            <v>CODIGO</v>
          </cell>
          <cell r="B1207" t="str">
            <v>ITEM</v>
          </cell>
          <cell r="C1207" t="str">
            <v>UNIDAD</v>
          </cell>
        </row>
        <row r="1208">
          <cell r="D1208">
            <v>0</v>
          </cell>
        </row>
        <row r="1209">
          <cell r="B1209" t="str">
            <v>CODIGO</v>
          </cell>
        </row>
        <row r="1210">
          <cell r="A1210" t="str">
            <v>CODIGO</v>
          </cell>
          <cell r="B1210" t="str">
            <v>RECURSOS</v>
          </cell>
          <cell r="C1210" t="str">
            <v>UNIDAD</v>
          </cell>
          <cell r="D1210" t="str">
            <v>CANT.</v>
          </cell>
        </row>
        <row r="1211">
          <cell r="B1211" t="str">
            <v>MATERIALES</v>
          </cell>
        </row>
        <row r="1212">
          <cell r="B1212">
            <v>0</v>
          </cell>
          <cell r="C1212">
            <v>0</v>
          </cell>
        </row>
        <row r="1213">
          <cell r="B1213">
            <v>0</v>
          </cell>
          <cell r="C1213">
            <v>0</v>
          </cell>
        </row>
        <row r="1214">
          <cell r="B1214">
            <v>0</v>
          </cell>
          <cell r="C1214">
            <v>0</v>
          </cell>
        </row>
        <row r="1215">
          <cell r="B1215">
            <v>0</v>
          </cell>
          <cell r="C1215">
            <v>0</v>
          </cell>
        </row>
        <row r="1217">
          <cell r="B1217" t="str">
            <v>EQUIPO</v>
          </cell>
        </row>
        <row r="1218">
          <cell r="B1218" t="str">
            <v>HTA MENOR (5% de M. de O.)</v>
          </cell>
        </row>
        <row r="1219">
          <cell r="A1219">
            <v>0</v>
          </cell>
          <cell r="B1219">
            <v>0</v>
          </cell>
          <cell r="C1219">
            <v>0</v>
          </cell>
        </row>
        <row r="1220">
          <cell r="A1220">
            <v>0</v>
          </cell>
          <cell r="B1220">
            <v>0</v>
          </cell>
          <cell r="C1220">
            <v>0</v>
          </cell>
        </row>
        <row r="1221">
          <cell r="A1221">
            <v>0</v>
          </cell>
          <cell r="B1221">
            <v>0</v>
          </cell>
          <cell r="C1221">
            <v>0</v>
          </cell>
        </row>
        <row r="1223">
          <cell r="B1223" t="str">
            <v>MANO DE OBRA</v>
          </cell>
        </row>
        <row r="1224">
          <cell r="B1224">
            <v>0</v>
          </cell>
          <cell r="C1224">
            <v>0</v>
          </cell>
        </row>
        <row r="1225">
          <cell r="A1225">
            <v>0</v>
          </cell>
          <cell r="B1225">
            <v>0</v>
          </cell>
          <cell r="C1225">
            <v>0</v>
          </cell>
        </row>
        <row r="1226">
          <cell r="A1226">
            <v>0</v>
          </cell>
          <cell r="B1226">
            <v>0</v>
          </cell>
          <cell r="C1226">
            <v>0</v>
          </cell>
        </row>
        <row r="1227">
          <cell r="A1227">
            <v>0</v>
          </cell>
          <cell r="B1227">
            <v>0</v>
          </cell>
          <cell r="C1227">
            <v>0</v>
          </cell>
        </row>
        <row r="1229">
          <cell r="B1229" t="str">
            <v>TRANSPORTE</v>
          </cell>
        </row>
        <row r="1231">
          <cell r="A1231">
            <v>0</v>
          </cell>
          <cell r="B1231">
            <v>0</v>
          </cell>
          <cell r="C1231">
            <v>0</v>
          </cell>
        </row>
        <row r="1232">
          <cell r="A1232">
            <v>0</v>
          </cell>
          <cell r="B1232">
            <v>0</v>
          </cell>
          <cell r="C1232">
            <v>0</v>
          </cell>
        </row>
        <row r="1233">
          <cell r="A1233">
            <v>0</v>
          </cell>
          <cell r="B1233">
            <v>0</v>
          </cell>
          <cell r="C1233">
            <v>0</v>
          </cell>
        </row>
        <row r="1238">
          <cell r="A1238" t="str">
            <v>CODIGO</v>
          </cell>
          <cell r="B1238" t="str">
            <v>ITEM</v>
          </cell>
          <cell r="C1238" t="str">
            <v>UNIDAD</v>
          </cell>
        </row>
        <row r="1239">
          <cell r="D1239">
            <v>0</v>
          </cell>
        </row>
        <row r="1240">
          <cell r="B1240" t="str">
            <v>CODIGO</v>
          </cell>
        </row>
        <row r="1241">
          <cell r="A1241" t="str">
            <v>CODIGO</v>
          </cell>
          <cell r="B1241" t="str">
            <v>RECURSOS</v>
          </cell>
          <cell r="C1241" t="str">
            <v>UNIDAD</v>
          </cell>
          <cell r="D1241" t="str">
            <v>CANT.</v>
          </cell>
        </row>
        <row r="1242">
          <cell r="B1242" t="str">
            <v>MATERIALES</v>
          </cell>
        </row>
        <row r="1243">
          <cell r="B1243">
            <v>0</v>
          </cell>
          <cell r="C1243">
            <v>0</v>
          </cell>
        </row>
        <row r="1244">
          <cell r="B1244">
            <v>0</v>
          </cell>
          <cell r="C1244">
            <v>0</v>
          </cell>
        </row>
        <row r="1245">
          <cell r="B1245">
            <v>0</v>
          </cell>
          <cell r="C1245">
            <v>0</v>
          </cell>
        </row>
        <row r="1246">
          <cell r="B1246">
            <v>0</v>
          </cell>
          <cell r="C1246">
            <v>0</v>
          </cell>
        </row>
        <row r="1248">
          <cell r="B1248" t="str">
            <v>EQUIPO</v>
          </cell>
        </row>
        <row r="1249">
          <cell r="B1249" t="str">
            <v>HTA MENOR (5% de M. de O.)</v>
          </cell>
        </row>
        <row r="1250">
          <cell r="A1250">
            <v>0</v>
          </cell>
          <cell r="B1250">
            <v>0</v>
          </cell>
          <cell r="C1250">
            <v>0</v>
          </cell>
        </row>
        <row r="1251">
          <cell r="A1251">
            <v>0</v>
          </cell>
          <cell r="B1251">
            <v>0</v>
          </cell>
          <cell r="C1251">
            <v>0</v>
          </cell>
        </row>
        <row r="1252">
          <cell r="A1252">
            <v>0</v>
          </cell>
          <cell r="B1252">
            <v>0</v>
          </cell>
          <cell r="C1252">
            <v>0</v>
          </cell>
        </row>
        <row r="1254">
          <cell r="B1254" t="str">
            <v>MANO DE OBRA</v>
          </cell>
        </row>
        <row r="1255">
          <cell r="B1255">
            <v>0</v>
          </cell>
          <cell r="C1255">
            <v>0</v>
          </cell>
        </row>
        <row r="1256">
          <cell r="A1256">
            <v>0</v>
          </cell>
          <cell r="B1256">
            <v>0</v>
          </cell>
          <cell r="C1256">
            <v>0</v>
          </cell>
        </row>
        <row r="1257">
          <cell r="A1257">
            <v>0</v>
          </cell>
          <cell r="B1257">
            <v>0</v>
          </cell>
          <cell r="C1257">
            <v>0</v>
          </cell>
        </row>
        <row r="1258">
          <cell r="A1258">
            <v>0</v>
          </cell>
          <cell r="B1258">
            <v>0</v>
          </cell>
          <cell r="C1258">
            <v>0</v>
          </cell>
        </row>
        <row r="1260">
          <cell r="B1260" t="str">
            <v>TRANSPORTE</v>
          </cell>
        </row>
        <row r="1262">
          <cell r="A1262">
            <v>0</v>
          </cell>
          <cell r="B1262">
            <v>0</v>
          </cell>
          <cell r="C1262">
            <v>0</v>
          </cell>
        </row>
        <row r="1263">
          <cell r="A1263">
            <v>0</v>
          </cell>
          <cell r="B1263">
            <v>0</v>
          </cell>
          <cell r="C1263">
            <v>0</v>
          </cell>
        </row>
        <row r="1264">
          <cell r="A1264">
            <v>0</v>
          </cell>
          <cell r="B1264">
            <v>0</v>
          </cell>
          <cell r="C1264">
            <v>0</v>
          </cell>
        </row>
        <row r="1269">
          <cell r="A1269" t="str">
            <v>CODIGO</v>
          </cell>
          <cell r="B1269" t="str">
            <v>ITEM</v>
          </cell>
          <cell r="C1269" t="str">
            <v>UNIDAD</v>
          </cell>
        </row>
        <row r="1270">
          <cell r="D1270">
            <v>0</v>
          </cell>
        </row>
        <row r="1271">
          <cell r="B1271" t="str">
            <v>CODIGO</v>
          </cell>
        </row>
        <row r="1272">
          <cell r="A1272" t="str">
            <v>CODIGO</v>
          </cell>
          <cell r="B1272" t="str">
            <v>RECURSOS</v>
          </cell>
          <cell r="C1272" t="str">
            <v>UNIDAD</v>
          </cell>
          <cell r="D1272" t="str">
            <v>CANT.</v>
          </cell>
        </row>
        <row r="1273">
          <cell r="B1273" t="str">
            <v>MATERIALES</v>
          </cell>
        </row>
        <row r="1274">
          <cell r="B1274">
            <v>0</v>
          </cell>
          <cell r="C1274">
            <v>0</v>
          </cell>
        </row>
        <row r="1275">
          <cell r="B1275">
            <v>0</v>
          </cell>
          <cell r="C1275">
            <v>0</v>
          </cell>
        </row>
        <row r="1276">
          <cell r="B1276">
            <v>0</v>
          </cell>
          <cell r="C1276">
            <v>0</v>
          </cell>
        </row>
        <row r="1277">
          <cell r="B1277">
            <v>0</v>
          </cell>
          <cell r="C1277">
            <v>0</v>
          </cell>
        </row>
        <row r="1279">
          <cell r="B1279" t="str">
            <v>EQUIPO</v>
          </cell>
        </row>
        <row r="1280">
          <cell r="B1280" t="str">
            <v>HTA MENOR (5% de M. de O.)</v>
          </cell>
        </row>
        <row r="1281">
          <cell r="A1281">
            <v>0</v>
          </cell>
          <cell r="B1281">
            <v>0</v>
          </cell>
          <cell r="C1281">
            <v>0</v>
          </cell>
        </row>
        <row r="1282">
          <cell r="A1282">
            <v>0</v>
          </cell>
          <cell r="B1282">
            <v>0</v>
          </cell>
          <cell r="C1282">
            <v>0</v>
          </cell>
        </row>
        <row r="1283">
          <cell r="A1283">
            <v>0</v>
          </cell>
          <cell r="B1283">
            <v>0</v>
          </cell>
          <cell r="C1283">
            <v>0</v>
          </cell>
        </row>
        <row r="1285">
          <cell r="B1285" t="str">
            <v>MANO DE OBRA</v>
          </cell>
        </row>
        <row r="1286">
          <cell r="B1286">
            <v>0</v>
          </cell>
          <cell r="C1286">
            <v>0</v>
          </cell>
        </row>
        <row r="1287">
          <cell r="A1287">
            <v>0</v>
          </cell>
          <cell r="B1287">
            <v>0</v>
          </cell>
          <cell r="C1287">
            <v>0</v>
          </cell>
        </row>
        <row r="1288">
          <cell r="A1288">
            <v>0</v>
          </cell>
          <cell r="B1288">
            <v>0</v>
          </cell>
          <cell r="C1288">
            <v>0</v>
          </cell>
        </row>
        <row r="1289">
          <cell r="A1289">
            <v>0</v>
          </cell>
          <cell r="B1289">
            <v>0</v>
          </cell>
          <cell r="C1289">
            <v>0</v>
          </cell>
        </row>
        <row r="1291">
          <cell r="B1291" t="str">
            <v>TRANSPORTE</v>
          </cell>
        </row>
        <row r="1293">
          <cell r="A1293">
            <v>0</v>
          </cell>
          <cell r="B1293">
            <v>0</v>
          </cell>
          <cell r="C1293">
            <v>0</v>
          </cell>
        </row>
        <row r="1294">
          <cell r="A1294">
            <v>0</v>
          </cell>
          <cell r="B1294">
            <v>0</v>
          </cell>
          <cell r="C1294">
            <v>0</v>
          </cell>
        </row>
        <row r="1295">
          <cell r="A1295">
            <v>0</v>
          </cell>
          <cell r="B1295">
            <v>0</v>
          </cell>
          <cell r="C1295">
            <v>0</v>
          </cell>
        </row>
        <row r="1300">
          <cell r="A1300" t="str">
            <v>CODIGO</v>
          </cell>
          <cell r="B1300" t="str">
            <v>ITEM</v>
          </cell>
          <cell r="C1300" t="str">
            <v>UNIDAD</v>
          </cell>
        </row>
        <row r="1301">
          <cell r="D1301">
            <v>0</v>
          </cell>
        </row>
        <row r="1302">
          <cell r="B1302" t="str">
            <v>CODIGO</v>
          </cell>
        </row>
        <row r="1303">
          <cell r="A1303" t="str">
            <v>CODIGO</v>
          </cell>
          <cell r="B1303" t="str">
            <v>RECURSOS</v>
          </cell>
          <cell r="C1303" t="str">
            <v>UNIDAD</v>
          </cell>
          <cell r="D1303" t="str">
            <v>CANT.</v>
          </cell>
        </row>
        <row r="1304">
          <cell r="B1304" t="str">
            <v>MATERIALES</v>
          </cell>
        </row>
        <row r="1305">
          <cell r="B1305">
            <v>0</v>
          </cell>
          <cell r="C1305">
            <v>0</v>
          </cell>
        </row>
        <row r="1306">
          <cell r="B1306">
            <v>0</v>
          </cell>
          <cell r="C1306">
            <v>0</v>
          </cell>
        </row>
        <row r="1307">
          <cell r="B1307">
            <v>0</v>
          </cell>
          <cell r="C1307">
            <v>0</v>
          </cell>
        </row>
        <row r="1308">
          <cell r="B1308">
            <v>0</v>
          </cell>
          <cell r="C1308">
            <v>0</v>
          </cell>
        </row>
        <row r="1310">
          <cell r="B1310" t="str">
            <v>EQUIPO</v>
          </cell>
        </row>
        <row r="1311">
          <cell r="B1311" t="str">
            <v>HTA MENOR (5% de M. de O.)</v>
          </cell>
        </row>
        <row r="1312">
          <cell r="A1312">
            <v>0</v>
          </cell>
          <cell r="B1312">
            <v>0</v>
          </cell>
          <cell r="C1312">
            <v>0</v>
          </cell>
        </row>
        <row r="1313">
          <cell r="A1313">
            <v>0</v>
          </cell>
          <cell r="B1313">
            <v>0</v>
          </cell>
          <cell r="C1313">
            <v>0</v>
          </cell>
        </row>
        <row r="1314">
          <cell r="A1314">
            <v>0</v>
          </cell>
          <cell r="B1314">
            <v>0</v>
          </cell>
          <cell r="C1314">
            <v>0</v>
          </cell>
        </row>
        <row r="1316">
          <cell r="B1316" t="str">
            <v>MANO DE OBRA</v>
          </cell>
        </row>
        <row r="1317">
          <cell r="B1317">
            <v>0</v>
          </cell>
          <cell r="C1317">
            <v>0</v>
          </cell>
        </row>
        <row r="1318">
          <cell r="A1318">
            <v>0</v>
          </cell>
          <cell r="B1318">
            <v>0</v>
          </cell>
          <cell r="C1318">
            <v>0</v>
          </cell>
        </row>
        <row r="1319">
          <cell r="A1319">
            <v>0</v>
          </cell>
          <cell r="B1319">
            <v>0</v>
          </cell>
          <cell r="C1319">
            <v>0</v>
          </cell>
        </row>
        <row r="1320">
          <cell r="A1320">
            <v>0</v>
          </cell>
          <cell r="B1320">
            <v>0</v>
          </cell>
          <cell r="C1320">
            <v>0</v>
          </cell>
        </row>
        <row r="1322">
          <cell r="B1322" t="str">
            <v>TRANSPORTE</v>
          </cell>
        </row>
        <row r="1324">
          <cell r="A1324">
            <v>0</v>
          </cell>
          <cell r="B1324">
            <v>0</v>
          </cell>
          <cell r="C1324">
            <v>0</v>
          </cell>
        </row>
        <row r="1325">
          <cell r="A1325">
            <v>0</v>
          </cell>
          <cell r="B1325">
            <v>0</v>
          </cell>
          <cell r="C1325">
            <v>0</v>
          </cell>
        </row>
        <row r="1326">
          <cell r="A1326">
            <v>0</v>
          </cell>
          <cell r="B1326">
            <v>0</v>
          </cell>
          <cell r="C1326">
            <v>0</v>
          </cell>
        </row>
        <row r="1332">
          <cell r="A1332" t="str">
            <v>CODIGO</v>
          </cell>
          <cell r="B1332" t="str">
            <v>ITEM</v>
          </cell>
          <cell r="C1332" t="str">
            <v>UNIDAD</v>
          </cell>
        </row>
        <row r="1333">
          <cell r="D1333">
            <v>0</v>
          </cell>
        </row>
        <row r="1334">
          <cell r="B1334" t="str">
            <v>CODIGO</v>
          </cell>
        </row>
        <row r="1335">
          <cell r="A1335" t="str">
            <v>CODIGO</v>
          </cell>
          <cell r="B1335" t="str">
            <v>RECURSOS</v>
          </cell>
          <cell r="C1335" t="str">
            <v>UNIDAD</v>
          </cell>
          <cell r="D1335" t="str">
            <v>CANT.</v>
          </cell>
        </row>
        <row r="1336">
          <cell r="B1336" t="str">
            <v>MATERIALES</v>
          </cell>
        </row>
        <row r="1337">
          <cell r="B1337">
            <v>0</v>
          </cell>
          <cell r="C1337">
            <v>0</v>
          </cell>
        </row>
        <row r="1338">
          <cell r="B1338">
            <v>0</v>
          </cell>
          <cell r="C1338">
            <v>0</v>
          </cell>
        </row>
        <row r="1339">
          <cell r="B1339">
            <v>0</v>
          </cell>
          <cell r="C1339">
            <v>0</v>
          </cell>
        </row>
        <row r="1340">
          <cell r="B1340">
            <v>0</v>
          </cell>
          <cell r="C1340">
            <v>0</v>
          </cell>
        </row>
        <row r="1342">
          <cell r="B1342" t="str">
            <v>EQUIPO</v>
          </cell>
        </row>
        <row r="1343">
          <cell r="B1343" t="str">
            <v>HTA MENOR (5% de M. de O.)</v>
          </cell>
        </row>
        <row r="1344">
          <cell r="A1344">
            <v>0</v>
          </cell>
          <cell r="B1344">
            <v>0</v>
          </cell>
          <cell r="C1344">
            <v>0</v>
          </cell>
        </row>
        <row r="1345">
          <cell r="A1345">
            <v>0</v>
          </cell>
          <cell r="B1345">
            <v>0</v>
          </cell>
          <cell r="C1345">
            <v>0</v>
          </cell>
        </row>
        <row r="1346">
          <cell r="A1346">
            <v>0</v>
          </cell>
          <cell r="B1346">
            <v>0</v>
          </cell>
          <cell r="C1346">
            <v>0</v>
          </cell>
        </row>
        <row r="1348">
          <cell r="B1348" t="str">
            <v>MANO DE OBRA</v>
          </cell>
        </row>
        <row r="1349">
          <cell r="B1349">
            <v>0</v>
          </cell>
          <cell r="C1349">
            <v>0</v>
          </cell>
        </row>
        <row r="1350">
          <cell r="A1350">
            <v>0</v>
          </cell>
          <cell r="B1350">
            <v>0</v>
          </cell>
          <cell r="C1350">
            <v>0</v>
          </cell>
        </row>
        <row r="1351">
          <cell r="A1351">
            <v>0</v>
          </cell>
          <cell r="B1351">
            <v>0</v>
          </cell>
          <cell r="C1351">
            <v>0</v>
          </cell>
        </row>
        <row r="1352">
          <cell r="A1352">
            <v>0</v>
          </cell>
          <cell r="B1352">
            <v>0</v>
          </cell>
          <cell r="C1352">
            <v>0</v>
          </cell>
        </row>
        <row r="1354">
          <cell r="B1354" t="str">
            <v>TRANSPORTE</v>
          </cell>
        </row>
        <row r="1356">
          <cell r="A1356">
            <v>0</v>
          </cell>
          <cell r="B1356">
            <v>0</v>
          </cell>
          <cell r="C1356">
            <v>0</v>
          </cell>
        </row>
        <row r="1357">
          <cell r="A1357">
            <v>0</v>
          </cell>
          <cell r="B1357">
            <v>0</v>
          </cell>
          <cell r="C1357">
            <v>0</v>
          </cell>
        </row>
        <row r="1358">
          <cell r="A1358">
            <v>0</v>
          </cell>
          <cell r="B1358">
            <v>0</v>
          </cell>
          <cell r="C1358">
            <v>0</v>
          </cell>
        </row>
        <row r="1363">
          <cell r="A1363" t="str">
            <v>CODIGO</v>
          </cell>
          <cell r="B1363" t="str">
            <v>ITEM</v>
          </cell>
          <cell r="C1363" t="str">
            <v>UNIDAD</v>
          </cell>
        </row>
        <row r="1364">
          <cell r="D1364">
            <v>0</v>
          </cell>
        </row>
        <row r="1365">
          <cell r="B1365" t="str">
            <v>CODIGO</v>
          </cell>
        </row>
        <row r="1366">
          <cell r="A1366" t="str">
            <v>CODIGO</v>
          </cell>
          <cell r="B1366" t="str">
            <v>RECURSOS</v>
          </cell>
          <cell r="C1366" t="str">
            <v>UNIDAD</v>
          </cell>
          <cell r="D1366" t="str">
            <v>CANT.</v>
          </cell>
        </row>
        <row r="1367">
          <cell r="B1367" t="str">
            <v>MATERIALES</v>
          </cell>
        </row>
        <row r="1368">
          <cell r="B1368">
            <v>0</v>
          </cell>
          <cell r="C1368">
            <v>0</v>
          </cell>
        </row>
        <row r="1369">
          <cell r="B1369">
            <v>0</v>
          </cell>
          <cell r="C1369">
            <v>0</v>
          </cell>
        </row>
        <row r="1370">
          <cell r="B1370">
            <v>0</v>
          </cell>
          <cell r="C1370">
            <v>0</v>
          </cell>
        </row>
        <row r="1371">
          <cell r="B1371">
            <v>0</v>
          </cell>
          <cell r="C1371">
            <v>0</v>
          </cell>
        </row>
        <row r="1373">
          <cell r="B1373" t="str">
            <v>EQUIPO</v>
          </cell>
        </row>
        <row r="1374">
          <cell r="B1374" t="str">
            <v>HTA MENOR (5% de M. de O.)</v>
          </cell>
        </row>
        <row r="1375">
          <cell r="A1375">
            <v>0</v>
          </cell>
          <cell r="B1375">
            <v>0</v>
          </cell>
          <cell r="C1375">
            <v>0</v>
          </cell>
        </row>
        <row r="1376">
          <cell r="A1376">
            <v>0</v>
          </cell>
          <cell r="B1376">
            <v>0</v>
          </cell>
          <cell r="C1376">
            <v>0</v>
          </cell>
        </row>
        <row r="1377">
          <cell r="A1377">
            <v>0</v>
          </cell>
          <cell r="B1377">
            <v>0</v>
          </cell>
          <cell r="C1377">
            <v>0</v>
          </cell>
        </row>
        <row r="1379">
          <cell r="B1379" t="str">
            <v>MANO DE OBRA</v>
          </cell>
        </row>
        <row r="1380">
          <cell r="B1380">
            <v>0</v>
          </cell>
          <cell r="C1380">
            <v>0</v>
          </cell>
        </row>
        <row r="1381">
          <cell r="A1381">
            <v>0</v>
          </cell>
          <cell r="B1381">
            <v>0</v>
          </cell>
          <cell r="C1381">
            <v>0</v>
          </cell>
        </row>
        <row r="1382">
          <cell r="A1382">
            <v>0</v>
          </cell>
          <cell r="B1382">
            <v>0</v>
          </cell>
          <cell r="C1382">
            <v>0</v>
          </cell>
        </row>
        <row r="1383">
          <cell r="A1383">
            <v>0</v>
          </cell>
          <cell r="B1383">
            <v>0</v>
          </cell>
          <cell r="C1383">
            <v>0</v>
          </cell>
        </row>
        <row r="1385">
          <cell r="B1385" t="str">
            <v>TRANSPORTE</v>
          </cell>
        </row>
        <row r="1387">
          <cell r="A1387">
            <v>0</v>
          </cell>
          <cell r="B1387">
            <v>0</v>
          </cell>
          <cell r="C1387">
            <v>0</v>
          </cell>
        </row>
        <row r="1388">
          <cell r="A1388">
            <v>0</v>
          </cell>
          <cell r="B1388">
            <v>0</v>
          </cell>
          <cell r="C1388">
            <v>0</v>
          </cell>
        </row>
        <row r="1389">
          <cell r="A1389">
            <v>0</v>
          </cell>
          <cell r="B1389">
            <v>0</v>
          </cell>
          <cell r="C1389">
            <v>0</v>
          </cell>
        </row>
        <row r="1394">
          <cell r="A1394" t="str">
            <v>CODIGO</v>
          </cell>
          <cell r="B1394" t="str">
            <v>ITEM</v>
          </cell>
          <cell r="C1394" t="str">
            <v>UNIDAD</v>
          </cell>
        </row>
        <row r="1395">
          <cell r="D1395">
            <v>0</v>
          </cell>
        </row>
        <row r="1396">
          <cell r="B1396" t="str">
            <v>CODIGO</v>
          </cell>
        </row>
        <row r="1397">
          <cell r="A1397" t="str">
            <v>CODIGO</v>
          </cell>
          <cell r="B1397" t="str">
            <v>RECURSOS</v>
          </cell>
          <cell r="C1397" t="str">
            <v>UNIDAD</v>
          </cell>
          <cell r="D1397" t="str">
            <v>CANT.</v>
          </cell>
        </row>
        <row r="1398">
          <cell r="B1398" t="str">
            <v>MATERIALES</v>
          </cell>
        </row>
        <row r="1399">
          <cell r="B1399">
            <v>0</v>
          </cell>
          <cell r="C1399">
            <v>0</v>
          </cell>
        </row>
        <row r="1400">
          <cell r="B1400">
            <v>0</v>
          </cell>
          <cell r="C1400">
            <v>0</v>
          </cell>
        </row>
        <row r="1401">
          <cell r="B1401">
            <v>0</v>
          </cell>
          <cell r="C1401">
            <v>0</v>
          </cell>
        </row>
        <row r="1402">
          <cell r="B1402">
            <v>0</v>
          </cell>
          <cell r="C1402">
            <v>0</v>
          </cell>
        </row>
        <row r="1404">
          <cell r="B1404" t="str">
            <v>EQUIPO</v>
          </cell>
        </row>
        <row r="1405">
          <cell r="B1405" t="str">
            <v>HTA MENOR (5% de M. de O.)</v>
          </cell>
        </row>
        <row r="1406">
          <cell r="A1406">
            <v>0</v>
          </cell>
          <cell r="B1406">
            <v>0</v>
          </cell>
          <cell r="C1406">
            <v>0</v>
          </cell>
        </row>
        <row r="1407">
          <cell r="A1407">
            <v>0</v>
          </cell>
          <cell r="B1407">
            <v>0</v>
          </cell>
          <cell r="C1407">
            <v>0</v>
          </cell>
        </row>
        <row r="1408">
          <cell r="A1408">
            <v>0</v>
          </cell>
          <cell r="B1408">
            <v>0</v>
          </cell>
          <cell r="C1408">
            <v>0</v>
          </cell>
        </row>
        <row r="1410">
          <cell r="B1410" t="str">
            <v>MANO DE OBRA</v>
          </cell>
        </row>
        <row r="1411">
          <cell r="B1411">
            <v>0</v>
          </cell>
          <cell r="C1411">
            <v>0</v>
          </cell>
        </row>
        <row r="1412">
          <cell r="A1412">
            <v>0</v>
          </cell>
          <cell r="B1412">
            <v>0</v>
          </cell>
          <cell r="C1412">
            <v>0</v>
          </cell>
        </row>
        <row r="1413">
          <cell r="A1413">
            <v>0</v>
          </cell>
          <cell r="B1413">
            <v>0</v>
          </cell>
          <cell r="C1413">
            <v>0</v>
          </cell>
        </row>
        <row r="1414">
          <cell r="A1414">
            <v>0</v>
          </cell>
          <cell r="B1414">
            <v>0</v>
          </cell>
          <cell r="C1414">
            <v>0</v>
          </cell>
        </row>
        <row r="1416">
          <cell r="B1416" t="str">
            <v>TRANSPORTE</v>
          </cell>
        </row>
        <row r="1418">
          <cell r="A1418">
            <v>0</v>
          </cell>
          <cell r="B1418">
            <v>0</v>
          </cell>
          <cell r="C1418">
            <v>0</v>
          </cell>
        </row>
        <row r="1419">
          <cell r="A1419">
            <v>0</v>
          </cell>
          <cell r="B1419">
            <v>0</v>
          </cell>
          <cell r="C1419">
            <v>0</v>
          </cell>
        </row>
        <row r="1420">
          <cell r="A1420">
            <v>0</v>
          </cell>
          <cell r="B1420">
            <v>0</v>
          </cell>
          <cell r="C1420">
            <v>0</v>
          </cell>
        </row>
        <row r="1425">
          <cell r="A1425" t="str">
            <v>CODIGO</v>
          </cell>
          <cell r="B1425" t="str">
            <v>ITEM</v>
          </cell>
          <cell r="C1425" t="str">
            <v>UNIDAD</v>
          </cell>
        </row>
        <row r="1426">
          <cell r="D1426">
            <v>0</v>
          </cell>
        </row>
        <row r="1427">
          <cell r="B1427" t="str">
            <v>CODIGO</v>
          </cell>
        </row>
        <row r="1428">
          <cell r="A1428" t="str">
            <v>CODIGO</v>
          </cell>
          <cell r="B1428" t="str">
            <v>RECURSOS</v>
          </cell>
          <cell r="C1428" t="str">
            <v>UNIDAD</v>
          </cell>
          <cell r="D1428" t="str">
            <v>CANT.</v>
          </cell>
        </row>
        <row r="1429">
          <cell r="B1429" t="str">
            <v>MATERIALES</v>
          </cell>
        </row>
        <row r="1430">
          <cell r="B1430">
            <v>0</v>
          </cell>
          <cell r="C1430">
            <v>0</v>
          </cell>
        </row>
        <row r="1431">
          <cell r="B1431">
            <v>0</v>
          </cell>
          <cell r="C1431">
            <v>0</v>
          </cell>
        </row>
        <row r="1432">
          <cell r="B1432">
            <v>0</v>
          </cell>
          <cell r="C1432">
            <v>0</v>
          </cell>
        </row>
        <row r="1433">
          <cell r="B1433">
            <v>0</v>
          </cell>
          <cell r="C1433">
            <v>0</v>
          </cell>
        </row>
        <row r="1435">
          <cell r="B1435" t="str">
            <v>EQUIPO</v>
          </cell>
        </row>
        <row r="1436">
          <cell r="B1436" t="str">
            <v>HTA MENOR (5% de M. de O.)</v>
          </cell>
        </row>
        <row r="1437">
          <cell r="A1437">
            <v>0</v>
          </cell>
          <cell r="B1437">
            <v>0</v>
          </cell>
          <cell r="C1437">
            <v>0</v>
          </cell>
        </row>
        <row r="1438">
          <cell r="A1438">
            <v>0</v>
          </cell>
          <cell r="B1438">
            <v>0</v>
          </cell>
          <cell r="C1438">
            <v>0</v>
          </cell>
        </row>
        <row r="1439">
          <cell r="A1439">
            <v>0</v>
          </cell>
          <cell r="B1439">
            <v>0</v>
          </cell>
          <cell r="C1439">
            <v>0</v>
          </cell>
        </row>
        <row r="1441">
          <cell r="B1441" t="str">
            <v>MANO DE OBRA</v>
          </cell>
        </row>
        <row r="1442">
          <cell r="B1442">
            <v>0</v>
          </cell>
          <cell r="C1442">
            <v>0</v>
          </cell>
        </row>
        <row r="1443">
          <cell r="A1443">
            <v>0</v>
          </cell>
          <cell r="B1443">
            <v>0</v>
          </cell>
          <cell r="C1443">
            <v>0</v>
          </cell>
        </row>
        <row r="1444">
          <cell r="A1444">
            <v>0</v>
          </cell>
          <cell r="B1444">
            <v>0</v>
          </cell>
          <cell r="C1444">
            <v>0</v>
          </cell>
        </row>
        <row r="1445">
          <cell r="A1445">
            <v>0</v>
          </cell>
          <cell r="B1445">
            <v>0</v>
          </cell>
          <cell r="C1445">
            <v>0</v>
          </cell>
        </row>
        <row r="1447">
          <cell r="B1447" t="str">
            <v>TRANSPORTE</v>
          </cell>
        </row>
        <row r="1449">
          <cell r="A1449">
            <v>0</v>
          </cell>
          <cell r="B1449">
            <v>0</v>
          </cell>
          <cell r="C1449">
            <v>0</v>
          </cell>
        </row>
        <row r="1450">
          <cell r="A1450">
            <v>0</v>
          </cell>
          <cell r="B1450">
            <v>0</v>
          </cell>
          <cell r="C1450">
            <v>0</v>
          </cell>
        </row>
        <row r="1451">
          <cell r="A1451">
            <v>0</v>
          </cell>
          <cell r="B1451">
            <v>0</v>
          </cell>
          <cell r="C1451">
            <v>0</v>
          </cell>
        </row>
        <row r="1456">
          <cell r="A1456" t="str">
            <v>CODIGO</v>
          </cell>
          <cell r="B1456" t="str">
            <v>ITEM</v>
          </cell>
          <cell r="C1456" t="str">
            <v>UNIDAD</v>
          </cell>
        </row>
        <row r="1457">
          <cell r="D1457">
            <v>0</v>
          </cell>
        </row>
        <row r="1458">
          <cell r="B1458" t="str">
            <v>CODIGO</v>
          </cell>
        </row>
        <row r="1459">
          <cell r="A1459" t="str">
            <v>CODIGO</v>
          </cell>
          <cell r="B1459" t="str">
            <v>RECURSOS</v>
          </cell>
          <cell r="C1459" t="str">
            <v>UNIDAD</v>
          </cell>
          <cell r="D1459" t="str">
            <v>CANT.</v>
          </cell>
        </row>
        <row r="1460">
          <cell r="B1460" t="str">
            <v>MATERIALES</v>
          </cell>
        </row>
        <row r="1461">
          <cell r="B1461">
            <v>0</v>
          </cell>
          <cell r="C1461">
            <v>0</v>
          </cell>
        </row>
        <row r="1462">
          <cell r="B1462">
            <v>0</v>
          </cell>
          <cell r="C1462">
            <v>0</v>
          </cell>
        </row>
        <row r="1463">
          <cell r="B1463">
            <v>0</v>
          </cell>
          <cell r="C1463">
            <v>0</v>
          </cell>
        </row>
        <row r="1464">
          <cell r="B1464">
            <v>0</v>
          </cell>
          <cell r="C1464">
            <v>0</v>
          </cell>
        </row>
        <row r="1466">
          <cell r="B1466" t="str">
            <v>EQUIPO</v>
          </cell>
        </row>
        <row r="1467">
          <cell r="B1467" t="str">
            <v>HTA MENOR (5% de M. de O.)</v>
          </cell>
        </row>
        <row r="1468">
          <cell r="A1468">
            <v>0</v>
          </cell>
          <cell r="B1468">
            <v>0</v>
          </cell>
          <cell r="C1468">
            <v>0</v>
          </cell>
        </row>
        <row r="1469">
          <cell r="A1469">
            <v>0</v>
          </cell>
          <cell r="B1469">
            <v>0</v>
          </cell>
          <cell r="C1469">
            <v>0</v>
          </cell>
        </row>
        <row r="1470">
          <cell r="A1470">
            <v>0</v>
          </cell>
          <cell r="B1470">
            <v>0</v>
          </cell>
          <cell r="C1470">
            <v>0</v>
          </cell>
        </row>
        <row r="1472">
          <cell r="B1472" t="str">
            <v>MANO DE OBRA</v>
          </cell>
        </row>
        <row r="1473">
          <cell r="B1473">
            <v>0</v>
          </cell>
          <cell r="C1473">
            <v>0</v>
          </cell>
        </row>
        <row r="1474">
          <cell r="A1474">
            <v>0</v>
          </cell>
          <cell r="B1474">
            <v>0</v>
          </cell>
          <cell r="C1474">
            <v>0</v>
          </cell>
        </row>
        <row r="1475">
          <cell r="A1475">
            <v>0</v>
          </cell>
          <cell r="B1475">
            <v>0</v>
          </cell>
          <cell r="C1475">
            <v>0</v>
          </cell>
        </row>
        <row r="1476">
          <cell r="A1476">
            <v>0</v>
          </cell>
          <cell r="B1476">
            <v>0</v>
          </cell>
          <cell r="C1476">
            <v>0</v>
          </cell>
        </row>
        <row r="1478">
          <cell r="B1478" t="str">
            <v>TRANSPORTE</v>
          </cell>
        </row>
        <row r="1480">
          <cell r="A1480">
            <v>0</v>
          </cell>
          <cell r="B1480">
            <v>0</v>
          </cell>
          <cell r="C1480">
            <v>0</v>
          </cell>
        </row>
        <row r="1481">
          <cell r="A1481">
            <v>0</v>
          </cell>
          <cell r="B1481">
            <v>0</v>
          </cell>
          <cell r="C1481">
            <v>0</v>
          </cell>
        </row>
        <row r="1482">
          <cell r="A1482">
            <v>0</v>
          </cell>
          <cell r="B1482">
            <v>0</v>
          </cell>
          <cell r="C1482">
            <v>0</v>
          </cell>
        </row>
        <row r="1487">
          <cell r="A1487" t="str">
            <v>CODIGO</v>
          </cell>
          <cell r="B1487" t="str">
            <v>ITEM</v>
          </cell>
          <cell r="C1487" t="str">
            <v>UNIDAD</v>
          </cell>
        </row>
        <row r="1488">
          <cell r="D1488">
            <v>0</v>
          </cell>
        </row>
        <row r="1489">
          <cell r="B1489" t="str">
            <v>CODIGO</v>
          </cell>
        </row>
        <row r="1490">
          <cell r="A1490" t="str">
            <v>CODIGO</v>
          </cell>
          <cell r="B1490" t="str">
            <v>RECURSOS</v>
          </cell>
          <cell r="C1490" t="str">
            <v>UNIDAD</v>
          </cell>
          <cell r="D1490" t="str">
            <v>CANT.</v>
          </cell>
        </row>
        <row r="1491">
          <cell r="B1491" t="str">
            <v>MATERIALES</v>
          </cell>
        </row>
        <row r="1492">
          <cell r="B1492">
            <v>0</v>
          </cell>
          <cell r="C1492">
            <v>0</v>
          </cell>
        </row>
        <row r="1493">
          <cell r="B1493">
            <v>0</v>
          </cell>
          <cell r="C1493">
            <v>0</v>
          </cell>
        </row>
        <row r="1494">
          <cell r="B1494">
            <v>0</v>
          </cell>
          <cell r="C1494">
            <v>0</v>
          </cell>
        </row>
        <row r="1495">
          <cell r="B1495">
            <v>0</v>
          </cell>
          <cell r="C1495">
            <v>0</v>
          </cell>
        </row>
        <row r="1497">
          <cell r="B1497" t="str">
            <v>EQUIPO</v>
          </cell>
        </row>
        <row r="1498">
          <cell r="B1498" t="str">
            <v>HTA MENOR (5% de M. de O.)</v>
          </cell>
        </row>
        <row r="1499">
          <cell r="A1499">
            <v>0</v>
          </cell>
          <cell r="B1499">
            <v>0</v>
          </cell>
          <cell r="C1499">
            <v>0</v>
          </cell>
        </row>
        <row r="1500">
          <cell r="A1500">
            <v>0</v>
          </cell>
          <cell r="B1500">
            <v>0</v>
          </cell>
          <cell r="C1500">
            <v>0</v>
          </cell>
        </row>
        <row r="1501">
          <cell r="A1501">
            <v>0</v>
          </cell>
          <cell r="B1501">
            <v>0</v>
          </cell>
          <cell r="C1501">
            <v>0</v>
          </cell>
        </row>
        <row r="1503">
          <cell r="B1503" t="str">
            <v>MANO DE OBRA</v>
          </cell>
        </row>
        <row r="1504">
          <cell r="B1504">
            <v>0</v>
          </cell>
          <cell r="C1504">
            <v>0</v>
          </cell>
        </row>
        <row r="1505">
          <cell r="A1505">
            <v>0</v>
          </cell>
          <cell r="B1505">
            <v>0</v>
          </cell>
          <cell r="C1505">
            <v>0</v>
          </cell>
        </row>
        <row r="1506">
          <cell r="A1506">
            <v>0</v>
          </cell>
          <cell r="B1506">
            <v>0</v>
          </cell>
          <cell r="C1506">
            <v>0</v>
          </cell>
        </row>
        <row r="1507">
          <cell r="A1507">
            <v>0</v>
          </cell>
          <cell r="B1507">
            <v>0</v>
          </cell>
          <cell r="C1507">
            <v>0</v>
          </cell>
        </row>
        <row r="1509">
          <cell r="B1509" t="str">
            <v>TRANSPORTE</v>
          </cell>
        </row>
        <row r="1511">
          <cell r="A1511">
            <v>0</v>
          </cell>
          <cell r="B1511">
            <v>0</v>
          </cell>
          <cell r="C1511">
            <v>0</v>
          </cell>
        </row>
        <row r="1512">
          <cell r="A1512">
            <v>0</v>
          </cell>
          <cell r="B1512">
            <v>0</v>
          </cell>
          <cell r="C1512">
            <v>0</v>
          </cell>
        </row>
        <row r="1513">
          <cell r="A1513">
            <v>0</v>
          </cell>
          <cell r="B1513">
            <v>0</v>
          </cell>
          <cell r="C1513">
            <v>0</v>
          </cell>
        </row>
        <row r="1518">
          <cell r="A1518" t="str">
            <v>CODIGO</v>
          </cell>
          <cell r="B1518" t="str">
            <v>ITEM</v>
          </cell>
          <cell r="C1518" t="str">
            <v>UNIDAD</v>
          </cell>
        </row>
        <row r="1519">
          <cell r="D1519">
            <v>0</v>
          </cell>
        </row>
        <row r="1520">
          <cell r="B1520" t="str">
            <v>CODIGO</v>
          </cell>
        </row>
        <row r="1521">
          <cell r="A1521" t="str">
            <v>CODIGO</v>
          </cell>
          <cell r="B1521" t="str">
            <v>RECURSOS</v>
          </cell>
          <cell r="C1521" t="str">
            <v>UNIDAD</v>
          </cell>
          <cell r="D1521" t="str">
            <v>CANT.</v>
          </cell>
        </row>
        <row r="1522">
          <cell r="B1522" t="str">
            <v>MATERIALES</v>
          </cell>
        </row>
        <row r="1523">
          <cell r="B1523">
            <v>0</v>
          </cell>
          <cell r="C1523">
            <v>0</v>
          </cell>
        </row>
        <row r="1524">
          <cell r="B1524">
            <v>0</v>
          </cell>
          <cell r="C1524">
            <v>0</v>
          </cell>
        </row>
        <row r="1525">
          <cell r="B1525">
            <v>0</v>
          </cell>
          <cell r="C1525">
            <v>0</v>
          </cell>
        </row>
        <row r="1526">
          <cell r="B1526">
            <v>0</v>
          </cell>
          <cell r="C1526">
            <v>0</v>
          </cell>
        </row>
        <row r="1528">
          <cell r="B1528" t="str">
            <v>EQUIPO</v>
          </cell>
        </row>
        <row r="1529">
          <cell r="B1529" t="str">
            <v>HTA MENOR (5% de M. de O.)</v>
          </cell>
        </row>
        <row r="1530">
          <cell r="A1530">
            <v>0</v>
          </cell>
          <cell r="B1530">
            <v>0</v>
          </cell>
          <cell r="C1530">
            <v>0</v>
          </cell>
        </row>
        <row r="1531">
          <cell r="A1531">
            <v>0</v>
          </cell>
          <cell r="B1531">
            <v>0</v>
          </cell>
          <cell r="C1531">
            <v>0</v>
          </cell>
        </row>
        <row r="1532">
          <cell r="A1532">
            <v>0</v>
          </cell>
          <cell r="B1532">
            <v>0</v>
          </cell>
          <cell r="C1532">
            <v>0</v>
          </cell>
        </row>
        <row r="1534">
          <cell r="B1534" t="str">
            <v>MANO DE OBRA</v>
          </cell>
        </row>
        <row r="1535">
          <cell r="B1535">
            <v>0</v>
          </cell>
          <cell r="C1535">
            <v>0</v>
          </cell>
        </row>
        <row r="1536">
          <cell r="A1536">
            <v>0</v>
          </cell>
          <cell r="B1536">
            <v>0</v>
          </cell>
          <cell r="C1536">
            <v>0</v>
          </cell>
        </row>
        <row r="1537">
          <cell r="A1537">
            <v>0</v>
          </cell>
          <cell r="B1537">
            <v>0</v>
          </cell>
          <cell r="C1537">
            <v>0</v>
          </cell>
        </row>
        <row r="1538">
          <cell r="A1538">
            <v>0</v>
          </cell>
          <cell r="B1538">
            <v>0</v>
          </cell>
          <cell r="C1538">
            <v>0</v>
          </cell>
        </row>
        <row r="1540">
          <cell r="B1540" t="str">
            <v>TRANSPORTE</v>
          </cell>
        </row>
        <row r="1542">
          <cell r="A1542">
            <v>0</v>
          </cell>
          <cell r="B1542">
            <v>0</v>
          </cell>
          <cell r="C1542">
            <v>0</v>
          </cell>
        </row>
        <row r="1543">
          <cell r="A1543">
            <v>0</v>
          </cell>
          <cell r="B1543">
            <v>0</v>
          </cell>
          <cell r="C1543">
            <v>0</v>
          </cell>
        </row>
        <row r="1544">
          <cell r="A1544">
            <v>0</v>
          </cell>
          <cell r="B1544">
            <v>0</v>
          </cell>
          <cell r="C1544">
            <v>0</v>
          </cell>
        </row>
        <row r="1549">
          <cell r="A1549" t="str">
            <v>CODIGO</v>
          </cell>
          <cell r="B1549" t="str">
            <v>ITEM</v>
          </cell>
          <cell r="C1549" t="str">
            <v>UNIDAD</v>
          </cell>
        </row>
        <row r="1550">
          <cell r="D1550">
            <v>0</v>
          </cell>
        </row>
        <row r="1551">
          <cell r="B1551" t="str">
            <v>CODIGO</v>
          </cell>
        </row>
        <row r="1552">
          <cell r="A1552" t="str">
            <v>CODIGO</v>
          </cell>
          <cell r="B1552" t="str">
            <v>RECURSOS</v>
          </cell>
          <cell r="C1552" t="str">
            <v>UNIDAD</v>
          </cell>
          <cell r="D1552" t="str">
            <v>CANT.</v>
          </cell>
        </row>
        <row r="1553">
          <cell r="B1553" t="str">
            <v>MATERIALES</v>
          </cell>
        </row>
        <row r="1554">
          <cell r="B1554">
            <v>0</v>
          </cell>
          <cell r="C1554">
            <v>0</v>
          </cell>
        </row>
        <row r="1555">
          <cell r="B1555">
            <v>0</v>
          </cell>
          <cell r="C1555">
            <v>0</v>
          </cell>
        </row>
        <row r="1556">
          <cell r="B1556">
            <v>0</v>
          </cell>
          <cell r="C1556">
            <v>0</v>
          </cell>
        </row>
        <row r="1557">
          <cell r="B1557">
            <v>0</v>
          </cell>
          <cell r="C1557">
            <v>0</v>
          </cell>
        </row>
        <row r="1559">
          <cell r="B1559" t="str">
            <v>EQUIPO</v>
          </cell>
        </row>
        <row r="1560">
          <cell r="B1560" t="str">
            <v>HTA MENOR (5% de M. de O.)</v>
          </cell>
        </row>
        <row r="1561">
          <cell r="A1561">
            <v>0</v>
          </cell>
          <cell r="B1561">
            <v>0</v>
          </cell>
          <cell r="C1561">
            <v>0</v>
          </cell>
        </row>
        <row r="1562">
          <cell r="A1562">
            <v>0</v>
          </cell>
          <cell r="B1562">
            <v>0</v>
          </cell>
          <cell r="C1562">
            <v>0</v>
          </cell>
        </row>
        <row r="1563">
          <cell r="A1563">
            <v>0</v>
          </cell>
          <cell r="B1563">
            <v>0</v>
          </cell>
          <cell r="C1563">
            <v>0</v>
          </cell>
        </row>
        <row r="1565">
          <cell r="B1565" t="str">
            <v>MANO DE OBRA</v>
          </cell>
        </row>
        <row r="1566">
          <cell r="B1566">
            <v>0</v>
          </cell>
          <cell r="C1566">
            <v>0</v>
          </cell>
        </row>
        <row r="1567">
          <cell r="A1567">
            <v>0</v>
          </cell>
          <cell r="B1567">
            <v>0</v>
          </cell>
          <cell r="C1567">
            <v>0</v>
          </cell>
        </row>
        <row r="1568">
          <cell r="A1568">
            <v>0</v>
          </cell>
          <cell r="B1568">
            <v>0</v>
          </cell>
          <cell r="C1568">
            <v>0</v>
          </cell>
        </row>
        <row r="1569">
          <cell r="A1569">
            <v>0</v>
          </cell>
          <cell r="B1569">
            <v>0</v>
          </cell>
          <cell r="C1569">
            <v>0</v>
          </cell>
        </row>
        <row r="1571">
          <cell r="B1571" t="str">
            <v>TRANSPORTE</v>
          </cell>
        </row>
        <row r="1573">
          <cell r="A1573">
            <v>0</v>
          </cell>
          <cell r="B1573">
            <v>0</v>
          </cell>
          <cell r="C1573">
            <v>0</v>
          </cell>
        </row>
        <row r="1574">
          <cell r="A1574">
            <v>0</v>
          </cell>
          <cell r="B1574">
            <v>0</v>
          </cell>
          <cell r="C1574">
            <v>0</v>
          </cell>
        </row>
        <row r="1575">
          <cell r="A1575">
            <v>0</v>
          </cell>
          <cell r="B1575">
            <v>0</v>
          </cell>
          <cell r="C1575">
            <v>0</v>
          </cell>
        </row>
        <row r="1580">
          <cell r="A1580" t="str">
            <v>CODIGO</v>
          </cell>
          <cell r="B1580" t="str">
            <v>ITEM</v>
          </cell>
          <cell r="C1580" t="str">
            <v>UNIDAD</v>
          </cell>
        </row>
        <row r="1581">
          <cell r="D1581">
            <v>0</v>
          </cell>
        </row>
        <row r="1582">
          <cell r="B1582" t="str">
            <v>CODIGO</v>
          </cell>
        </row>
        <row r="1583">
          <cell r="A1583" t="str">
            <v>CODIGO</v>
          </cell>
          <cell r="B1583" t="str">
            <v>RECURSOS</v>
          </cell>
          <cell r="C1583" t="str">
            <v>UNIDAD</v>
          </cell>
          <cell r="D1583" t="str">
            <v>CANT.</v>
          </cell>
        </row>
        <row r="1584">
          <cell r="B1584" t="str">
            <v>MATERIALES</v>
          </cell>
        </row>
        <row r="1585">
          <cell r="B1585">
            <v>0</v>
          </cell>
          <cell r="C1585">
            <v>0</v>
          </cell>
        </row>
        <row r="1586">
          <cell r="B1586">
            <v>0</v>
          </cell>
          <cell r="C1586">
            <v>0</v>
          </cell>
        </row>
        <row r="1587">
          <cell r="B1587">
            <v>0</v>
          </cell>
          <cell r="C1587">
            <v>0</v>
          </cell>
        </row>
        <row r="1588">
          <cell r="B1588">
            <v>0</v>
          </cell>
          <cell r="C1588">
            <v>0</v>
          </cell>
        </row>
        <row r="1590">
          <cell r="B1590" t="str">
            <v>EQUIPO</v>
          </cell>
        </row>
        <row r="1591">
          <cell r="B1591" t="str">
            <v>HTA MENOR (5% de M. de O.)</v>
          </cell>
        </row>
        <row r="1592">
          <cell r="A1592">
            <v>0</v>
          </cell>
          <cell r="B1592">
            <v>0</v>
          </cell>
          <cell r="C1592">
            <v>0</v>
          </cell>
        </row>
        <row r="1593">
          <cell r="A1593">
            <v>0</v>
          </cell>
          <cell r="B1593">
            <v>0</v>
          </cell>
          <cell r="C1593">
            <v>0</v>
          </cell>
        </row>
        <row r="1594">
          <cell r="A1594">
            <v>0</v>
          </cell>
          <cell r="B1594">
            <v>0</v>
          </cell>
          <cell r="C1594">
            <v>0</v>
          </cell>
        </row>
        <row r="1596">
          <cell r="B1596" t="str">
            <v>MANO DE OBRA</v>
          </cell>
        </row>
        <row r="1597">
          <cell r="B1597">
            <v>0</v>
          </cell>
          <cell r="C1597">
            <v>0</v>
          </cell>
        </row>
        <row r="1598">
          <cell r="A1598">
            <v>0</v>
          </cell>
          <cell r="B1598">
            <v>0</v>
          </cell>
          <cell r="C1598">
            <v>0</v>
          </cell>
        </row>
        <row r="1599">
          <cell r="A1599">
            <v>0</v>
          </cell>
          <cell r="B1599">
            <v>0</v>
          </cell>
          <cell r="C1599">
            <v>0</v>
          </cell>
        </row>
        <row r="1600">
          <cell r="A1600">
            <v>0</v>
          </cell>
          <cell r="B1600">
            <v>0</v>
          </cell>
          <cell r="C1600">
            <v>0</v>
          </cell>
        </row>
        <row r="1602">
          <cell r="B1602" t="str">
            <v>TRANSPORTE</v>
          </cell>
        </row>
        <row r="1604">
          <cell r="A1604">
            <v>0</v>
          </cell>
          <cell r="B1604">
            <v>0</v>
          </cell>
          <cell r="C1604">
            <v>0</v>
          </cell>
        </row>
        <row r="1605">
          <cell r="A1605">
            <v>0</v>
          </cell>
          <cell r="B1605">
            <v>0</v>
          </cell>
          <cell r="C1605">
            <v>0</v>
          </cell>
        </row>
        <row r="1606">
          <cell r="A1606">
            <v>0</v>
          </cell>
          <cell r="B1606">
            <v>0</v>
          </cell>
          <cell r="C1606">
            <v>0</v>
          </cell>
        </row>
        <row r="1611">
          <cell r="A1611" t="str">
            <v>CODIGO</v>
          </cell>
          <cell r="B1611" t="str">
            <v>ITEM</v>
          </cell>
          <cell r="C1611" t="str">
            <v>UNIDAD</v>
          </cell>
        </row>
        <row r="1612">
          <cell r="D1612">
            <v>0</v>
          </cell>
        </row>
        <row r="1613">
          <cell r="B1613" t="str">
            <v>CODIGO</v>
          </cell>
        </row>
        <row r="1614">
          <cell r="A1614" t="str">
            <v>CODIGO</v>
          </cell>
          <cell r="B1614" t="str">
            <v>RECURSOS</v>
          </cell>
          <cell r="C1614" t="str">
            <v>UNIDAD</v>
          </cell>
          <cell r="D1614" t="str">
            <v>CANT.</v>
          </cell>
        </row>
        <row r="1615">
          <cell r="B1615" t="str">
            <v>MATERIALES</v>
          </cell>
        </row>
        <row r="1616">
          <cell r="B1616">
            <v>0</v>
          </cell>
          <cell r="C1616">
            <v>0</v>
          </cell>
        </row>
        <row r="1617">
          <cell r="B1617">
            <v>0</v>
          </cell>
          <cell r="C1617">
            <v>0</v>
          </cell>
        </row>
        <row r="1618">
          <cell r="B1618">
            <v>0</v>
          </cell>
          <cell r="C1618">
            <v>0</v>
          </cell>
        </row>
        <row r="1619">
          <cell r="B1619">
            <v>0</v>
          </cell>
          <cell r="C1619">
            <v>0</v>
          </cell>
        </row>
        <row r="1621">
          <cell r="B1621" t="str">
            <v>EQUIPO</v>
          </cell>
        </row>
        <row r="1622">
          <cell r="B1622" t="str">
            <v>HTA MENOR (5% de M. de O.)</v>
          </cell>
        </row>
        <row r="1623">
          <cell r="A1623">
            <v>0</v>
          </cell>
          <cell r="B1623">
            <v>0</v>
          </cell>
          <cell r="C1623">
            <v>0</v>
          </cell>
        </row>
        <row r="1624">
          <cell r="A1624">
            <v>0</v>
          </cell>
          <cell r="B1624">
            <v>0</v>
          </cell>
          <cell r="C1624">
            <v>0</v>
          </cell>
        </row>
        <row r="1625">
          <cell r="A1625">
            <v>0</v>
          </cell>
          <cell r="B1625">
            <v>0</v>
          </cell>
          <cell r="C1625">
            <v>0</v>
          </cell>
        </row>
        <row r="1627">
          <cell r="B1627" t="str">
            <v>MANO DE OBRA</v>
          </cell>
        </row>
        <row r="1628">
          <cell r="B1628">
            <v>0</v>
          </cell>
          <cell r="C1628">
            <v>0</v>
          </cell>
        </row>
        <row r="1629">
          <cell r="A1629">
            <v>0</v>
          </cell>
          <cell r="B1629">
            <v>0</v>
          </cell>
          <cell r="C1629">
            <v>0</v>
          </cell>
        </row>
        <row r="1630">
          <cell r="A1630">
            <v>0</v>
          </cell>
          <cell r="B1630">
            <v>0</v>
          </cell>
          <cell r="C1630">
            <v>0</v>
          </cell>
        </row>
        <row r="1631">
          <cell r="A1631">
            <v>0</v>
          </cell>
          <cell r="B1631">
            <v>0</v>
          </cell>
          <cell r="C1631">
            <v>0</v>
          </cell>
        </row>
        <row r="1633">
          <cell r="B1633" t="str">
            <v>TRANSPORTE</v>
          </cell>
        </row>
        <row r="1635">
          <cell r="A1635">
            <v>0</v>
          </cell>
          <cell r="B1635">
            <v>0</v>
          </cell>
          <cell r="C1635">
            <v>0</v>
          </cell>
        </row>
        <row r="1636">
          <cell r="A1636">
            <v>0</v>
          </cell>
          <cell r="B1636">
            <v>0</v>
          </cell>
          <cell r="C1636">
            <v>0</v>
          </cell>
        </row>
        <row r="1637">
          <cell r="A1637">
            <v>0</v>
          </cell>
          <cell r="B1637">
            <v>0</v>
          </cell>
          <cell r="C1637">
            <v>0</v>
          </cell>
        </row>
        <row r="1642">
          <cell r="A1642" t="str">
            <v>CODIGO</v>
          </cell>
          <cell r="B1642" t="str">
            <v>ITEM</v>
          </cell>
          <cell r="C1642" t="str">
            <v>UNIDAD</v>
          </cell>
        </row>
        <row r="1643">
          <cell r="D1643">
            <v>0</v>
          </cell>
        </row>
        <row r="1644">
          <cell r="B1644" t="str">
            <v>CODIGO</v>
          </cell>
        </row>
        <row r="1645">
          <cell r="A1645" t="str">
            <v>CODIGO</v>
          </cell>
          <cell r="B1645" t="str">
            <v>RECURSOS</v>
          </cell>
          <cell r="C1645" t="str">
            <v>UNIDAD</v>
          </cell>
          <cell r="D1645" t="str">
            <v>CANT.</v>
          </cell>
        </row>
        <row r="1646">
          <cell r="B1646" t="str">
            <v>MATERIALES</v>
          </cell>
        </row>
        <row r="1647">
          <cell r="B1647">
            <v>0</v>
          </cell>
          <cell r="C1647">
            <v>0</v>
          </cell>
        </row>
        <row r="1648">
          <cell r="B1648">
            <v>0</v>
          </cell>
          <cell r="C1648">
            <v>0</v>
          </cell>
        </row>
        <row r="1649">
          <cell r="B1649">
            <v>0</v>
          </cell>
          <cell r="C1649">
            <v>0</v>
          </cell>
        </row>
        <row r="1650">
          <cell r="B1650">
            <v>0</v>
          </cell>
          <cell r="C1650">
            <v>0</v>
          </cell>
        </row>
        <row r="1652">
          <cell r="B1652" t="str">
            <v>EQUIPO</v>
          </cell>
        </row>
        <row r="1653">
          <cell r="B1653" t="str">
            <v>HTA MENOR (5% de M. de O.)</v>
          </cell>
        </row>
        <row r="1654">
          <cell r="A1654">
            <v>0</v>
          </cell>
          <cell r="B1654">
            <v>0</v>
          </cell>
          <cell r="C1654">
            <v>0</v>
          </cell>
        </row>
        <row r="1655">
          <cell r="A1655">
            <v>0</v>
          </cell>
          <cell r="B1655">
            <v>0</v>
          </cell>
          <cell r="C1655">
            <v>0</v>
          </cell>
        </row>
        <row r="1656">
          <cell r="A1656">
            <v>0</v>
          </cell>
          <cell r="B1656">
            <v>0</v>
          </cell>
          <cell r="C1656">
            <v>0</v>
          </cell>
        </row>
        <row r="1658">
          <cell r="B1658" t="str">
            <v>MANO DE OBRA</v>
          </cell>
        </row>
        <row r="1659">
          <cell r="B1659">
            <v>0</v>
          </cell>
          <cell r="C1659">
            <v>0</v>
          </cell>
        </row>
        <row r="1660">
          <cell r="A1660">
            <v>0</v>
          </cell>
          <cell r="B1660">
            <v>0</v>
          </cell>
          <cell r="C1660">
            <v>0</v>
          </cell>
        </row>
        <row r="1661">
          <cell r="A1661">
            <v>0</v>
          </cell>
          <cell r="B1661">
            <v>0</v>
          </cell>
          <cell r="C1661">
            <v>0</v>
          </cell>
        </row>
        <row r="1662">
          <cell r="A1662">
            <v>0</v>
          </cell>
          <cell r="B1662">
            <v>0</v>
          </cell>
          <cell r="C1662">
            <v>0</v>
          </cell>
        </row>
        <row r="1664">
          <cell r="B1664" t="str">
            <v>TRANSPORTE</v>
          </cell>
        </row>
        <row r="1666">
          <cell r="A1666">
            <v>0</v>
          </cell>
          <cell r="B1666">
            <v>0</v>
          </cell>
          <cell r="C1666">
            <v>0</v>
          </cell>
        </row>
        <row r="1667">
          <cell r="A1667">
            <v>0</v>
          </cell>
          <cell r="B1667">
            <v>0</v>
          </cell>
          <cell r="C1667">
            <v>0</v>
          </cell>
        </row>
        <row r="1668">
          <cell r="A1668">
            <v>0</v>
          </cell>
          <cell r="B1668">
            <v>0</v>
          </cell>
          <cell r="C1668">
            <v>0</v>
          </cell>
        </row>
        <row r="1673">
          <cell r="A1673" t="str">
            <v>CODIGO</v>
          </cell>
          <cell r="B1673" t="str">
            <v>ITEM</v>
          </cell>
          <cell r="C1673" t="str">
            <v>UNIDAD</v>
          </cell>
        </row>
        <row r="1674">
          <cell r="D1674">
            <v>0</v>
          </cell>
        </row>
        <row r="1675">
          <cell r="B1675" t="str">
            <v>CODIGO</v>
          </cell>
        </row>
        <row r="1676">
          <cell r="A1676" t="str">
            <v>CODIGO</v>
          </cell>
          <cell r="B1676" t="str">
            <v>RECURSOS</v>
          </cell>
          <cell r="C1676" t="str">
            <v>UNIDAD</v>
          </cell>
          <cell r="D1676" t="str">
            <v>CANT.</v>
          </cell>
        </row>
        <row r="1677">
          <cell r="B1677" t="str">
            <v>MATERIALES</v>
          </cell>
        </row>
        <row r="1678">
          <cell r="B1678">
            <v>0</v>
          </cell>
          <cell r="C1678">
            <v>0</v>
          </cell>
        </row>
        <row r="1679">
          <cell r="B1679">
            <v>0</v>
          </cell>
          <cell r="C1679">
            <v>0</v>
          </cell>
        </row>
        <row r="1680">
          <cell r="B1680">
            <v>0</v>
          </cell>
          <cell r="C1680">
            <v>0</v>
          </cell>
        </row>
        <row r="1681">
          <cell r="B1681">
            <v>0</v>
          </cell>
          <cell r="C1681">
            <v>0</v>
          </cell>
        </row>
        <row r="1683">
          <cell r="B1683" t="str">
            <v>EQUIPO</v>
          </cell>
        </row>
        <row r="1684">
          <cell r="B1684" t="str">
            <v>HTA MENOR (5% de M. de O.)</v>
          </cell>
        </row>
        <row r="1685">
          <cell r="A1685">
            <v>0</v>
          </cell>
          <cell r="B1685">
            <v>0</v>
          </cell>
          <cell r="C1685">
            <v>0</v>
          </cell>
        </row>
        <row r="1686">
          <cell r="A1686">
            <v>0</v>
          </cell>
          <cell r="B1686">
            <v>0</v>
          </cell>
          <cell r="C1686">
            <v>0</v>
          </cell>
        </row>
        <row r="1687">
          <cell r="A1687">
            <v>0</v>
          </cell>
          <cell r="B1687">
            <v>0</v>
          </cell>
          <cell r="C1687">
            <v>0</v>
          </cell>
        </row>
        <row r="1689">
          <cell r="B1689" t="str">
            <v>MANO DE OBRA</v>
          </cell>
        </row>
        <row r="1690">
          <cell r="B1690">
            <v>0</v>
          </cell>
          <cell r="C1690">
            <v>0</v>
          </cell>
        </row>
        <row r="1691">
          <cell r="A1691">
            <v>0</v>
          </cell>
          <cell r="B1691">
            <v>0</v>
          </cell>
          <cell r="C1691">
            <v>0</v>
          </cell>
        </row>
        <row r="1692">
          <cell r="A1692">
            <v>0</v>
          </cell>
          <cell r="B1692">
            <v>0</v>
          </cell>
          <cell r="C1692">
            <v>0</v>
          </cell>
        </row>
        <row r="1693">
          <cell r="A1693">
            <v>0</v>
          </cell>
          <cell r="B1693">
            <v>0</v>
          </cell>
          <cell r="C1693">
            <v>0</v>
          </cell>
        </row>
        <row r="1695">
          <cell r="B1695" t="str">
            <v>TRANSPORTE</v>
          </cell>
        </row>
        <row r="1697">
          <cell r="A1697">
            <v>0</v>
          </cell>
          <cell r="B1697">
            <v>0</v>
          </cell>
          <cell r="C1697">
            <v>0</v>
          </cell>
        </row>
        <row r="1698">
          <cell r="A1698">
            <v>0</v>
          </cell>
          <cell r="B1698">
            <v>0</v>
          </cell>
          <cell r="C1698">
            <v>0</v>
          </cell>
        </row>
        <row r="1699">
          <cell r="A1699">
            <v>0</v>
          </cell>
          <cell r="B1699">
            <v>0</v>
          </cell>
          <cell r="C1699">
            <v>0</v>
          </cell>
        </row>
        <row r="1705">
          <cell r="A1705" t="str">
            <v>CODIGO</v>
          </cell>
          <cell r="B1705" t="str">
            <v>ITEM</v>
          </cell>
          <cell r="C1705" t="str">
            <v>UNIDAD</v>
          </cell>
        </row>
        <row r="1706">
          <cell r="D1706">
            <v>0</v>
          </cell>
        </row>
        <row r="1707">
          <cell r="B1707" t="str">
            <v>CODIGO</v>
          </cell>
        </row>
        <row r="1708">
          <cell r="A1708" t="str">
            <v>CODIGO</v>
          </cell>
          <cell r="B1708" t="str">
            <v>RECURSOS</v>
          </cell>
          <cell r="C1708" t="str">
            <v>UNIDAD</v>
          </cell>
          <cell r="D1708" t="str">
            <v>CANT.</v>
          </cell>
        </row>
        <row r="1709">
          <cell r="B1709" t="str">
            <v>MATERIALES</v>
          </cell>
        </row>
        <row r="1710">
          <cell r="B1710">
            <v>0</v>
          </cell>
          <cell r="C1710">
            <v>0</v>
          </cell>
        </row>
        <row r="1711">
          <cell r="B1711">
            <v>0</v>
          </cell>
          <cell r="C1711">
            <v>0</v>
          </cell>
        </row>
        <row r="1712">
          <cell r="B1712">
            <v>0</v>
          </cell>
          <cell r="C1712">
            <v>0</v>
          </cell>
        </row>
        <row r="1713">
          <cell r="B1713">
            <v>0</v>
          </cell>
          <cell r="C1713">
            <v>0</v>
          </cell>
        </row>
        <row r="1715">
          <cell r="B1715" t="str">
            <v>EQUIPO</v>
          </cell>
        </row>
        <row r="1716">
          <cell r="B1716" t="str">
            <v>HTA MENOR (5% de M. de O.)</v>
          </cell>
        </row>
        <row r="1717">
          <cell r="A1717">
            <v>0</v>
          </cell>
          <cell r="B1717">
            <v>0</v>
          </cell>
          <cell r="C1717">
            <v>0</v>
          </cell>
        </row>
        <row r="1718">
          <cell r="A1718">
            <v>0</v>
          </cell>
          <cell r="B1718">
            <v>0</v>
          </cell>
          <cell r="C1718">
            <v>0</v>
          </cell>
        </row>
        <row r="1719">
          <cell r="A1719">
            <v>0</v>
          </cell>
          <cell r="B1719">
            <v>0</v>
          </cell>
          <cell r="C1719">
            <v>0</v>
          </cell>
        </row>
        <row r="1721">
          <cell r="B1721" t="str">
            <v>MANO DE OBRA</v>
          </cell>
        </row>
        <row r="1722">
          <cell r="B1722">
            <v>0</v>
          </cell>
          <cell r="C1722">
            <v>0</v>
          </cell>
        </row>
        <row r="1723">
          <cell r="A1723">
            <v>0</v>
          </cell>
          <cell r="B1723">
            <v>0</v>
          </cell>
          <cell r="C1723">
            <v>0</v>
          </cell>
        </row>
        <row r="1724">
          <cell r="A1724">
            <v>0</v>
          </cell>
          <cell r="B1724">
            <v>0</v>
          </cell>
          <cell r="C1724">
            <v>0</v>
          </cell>
        </row>
        <row r="1725">
          <cell r="A1725">
            <v>0</v>
          </cell>
          <cell r="B1725">
            <v>0</v>
          </cell>
          <cell r="C1725">
            <v>0</v>
          </cell>
        </row>
        <row r="1727">
          <cell r="B1727" t="str">
            <v>TRANSPORTE</v>
          </cell>
        </row>
        <row r="1729">
          <cell r="A1729">
            <v>0</v>
          </cell>
          <cell r="B1729">
            <v>0</v>
          </cell>
          <cell r="C1729">
            <v>0</v>
          </cell>
        </row>
        <row r="1730">
          <cell r="A1730">
            <v>0</v>
          </cell>
          <cell r="B1730">
            <v>0</v>
          </cell>
          <cell r="C1730">
            <v>0</v>
          </cell>
        </row>
        <row r="1731">
          <cell r="A1731">
            <v>0</v>
          </cell>
          <cell r="B1731">
            <v>0</v>
          </cell>
          <cell r="C1731">
            <v>0</v>
          </cell>
        </row>
        <row r="1736">
          <cell r="A1736" t="str">
            <v>CODIGO</v>
          </cell>
          <cell r="B1736" t="str">
            <v>ITEM</v>
          </cell>
          <cell r="C1736" t="str">
            <v>UNIDAD</v>
          </cell>
        </row>
        <row r="1737">
          <cell r="D1737">
            <v>0</v>
          </cell>
        </row>
        <row r="1738">
          <cell r="B1738" t="str">
            <v>CODIGO</v>
          </cell>
        </row>
        <row r="1739">
          <cell r="A1739" t="str">
            <v>CODIGO</v>
          </cell>
          <cell r="B1739" t="str">
            <v>RECURSOS</v>
          </cell>
          <cell r="C1739" t="str">
            <v>UNIDAD</v>
          </cell>
          <cell r="D1739" t="str">
            <v>CANT.</v>
          </cell>
        </row>
        <row r="1740">
          <cell r="B1740" t="str">
            <v>MATERIALES</v>
          </cell>
        </row>
        <row r="1741">
          <cell r="B1741">
            <v>0</v>
          </cell>
          <cell r="C1741">
            <v>0</v>
          </cell>
        </row>
        <row r="1742">
          <cell r="B1742">
            <v>0</v>
          </cell>
          <cell r="C1742">
            <v>0</v>
          </cell>
        </row>
        <row r="1743">
          <cell r="B1743">
            <v>0</v>
          </cell>
          <cell r="C1743">
            <v>0</v>
          </cell>
        </row>
        <row r="1744">
          <cell r="B1744">
            <v>0</v>
          </cell>
          <cell r="C1744">
            <v>0</v>
          </cell>
        </row>
        <row r="1746">
          <cell r="B1746" t="str">
            <v>EQUIPO</v>
          </cell>
        </row>
        <row r="1747">
          <cell r="B1747" t="str">
            <v>HTA MENOR (5% de M. de O.)</v>
          </cell>
        </row>
        <row r="1748">
          <cell r="A1748">
            <v>0</v>
          </cell>
          <cell r="B1748">
            <v>0</v>
          </cell>
          <cell r="C1748">
            <v>0</v>
          </cell>
        </row>
        <row r="1749">
          <cell r="A1749">
            <v>0</v>
          </cell>
          <cell r="B1749">
            <v>0</v>
          </cell>
          <cell r="C1749">
            <v>0</v>
          </cell>
        </row>
        <row r="1750">
          <cell r="A1750">
            <v>0</v>
          </cell>
          <cell r="B1750">
            <v>0</v>
          </cell>
          <cell r="C1750">
            <v>0</v>
          </cell>
        </row>
        <row r="1752">
          <cell r="B1752" t="str">
            <v>MANO DE OBRA</v>
          </cell>
        </row>
        <row r="1753">
          <cell r="B1753">
            <v>0</v>
          </cell>
          <cell r="C1753">
            <v>0</v>
          </cell>
        </row>
        <row r="1754">
          <cell r="A1754">
            <v>0</v>
          </cell>
          <cell r="B1754">
            <v>0</v>
          </cell>
          <cell r="C1754">
            <v>0</v>
          </cell>
        </row>
        <row r="1755">
          <cell r="A1755">
            <v>0</v>
          </cell>
          <cell r="B1755">
            <v>0</v>
          </cell>
          <cell r="C1755">
            <v>0</v>
          </cell>
        </row>
        <row r="1756">
          <cell r="A1756">
            <v>0</v>
          </cell>
          <cell r="B1756">
            <v>0</v>
          </cell>
          <cell r="C1756">
            <v>0</v>
          </cell>
        </row>
        <row r="1758">
          <cell r="B1758" t="str">
            <v>TRANSPORTE</v>
          </cell>
        </row>
        <row r="1760">
          <cell r="A1760">
            <v>0</v>
          </cell>
          <cell r="B1760">
            <v>0</v>
          </cell>
          <cell r="C1760">
            <v>0</v>
          </cell>
        </row>
        <row r="1761">
          <cell r="A1761">
            <v>0</v>
          </cell>
          <cell r="B1761">
            <v>0</v>
          </cell>
          <cell r="C1761">
            <v>0</v>
          </cell>
        </row>
        <row r="1762">
          <cell r="A1762">
            <v>0</v>
          </cell>
          <cell r="B1762">
            <v>0</v>
          </cell>
          <cell r="C1762">
            <v>0</v>
          </cell>
        </row>
        <row r="1767">
          <cell r="A1767" t="str">
            <v>CODIGO</v>
          </cell>
          <cell r="B1767" t="str">
            <v>ITEM</v>
          </cell>
          <cell r="C1767" t="str">
            <v>UNIDAD</v>
          </cell>
        </row>
        <row r="1768">
          <cell r="D1768">
            <v>0</v>
          </cell>
        </row>
        <row r="1769">
          <cell r="B1769" t="str">
            <v>CODIGO</v>
          </cell>
        </row>
        <row r="1770">
          <cell r="A1770" t="str">
            <v>CODIGO</v>
          </cell>
          <cell r="B1770" t="str">
            <v>RECURSOS</v>
          </cell>
          <cell r="C1770" t="str">
            <v>UNIDAD</v>
          </cell>
          <cell r="D1770" t="str">
            <v>CANT.</v>
          </cell>
        </row>
        <row r="1771">
          <cell r="B1771" t="str">
            <v>MATERIALES</v>
          </cell>
        </row>
        <row r="1772">
          <cell r="B1772">
            <v>0</v>
          </cell>
          <cell r="C1772">
            <v>0</v>
          </cell>
        </row>
        <row r="1773">
          <cell r="B1773">
            <v>0</v>
          </cell>
          <cell r="C1773">
            <v>0</v>
          </cell>
        </row>
        <row r="1774">
          <cell r="B1774">
            <v>0</v>
          </cell>
          <cell r="C1774">
            <v>0</v>
          </cell>
        </row>
        <row r="1775">
          <cell r="B1775">
            <v>0</v>
          </cell>
          <cell r="C1775">
            <v>0</v>
          </cell>
        </row>
        <row r="1777">
          <cell r="B1777" t="str">
            <v>EQUIPO</v>
          </cell>
        </row>
        <row r="1778">
          <cell r="B1778" t="str">
            <v>HTA MENOR (5% de M. de O.)</v>
          </cell>
        </row>
        <row r="1779">
          <cell r="A1779">
            <v>0</v>
          </cell>
          <cell r="B1779">
            <v>0</v>
          </cell>
          <cell r="C1779">
            <v>0</v>
          </cell>
        </row>
        <row r="1780">
          <cell r="A1780">
            <v>0</v>
          </cell>
          <cell r="B1780">
            <v>0</v>
          </cell>
          <cell r="C1780">
            <v>0</v>
          </cell>
        </row>
        <row r="1781">
          <cell r="A1781">
            <v>0</v>
          </cell>
          <cell r="B1781">
            <v>0</v>
          </cell>
          <cell r="C1781">
            <v>0</v>
          </cell>
        </row>
        <row r="1783">
          <cell r="B1783" t="str">
            <v>MANO DE OBRA</v>
          </cell>
        </row>
        <row r="1784">
          <cell r="B1784">
            <v>0</v>
          </cell>
          <cell r="C1784">
            <v>0</v>
          </cell>
        </row>
        <row r="1785">
          <cell r="A1785">
            <v>0</v>
          </cell>
          <cell r="B1785">
            <v>0</v>
          </cell>
          <cell r="C1785">
            <v>0</v>
          </cell>
        </row>
        <row r="1786">
          <cell r="A1786">
            <v>0</v>
          </cell>
          <cell r="B1786">
            <v>0</v>
          </cell>
          <cell r="C1786">
            <v>0</v>
          </cell>
        </row>
        <row r="1787">
          <cell r="A1787">
            <v>0</v>
          </cell>
          <cell r="B1787">
            <v>0</v>
          </cell>
          <cell r="C1787">
            <v>0</v>
          </cell>
        </row>
        <row r="1789">
          <cell r="B1789" t="str">
            <v>TRANSPORTE</v>
          </cell>
        </row>
        <row r="1791">
          <cell r="A1791">
            <v>0</v>
          </cell>
          <cell r="B1791">
            <v>0</v>
          </cell>
          <cell r="C1791">
            <v>0</v>
          </cell>
        </row>
        <row r="1792">
          <cell r="A1792">
            <v>0</v>
          </cell>
          <cell r="B1792">
            <v>0</v>
          </cell>
          <cell r="C1792">
            <v>0</v>
          </cell>
        </row>
        <row r="1793">
          <cell r="A1793">
            <v>0</v>
          </cell>
          <cell r="B1793">
            <v>0</v>
          </cell>
          <cell r="C1793">
            <v>0</v>
          </cell>
        </row>
        <row r="1798">
          <cell r="A1798" t="str">
            <v>CODIGO</v>
          </cell>
          <cell r="B1798" t="str">
            <v>ITEM</v>
          </cell>
          <cell r="C1798" t="str">
            <v>UNIDAD</v>
          </cell>
        </row>
        <row r="1799">
          <cell r="D1799">
            <v>0</v>
          </cell>
        </row>
        <row r="1800">
          <cell r="B1800" t="str">
            <v>CODIGO</v>
          </cell>
        </row>
        <row r="1801">
          <cell r="A1801" t="str">
            <v>CODIGO</v>
          </cell>
          <cell r="B1801" t="str">
            <v>RECURSOS</v>
          </cell>
          <cell r="C1801" t="str">
            <v>UNIDAD</v>
          </cell>
          <cell r="D1801" t="str">
            <v>CANT.</v>
          </cell>
        </row>
        <row r="1802">
          <cell r="B1802" t="str">
            <v>MATERIALES</v>
          </cell>
        </row>
        <row r="1803">
          <cell r="B1803">
            <v>0</v>
          </cell>
          <cell r="C1803">
            <v>0</v>
          </cell>
        </row>
        <row r="1804">
          <cell r="B1804">
            <v>0</v>
          </cell>
          <cell r="C1804">
            <v>0</v>
          </cell>
        </row>
        <row r="1805">
          <cell r="B1805">
            <v>0</v>
          </cell>
          <cell r="C1805">
            <v>0</v>
          </cell>
        </row>
        <row r="1806">
          <cell r="B1806">
            <v>0</v>
          </cell>
          <cell r="C1806">
            <v>0</v>
          </cell>
        </row>
        <row r="1808">
          <cell r="B1808" t="str">
            <v>EQUIPO</v>
          </cell>
        </row>
        <row r="1809">
          <cell r="B1809" t="str">
            <v>HTA MENOR (5% de M. de O.)</v>
          </cell>
        </row>
        <row r="1810">
          <cell r="A1810">
            <v>0</v>
          </cell>
          <cell r="B1810">
            <v>0</v>
          </cell>
          <cell r="C1810">
            <v>0</v>
          </cell>
        </row>
        <row r="1811">
          <cell r="A1811">
            <v>0</v>
          </cell>
          <cell r="B1811">
            <v>0</v>
          </cell>
          <cell r="C1811">
            <v>0</v>
          </cell>
        </row>
        <row r="1812">
          <cell r="A1812">
            <v>0</v>
          </cell>
          <cell r="B1812">
            <v>0</v>
          </cell>
          <cell r="C1812">
            <v>0</v>
          </cell>
        </row>
        <row r="1814">
          <cell r="B1814" t="str">
            <v>MANO DE OBRA</v>
          </cell>
        </row>
        <row r="1815">
          <cell r="B1815">
            <v>0</v>
          </cell>
          <cell r="C1815">
            <v>0</v>
          </cell>
        </row>
        <row r="1816">
          <cell r="A1816">
            <v>0</v>
          </cell>
          <cell r="B1816">
            <v>0</v>
          </cell>
          <cell r="C1816">
            <v>0</v>
          </cell>
        </row>
        <row r="1817">
          <cell r="A1817">
            <v>0</v>
          </cell>
          <cell r="B1817">
            <v>0</v>
          </cell>
          <cell r="C1817">
            <v>0</v>
          </cell>
        </row>
        <row r="1818">
          <cell r="A1818">
            <v>0</v>
          </cell>
          <cell r="B1818">
            <v>0</v>
          </cell>
          <cell r="C1818">
            <v>0</v>
          </cell>
        </row>
        <row r="1820">
          <cell r="B1820" t="str">
            <v>TRANSPORTE</v>
          </cell>
        </row>
        <row r="1822">
          <cell r="A1822">
            <v>0</v>
          </cell>
          <cell r="B1822">
            <v>0</v>
          </cell>
          <cell r="C1822">
            <v>0</v>
          </cell>
        </row>
        <row r="1823">
          <cell r="A1823">
            <v>0</v>
          </cell>
          <cell r="B1823">
            <v>0</v>
          </cell>
          <cell r="C1823">
            <v>0</v>
          </cell>
        </row>
        <row r="1824">
          <cell r="A1824">
            <v>0</v>
          </cell>
          <cell r="B1824">
            <v>0</v>
          </cell>
          <cell r="C1824">
            <v>0</v>
          </cell>
        </row>
        <row r="1829">
          <cell r="A1829" t="str">
            <v>CODIGO</v>
          </cell>
          <cell r="B1829" t="str">
            <v>ITEM</v>
          </cell>
          <cell r="C1829" t="str">
            <v>UNIDAD</v>
          </cell>
        </row>
        <row r="1830">
          <cell r="D1830">
            <v>0</v>
          </cell>
        </row>
        <row r="1831">
          <cell r="B1831" t="str">
            <v>CODIGO</v>
          </cell>
        </row>
        <row r="1832">
          <cell r="A1832" t="str">
            <v>CODIGO</v>
          </cell>
          <cell r="B1832" t="str">
            <v>RECURSOS</v>
          </cell>
          <cell r="C1832" t="str">
            <v>UNIDAD</v>
          </cell>
          <cell r="D1832" t="str">
            <v>CANT.</v>
          </cell>
        </row>
        <row r="1833">
          <cell r="B1833" t="str">
            <v>MATERIALES</v>
          </cell>
        </row>
        <row r="1834">
          <cell r="B1834">
            <v>0</v>
          </cell>
          <cell r="C1834">
            <v>0</v>
          </cell>
        </row>
        <row r="1835">
          <cell r="B1835">
            <v>0</v>
          </cell>
          <cell r="C1835">
            <v>0</v>
          </cell>
        </row>
        <row r="1836">
          <cell r="B1836">
            <v>0</v>
          </cell>
          <cell r="C1836">
            <v>0</v>
          </cell>
        </row>
        <row r="1837">
          <cell r="B1837">
            <v>0</v>
          </cell>
          <cell r="C1837">
            <v>0</v>
          </cell>
        </row>
        <row r="1839">
          <cell r="B1839" t="str">
            <v>EQUIPO</v>
          </cell>
        </row>
        <row r="1840">
          <cell r="B1840" t="str">
            <v>HTA MENOR (5% de M. de O.)</v>
          </cell>
        </row>
        <row r="1841">
          <cell r="A1841">
            <v>0</v>
          </cell>
          <cell r="B1841">
            <v>0</v>
          </cell>
          <cell r="C1841">
            <v>0</v>
          </cell>
        </row>
        <row r="1842">
          <cell r="A1842">
            <v>0</v>
          </cell>
          <cell r="B1842">
            <v>0</v>
          </cell>
          <cell r="C1842">
            <v>0</v>
          </cell>
        </row>
        <row r="1843">
          <cell r="A1843">
            <v>0</v>
          </cell>
          <cell r="B1843">
            <v>0</v>
          </cell>
          <cell r="C1843">
            <v>0</v>
          </cell>
        </row>
        <row r="1845">
          <cell r="B1845" t="str">
            <v>MANO DE OBRA</v>
          </cell>
        </row>
        <row r="1846">
          <cell r="B1846">
            <v>0</v>
          </cell>
          <cell r="C1846">
            <v>0</v>
          </cell>
        </row>
        <row r="1847">
          <cell r="A1847">
            <v>0</v>
          </cell>
          <cell r="B1847">
            <v>0</v>
          </cell>
          <cell r="C1847">
            <v>0</v>
          </cell>
        </row>
        <row r="1848">
          <cell r="A1848">
            <v>0</v>
          </cell>
          <cell r="B1848">
            <v>0</v>
          </cell>
          <cell r="C1848">
            <v>0</v>
          </cell>
        </row>
        <row r="1849">
          <cell r="A1849">
            <v>0</v>
          </cell>
          <cell r="B1849">
            <v>0</v>
          </cell>
          <cell r="C1849">
            <v>0</v>
          </cell>
        </row>
        <row r="1851">
          <cell r="B1851" t="str">
            <v>TRANSPORTE</v>
          </cell>
        </row>
        <row r="1853">
          <cell r="A1853">
            <v>0</v>
          </cell>
          <cell r="B1853">
            <v>0</v>
          </cell>
          <cell r="C1853">
            <v>0</v>
          </cell>
        </row>
        <row r="1854">
          <cell r="A1854">
            <v>0</v>
          </cell>
          <cell r="B1854">
            <v>0</v>
          </cell>
          <cell r="C1854">
            <v>0</v>
          </cell>
        </row>
        <row r="1855">
          <cell r="A1855">
            <v>0</v>
          </cell>
          <cell r="B1855">
            <v>0</v>
          </cell>
          <cell r="C1855">
            <v>0</v>
          </cell>
        </row>
        <row r="1860">
          <cell r="A1860" t="str">
            <v>CODIGO</v>
          </cell>
          <cell r="B1860" t="str">
            <v>ITEM</v>
          </cell>
          <cell r="C1860" t="str">
            <v>UNIDAD</v>
          </cell>
        </row>
        <row r="1861">
          <cell r="D1861">
            <v>0</v>
          </cell>
        </row>
        <row r="1862">
          <cell r="B1862" t="str">
            <v>CODIGO</v>
          </cell>
        </row>
        <row r="1863">
          <cell r="A1863" t="str">
            <v>CODIGO</v>
          </cell>
          <cell r="B1863" t="str">
            <v>RECURSOS</v>
          </cell>
          <cell r="C1863" t="str">
            <v>UNIDAD</v>
          </cell>
          <cell r="D1863" t="str">
            <v>CANT.</v>
          </cell>
        </row>
        <row r="1864">
          <cell r="B1864" t="str">
            <v>MATERIALES</v>
          </cell>
        </row>
        <row r="1865">
          <cell r="B1865">
            <v>0</v>
          </cell>
          <cell r="C1865">
            <v>0</v>
          </cell>
        </row>
        <row r="1866">
          <cell r="B1866">
            <v>0</v>
          </cell>
          <cell r="C1866">
            <v>0</v>
          </cell>
        </row>
        <row r="1867">
          <cell r="B1867">
            <v>0</v>
          </cell>
          <cell r="C1867">
            <v>0</v>
          </cell>
        </row>
        <row r="1868">
          <cell r="B1868">
            <v>0</v>
          </cell>
          <cell r="C1868">
            <v>0</v>
          </cell>
        </row>
        <row r="1870">
          <cell r="B1870" t="str">
            <v>EQUIPO</v>
          </cell>
        </row>
        <row r="1871">
          <cell r="B1871" t="str">
            <v>HTA MENOR (5% de M. de O.)</v>
          </cell>
        </row>
        <row r="1872">
          <cell r="A1872">
            <v>0</v>
          </cell>
          <cell r="B1872">
            <v>0</v>
          </cell>
          <cell r="C1872">
            <v>0</v>
          </cell>
        </row>
        <row r="1873">
          <cell r="A1873">
            <v>0</v>
          </cell>
          <cell r="B1873">
            <v>0</v>
          </cell>
          <cell r="C1873">
            <v>0</v>
          </cell>
        </row>
        <row r="1874">
          <cell r="A1874">
            <v>0</v>
          </cell>
          <cell r="B1874">
            <v>0</v>
          </cell>
          <cell r="C1874">
            <v>0</v>
          </cell>
        </row>
        <row r="1876">
          <cell r="B1876" t="str">
            <v>MANO DE OBRA</v>
          </cell>
        </row>
        <row r="1877">
          <cell r="B1877">
            <v>0</v>
          </cell>
          <cell r="C1877">
            <v>0</v>
          </cell>
        </row>
        <row r="1878">
          <cell r="A1878">
            <v>0</v>
          </cell>
          <cell r="B1878">
            <v>0</v>
          </cell>
          <cell r="C1878">
            <v>0</v>
          </cell>
        </row>
        <row r="1879">
          <cell r="A1879">
            <v>0</v>
          </cell>
          <cell r="B1879">
            <v>0</v>
          </cell>
          <cell r="C1879">
            <v>0</v>
          </cell>
        </row>
        <row r="1880">
          <cell r="A1880">
            <v>0</v>
          </cell>
          <cell r="B1880">
            <v>0</v>
          </cell>
          <cell r="C1880">
            <v>0</v>
          </cell>
        </row>
        <row r="1882">
          <cell r="B1882" t="str">
            <v>TRANSPORTE</v>
          </cell>
        </row>
        <row r="1884">
          <cell r="A1884">
            <v>0</v>
          </cell>
          <cell r="B1884">
            <v>0</v>
          </cell>
          <cell r="C1884">
            <v>0</v>
          </cell>
        </row>
        <row r="1885">
          <cell r="A1885">
            <v>0</v>
          </cell>
          <cell r="B1885">
            <v>0</v>
          </cell>
          <cell r="C1885">
            <v>0</v>
          </cell>
        </row>
        <row r="1886">
          <cell r="A1886">
            <v>0</v>
          </cell>
          <cell r="B1886">
            <v>0</v>
          </cell>
          <cell r="C1886">
            <v>0</v>
          </cell>
        </row>
        <row r="1891">
          <cell r="A1891" t="str">
            <v>CODIGO</v>
          </cell>
          <cell r="B1891" t="str">
            <v>ITEM</v>
          </cell>
          <cell r="C1891" t="str">
            <v>UNIDAD</v>
          </cell>
        </row>
        <row r="1892">
          <cell r="D1892">
            <v>0</v>
          </cell>
        </row>
        <row r="1893">
          <cell r="B1893" t="str">
            <v>CODIGO</v>
          </cell>
        </row>
        <row r="1894">
          <cell r="A1894" t="str">
            <v>CODIGO</v>
          </cell>
          <cell r="B1894" t="str">
            <v>RECURSOS</v>
          </cell>
          <cell r="C1894" t="str">
            <v>UNIDAD</v>
          </cell>
          <cell r="D1894" t="str">
            <v>CANT.</v>
          </cell>
        </row>
        <row r="1895">
          <cell r="B1895" t="str">
            <v>MATERIALES</v>
          </cell>
        </row>
        <row r="1896">
          <cell r="B1896">
            <v>0</v>
          </cell>
          <cell r="C1896">
            <v>0</v>
          </cell>
        </row>
        <row r="1897">
          <cell r="B1897">
            <v>0</v>
          </cell>
          <cell r="C1897">
            <v>0</v>
          </cell>
        </row>
        <row r="1898">
          <cell r="B1898">
            <v>0</v>
          </cell>
          <cell r="C1898">
            <v>0</v>
          </cell>
        </row>
        <row r="1899">
          <cell r="B1899">
            <v>0</v>
          </cell>
          <cell r="C1899">
            <v>0</v>
          </cell>
        </row>
        <row r="1901">
          <cell r="B1901" t="str">
            <v>EQUIPO</v>
          </cell>
        </row>
        <row r="1902">
          <cell r="B1902" t="str">
            <v>HTA MENOR (5% de M. de O.)</v>
          </cell>
        </row>
        <row r="1903">
          <cell r="A1903">
            <v>0</v>
          </cell>
          <cell r="B1903">
            <v>0</v>
          </cell>
          <cell r="C1903">
            <v>0</v>
          </cell>
        </row>
        <row r="1904">
          <cell r="A1904">
            <v>0</v>
          </cell>
          <cell r="B1904">
            <v>0</v>
          </cell>
          <cell r="C1904">
            <v>0</v>
          </cell>
        </row>
        <row r="1905">
          <cell r="A1905">
            <v>0</v>
          </cell>
          <cell r="B1905">
            <v>0</v>
          </cell>
          <cell r="C1905">
            <v>0</v>
          </cell>
        </row>
        <row r="1907">
          <cell r="B1907" t="str">
            <v>MANO DE OBRA</v>
          </cell>
        </row>
        <row r="1908">
          <cell r="B1908">
            <v>0</v>
          </cell>
          <cell r="C1908">
            <v>0</v>
          </cell>
        </row>
        <row r="1909">
          <cell r="A1909">
            <v>0</v>
          </cell>
          <cell r="B1909">
            <v>0</v>
          </cell>
          <cell r="C1909">
            <v>0</v>
          </cell>
        </row>
        <row r="1910">
          <cell r="A1910">
            <v>0</v>
          </cell>
          <cell r="B1910">
            <v>0</v>
          </cell>
          <cell r="C1910">
            <v>0</v>
          </cell>
        </row>
        <row r="1911">
          <cell r="A1911">
            <v>0</v>
          </cell>
          <cell r="B1911">
            <v>0</v>
          </cell>
          <cell r="C1911">
            <v>0</v>
          </cell>
        </row>
        <row r="1913">
          <cell r="B1913" t="str">
            <v>TRANSPORTE</v>
          </cell>
        </row>
        <row r="1915">
          <cell r="A1915">
            <v>0</v>
          </cell>
          <cell r="B1915">
            <v>0</v>
          </cell>
          <cell r="C1915">
            <v>0</v>
          </cell>
        </row>
        <row r="1916">
          <cell r="A1916">
            <v>0</v>
          </cell>
          <cell r="B1916">
            <v>0</v>
          </cell>
          <cell r="C1916">
            <v>0</v>
          </cell>
        </row>
        <row r="1917">
          <cell r="A1917">
            <v>0</v>
          </cell>
          <cell r="B1917">
            <v>0</v>
          </cell>
          <cell r="C1917">
            <v>0</v>
          </cell>
        </row>
        <row r="1922">
          <cell r="A1922" t="str">
            <v>CODIGO</v>
          </cell>
          <cell r="B1922" t="str">
            <v>ITEM</v>
          </cell>
          <cell r="C1922" t="str">
            <v>UNIDAD</v>
          </cell>
        </row>
        <row r="1923">
          <cell r="D1923">
            <v>0</v>
          </cell>
        </row>
        <row r="1924">
          <cell r="B1924" t="str">
            <v>CODIGO</v>
          </cell>
        </row>
        <row r="1925">
          <cell r="A1925" t="str">
            <v>CODIGO</v>
          </cell>
          <cell r="B1925" t="str">
            <v>RECURSOS</v>
          </cell>
          <cell r="C1925" t="str">
            <v>UNIDAD</v>
          </cell>
          <cell r="D1925" t="str">
            <v>CANT.</v>
          </cell>
        </row>
        <row r="1926">
          <cell r="B1926" t="str">
            <v>MATERIALES</v>
          </cell>
        </row>
        <row r="1927">
          <cell r="B1927">
            <v>0</v>
          </cell>
          <cell r="C1927">
            <v>0</v>
          </cell>
        </row>
        <row r="1928">
          <cell r="B1928">
            <v>0</v>
          </cell>
          <cell r="C1928">
            <v>0</v>
          </cell>
        </row>
        <row r="1929">
          <cell r="B1929">
            <v>0</v>
          </cell>
          <cell r="C1929">
            <v>0</v>
          </cell>
        </row>
        <row r="1930">
          <cell r="B1930">
            <v>0</v>
          </cell>
          <cell r="C1930">
            <v>0</v>
          </cell>
        </row>
        <row r="1932">
          <cell r="B1932" t="str">
            <v>EQUIPO</v>
          </cell>
        </row>
        <row r="1933">
          <cell r="B1933" t="str">
            <v>HTA MENOR (5% de M. de O.)</v>
          </cell>
        </row>
        <row r="1934">
          <cell r="A1934">
            <v>0</v>
          </cell>
          <cell r="B1934">
            <v>0</v>
          </cell>
          <cell r="C1934">
            <v>0</v>
          </cell>
        </row>
        <row r="1935">
          <cell r="A1935">
            <v>0</v>
          </cell>
          <cell r="B1935">
            <v>0</v>
          </cell>
          <cell r="C1935">
            <v>0</v>
          </cell>
        </row>
        <row r="1936">
          <cell r="A1936">
            <v>0</v>
          </cell>
          <cell r="B1936">
            <v>0</v>
          </cell>
          <cell r="C1936">
            <v>0</v>
          </cell>
        </row>
        <row r="1938">
          <cell r="B1938" t="str">
            <v>MANO DE OBRA</v>
          </cell>
        </row>
        <row r="1939">
          <cell r="B1939">
            <v>0</v>
          </cell>
          <cell r="C1939">
            <v>0</v>
          </cell>
        </row>
        <row r="1940">
          <cell r="A1940">
            <v>0</v>
          </cell>
          <cell r="B1940">
            <v>0</v>
          </cell>
          <cell r="C1940">
            <v>0</v>
          </cell>
        </row>
        <row r="1941">
          <cell r="A1941">
            <v>0</v>
          </cell>
          <cell r="B1941">
            <v>0</v>
          </cell>
          <cell r="C1941">
            <v>0</v>
          </cell>
        </row>
        <row r="1942">
          <cell r="A1942">
            <v>0</v>
          </cell>
          <cell r="B1942">
            <v>0</v>
          </cell>
          <cell r="C1942">
            <v>0</v>
          </cell>
        </row>
        <row r="1944">
          <cell r="B1944" t="str">
            <v>TRANSPORTE</v>
          </cell>
        </row>
        <row r="1946">
          <cell r="A1946">
            <v>0</v>
          </cell>
          <cell r="B1946">
            <v>0</v>
          </cell>
          <cell r="C1946">
            <v>0</v>
          </cell>
        </row>
        <row r="1947">
          <cell r="A1947">
            <v>0</v>
          </cell>
          <cell r="B1947">
            <v>0</v>
          </cell>
          <cell r="C1947">
            <v>0</v>
          </cell>
        </row>
        <row r="1948">
          <cell r="A1948">
            <v>0</v>
          </cell>
          <cell r="B1948">
            <v>0</v>
          </cell>
          <cell r="C1948">
            <v>0</v>
          </cell>
        </row>
        <row r="1953">
          <cell r="A1953" t="str">
            <v>CODIGO</v>
          </cell>
          <cell r="B1953" t="str">
            <v>ITEM</v>
          </cell>
          <cell r="C1953" t="str">
            <v>UNIDAD</v>
          </cell>
        </row>
        <row r="1954">
          <cell r="D1954">
            <v>0</v>
          </cell>
        </row>
        <row r="1955">
          <cell r="B1955" t="str">
            <v>CODIGO</v>
          </cell>
        </row>
        <row r="1956">
          <cell r="A1956" t="str">
            <v>CODIGO</v>
          </cell>
          <cell r="B1956" t="str">
            <v>RECURSOS</v>
          </cell>
          <cell r="C1956" t="str">
            <v>UNIDAD</v>
          </cell>
          <cell r="D1956" t="str">
            <v>CANT.</v>
          </cell>
        </row>
        <row r="1957">
          <cell r="B1957" t="str">
            <v>MATERIALES</v>
          </cell>
        </row>
        <row r="1958">
          <cell r="B1958">
            <v>0</v>
          </cell>
          <cell r="C1958">
            <v>0</v>
          </cell>
        </row>
        <row r="1959">
          <cell r="B1959">
            <v>0</v>
          </cell>
          <cell r="C1959">
            <v>0</v>
          </cell>
        </row>
        <row r="1960">
          <cell r="B1960">
            <v>0</v>
          </cell>
          <cell r="C1960">
            <v>0</v>
          </cell>
        </row>
        <row r="1961">
          <cell r="B1961">
            <v>0</v>
          </cell>
          <cell r="C1961">
            <v>0</v>
          </cell>
        </row>
        <row r="1963">
          <cell r="B1963" t="str">
            <v>EQUIPO</v>
          </cell>
        </row>
        <row r="1964">
          <cell r="B1964" t="str">
            <v>HTA MENOR (5% de M. de O.)</v>
          </cell>
        </row>
        <row r="1965">
          <cell r="A1965">
            <v>0</v>
          </cell>
          <cell r="B1965">
            <v>0</v>
          </cell>
          <cell r="C1965">
            <v>0</v>
          </cell>
        </row>
        <row r="1966">
          <cell r="A1966">
            <v>0</v>
          </cell>
          <cell r="B1966">
            <v>0</v>
          </cell>
          <cell r="C1966">
            <v>0</v>
          </cell>
        </row>
        <row r="1967">
          <cell r="A1967">
            <v>0</v>
          </cell>
          <cell r="B1967">
            <v>0</v>
          </cell>
          <cell r="C1967">
            <v>0</v>
          </cell>
        </row>
        <row r="1969">
          <cell r="B1969" t="str">
            <v>MANO DE OBRA</v>
          </cell>
        </row>
        <row r="1970">
          <cell r="B1970">
            <v>0</v>
          </cell>
          <cell r="C1970">
            <v>0</v>
          </cell>
        </row>
        <row r="1971">
          <cell r="A1971">
            <v>0</v>
          </cell>
          <cell r="B1971">
            <v>0</v>
          </cell>
          <cell r="C1971">
            <v>0</v>
          </cell>
        </row>
        <row r="1972">
          <cell r="A1972">
            <v>0</v>
          </cell>
          <cell r="B1972">
            <v>0</v>
          </cell>
          <cell r="C1972">
            <v>0</v>
          </cell>
        </row>
        <row r="1973">
          <cell r="A1973">
            <v>0</v>
          </cell>
          <cell r="B1973">
            <v>0</v>
          </cell>
          <cell r="C1973">
            <v>0</v>
          </cell>
        </row>
        <row r="1975">
          <cell r="B1975" t="str">
            <v>TRANSPORTE</v>
          </cell>
        </row>
        <row r="1977">
          <cell r="A1977">
            <v>0</v>
          </cell>
          <cell r="B1977">
            <v>0</v>
          </cell>
          <cell r="C1977">
            <v>0</v>
          </cell>
        </row>
        <row r="1978">
          <cell r="A1978">
            <v>0</v>
          </cell>
          <cell r="B1978">
            <v>0</v>
          </cell>
          <cell r="C1978">
            <v>0</v>
          </cell>
        </row>
        <row r="1979">
          <cell r="A1979">
            <v>0</v>
          </cell>
          <cell r="B1979">
            <v>0</v>
          </cell>
          <cell r="C1979">
            <v>0</v>
          </cell>
        </row>
        <row r="1984">
          <cell r="A1984" t="str">
            <v>CODIGO</v>
          </cell>
          <cell r="B1984" t="str">
            <v>ITEM</v>
          </cell>
          <cell r="C1984" t="str">
            <v>UNIDAD</v>
          </cell>
        </row>
        <row r="1985">
          <cell r="D1985">
            <v>0</v>
          </cell>
        </row>
        <row r="1986">
          <cell r="B1986" t="str">
            <v>CODIGO</v>
          </cell>
        </row>
        <row r="1987">
          <cell r="A1987" t="str">
            <v>CODIGO</v>
          </cell>
          <cell r="B1987" t="str">
            <v>RECURSOS</v>
          </cell>
          <cell r="C1987" t="str">
            <v>UNIDAD</v>
          </cell>
          <cell r="D1987" t="str">
            <v>CANT.</v>
          </cell>
        </row>
        <row r="1988">
          <cell r="B1988" t="str">
            <v>MATERIALES</v>
          </cell>
        </row>
        <row r="1989">
          <cell r="B1989">
            <v>0</v>
          </cell>
          <cell r="C1989">
            <v>0</v>
          </cell>
        </row>
        <row r="1990">
          <cell r="B1990">
            <v>0</v>
          </cell>
          <cell r="C1990">
            <v>0</v>
          </cell>
        </row>
        <row r="1991">
          <cell r="B1991">
            <v>0</v>
          </cell>
          <cell r="C1991">
            <v>0</v>
          </cell>
        </row>
        <row r="1992">
          <cell r="B1992">
            <v>0</v>
          </cell>
          <cell r="C1992">
            <v>0</v>
          </cell>
        </row>
        <row r="1994">
          <cell r="B1994" t="str">
            <v>EQUIPO</v>
          </cell>
        </row>
        <row r="1995">
          <cell r="B1995" t="str">
            <v>HTA MENOR (5% de M. de O.)</v>
          </cell>
        </row>
        <row r="1996">
          <cell r="A1996">
            <v>0</v>
          </cell>
          <cell r="B1996">
            <v>0</v>
          </cell>
          <cell r="C1996">
            <v>0</v>
          </cell>
        </row>
        <row r="1997">
          <cell r="A1997">
            <v>0</v>
          </cell>
          <cell r="B1997">
            <v>0</v>
          </cell>
          <cell r="C1997">
            <v>0</v>
          </cell>
        </row>
        <row r="1998">
          <cell r="A1998">
            <v>0</v>
          </cell>
          <cell r="B1998">
            <v>0</v>
          </cell>
          <cell r="C1998">
            <v>0</v>
          </cell>
        </row>
        <row r="2000">
          <cell r="B2000" t="str">
            <v>MANO DE OBRA</v>
          </cell>
        </row>
        <row r="2001">
          <cell r="B2001">
            <v>0</v>
          </cell>
          <cell r="C2001">
            <v>0</v>
          </cell>
        </row>
        <row r="2002">
          <cell r="A2002">
            <v>0</v>
          </cell>
          <cell r="B2002">
            <v>0</v>
          </cell>
          <cell r="C2002">
            <v>0</v>
          </cell>
        </row>
        <row r="2003">
          <cell r="A2003">
            <v>0</v>
          </cell>
          <cell r="B2003">
            <v>0</v>
          </cell>
          <cell r="C2003">
            <v>0</v>
          </cell>
        </row>
        <row r="2004">
          <cell r="A2004">
            <v>0</v>
          </cell>
          <cell r="B2004">
            <v>0</v>
          </cell>
          <cell r="C2004">
            <v>0</v>
          </cell>
        </row>
        <row r="2006">
          <cell r="B2006" t="str">
            <v>TRANSPORTE</v>
          </cell>
        </row>
        <row r="2008">
          <cell r="A2008">
            <v>0</v>
          </cell>
          <cell r="B2008">
            <v>0</v>
          </cell>
          <cell r="C2008">
            <v>0</v>
          </cell>
        </row>
        <row r="2009">
          <cell r="A2009">
            <v>0</v>
          </cell>
          <cell r="B2009">
            <v>0</v>
          </cell>
          <cell r="C2009">
            <v>0</v>
          </cell>
        </row>
        <row r="2010">
          <cell r="A2010">
            <v>0</v>
          </cell>
          <cell r="B2010">
            <v>0</v>
          </cell>
          <cell r="C2010">
            <v>0</v>
          </cell>
        </row>
        <row r="2015">
          <cell r="A2015" t="str">
            <v>CODIGO</v>
          </cell>
          <cell r="B2015" t="str">
            <v>ITEM</v>
          </cell>
          <cell r="C2015" t="str">
            <v>UNIDAD</v>
          </cell>
        </row>
        <row r="2016">
          <cell r="D2016">
            <v>0</v>
          </cell>
        </row>
        <row r="2017">
          <cell r="B2017" t="str">
            <v>CODIGO</v>
          </cell>
        </row>
        <row r="2018">
          <cell r="A2018" t="str">
            <v>CODIGO</v>
          </cell>
          <cell r="B2018" t="str">
            <v>RECURSOS</v>
          </cell>
          <cell r="C2018" t="str">
            <v>UNIDAD</v>
          </cell>
          <cell r="D2018" t="str">
            <v>CANT.</v>
          </cell>
        </row>
        <row r="2019">
          <cell r="B2019" t="str">
            <v>MATERIALES</v>
          </cell>
        </row>
        <row r="2020">
          <cell r="B2020">
            <v>0</v>
          </cell>
          <cell r="C2020">
            <v>0</v>
          </cell>
        </row>
        <row r="2021">
          <cell r="B2021">
            <v>0</v>
          </cell>
          <cell r="C2021">
            <v>0</v>
          </cell>
        </row>
        <row r="2022">
          <cell r="B2022">
            <v>0</v>
          </cell>
          <cell r="C2022">
            <v>0</v>
          </cell>
        </row>
        <row r="2023">
          <cell r="B2023">
            <v>0</v>
          </cell>
          <cell r="C2023">
            <v>0</v>
          </cell>
        </row>
        <row r="2025">
          <cell r="B2025" t="str">
            <v>EQUIPO</v>
          </cell>
        </row>
        <row r="2026">
          <cell r="B2026" t="str">
            <v>HTA MENOR (5% de M. de O.)</v>
          </cell>
        </row>
        <row r="2027">
          <cell r="A2027">
            <v>0</v>
          </cell>
          <cell r="B2027">
            <v>0</v>
          </cell>
          <cell r="C2027">
            <v>0</v>
          </cell>
        </row>
        <row r="2028">
          <cell r="A2028">
            <v>0</v>
          </cell>
          <cell r="B2028">
            <v>0</v>
          </cell>
          <cell r="C2028">
            <v>0</v>
          </cell>
        </row>
        <row r="2029">
          <cell r="A2029">
            <v>0</v>
          </cell>
          <cell r="B2029">
            <v>0</v>
          </cell>
          <cell r="C2029">
            <v>0</v>
          </cell>
        </row>
        <row r="2031">
          <cell r="B2031" t="str">
            <v>MANO DE OBRA</v>
          </cell>
        </row>
        <row r="2032">
          <cell r="B2032">
            <v>0</v>
          </cell>
          <cell r="C2032">
            <v>0</v>
          </cell>
        </row>
        <row r="2033">
          <cell r="A2033">
            <v>0</v>
          </cell>
          <cell r="B2033">
            <v>0</v>
          </cell>
          <cell r="C2033">
            <v>0</v>
          </cell>
        </row>
        <row r="2034">
          <cell r="A2034">
            <v>0</v>
          </cell>
          <cell r="B2034">
            <v>0</v>
          </cell>
          <cell r="C2034">
            <v>0</v>
          </cell>
        </row>
        <row r="2035">
          <cell r="A2035">
            <v>0</v>
          </cell>
          <cell r="B2035">
            <v>0</v>
          </cell>
          <cell r="C2035">
            <v>0</v>
          </cell>
        </row>
        <row r="2037">
          <cell r="B2037" t="str">
            <v>TRANSPORTE</v>
          </cell>
        </row>
        <row r="2039">
          <cell r="A2039">
            <v>0</v>
          </cell>
          <cell r="B2039">
            <v>0</v>
          </cell>
          <cell r="C2039">
            <v>0</v>
          </cell>
        </row>
        <row r="2040">
          <cell r="A2040">
            <v>0</v>
          </cell>
          <cell r="B2040">
            <v>0</v>
          </cell>
          <cell r="C2040">
            <v>0</v>
          </cell>
        </row>
        <row r="2041">
          <cell r="A2041">
            <v>0</v>
          </cell>
          <cell r="B2041">
            <v>0</v>
          </cell>
          <cell r="C2041">
            <v>0</v>
          </cell>
        </row>
        <row r="2046">
          <cell r="A2046" t="str">
            <v>CODIGO</v>
          </cell>
          <cell r="B2046" t="str">
            <v>ITEM</v>
          </cell>
          <cell r="C2046" t="str">
            <v>UNIDAD</v>
          </cell>
        </row>
        <row r="2047">
          <cell r="D2047">
            <v>0</v>
          </cell>
        </row>
        <row r="2048">
          <cell r="B2048" t="str">
            <v>CODIGO</v>
          </cell>
        </row>
        <row r="2049">
          <cell r="A2049" t="str">
            <v>CODIGO</v>
          </cell>
          <cell r="B2049" t="str">
            <v>RECURSOS</v>
          </cell>
          <cell r="C2049" t="str">
            <v>UNIDAD</v>
          </cell>
          <cell r="D2049" t="str">
            <v>CANT.</v>
          </cell>
        </row>
        <row r="2050">
          <cell r="B2050" t="str">
            <v>MATERIALES</v>
          </cell>
        </row>
        <row r="2051">
          <cell r="B2051">
            <v>0</v>
          </cell>
          <cell r="C2051">
            <v>0</v>
          </cell>
        </row>
        <row r="2052">
          <cell r="B2052">
            <v>0</v>
          </cell>
          <cell r="C2052">
            <v>0</v>
          </cell>
        </row>
        <row r="2053">
          <cell r="B2053">
            <v>0</v>
          </cell>
          <cell r="C2053">
            <v>0</v>
          </cell>
        </row>
        <row r="2054">
          <cell r="B2054">
            <v>0</v>
          </cell>
          <cell r="C2054">
            <v>0</v>
          </cell>
        </row>
        <row r="2056">
          <cell r="B2056" t="str">
            <v>EQUIPO</v>
          </cell>
        </row>
        <row r="2057">
          <cell r="B2057" t="str">
            <v>HTA MENOR (5% de M. de O.)</v>
          </cell>
        </row>
        <row r="2058">
          <cell r="A2058">
            <v>0</v>
          </cell>
          <cell r="B2058">
            <v>0</v>
          </cell>
          <cell r="C2058">
            <v>0</v>
          </cell>
        </row>
        <row r="2059">
          <cell r="A2059">
            <v>0</v>
          </cell>
          <cell r="B2059">
            <v>0</v>
          </cell>
          <cell r="C2059">
            <v>0</v>
          </cell>
        </row>
        <row r="2060">
          <cell r="A2060">
            <v>0</v>
          </cell>
          <cell r="B2060">
            <v>0</v>
          </cell>
          <cell r="C2060">
            <v>0</v>
          </cell>
        </row>
        <row r="2062">
          <cell r="B2062" t="str">
            <v>MANO DE OBRA</v>
          </cell>
        </row>
        <row r="2063">
          <cell r="B2063">
            <v>0</v>
          </cell>
          <cell r="C2063">
            <v>0</v>
          </cell>
        </row>
        <row r="2064">
          <cell r="A2064">
            <v>0</v>
          </cell>
          <cell r="B2064">
            <v>0</v>
          </cell>
          <cell r="C2064">
            <v>0</v>
          </cell>
        </row>
        <row r="2065">
          <cell r="A2065">
            <v>0</v>
          </cell>
          <cell r="B2065">
            <v>0</v>
          </cell>
          <cell r="C2065">
            <v>0</v>
          </cell>
        </row>
        <row r="2066">
          <cell r="A2066">
            <v>0</v>
          </cell>
          <cell r="B2066">
            <v>0</v>
          </cell>
          <cell r="C2066">
            <v>0</v>
          </cell>
        </row>
        <row r="2068">
          <cell r="B2068" t="str">
            <v>TRANSPORTE</v>
          </cell>
        </row>
        <row r="2070">
          <cell r="A2070">
            <v>0</v>
          </cell>
          <cell r="B2070">
            <v>0</v>
          </cell>
          <cell r="C2070">
            <v>0</v>
          </cell>
        </row>
        <row r="2071">
          <cell r="A2071">
            <v>0</v>
          </cell>
          <cell r="B2071">
            <v>0</v>
          </cell>
          <cell r="C2071">
            <v>0</v>
          </cell>
        </row>
        <row r="2072">
          <cell r="A2072">
            <v>0</v>
          </cell>
          <cell r="B2072">
            <v>0</v>
          </cell>
          <cell r="C2072">
            <v>0</v>
          </cell>
        </row>
        <row r="2078">
          <cell r="A2078" t="str">
            <v>CODIGO</v>
          </cell>
          <cell r="B2078" t="str">
            <v>ITEM</v>
          </cell>
          <cell r="C2078" t="str">
            <v>UNIDAD</v>
          </cell>
        </row>
        <row r="2079">
          <cell r="D2079">
            <v>0</v>
          </cell>
        </row>
        <row r="2080">
          <cell r="B2080" t="str">
            <v>CODIGO</v>
          </cell>
        </row>
        <row r="2081">
          <cell r="A2081" t="str">
            <v>CODIGO</v>
          </cell>
          <cell r="B2081" t="str">
            <v>RECURSOS</v>
          </cell>
          <cell r="C2081" t="str">
            <v>UNIDAD</v>
          </cell>
          <cell r="D2081" t="str">
            <v>CANT.</v>
          </cell>
        </row>
        <row r="2082">
          <cell r="B2082" t="str">
            <v>MATERIALES</v>
          </cell>
        </row>
        <row r="2083">
          <cell r="B2083">
            <v>0</v>
          </cell>
          <cell r="C2083">
            <v>0</v>
          </cell>
        </row>
        <row r="2084">
          <cell r="B2084">
            <v>0</v>
          </cell>
          <cell r="C2084">
            <v>0</v>
          </cell>
        </row>
        <row r="2085">
          <cell r="B2085">
            <v>0</v>
          </cell>
          <cell r="C2085">
            <v>0</v>
          </cell>
        </row>
        <row r="2086">
          <cell r="B2086">
            <v>0</v>
          </cell>
          <cell r="C2086">
            <v>0</v>
          </cell>
        </row>
        <row r="2088">
          <cell r="B2088" t="str">
            <v>EQUIPO</v>
          </cell>
        </row>
        <row r="2089">
          <cell r="B2089" t="str">
            <v>HTA MENOR (5% de M. de O.)</v>
          </cell>
        </row>
        <row r="2090">
          <cell r="A2090">
            <v>0</v>
          </cell>
          <cell r="B2090">
            <v>0</v>
          </cell>
          <cell r="C2090">
            <v>0</v>
          </cell>
        </row>
        <row r="2091">
          <cell r="A2091">
            <v>0</v>
          </cell>
          <cell r="B2091">
            <v>0</v>
          </cell>
          <cell r="C2091">
            <v>0</v>
          </cell>
        </row>
        <row r="2092">
          <cell r="A2092">
            <v>0</v>
          </cell>
          <cell r="B2092">
            <v>0</v>
          </cell>
          <cell r="C2092">
            <v>0</v>
          </cell>
        </row>
        <row r="2094">
          <cell r="B2094" t="str">
            <v>MANO DE OBRA</v>
          </cell>
        </row>
        <row r="2095">
          <cell r="B2095">
            <v>0</v>
          </cell>
          <cell r="C2095">
            <v>0</v>
          </cell>
        </row>
        <row r="2096">
          <cell r="A2096">
            <v>0</v>
          </cell>
          <cell r="B2096">
            <v>0</v>
          </cell>
          <cell r="C2096">
            <v>0</v>
          </cell>
        </row>
        <row r="2097">
          <cell r="A2097">
            <v>0</v>
          </cell>
          <cell r="B2097">
            <v>0</v>
          </cell>
          <cell r="C2097">
            <v>0</v>
          </cell>
        </row>
        <row r="2098">
          <cell r="A2098">
            <v>0</v>
          </cell>
          <cell r="B2098">
            <v>0</v>
          </cell>
          <cell r="C2098">
            <v>0</v>
          </cell>
        </row>
        <row r="2100">
          <cell r="B2100" t="str">
            <v>TRANSPORTE</v>
          </cell>
        </row>
        <row r="2102">
          <cell r="A2102">
            <v>0</v>
          </cell>
          <cell r="B2102">
            <v>0</v>
          </cell>
          <cell r="C2102">
            <v>0</v>
          </cell>
        </row>
        <row r="2103">
          <cell r="A2103">
            <v>0</v>
          </cell>
          <cell r="B2103">
            <v>0</v>
          </cell>
          <cell r="C2103">
            <v>0</v>
          </cell>
        </row>
        <row r="2104">
          <cell r="A2104">
            <v>0</v>
          </cell>
          <cell r="B2104">
            <v>0</v>
          </cell>
          <cell r="C2104">
            <v>0</v>
          </cell>
        </row>
        <row r="2109">
          <cell r="A2109" t="str">
            <v>CODIGO</v>
          </cell>
          <cell r="B2109" t="str">
            <v>ITEM</v>
          </cell>
          <cell r="C2109" t="str">
            <v>UNIDAD</v>
          </cell>
        </row>
        <row r="2110">
          <cell r="D2110">
            <v>0</v>
          </cell>
        </row>
        <row r="2111">
          <cell r="B2111" t="str">
            <v>CODIGO</v>
          </cell>
        </row>
        <row r="2112">
          <cell r="A2112" t="str">
            <v>CODIGO</v>
          </cell>
          <cell r="B2112" t="str">
            <v>RECURSOS</v>
          </cell>
          <cell r="C2112" t="str">
            <v>UNIDAD</v>
          </cell>
          <cell r="D2112" t="str">
            <v>CANT.</v>
          </cell>
        </row>
        <row r="2113">
          <cell r="B2113" t="str">
            <v>MATERIALES</v>
          </cell>
        </row>
        <row r="2114">
          <cell r="B2114">
            <v>0</v>
          </cell>
          <cell r="C2114">
            <v>0</v>
          </cell>
        </row>
        <row r="2115">
          <cell r="B2115">
            <v>0</v>
          </cell>
          <cell r="C2115">
            <v>0</v>
          </cell>
        </row>
        <row r="2116">
          <cell r="B2116">
            <v>0</v>
          </cell>
          <cell r="C2116">
            <v>0</v>
          </cell>
        </row>
        <row r="2117">
          <cell r="B2117">
            <v>0</v>
          </cell>
          <cell r="C2117">
            <v>0</v>
          </cell>
        </row>
        <row r="2119">
          <cell r="B2119" t="str">
            <v>EQUIPO</v>
          </cell>
        </row>
        <row r="2120">
          <cell r="B2120" t="str">
            <v>HTA MENOR (5% de M. de O.)</v>
          </cell>
        </row>
        <row r="2121">
          <cell r="A2121">
            <v>0</v>
          </cell>
          <cell r="B2121">
            <v>0</v>
          </cell>
          <cell r="C2121">
            <v>0</v>
          </cell>
        </row>
        <row r="2122">
          <cell r="A2122">
            <v>0</v>
          </cell>
          <cell r="B2122">
            <v>0</v>
          </cell>
          <cell r="C2122">
            <v>0</v>
          </cell>
        </row>
        <row r="2123">
          <cell r="A2123">
            <v>0</v>
          </cell>
          <cell r="B2123">
            <v>0</v>
          </cell>
          <cell r="C2123">
            <v>0</v>
          </cell>
        </row>
        <row r="2125">
          <cell r="B2125" t="str">
            <v>MANO DE OBRA</v>
          </cell>
        </row>
        <row r="2126">
          <cell r="B2126">
            <v>0</v>
          </cell>
          <cell r="C2126">
            <v>0</v>
          </cell>
        </row>
        <row r="2127">
          <cell r="A2127">
            <v>0</v>
          </cell>
          <cell r="B2127">
            <v>0</v>
          </cell>
          <cell r="C2127">
            <v>0</v>
          </cell>
        </row>
        <row r="2128">
          <cell r="A2128">
            <v>0</v>
          </cell>
          <cell r="B2128">
            <v>0</v>
          </cell>
          <cell r="C2128">
            <v>0</v>
          </cell>
        </row>
        <row r="2129">
          <cell r="A2129">
            <v>0</v>
          </cell>
          <cell r="B2129">
            <v>0</v>
          </cell>
          <cell r="C2129">
            <v>0</v>
          </cell>
        </row>
        <row r="2131">
          <cell r="B2131" t="str">
            <v>TRANSPORTE</v>
          </cell>
        </row>
        <row r="2133">
          <cell r="A2133">
            <v>0</v>
          </cell>
          <cell r="B2133">
            <v>0</v>
          </cell>
          <cell r="C2133">
            <v>0</v>
          </cell>
        </row>
        <row r="2134">
          <cell r="A2134">
            <v>0</v>
          </cell>
          <cell r="B2134">
            <v>0</v>
          </cell>
          <cell r="C2134">
            <v>0</v>
          </cell>
        </row>
        <row r="2135">
          <cell r="A2135">
            <v>0</v>
          </cell>
          <cell r="B2135">
            <v>0</v>
          </cell>
          <cell r="C2135">
            <v>0</v>
          </cell>
        </row>
        <row r="2140">
          <cell r="A2140" t="str">
            <v>CODIGO</v>
          </cell>
          <cell r="B2140" t="str">
            <v>ITEM</v>
          </cell>
          <cell r="C2140" t="str">
            <v>UNIDAD</v>
          </cell>
        </row>
        <row r="2141">
          <cell r="D2141">
            <v>0</v>
          </cell>
        </row>
        <row r="2142">
          <cell r="B2142" t="str">
            <v>CODIGO</v>
          </cell>
        </row>
        <row r="2143">
          <cell r="A2143" t="str">
            <v>CODIGO</v>
          </cell>
          <cell r="B2143" t="str">
            <v>RECURSOS</v>
          </cell>
          <cell r="C2143" t="str">
            <v>UNIDAD</v>
          </cell>
          <cell r="D2143" t="str">
            <v>CANT.</v>
          </cell>
        </row>
        <row r="2144">
          <cell r="B2144" t="str">
            <v>MATERIALES</v>
          </cell>
        </row>
        <row r="2145">
          <cell r="B2145">
            <v>0</v>
          </cell>
          <cell r="C2145">
            <v>0</v>
          </cell>
        </row>
        <row r="2146">
          <cell r="B2146">
            <v>0</v>
          </cell>
          <cell r="C2146">
            <v>0</v>
          </cell>
        </row>
        <row r="2147">
          <cell r="B2147">
            <v>0</v>
          </cell>
          <cell r="C2147">
            <v>0</v>
          </cell>
        </row>
        <row r="2148">
          <cell r="B2148">
            <v>0</v>
          </cell>
          <cell r="C2148">
            <v>0</v>
          </cell>
        </row>
        <row r="2150">
          <cell r="B2150" t="str">
            <v>EQUIPO</v>
          </cell>
        </row>
        <row r="2151">
          <cell r="B2151" t="str">
            <v>HTA MENOR (5% de M. de O.)</v>
          </cell>
        </row>
        <row r="2152">
          <cell r="A2152">
            <v>0</v>
          </cell>
          <cell r="B2152">
            <v>0</v>
          </cell>
          <cell r="C2152">
            <v>0</v>
          </cell>
        </row>
        <row r="2153">
          <cell r="A2153">
            <v>0</v>
          </cell>
          <cell r="B2153">
            <v>0</v>
          </cell>
          <cell r="C2153">
            <v>0</v>
          </cell>
        </row>
        <row r="2154">
          <cell r="A2154">
            <v>0</v>
          </cell>
          <cell r="B2154">
            <v>0</v>
          </cell>
          <cell r="C2154">
            <v>0</v>
          </cell>
        </row>
        <row r="2156">
          <cell r="B2156" t="str">
            <v>MANO DE OBRA</v>
          </cell>
        </row>
        <row r="2157">
          <cell r="B2157">
            <v>0</v>
          </cell>
          <cell r="C2157">
            <v>0</v>
          </cell>
        </row>
        <row r="2158">
          <cell r="A2158">
            <v>0</v>
          </cell>
          <cell r="B2158">
            <v>0</v>
          </cell>
          <cell r="C2158">
            <v>0</v>
          </cell>
        </row>
        <row r="2159">
          <cell r="A2159">
            <v>0</v>
          </cell>
          <cell r="B2159">
            <v>0</v>
          </cell>
          <cell r="C2159">
            <v>0</v>
          </cell>
        </row>
        <row r="2160">
          <cell r="A2160">
            <v>0</v>
          </cell>
          <cell r="B2160">
            <v>0</v>
          </cell>
          <cell r="C2160">
            <v>0</v>
          </cell>
        </row>
        <row r="2162">
          <cell r="B2162" t="str">
            <v>TRANSPORTE</v>
          </cell>
        </row>
        <row r="2164">
          <cell r="A2164">
            <v>0</v>
          </cell>
          <cell r="B2164">
            <v>0</v>
          </cell>
          <cell r="C2164">
            <v>0</v>
          </cell>
        </row>
        <row r="2165">
          <cell r="A2165">
            <v>0</v>
          </cell>
          <cell r="B2165">
            <v>0</v>
          </cell>
          <cell r="C2165">
            <v>0</v>
          </cell>
        </row>
        <row r="2166">
          <cell r="A2166">
            <v>0</v>
          </cell>
          <cell r="B2166">
            <v>0</v>
          </cell>
          <cell r="C2166">
            <v>0</v>
          </cell>
        </row>
        <row r="2171">
          <cell r="A2171" t="str">
            <v>CODIGO</v>
          </cell>
          <cell r="B2171" t="str">
            <v>ITEM</v>
          </cell>
          <cell r="C2171" t="str">
            <v>UNIDAD</v>
          </cell>
        </row>
        <row r="2172">
          <cell r="D2172">
            <v>0</v>
          </cell>
        </row>
        <row r="2173">
          <cell r="B2173" t="str">
            <v>CODIGO</v>
          </cell>
        </row>
        <row r="2174">
          <cell r="A2174" t="str">
            <v>CODIGO</v>
          </cell>
          <cell r="B2174" t="str">
            <v>RECURSOS</v>
          </cell>
          <cell r="C2174" t="str">
            <v>UNIDAD</v>
          </cell>
          <cell r="D2174" t="str">
            <v>CANT.</v>
          </cell>
        </row>
        <row r="2175">
          <cell r="B2175" t="str">
            <v>MATERIALES</v>
          </cell>
        </row>
        <row r="2176">
          <cell r="B2176">
            <v>0</v>
          </cell>
          <cell r="C2176">
            <v>0</v>
          </cell>
        </row>
        <row r="2177">
          <cell r="B2177">
            <v>0</v>
          </cell>
          <cell r="C2177">
            <v>0</v>
          </cell>
        </row>
        <row r="2178">
          <cell r="B2178">
            <v>0</v>
          </cell>
          <cell r="C2178">
            <v>0</v>
          </cell>
        </row>
        <row r="2179">
          <cell r="B2179">
            <v>0</v>
          </cell>
          <cell r="C2179">
            <v>0</v>
          </cell>
        </row>
        <row r="2181">
          <cell r="B2181" t="str">
            <v>EQUIPO</v>
          </cell>
        </row>
        <row r="2182">
          <cell r="B2182" t="str">
            <v>HTA MENOR (5% de M. de O.)</v>
          </cell>
        </row>
        <row r="2183">
          <cell r="A2183">
            <v>0</v>
          </cell>
          <cell r="B2183">
            <v>0</v>
          </cell>
          <cell r="C2183">
            <v>0</v>
          </cell>
        </row>
        <row r="2184">
          <cell r="A2184">
            <v>0</v>
          </cell>
          <cell r="B2184">
            <v>0</v>
          </cell>
          <cell r="C2184">
            <v>0</v>
          </cell>
        </row>
        <row r="2185">
          <cell r="A2185">
            <v>0</v>
          </cell>
          <cell r="B2185">
            <v>0</v>
          </cell>
          <cell r="C2185">
            <v>0</v>
          </cell>
        </row>
        <row r="2187">
          <cell r="B2187" t="str">
            <v>MANO DE OBRA</v>
          </cell>
        </row>
        <row r="2188">
          <cell r="B2188">
            <v>0</v>
          </cell>
          <cell r="C2188">
            <v>0</v>
          </cell>
        </row>
        <row r="2189">
          <cell r="A2189">
            <v>0</v>
          </cell>
          <cell r="B2189">
            <v>0</v>
          </cell>
          <cell r="C2189">
            <v>0</v>
          </cell>
        </row>
        <row r="2190">
          <cell r="A2190">
            <v>0</v>
          </cell>
          <cell r="B2190">
            <v>0</v>
          </cell>
          <cell r="C2190">
            <v>0</v>
          </cell>
        </row>
        <row r="2191">
          <cell r="A2191">
            <v>0</v>
          </cell>
          <cell r="B2191">
            <v>0</v>
          </cell>
          <cell r="C2191">
            <v>0</v>
          </cell>
        </row>
        <row r="2193">
          <cell r="B2193" t="str">
            <v>TRANSPORTE</v>
          </cell>
        </row>
        <row r="2195">
          <cell r="A2195">
            <v>0</v>
          </cell>
          <cell r="B2195">
            <v>0</v>
          </cell>
          <cell r="C2195">
            <v>0</v>
          </cell>
        </row>
        <row r="2196">
          <cell r="A2196">
            <v>0</v>
          </cell>
          <cell r="B2196">
            <v>0</v>
          </cell>
          <cell r="C2196">
            <v>0</v>
          </cell>
        </row>
        <row r="2197">
          <cell r="A2197">
            <v>0</v>
          </cell>
          <cell r="B2197">
            <v>0</v>
          </cell>
          <cell r="C2197">
            <v>0</v>
          </cell>
        </row>
        <row r="2202">
          <cell r="A2202" t="str">
            <v>CODIGO</v>
          </cell>
          <cell r="B2202" t="str">
            <v>ITEM</v>
          </cell>
          <cell r="C2202" t="str">
            <v>UNIDAD</v>
          </cell>
        </row>
        <row r="2203">
          <cell r="D2203">
            <v>0</v>
          </cell>
        </row>
        <row r="2204">
          <cell r="B2204" t="str">
            <v>CODIGO</v>
          </cell>
        </row>
        <row r="2205">
          <cell r="A2205" t="str">
            <v>CODIGO</v>
          </cell>
          <cell r="B2205" t="str">
            <v>RECURSOS</v>
          </cell>
          <cell r="C2205" t="str">
            <v>UNIDAD</v>
          </cell>
          <cell r="D2205" t="str">
            <v>CANT.</v>
          </cell>
        </row>
        <row r="2206">
          <cell r="B2206" t="str">
            <v>MATERIALES</v>
          </cell>
        </row>
        <row r="2207">
          <cell r="B2207">
            <v>0</v>
          </cell>
          <cell r="C2207">
            <v>0</v>
          </cell>
        </row>
        <row r="2208">
          <cell r="B2208">
            <v>0</v>
          </cell>
          <cell r="C2208">
            <v>0</v>
          </cell>
        </row>
        <row r="2209">
          <cell r="B2209">
            <v>0</v>
          </cell>
          <cell r="C2209">
            <v>0</v>
          </cell>
        </row>
        <row r="2210">
          <cell r="B2210">
            <v>0</v>
          </cell>
          <cell r="C2210">
            <v>0</v>
          </cell>
        </row>
        <row r="2212">
          <cell r="B2212" t="str">
            <v>EQUIPO</v>
          </cell>
        </row>
        <row r="2213">
          <cell r="B2213" t="str">
            <v>HTA MENOR (5% de M. de O.)</v>
          </cell>
        </row>
        <row r="2214">
          <cell r="A2214">
            <v>0</v>
          </cell>
          <cell r="B2214">
            <v>0</v>
          </cell>
          <cell r="C2214">
            <v>0</v>
          </cell>
        </row>
        <row r="2215">
          <cell r="A2215">
            <v>0</v>
          </cell>
          <cell r="B2215">
            <v>0</v>
          </cell>
          <cell r="C2215">
            <v>0</v>
          </cell>
        </row>
        <row r="2216">
          <cell r="A2216">
            <v>0</v>
          </cell>
          <cell r="B2216">
            <v>0</v>
          </cell>
          <cell r="C2216">
            <v>0</v>
          </cell>
        </row>
        <row r="2218">
          <cell r="B2218" t="str">
            <v>MANO DE OBRA</v>
          </cell>
        </row>
        <row r="2219">
          <cell r="B2219">
            <v>0</v>
          </cell>
          <cell r="C2219">
            <v>0</v>
          </cell>
        </row>
        <row r="2220">
          <cell r="A2220">
            <v>0</v>
          </cell>
          <cell r="B2220">
            <v>0</v>
          </cell>
          <cell r="C2220">
            <v>0</v>
          </cell>
        </row>
        <row r="2221">
          <cell r="A2221">
            <v>0</v>
          </cell>
          <cell r="B2221">
            <v>0</v>
          </cell>
          <cell r="C2221">
            <v>0</v>
          </cell>
        </row>
        <row r="2222">
          <cell r="A2222">
            <v>0</v>
          </cell>
          <cell r="B2222">
            <v>0</v>
          </cell>
          <cell r="C2222">
            <v>0</v>
          </cell>
        </row>
        <row r="2224">
          <cell r="B2224" t="str">
            <v>TRANSPORTE</v>
          </cell>
        </row>
        <row r="2226">
          <cell r="A2226">
            <v>0</v>
          </cell>
          <cell r="B2226">
            <v>0</v>
          </cell>
          <cell r="C2226">
            <v>0</v>
          </cell>
        </row>
        <row r="2227">
          <cell r="A2227">
            <v>0</v>
          </cell>
          <cell r="B2227">
            <v>0</v>
          </cell>
          <cell r="C2227">
            <v>0</v>
          </cell>
        </row>
        <row r="2228">
          <cell r="A2228">
            <v>0</v>
          </cell>
          <cell r="B2228">
            <v>0</v>
          </cell>
          <cell r="C2228">
            <v>0</v>
          </cell>
        </row>
        <row r="2233">
          <cell r="A2233" t="str">
            <v>CODIGO</v>
          </cell>
          <cell r="B2233" t="str">
            <v>ITEM</v>
          </cell>
          <cell r="C2233" t="str">
            <v>UNIDAD</v>
          </cell>
        </row>
        <row r="2234">
          <cell r="D2234">
            <v>0</v>
          </cell>
        </row>
        <row r="2235">
          <cell r="B2235" t="str">
            <v>CODIGO</v>
          </cell>
        </row>
        <row r="2236">
          <cell r="A2236" t="str">
            <v>CODIGO</v>
          </cell>
          <cell r="B2236" t="str">
            <v>RECURSOS</v>
          </cell>
          <cell r="C2236" t="str">
            <v>UNIDAD</v>
          </cell>
          <cell r="D2236" t="str">
            <v>CANT.</v>
          </cell>
        </row>
        <row r="2237">
          <cell r="B2237" t="str">
            <v>MATERIALES</v>
          </cell>
        </row>
        <row r="2238">
          <cell r="B2238">
            <v>0</v>
          </cell>
          <cell r="C2238">
            <v>0</v>
          </cell>
        </row>
        <row r="2239">
          <cell r="B2239">
            <v>0</v>
          </cell>
          <cell r="C2239">
            <v>0</v>
          </cell>
        </row>
        <row r="2240">
          <cell r="B2240">
            <v>0</v>
          </cell>
          <cell r="C2240">
            <v>0</v>
          </cell>
        </row>
        <row r="2241">
          <cell r="B2241">
            <v>0</v>
          </cell>
          <cell r="C2241">
            <v>0</v>
          </cell>
        </row>
        <row r="2243">
          <cell r="B2243" t="str">
            <v>EQUIPO</v>
          </cell>
        </row>
        <row r="2244">
          <cell r="B2244" t="str">
            <v>HTA MENOR (5% de M. de O.)</v>
          </cell>
        </row>
        <row r="2245">
          <cell r="A2245">
            <v>0</v>
          </cell>
          <cell r="B2245">
            <v>0</v>
          </cell>
          <cell r="C2245">
            <v>0</v>
          </cell>
        </row>
        <row r="2246">
          <cell r="A2246">
            <v>0</v>
          </cell>
          <cell r="B2246">
            <v>0</v>
          </cell>
          <cell r="C2246">
            <v>0</v>
          </cell>
        </row>
        <row r="2247">
          <cell r="A2247">
            <v>0</v>
          </cell>
          <cell r="B2247">
            <v>0</v>
          </cell>
          <cell r="C2247">
            <v>0</v>
          </cell>
        </row>
        <row r="2249">
          <cell r="B2249" t="str">
            <v>MANO DE OBRA</v>
          </cell>
        </row>
        <row r="2250">
          <cell r="B2250">
            <v>0</v>
          </cell>
          <cell r="C2250">
            <v>0</v>
          </cell>
        </row>
        <row r="2251">
          <cell r="A2251">
            <v>0</v>
          </cell>
          <cell r="B2251">
            <v>0</v>
          </cell>
          <cell r="C2251">
            <v>0</v>
          </cell>
        </row>
        <row r="2252">
          <cell r="A2252">
            <v>0</v>
          </cell>
          <cell r="B2252">
            <v>0</v>
          </cell>
          <cell r="C2252">
            <v>0</v>
          </cell>
        </row>
        <row r="2253">
          <cell r="A2253">
            <v>0</v>
          </cell>
          <cell r="B2253">
            <v>0</v>
          </cell>
          <cell r="C2253">
            <v>0</v>
          </cell>
        </row>
        <row r="2255">
          <cell r="B2255" t="str">
            <v>TRANSPORTE</v>
          </cell>
        </row>
        <row r="2257">
          <cell r="A2257">
            <v>0</v>
          </cell>
          <cell r="B2257">
            <v>0</v>
          </cell>
          <cell r="C2257">
            <v>0</v>
          </cell>
        </row>
        <row r="2258">
          <cell r="A2258">
            <v>0</v>
          </cell>
          <cell r="B2258">
            <v>0</v>
          </cell>
          <cell r="C2258">
            <v>0</v>
          </cell>
        </row>
        <row r="2259">
          <cell r="A2259">
            <v>0</v>
          </cell>
          <cell r="B2259">
            <v>0</v>
          </cell>
          <cell r="C2259">
            <v>0</v>
          </cell>
        </row>
        <row r="2264">
          <cell r="A2264" t="str">
            <v>CODIGO</v>
          </cell>
          <cell r="B2264" t="str">
            <v>ITEM</v>
          </cell>
          <cell r="C2264" t="str">
            <v>UNIDAD</v>
          </cell>
        </row>
        <row r="2265">
          <cell r="D2265">
            <v>0</v>
          </cell>
        </row>
        <row r="2266">
          <cell r="B2266" t="str">
            <v>CODIGO</v>
          </cell>
        </row>
        <row r="2267">
          <cell r="A2267" t="str">
            <v>CODIGO</v>
          </cell>
          <cell r="B2267" t="str">
            <v>RECURSOS</v>
          </cell>
          <cell r="C2267" t="str">
            <v>UNIDAD</v>
          </cell>
          <cell r="D2267" t="str">
            <v>CANT.</v>
          </cell>
        </row>
        <row r="2268">
          <cell r="B2268" t="str">
            <v>MATERIALES</v>
          </cell>
        </row>
        <row r="2269">
          <cell r="B2269">
            <v>0</v>
          </cell>
          <cell r="C2269">
            <v>0</v>
          </cell>
        </row>
        <row r="2270">
          <cell r="B2270">
            <v>0</v>
          </cell>
          <cell r="C2270">
            <v>0</v>
          </cell>
        </row>
        <row r="2271">
          <cell r="B2271">
            <v>0</v>
          </cell>
          <cell r="C2271">
            <v>0</v>
          </cell>
        </row>
        <row r="2272">
          <cell r="B2272">
            <v>0</v>
          </cell>
          <cell r="C2272">
            <v>0</v>
          </cell>
        </row>
        <row r="2274">
          <cell r="B2274" t="str">
            <v>EQUIPO</v>
          </cell>
        </row>
        <row r="2275">
          <cell r="B2275" t="str">
            <v>HTA MENOR (5% de M. de O.)</v>
          </cell>
        </row>
        <row r="2276">
          <cell r="A2276">
            <v>0</v>
          </cell>
          <cell r="B2276">
            <v>0</v>
          </cell>
          <cell r="C2276">
            <v>0</v>
          </cell>
        </row>
        <row r="2277">
          <cell r="A2277">
            <v>0</v>
          </cell>
          <cell r="B2277">
            <v>0</v>
          </cell>
          <cell r="C2277">
            <v>0</v>
          </cell>
        </row>
        <row r="2278">
          <cell r="A2278">
            <v>0</v>
          </cell>
          <cell r="B2278">
            <v>0</v>
          </cell>
          <cell r="C2278">
            <v>0</v>
          </cell>
        </row>
        <row r="2280">
          <cell r="B2280" t="str">
            <v>MANO DE OBRA</v>
          </cell>
        </row>
        <row r="2281">
          <cell r="B2281">
            <v>0</v>
          </cell>
          <cell r="C2281">
            <v>0</v>
          </cell>
        </row>
        <row r="2282">
          <cell r="A2282">
            <v>0</v>
          </cell>
          <cell r="B2282">
            <v>0</v>
          </cell>
          <cell r="C2282">
            <v>0</v>
          </cell>
        </row>
        <row r="2283">
          <cell r="A2283">
            <v>0</v>
          </cell>
          <cell r="B2283">
            <v>0</v>
          </cell>
          <cell r="C2283">
            <v>0</v>
          </cell>
        </row>
        <row r="2284">
          <cell r="A2284">
            <v>0</v>
          </cell>
          <cell r="B2284">
            <v>0</v>
          </cell>
          <cell r="C2284">
            <v>0</v>
          </cell>
        </row>
        <row r="2286">
          <cell r="B2286" t="str">
            <v>TRANSPORTE</v>
          </cell>
        </row>
        <row r="2288">
          <cell r="A2288">
            <v>0</v>
          </cell>
          <cell r="B2288">
            <v>0</v>
          </cell>
          <cell r="C2288">
            <v>0</v>
          </cell>
        </row>
        <row r="2289">
          <cell r="A2289">
            <v>0</v>
          </cell>
          <cell r="B2289">
            <v>0</v>
          </cell>
          <cell r="C2289">
            <v>0</v>
          </cell>
        </row>
        <row r="2290">
          <cell r="A2290">
            <v>0</v>
          </cell>
          <cell r="B2290">
            <v>0</v>
          </cell>
          <cell r="C2290">
            <v>0</v>
          </cell>
        </row>
        <row r="2295">
          <cell r="A2295" t="str">
            <v>CODIGO</v>
          </cell>
          <cell r="B2295" t="str">
            <v>ITEM</v>
          </cell>
          <cell r="C2295" t="str">
            <v>UNIDAD</v>
          </cell>
        </row>
        <row r="2296">
          <cell r="D2296">
            <v>0</v>
          </cell>
        </row>
        <row r="2297">
          <cell r="B2297" t="str">
            <v>CODIGO</v>
          </cell>
        </row>
        <row r="2298">
          <cell r="A2298" t="str">
            <v>CODIGO</v>
          </cell>
          <cell r="B2298" t="str">
            <v>RECURSOS</v>
          </cell>
          <cell r="C2298" t="str">
            <v>UNIDAD</v>
          </cell>
          <cell r="D2298" t="str">
            <v>CANT.</v>
          </cell>
        </row>
        <row r="2299">
          <cell r="B2299" t="str">
            <v>MATERIALES</v>
          </cell>
        </row>
        <row r="2300">
          <cell r="B2300">
            <v>0</v>
          </cell>
          <cell r="C2300">
            <v>0</v>
          </cell>
        </row>
        <row r="2301">
          <cell r="B2301">
            <v>0</v>
          </cell>
          <cell r="C2301">
            <v>0</v>
          </cell>
        </row>
        <row r="2302">
          <cell r="B2302">
            <v>0</v>
          </cell>
          <cell r="C2302">
            <v>0</v>
          </cell>
        </row>
        <row r="2303">
          <cell r="B2303">
            <v>0</v>
          </cell>
          <cell r="C2303">
            <v>0</v>
          </cell>
        </row>
        <row r="2305">
          <cell r="B2305" t="str">
            <v>EQUIPO</v>
          </cell>
        </row>
        <row r="2306">
          <cell r="B2306" t="str">
            <v>HTA MENOR (5% de M. de O.)</v>
          </cell>
        </row>
        <row r="2307">
          <cell r="A2307">
            <v>0</v>
          </cell>
          <cell r="B2307">
            <v>0</v>
          </cell>
          <cell r="C2307">
            <v>0</v>
          </cell>
        </row>
        <row r="2308">
          <cell r="A2308">
            <v>0</v>
          </cell>
          <cell r="B2308">
            <v>0</v>
          </cell>
          <cell r="C2308">
            <v>0</v>
          </cell>
        </row>
        <row r="2309">
          <cell r="A2309">
            <v>0</v>
          </cell>
          <cell r="B2309">
            <v>0</v>
          </cell>
          <cell r="C2309">
            <v>0</v>
          </cell>
        </row>
        <row r="2311">
          <cell r="B2311" t="str">
            <v>MANO DE OBRA</v>
          </cell>
        </row>
        <row r="2312">
          <cell r="B2312">
            <v>0</v>
          </cell>
          <cell r="C2312">
            <v>0</v>
          </cell>
        </row>
        <row r="2313">
          <cell r="A2313">
            <v>0</v>
          </cell>
          <cell r="B2313">
            <v>0</v>
          </cell>
          <cell r="C2313">
            <v>0</v>
          </cell>
        </row>
        <row r="2314">
          <cell r="A2314">
            <v>0</v>
          </cell>
          <cell r="B2314">
            <v>0</v>
          </cell>
          <cell r="C2314">
            <v>0</v>
          </cell>
        </row>
        <row r="2315">
          <cell r="A2315">
            <v>0</v>
          </cell>
          <cell r="B2315">
            <v>0</v>
          </cell>
          <cell r="C2315">
            <v>0</v>
          </cell>
        </row>
        <row r="2317">
          <cell r="B2317" t="str">
            <v>TRANSPORTE</v>
          </cell>
        </row>
        <row r="2319">
          <cell r="A2319">
            <v>0</v>
          </cell>
          <cell r="B2319">
            <v>0</v>
          </cell>
          <cell r="C2319">
            <v>0</v>
          </cell>
        </row>
        <row r="2320">
          <cell r="A2320">
            <v>0</v>
          </cell>
          <cell r="B2320">
            <v>0</v>
          </cell>
          <cell r="C2320">
            <v>0</v>
          </cell>
        </row>
        <row r="2321">
          <cell r="A2321">
            <v>0</v>
          </cell>
          <cell r="B2321">
            <v>0</v>
          </cell>
          <cell r="C2321">
            <v>0</v>
          </cell>
        </row>
        <row r="2326">
          <cell r="A2326" t="str">
            <v>CODIGO</v>
          </cell>
          <cell r="B2326" t="str">
            <v>ITEM</v>
          </cell>
          <cell r="C2326" t="str">
            <v>UNIDAD</v>
          </cell>
        </row>
        <row r="2327">
          <cell r="D2327">
            <v>0</v>
          </cell>
        </row>
        <row r="2328">
          <cell r="B2328" t="str">
            <v>CODIGO</v>
          </cell>
        </row>
        <row r="2329">
          <cell r="A2329" t="str">
            <v>CODIGO</v>
          </cell>
          <cell r="B2329" t="str">
            <v>RECURSOS</v>
          </cell>
          <cell r="C2329" t="str">
            <v>UNIDAD</v>
          </cell>
          <cell r="D2329" t="str">
            <v>CANT.</v>
          </cell>
        </row>
        <row r="2330">
          <cell r="B2330" t="str">
            <v>MATERIALES</v>
          </cell>
        </row>
        <row r="2331">
          <cell r="B2331">
            <v>0</v>
          </cell>
          <cell r="C2331">
            <v>0</v>
          </cell>
        </row>
        <row r="2332">
          <cell r="B2332">
            <v>0</v>
          </cell>
          <cell r="C2332">
            <v>0</v>
          </cell>
        </row>
        <row r="2333">
          <cell r="B2333">
            <v>0</v>
          </cell>
          <cell r="C2333">
            <v>0</v>
          </cell>
        </row>
        <row r="2334">
          <cell r="B2334">
            <v>0</v>
          </cell>
          <cell r="C2334">
            <v>0</v>
          </cell>
        </row>
        <row r="2336">
          <cell r="B2336" t="str">
            <v>EQUIPO</v>
          </cell>
        </row>
        <row r="2337">
          <cell r="B2337" t="str">
            <v>HTA MENOR (5% de M. de O.)</v>
          </cell>
        </row>
        <row r="2338">
          <cell r="A2338">
            <v>0</v>
          </cell>
          <cell r="B2338">
            <v>0</v>
          </cell>
          <cell r="C2338">
            <v>0</v>
          </cell>
        </row>
        <row r="2339">
          <cell r="A2339">
            <v>0</v>
          </cell>
          <cell r="B2339">
            <v>0</v>
          </cell>
          <cell r="C2339">
            <v>0</v>
          </cell>
        </row>
        <row r="2340">
          <cell r="A2340">
            <v>0</v>
          </cell>
          <cell r="B2340">
            <v>0</v>
          </cell>
          <cell r="C2340">
            <v>0</v>
          </cell>
        </row>
        <row r="2342">
          <cell r="B2342" t="str">
            <v>MANO DE OBRA</v>
          </cell>
        </row>
        <row r="2343">
          <cell r="B2343">
            <v>0</v>
          </cell>
          <cell r="C2343">
            <v>0</v>
          </cell>
        </row>
        <row r="2344">
          <cell r="A2344">
            <v>0</v>
          </cell>
          <cell r="B2344">
            <v>0</v>
          </cell>
          <cell r="C2344">
            <v>0</v>
          </cell>
        </row>
        <row r="2345">
          <cell r="A2345">
            <v>0</v>
          </cell>
          <cell r="B2345">
            <v>0</v>
          </cell>
          <cell r="C2345">
            <v>0</v>
          </cell>
        </row>
        <row r="2346">
          <cell r="A2346">
            <v>0</v>
          </cell>
          <cell r="B2346">
            <v>0</v>
          </cell>
          <cell r="C2346">
            <v>0</v>
          </cell>
        </row>
        <row r="2348">
          <cell r="B2348" t="str">
            <v>TRANSPORTE</v>
          </cell>
        </row>
        <row r="2350">
          <cell r="A2350">
            <v>0</v>
          </cell>
          <cell r="B2350">
            <v>0</v>
          </cell>
          <cell r="C2350">
            <v>0</v>
          </cell>
        </row>
        <row r="2351">
          <cell r="A2351">
            <v>0</v>
          </cell>
          <cell r="B2351">
            <v>0</v>
          </cell>
          <cell r="C2351">
            <v>0</v>
          </cell>
        </row>
        <row r="2352">
          <cell r="A2352">
            <v>0</v>
          </cell>
          <cell r="B2352">
            <v>0</v>
          </cell>
          <cell r="C2352">
            <v>0</v>
          </cell>
        </row>
        <row r="2357">
          <cell r="A2357" t="str">
            <v>CODIGO</v>
          </cell>
          <cell r="B2357" t="str">
            <v>ITEM</v>
          </cell>
          <cell r="C2357" t="str">
            <v>UNIDAD</v>
          </cell>
        </row>
        <row r="2358">
          <cell r="D2358">
            <v>0</v>
          </cell>
        </row>
        <row r="2359">
          <cell r="B2359" t="str">
            <v>CODIGO</v>
          </cell>
        </row>
        <row r="2360">
          <cell r="A2360" t="str">
            <v>CODIGO</v>
          </cell>
          <cell r="B2360" t="str">
            <v>RECURSOS</v>
          </cell>
          <cell r="C2360" t="str">
            <v>UNIDAD</v>
          </cell>
          <cell r="D2360" t="str">
            <v>CANT.</v>
          </cell>
        </row>
        <row r="2361">
          <cell r="B2361" t="str">
            <v>MATERIALES</v>
          </cell>
        </row>
        <row r="2362">
          <cell r="B2362">
            <v>0</v>
          </cell>
          <cell r="C2362">
            <v>0</v>
          </cell>
        </row>
        <row r="2363">
          <cell r="B2363">
            <v>0</v>
          </cell>
          <cell r="C2363">
            <v>0</v>
          </cell>
        </row>
        <row r="2364">
          <cell r="B2364">
            <v>0</v>
          </cell>
          <cell r="C2364">
            <v>0</v>
          </cell>
        </row>
        <row r="2365">
          <cell r="B2365">
            <v>0</v>
          </cell>
          <cell r="C2365">
            <v>0</v>
          </cell>
        </row>
        <row r="2367">
          <cell r="B2367" t="str">
            <v>EQUIPO</v>
          </cell>
        </row>
        <row r="2368">
          <cell r="B2368" t="str">
            <v>HTA MENOR (5% de M. de O.)</v>
          </cell>
        </row>
        <row r="2369">
          <cell r="A2369">
            <v>0</v>
          </cell>
          <cell r="B2369">
            <v>0</v>
          </cell>
          <cell r="C2369">
            <v>0</v>
          </cell>
        </row>
        <row r="2370">
          <cell r="A2370">
            <v>0</v>
          </cell>
          <cell r="B2370">
            <v>0</v>
          </cell>
          <cell r="C2370">
            <v>0</v>
          </cell>
        </row>
        <row r="2371">
          <cell r="A2371">
            <v>0</v>
          </cell>
          <cell r="B2371">
            <v>0</v>
          </cell>
          <cell r="C2371">
            <v>0</v>
          </cell>
        </row>
        <row r="2373">
          <cell r="B2373" t="str">
            <v>MANO DE OBRA</v>
          </cell>
        </row>
        <row r="2374">
          <cell r="B2374">
            <v>0</v>
          </cell>
          <cell r="C2374">
            <v>0</v>
          </cell>
        </row>
        <row r="2375">
          <cell r="A2375">
            <v>0</v>
          </cell>
          <cell r="B2375">
            <v>0</v>
          </cell>
          <cell r="C2375">
            <v>0</v>
          </cell>
        </row>
        <row r="2376">
          <cell r="A2376">
            <v>0</v>
          </cell>
          <cell r="B2376">
            <v>0</v>
          </cell>
          <cell r="C2376">
            <v>0</v>
          </cell>
        </row>
        <row r="2377">
          <cell r="A2377">
            <v>0</v>
          </cell>
          <cell r="B2377">
            <v>0</v>
          </cell>
          <cell r="C2377">
            <v>0</v>
          </cell>
        </row>
        <row r="2379">
          <cell r="B2379" t="str">
            <v>TRANSPORTE</v>
          </cell>
        </row>
        <row r="2381">
          <cell r="A2381">
            <v>0</v>
          </cell>
          <cell r="B2381">
            <v>0</v>
          </cell>
          <cell r="C2381">
            <v>0</v>
          </cell>
        </row>
        <row r="2382">
          <cell r="A2382">
            <v>0</v>
          </cell>
          <cell r="B2382">
            <v>0</v>
          </cell>
          <cell r="C2382">
            <v>0</v>
          </cell>
        </row>
        <row r="2383">
          <cell r="A2383">
            <v>0</v>
          </cell>
          <cell r="B2383">
            <v>0</v>
          </cell>
          <cell r="C2383">
            <v>0</v>
          </cell>
        </row>
        <row r="2388">
          <cell r="A2388" t="str">
            <v>CODIGO</v>
          </cell>
          <cell r="B2388" t="str">
            <v>ITEM</v>
          </cell>
          <cell r="C2388" t="str">
            <v>UNIDAD</v>
          </cell>
        </row>
        <row r="2389">
          <cell r="D2389">
            <v>0</v>
          </cell>
        </row>
        <row r="2390">
          <cell r="B2390" t="str">
            <v>CODIGO</v>
          </cell>
        </row>
        <row r="2391">
          <cell r="A2391" t="str">
            <v>CODIGO</v>
          </cell>
          <cell r="B2391" t="str">
            <v>RECURSOS</v>
          </cell>
          <cell r="C2391" t="str">
            <v>UNIDAD</v>
          </cell>
          <cell r="D2391" t="str">
            <v>CANT.</v>
          </cell>
        </row>
        <row r="2392">
          <cell r="B2392" t="str">
            <v>MATERIALES</v>
          </cell>
        </row>
        <row r="2393">
          <cell r="B2393">
            <v>0</v>
          </cell>
          <cell r="C2393">
            <v>0</v>
          </cell>
        </row>
        <row r="2394">
          <cell r="B2394">
            <v>0</v>
          </cell>
          <cell r="C2394">
            <v>0</v>
          </cell>
        </row>
        <row r="2395">
          <cell r="B2395">
            <v>0</v>
          </cell>
          <cell r="C2395">
            <v>0</v>
          </cell>
        </row>
        <row r="2396">
          <cell r="B2396">
            <v>0</v>
          </cell>
          <cell r="C2396">
            <v>0</v>
          </cell>
        </row>
        <row r="2398">
          <cell r="B2398" t="str">
            <v>EQUIPO</v>
          </cell>
        </row>
        <row r="2399">
          <cell r="B2399" t="str">
            <v>HTA MENOR (5% de M. de O.)</v>
          </cell>
        </row>
        <row r="2400">
          <cell r="A2400">
            <v>0</v>
          </cell>
          <cell r="B2400">
            <v>0</v>
          </cell>
          <cell r="C2400">
            <v>0</v>
          </cell>
        </row>
        <row r="2401">
          <cell r="A2401">
            <v>0</v>
          </cell>
          <cell r="B2401">
            <v>0</v>
          </cell>
          <cell r="C2401">
            <v>0</v>
          </cell>
        </row>
        <row r="2402">
          <cell r="A2402">
            <v>0</v>
          </cell>
          <cell r="B2402">
            <v>0</v>
          </cell>
          <cell r="C2402">
            <v>0</v>
          </cell>
        </row>
        <row r="2404">
          <cell r="B2404" t="str">
            <v>MANO DE OBRA</v>
          </cell>
        </row>
        <row r="2405">
          <cell r="B2405">
            <v>0</v>
          </cell>
          <cell r="C2405">
            <v>0</v>
          </cell>
        </row>
        <row r="2406">
          <cell r="A2406">
            <v>0</v>
          </cell>
          <cell r="B2406">
            <v>0</v>
          </cell>
          <cell r="C2406">
            <v>0</v>
          </cell>
        </row>
        <row r="2407">
          <cell r="A2407">
            <v>0</v>
          </cell>
          <cell r="B2407">
            <v>0</v>
          </cell>
          <cell r="C2407">
            <v>0</v>
          </cell>
        </row>
        <row r="2408">
          <cell r="A2408">
            <v>0</v>
          </cell>
          <cell r="B2408">
            <v>0</v>
          </cell>
          <cell r="C2408">
            <v>0</v>
          </cell>
        </row>
        <row r="2410">
          <cell r="B2410" t="str">
            <v>TRANSPORTE</v>
          </cell>
        </row>
        <row r="2412">
          <cell r="A2412">
            <v>0</v>
          </cell>
          <cell r="B2412">
            <v>0</v>
          </cell>
          <cell r="C2412">
            <v>0</v>
          </cell>
        </row>
        <row r="2413">
          <cell r="A2413">
            <v>0</v>
          </cell>
          <cell r="B2413">
            <v>0</v>
          </cell>
          <cell r="C2413">
            <v>0</v>
          </cell>
        </row>
        <row r="2414">
          <cell r="A2414">
            <v>0</v>
          </cell>
          <cell r="B2414">
            <v>0</v>
          </cell>
          <cell r="C2414">
            <v>0</v>
          </cell>
        </row>
        <row r="2419">
          <cell r="A2419" t="str">
            <v>CODIGO</v>
          </cell>
          <cell r="B2419" t="str">
            <v>ITEM</v>
          </cell>
          <cell r="C2419" t="str">
            <v>UNIDAD</v>
          </cell>
        </row>
        <row r="2420">
          <cell r="D2420">
            <v>0</v>
          </cell>
        </row>
        <row r="2421">
          <cell r="B2421" t="str">
            <v>CODIGO</v>
          </cell>
        </row>
        <row r="2422">
          <cell r="A2422" t="str">
            <v>CODIGO</v>
          </cell>
          <cell r="B2422" t="str">
            <v>RECURSOS</v>
          </cell>
          <cell r="C2422" t="str">
            <v>UNIDAD</v>
          </cell>
          <cell r="D2422" t="str">
            <v>CANT.</v>
          </cell>
        </row>
        <row r="2423">
          <cell r="B2423" t="str">
            <v>MATERIALES</v>
          </cell>
        </row>
        <row r="2424">
          <cell r="B2424">
            <v>0</v>
          </cell>
          <cell r="C2424">
            <v>0</v>
          </cell>
        </row>
        <row r="2425">
          <cell r="B2425">
            <v>0</v>
          </cell>
          <cell r="C2425">
            <v>0</v>
          </cell>
        </row>
        <row r="2426">
          <cell r="B2426">
            <v>0</v>
          </cell>
          <cell r="C2426">
            <v>0</v>
          </cell>
        </row>
        <row r="2427">
          <cell r="B2427">
            <v>0</v>
          </cell>
          <cell r="C2427">
            <v>0</v>
          </cell>
        </row>
        <row r="2429">
          <cell r="B2429" t="str">
            <v>EQUIPO</v>
          </cell>
        </row>
        <row r="2430">
          <cell r="B2430" t="str">
            <v>HTA MENOR (5% de M. de O.)</v>
          </cell>
        </row>
        <row r="2431">
          <cell r="A2431">
            <v>0</v>
          </cell>
          <cell r="B2431">
            <v>0</v>
          </cell>
          <cell r="C2431">
            <v>0</v>
          </cell>
        </row>
        <row r="2432">
          <cell r="A2432">
            <v>0</v>
          </cell>
          <cell r="B2432">
            <v>0</v>
          </cell>
          <cell r="C2432">
            <v>0</v>
          </cell>
        </row>
        <row r="2433">
          <cell r="A2433">
            <v>0</v>
          </cell>
          <cell r="B2433">
            <v>0</v>
          </cell>
          <cell r="C2433">
            <v>0</v>
          </cell>
        </row>
        <row r="2435">
          <cell r="B2435" t="str">
            <v>MANO DE OBRA</v>
          </cell>
        </row>
        <row r="2436">
          <cell r="B2436">
            <v>0</v>
          </cell>
          <cell r="C2436">
            <v>0</v>
          </cell>
        </row>
        <row r="2437">
          <cell r="A2437">
            <v>0</v>
          </cell>
          <cell r="B2437">
            <v>0</v>
          </cell>
          <cell r="C2437">
            <v>0</v>
          </cell>
        </row>
        <row r="2438">
          <cell r="A2438">
            <v>0</v>
          </cell>
          <cell r="B2438">
            <v>0</v>
          </cell>
          <cell r="C2438">
            <v>0</v>
          </cell>
        </row>
        <row r="2439">
          <cell r="A2439">
            <v>0</v>
          </cell>
          <cell r="B2439">
            <v>0</v>
          </cell>
          <cell r="C2439">
            <v>0</v>
          </cell>
        </row>
        <row r="2441">
          <cell r="B2441" t="str">
            <v>TRANSPORTE</v>
          </cell>
        </row>
        <row r="2443">
          <cell r="A2443">
            <v>0</v>
          </cell>
          <cell r="B2443">
            <v>0</v>
          </cell>
          <cell r="C2443">
            <v>0</v>
          </cell>
        </row>
        <row r="2444">
          <cell r="A2444">
            <v>0</v>
          </cell>
          <cell r="B2444">
            <v>0</v>
          </cell>
          <cell r="C2444">
            <v>0</v>
          </cell>
        </row>
        <row r="2445">
          <cell r="A2445">
            <v>0</v>
          </cell>
          <cell r="B2445">
            <v>0</v>
          </cell>
          <cell r="C2445">
            <v>0</v>
          </cell>
        </row>
        <row r="2451">
          <cell r="A2451" t="str">
            <v>CODIGO</v>
          </cell>
          <cell r="B2451" t="str">
            <v>ITEM</v>
          </cell>
          <cell r="C2451" t="str">
            <v>UNIDAD</v>
          </cell>
        </row>
        <row r="2452">
          <cell r="D2452">
            <v>0</v>
          </cell>
        </row>
        <row r="2453">
          <cell r="B2453" t="str">
            <v>CODIGO</v>
          </cell>
        </row>
        <row r="2454">
          <cell r="A2454" t="str">
            <v>CODIGO</v>
          </cell>
          <cell r="B2454" t="str">
            <v>RECURSOS</v>
          </cell>
          <cell r="C2454" t="str">
            <v>UNIDAD</v>
          </cell>
          <cell r="D2454" t="str">
            <v>CANT.</v>
          </cell>
        </row>
        <row r="2455">
          <cell r="B2455" t="str">
            <v>MATERIALES</v>
          </cell>
        </row>
        <row r="2456">
          <cell r="B2456">
            <v>0</v>
          </cell>
          <cell r="C2456">
            <v>0</v>
          </cell>
        </row>
        <row r="2457">
          <cell r="B2457">
            <v>0</v>
          </cell>
          <cell r="C2457">
            <v>0</v>
          </cell>
        </row>
        <row r="2458">
          <cell r="B2458">
            <v>0</v>
          </cell>
          <cell r="C2458">
            <v>0</v>
          </cell>
        </row>
        <row r="2459">
          <cell r="B2459">
            <v>0</v>
          </cell>
          <cell r="C2459">
            <v>0</v>
          </cell>
        </row>
        <row r="2461">
          <cell r="B2461" t="str">
            <v>EQUIPO</v>
          </cell>
        </row>
        <row r="2462">
          <cell r="B2462" t="str">
            <v>HTA MENOR (5% de M. de O.)</v>
          </cell>
        </row>
        <row r="2463">
          <cell r="A2463">
            <v>0</v>
          </cell>
          <cell r="B2463">
            <v>0</v>
          </cell>
          <cell r="C2463">
            <v>0</v>
          </cell>
        </row>
        <row r="2464">
          <cell r="A2464">
            <v>0</v>
          </cell>
          <cell r="B2464">
            <v>0</v>
          </cell>
          <cell r="C2464">
            <v>0</v>
          </cell>
        </row>
        <row r="2465">
          <cell r="A2465">
            <v>0</v>
          </cell>
          <cell r="B2465">
            <v>0</v>
          </cell>
          <cell r="C2465">
            <v>0</v>
          </cell>
        </row>
        <row r="2467">
          <cell r="B2467" t="str">
            <v>MANO DE OBRA</v>
          </cell>
        </row>
        <row r="2468">
          <cell r="B2468">
            <v>0</v>
          </cell>
          <cell r="C2468">
            <v>0</v>
          </cell>
        </row>
        <row r="2469">
          <cell r="A2469">
            <v>0</v>
          </cell>
          <cell r="B2469">
            <v>0</v>
          </cell>
          <cell r="C2469">
            <v>0</v>
          </cell>
        </row>
        <row r="2470">
          <cell r="A2470">
            <v>0</v>
          </cell>
          <cell r="B2470">
            <v>0</v>
          </cell>
          <cell r="C2470">
            <v>0</v>
          </cell>
        </row>
        <row r="2471">
          <cell r="A2471">
            <v>0</v>
          </cell>
          <cell r="B2471">
            <v>0</v>
          </cell>
          <cell r="C2471">
            <v>0</v>
          </cell>
        </row>
        <row r="2473">
          <cell r="B2473" t="str">
            <v>TRANSPORTE</v>
          </cell>
        </row>
        <row r="2475">
          <cell r="A2475">
            <v>0</v>
          </cell>
          <cell r="B2475">
            <v>0</v>
          </cell>
          <cell r="C2475">
            <v>0</v>
          </cell>
        </row>
        <row r="2476">
          <cell r="A2476">
            <v>0</v>
          </cell>
          <cell r="B2476">
            <v>0</v>
          </cell>
          <cell r="C2476">
            <v>0</v>
          </cell>
        </row>
        <row r="2477">
          <cell r="A2477">
            <v>0</v>
          </cell>
          <cell r="B2477">
            <v>0</v>
          </cell>
          <cell r="C2477">
            <v>0</v>
          </cell>
        </row>
        <row r="2482">
          <cell r="A2482" t="str">
            <v>CODIGO</v>
          </cell>
          <cell r="B2482" t="str">
            <v>ITEM</v>
          </cell>
          <cell r="C2482" t="str">
            <v>UNIDAD</v>
          </cell>
        </row>
        <row r="2483">
          <cell r="D2483">
            <v>0</v>
          </cell>
        </row>
        <row r="2484">
          <cell r="B2484" t="str">
            <v>CODIGO</v>
          </cell>
        </row>
        <row r="2485">
          <cell r="A2485" t="str">
            <v>CODIGO</v>
          </cell>
          <cell r="B2485" t="str">
            <v>RECURSOS</v>
          </cell>
          <cell r="C2485" t="str">
            <v>UNIDAD</v>
          </cell>
          <cell r="D2485" t="str">
            <v>CANT.</v>
          </cell>
        </row>
        <row r="2486">
          <cell r="B2486" t="str">
            <v>MATERIALES</v>
          </cell>
        </row>
        <row r="2487">
          <cell r="B2487">
            <v>0</v>
          </cell>
          <cell r="C2487">
            <v>0</v>
          </cell>
        </row>
        <row r="2488">
          <cell r="B2488">
            <v>0</v>
          </cell>
          <cell r="C2488">
            <v>0</v>
          </cell>
        </row>
        <row r="2489">
          <cell r="B2489">
            <v>0</v>
          </cell>
          <cell r="C2489">
            <v>0</v>
          </cell>
        </row>
        <row r="2490">
          <cell r="B2490">
            <v>0</v>
          </cell>
          <cell r="C2490">
            <v>0</v>
          </cell>
        </row>
        <row r="2492">
          <cell r="B2492" t="str">
            <v>EQUIPO</v>
          </cell>
        </row>
        <row r="2493">
          <cell r="B2493" t="str">
            <v>HTA MENOR (5% de M. de O.)</v>
          </cell>
        </row>
        <row r="2494">
          <cell r="A2494">
            <v>0</v>
          </cell>
          <cell r="B2494">
            <v>0</v>
          </cell>
          <cell r="C2494">
            <v>0</v>
          </cell>
        </row>
        <row r="2495">
          <cell r="A2495">
            <v>0</v>
          </cell>
          <cell r="B2495">
            <v>0</v>
          </cell>
          <cell r="C2495">
            <v>0</v>
          </cell>
        </row>
        <row r="2496">
          <cell r="A2496">
            <v>0</v>
          </cell>
          <cell r="B2496">
            <v>0</v>
          </cell>
          <cell r="C2496">
            <v>0</v>
          </cell>
        </row>
        <row r="2498">
          <cell r="B2498" t="str">
            <v>MANO DE OBRA</v>
          </cell>
        </row>
        <row r="2499">
          <cell r="B2499">
            <v>0</v>
          </cell>
          <cell r="C2499">
            <v>0</v>
          </cell>
        </row>
        <row r="2500">
          <cell r="A2500">
            <v>0</v>
          </cell>
          <cell r="B2500">
            <v>0</v>
          </cell>
          <cell r="C2500">
            <v>0</v>
          </cell>
        </row>
        <row r="2501">
          <cell r="A2501">
            <v>0</v>
          </cell>
          <cell r="B2501">
            <v>0</v>
          </cell>
          <cell r="C2501">
            <v>0</v>
          </cell>
        </row>
        <row r="2502">
          <cell r="A2502">
            <v>0</v>
          </cell>
          <cell r="B2502">
            <v>0</v>
          </cell>
          <cell r="C2502">
            <v>0</v>
          </cell>
        </row>
        <row r="2504">
          <cell r="B2504" t="str">
            <v>TRANSPORTE</v>
          </cell>
        </row>
        <row r="2506">
          <cell r="A2506">
            <v>0</v>
          </cell>
          <cell r="B2506">
            <v>0</v>
          </cell>
          <cell r="C2506">
            <v>0</v>
          </cell>
        </row>
        <row r="2507">
          <cell r="A2507">
            <v>0</v>
          </cell>
          <cell r="B2507">
            <v>0</v>
          </cell>
          <cell r="C2507">
            <v>0</v>
          </cell>
        </row>
        <row r="2508">
          <cell r="A2508">
            <v>0</v>
          </cell>
          <cell r="B2508">
            <v>0</v>
          </cell>
          <cell r="C2508">
            <v>0</v>
          </cell>
        </row>
        <row r="2513">
          <cell r="A2513" t="str">
            <v>CODIGO</v>
          </cell>
          <cell r="B2513" t="str">
            <v>ITEM</v>
          </cell>
          <cell r="C2513" t="str">
            <v>UNIDAD</v>
          </cell>
        </row>
        <row r="2514">
          <cell r="D2514">
            <v>0</v>
          </cell>
        </row>
        <row r="2515">
          <cell r="B2515" t="str">
            <v>CODIGO</v>
          </cell>
        </row>
        <row r="2516">
          <cell r="A2516" t="str">
            <v>CODIGO</v>
          </cell>
          <cell r="B2516" t="str">
            <v>RECURSOS</v>
          </cell>
          <cell r="C2516" t="str">
            <v>UNIDAD</v>
          </cell>
          <cell r="D2516" t="str">
            <v>CANT.</v>
          </cell>
        </row>
        <row r="2517">
          <cell r="B2517" t="str">
            <v>MATERIALES</v>
          </cell>
        </row>
        <row r="2518">
          <cell r="B2518">
            <v>0</v>
          </cell>
          <cell r="C2518">
            <v>0</v>
          </cell>
        </row>
        <row r="2519">
          <cell r="B2519">
            <v>0</v>
          </cell>
          <cell r="C2519">
            <v>0</v>
          </cell>
        </row>
        <row r="2520">
          <cell r="B2520">
            <v>0</v>
          </cell>
          <cell r="C2520">
            <v>0</v>
          </cell>
        </row>
        <row r="2521">
          <cell r="B2521">
            <v>0</v>
          </cell>
          <cell r="C2521">
            <v>0</v>
          </cell>
        </row>
        <row r="2523">
          <cell r="B2523" t="str">
            <v>EQUIPO</v>
          </cell>
        </row>
        <row r="2524">
          <cell r="B2524" t="str">
            <v>HTA MENOR (5% de M. de O.)</v>
          </cell>
        </row>
        <row r="2525">
          <cell r="A2525">
            <v>0</v>
          </cell>
          <cell r="B2525">
            <v>0</v>
          </cell>
          <cell r="C2525">
            <v>0</v>
          </cell>
        </row>
        <row r="2526">
          <cell r="A2526">
            <v>0</v>
          </cell>
          <cell r="B2526">
            <v>0</v>
          </cell>
          <cell r="C2526">
            <v>0</v>
          </cell>
        </row>
        <row r="2527">
          <cell r="A2527">
            <v>0</v>
          </cell>
          <cell r="B2527">
            <v>0</v>
          </cell>
          <cell r="C2527">
            <v>0</v>
          </cell>
        </row>
        <row r="2529">
          <cell r="B2529" t="str">
            <v>MANO DE OBRA</v>
          </cell>
        </row>
        <row r="2530">
          <cell r="B2530">
            <v>0</v>
          </cell>
          <cell r="C2530">
            <v>0</v>
          </cell>
        </row>
        <row r="2531">
          <cell r="A2531">
            <v>0</v>
          </cell>
          <cell r="B2531">
            <v>0</v>
          </cell>
          <cell r="C2531">
            <v>0</v>
          </cell>
        </row>
        <row r="2532">
          <cell r="A2532">
            <v>0</v>
          </cell>
          <cell r="B2532">
            <v>0</v>
          </cell>
          <cell r="C2532">
            <v>0</v>
          </cell>
        </row>
        <row r="2533">
          <cell r="A2533">
            <v>0</v>
          </cell>
          <cell r="B2533">
            <v>0</v>
          </cell>
          <cell r="C2533">
            <v>0</v>
          </cell>
        </row>
        <row r="2535">
          <cell r="B2535" t="str">
            <v>TRANSPORTE</v>
          </cell>
        </row>
        <row r="2537">
          <cell r="A2537">
            <v>0</v>
          </cell>
          <cell r="B2537">
            <v>0</v>
          </cell>
          <cell r="C2537">
            <v>0</v>
          </cell>
        </row>
        <row r="2538">
          <cell r="A2538">
            <v>0</v>
          </cell>
          <cell r="B2538">
            <v>0</v>
          </cell>
          <cell r="C2538">
            <v>0</v>
          </cell>
        </row>
        <row r="2539">
          <cell r="A2539">
            <v>0</v>
          </cell>
          <cell r="B2539">
            <v>0</v>
          </cell>
          <cell r="C2539">
            <v>0</v>
          </cell>
        </row>
        <row r="2544">
          <cell r="A2544" t="str">
            <v>CODIGO</v>
          </cell>
          <cell r="B2544" t="str">
            <v>ITEM</v>
          </cell>
          <cell r="C2544" t="str">
            <v>UNIDAD</v>
          </cell>
        </row>
        <row r="2545">
          <cell r="D2545">
            <v>0</v>
          </cell>
        </row>
        <row r="2546">
          <cell r="B2546" t="str">
            <v>CODIGO</v>
          </cell>
        </row>
        <row r="2547">
          <cell r="A2547" t="str">
            <v>CODIGO</v>
          </cell>
          <cell r="B2547" t="str">
            <v>RECURSOS</v>
          </cell>
          <cell r="C2547" t="str">
            <v>UNIDAD</v>
          </cell>
          <cell r="D2547" t="str">
            <v>CANT.</v>
          </cell>
        </row>
        <row r="2548">
          <cell r="B2548" t="str">
            <v>MATERIALES</v>
          </cell>
        </row>
        <row r="2549">
          <cell r="B2549">
            <v>0</v>
          </cell>
          <cell r="C2549">
            <v>0</v>
          </cell>
        </row>
        <row r="2550">
          <cell r="B2550">
            <v>0</v>
          </cell>
          <cell r="C2550">
            <v>0</v>
          </cell>
        </row>
        <row r="2551">
          <cell r="B2551">
            <v>0</v>
          </cell>
          <cell r="C2551">
            <v>0</v>
          </cell>
        </row>
        <row r="2552">
          <cell r="B2552">
            <v>0</v>
          </cell>
          <cell r="C2552">
            <v>0</v>
          </cell>
        </row>
        <row r="2554">
          <cell r="B2554" t="str">
            <v>EQUIPO</v>
          </cell>
        </row>
        <row r="2555">
          <cell r="B2555" t="str">
            <v>HTA MENOR (5% de M. de O.)</v>
          </cell>
        </row>
        <row r="2556">
          <cell r="A2556">
            <v>0</v>
          </cell>
          <cell r="B2556">
            <v>0</v>
          </cell>
          <cell r="C2556">
            <v>0</v>
          </cell>
        </row>
        <row r="2557">
          <cell r="A2557">
            <v>0</v>
          </cell>
          <cell r="B2557">
            <v>0</v>
          </cell>
          <cell r="C2557">
            <v>0</v>
          </cell>
        </row>
        <row r="2558">
          <cell r="A2558">
            <v>0</v>
          </cell>
          <cell r="B2558">
            <v>0</v>
          </cell>
          <cell r="C2558">
            <v>0</v>
          </cell>
        </row>
        <row r="2560">
          <cell r="B2560" t="str">
            <v>MANO DE OBRA</v>
          </cell>
        </row>
        <row r="2561">
          <cell r="B2561">
            <v>0</v>
          </cell>
          <cell r="C2561">
            <v>0</v>
          </cell>
        </row>
        <row r="2562">
          <cell r="A2562">
            <v>0</v>
          </cell>
          <cell r="B2562">
            <v>0</v>
          </cell>
          <cell r="C2562">
            <v>0</v>
          </cell>
        </row>
        <row r="2563">
          <cell r="A2563">
            <v>0</v>
          </cell>
          <cell r="B2563">
            <v>0</v>
          </cell>
          <cell r="C2563">
            <v>0</v>
          </cell>
        </row>
        <row r="2564">
          <cell r="A2564">
            <v>0</v>
          </cell>
          <cell r="B2564">
            <v>0</v>
          </cell>
          <cell r="C2564">
            <v>0</v>
          </cell>
        </row>
        <row r="2566">
          <cell r="B2566" t="str">
            <v>TRANSPORTE</v>
          </cell>
        </row>
        <row r="2568">
          <cell r="A2568">
            <v>0</v>
          </cell>
          <cell r="B2568">
            <v>0</v>
          </cell>
          <cell r="C2568">
            <v>0</v>
          </cell>
        </row>
        <row r="2569">
          <cell r="A2569">
            <v>0</v>
          </cell>
          <cell r="B2569">
            <v>0</v>
          </cell>
          <cell r="C2569">
            <v>0</v>
          </cell>
        </row>
        <row r="2570">
          <cell r="A2570">
            <v>0</v>
          </cell>
          <cell r="B2570">
            <v>0</v>
          </cell>
          <cell r="C2570">
            <v>0</v>
          </cell>
        </row>
        <row r="2575">
          <cell r="A2575" t="str">
            <v>CODIGO</v>
          </cell>
          <cell r="B2575" t="str">
            <v>ITEM</v>
          </cell>
          <cell r="C2575" t="str">
            <v>UNIDAD</v>
          </cell>
        </row>
        <row r="2576">
          <cell r="D2576">
            <v>0</v>
          </cell>
        </row>
        <row r="2577">
          <cell r="B2577" t="str">
            <v>CODIGO</v>
          </cell>
        </row>
        <row r="2578">
          <cell r="A2578" t="str">
            <v>CODIGO</v>
          </cell>
          <cell r="B2578" t="str">
            <v>RECURSOS</v>
          </cell>
          <cell r="C2578" t="str">
            <v>UNIDAD</v>
          </cell>
          <cell r="D2578" t="str">
            <v>CANT.</v>
          </cell>
        </row>
        <row r="2579">
          <cell r="B2579" t="str">
            <v>MATERIALES</v>
          </cell>
        </row>
        <row r="2580">
          <cell r="B2580">
            <v>0</v>
          </cell>
          <cell r="C2580">
            <v>0</v>
          </cell>
        </row>
        <row r="2581">
          <cell r="B2581">
            <v>0</v>
          </cell>
          <cell r="C2581">
            <v>0</v>
          </cell>
        </row>
        <row r="2582">
          <cell r="B2582">
            <v>0</v>
          </cell>
          <cell r="C2582">
            <v>0</v>
          </cell>
        </row>
        <row r="2583">
          <cell r="B2583">
            <v>0</v>
          </cell>
          <cell r="C2583">
            <v>0</v>
          </cell>
        </row>
        <row r="2585">
          <cell r="B2585" t="str">
            <v>EQUIPO</v>
          </cell>
        </row>
        <row r="2586">
          <cell r="B2586" t="str">
            <v>HTA MENOR (5% de M. de O.)</v>
          </cell>
        </row>
        <row r="2587">
          <cell r="A2587">
            <v>0</v>
          </cell>
          <cell r="B2587">
            <v>0</v>
          </cell>
          <cell r="C2587">
            <v>0</v>
          </cell>
        </row>
        <row r="2588">
          <cell r="A2588">
            <v>0</v>
          </cell>
          <cell r="B2588">
            <v>0</v>
          </cell>
          <cell r="C2588">
            <v>0</v>
          </cell>
        </row>
        <row r="2589">
          <cell r="A2589">
            <v>0</v>
          </cell>
          <cell r="B2589">
            <v>0</v>
          </cell>
          <cell r="C2589">
            <v>0</v>
          </cell>
        </row>
        <row r="2591">
          <cell r="B2591" t="str">
            <v>MANO DE OBRA</v>
          </cell>
        </row>
        <row r="2592">
          <cell r="B2592">
            <v>0</v>
          </cell>
          <cell r="C2592">
            <v>0</v>
          </cell>
        </row>
        <row r="2593">
          <cell r="A2593">
            <v>0</v>
          </cell>
          <cell r="B2593">
            <v>0</v>
          </cell>
          <cell r="C2593">
            <v>0</v>
          </cell>
        </row>
        <row r="2594">
          <cell r="A2594">
            <v>0</v>
          </cell>
          <cell r="B2594">
            <v>0</v>
          </cell>
          <cell r="C2594">
            <v>0</v>
          </cell>
        </row>
        <row r="2595">
          <cell r="A2595">
            <v>0</v>
          </cell>
          <cell r="B2595">
            <v>0</v>
          </cell>
          <cell r="C2595">
            <v>0</v>
          </cell>
        </row>
        <row r="2597">
          <cell r="B2597" t="str">
            <v>TRANSPORTE</v>
          </cell>
        </row>
        <row r="2599">
          <cell r="A2599">
            <v>0</v>
          </cell>
          <cell r="B2599">
            <v>0</v>
          </cell>
          <cell r="C2599">
            <v>0</v>
          </cell>
        </row>
        <row r="2600">
          <cell r="A2600">
            <v>0</v>
          </cell>
          <cell r="B2600">
            <v>0</v>
          </cell>
          <cell r="C2600">
            <v>0</v>
          </cell>
        </row>
        <row r="2601">
          <cell r="A2601">
            <v>0</v>
          </cell>
          <cell r="B2601">
            <v>0</v>
          </cell>
          <cell r="C2601">
            <v>0</v>
          </cell>
        </row>
        <row r="2606">
          <cell r="A2606" t="str">
            <v>CODIGO</v>
          </cell>
          <cell r="B2606" t="str">
            <v>ITEM</v>
          </cell>
          <cell r="C2606" t="str">
            <v>UNIDAD</v>
          </cell>
        </row>
        <row r="2607">
          <cell r="D2607">
            <v>0</v>
          </cell>
        </row>
        <row r="2608">
          <cell r="B2608" t="str">
            <v>CODIGO</v>
          </cell>
        </row>
        <row r="2609">
          <cell r="A2609" t="str">
            <v>CODIGO</v>
          </cell>
          <cell r="B2609" t="str">
            <v>RECURSOS</v>
          </cell>
          <cell r="C2609" t="str">
            <v>UNIDAD</v>
          </cell>
          <cell r="D2609" t="str">
            <v>CANT.</v>
          </cell>
        </row>
        <row r="2610">
          <cell r="B2610" t="str">
            <v>MATERIALES</v>
          </cell>
        </row>
        <row r="2611">
          <cell r="B2611">
            <v>0</v>
          </cell>
          <cell r="C2611">
            <v>0</v>
          </cell>
        </row>
        <row r="2612">
          <cell r="B2612">
            <v>0</v>
          </cell>
          <cell r="C2612">
            <v>0</v>
          </cell>
        </row>
        <row r="2613">
          <cell r="B2613">
            <v>0</v>
          </cell>
          <cell r="C2613">
            <v>0</v>
          </cell>
        </row>
        <row r="2614">
          <cell r="B2614">
            <v>0</v>
          </cell>
          <cell r="C2614">
            <v>0</v>
          </cell>
        </row>
        <row r="2616">
          <cell r="B2616" t="str">
            <v>EQUIPO</v>
          </cell>
        </row>
        <row r="2617">
          <cell r="B2617" t="str">
            <v>HTA MENOR (5% de M. de O.)</v>
          </cell>
        </row>
        <row r="2618">
          <cell r="A2618">
            <v>0</v>
          </cell>
          <cell r="B2618">
            <v>0</v>
          </cell>
          <cell r="C2618">
            <v>0</v>
          </cell>
        </row>
        <row r="2619">
          <cell r="A2619">
            <v>0</v>
          </cell>
          <cell r="B2619">
            <v>0</v>
          </cell>
          <cell r="C2619">
            <v>0</v>
          </cell>
        </row>
        <row r="2620">
          <cell r="A2620">
            <v>0</v>
          </cell>
          <cell r="B2620">
            <v>0</v>
          </cell>
          <cell r="C2620">
            <v>0</v>
          </cell>
        </row>
        <row r="2622">
          <cell r="B2622" t="str">
            <v>MANO DE OBRA</v>
          </cell>
        </row>
        <row r="2623">
          <cell r="B2623">
            <v>0</v>
          </cell>
          <cell r="C2623">
            <v>0</v>
          </cell>
        </row>
        <row r="2624">
          <cell r="A2624">
            <v>0</v>
          </cell>
          <cell r="B2624">
            <v>0</v>
          </cell>
          <cell r="C2624">
            <v>0</v>
          </cell>
        </row>
        <row r="2625">
          <cell r="A2625">
            <v>0</v>
          </cell>
          <cell r="B2625">
            <v>0</v>
          </cell>
          <cell r="C2625">
            <v>0</v>
          </cell>
        </row>
        <row r="2626">
          <cell r="A2626">
            <v>0</v>
          </cell>
          <cell r="B2626">
            <v>0</v>
          </cell>
          <cell r="C2626">
            <v>0</v>
          </cell>
        </row>
        <row r="2628">
          <cell r="B2628" t="str">
            <v>TRANSPORTE</v>
          </cell>
        </row>
        <row r="2630">
          <cell r="A2630">
            <v>0</v>
          </cell>
          <cell r="B2630">
            <v>0</v>
          </cell>
          <cell r="C2630">
            <v>0</v>
          </cell>
        </row>
        <row r="2631">
          <cell r="A2631">
            <v>0</v>
          </cell>
          <cell r="B2631">
            <v>0</v>
          </cell>
          <cell r="C2631">
            <v>0</v>
          </cell>
        </row>
        <row r="2632">
          <cell r="A2632">
            <v>0</v>
          </cell>
          <cell r="B2632">
            <v>0</v>
          </cell>
          <cell r="C2632">
            <v>0</v>
          </cell>
        </row>
        <row r="2637">
          <cell r="A2637" t="str">
            <v>CODIGO</v>
          </cell>
          <cell r="B2637" t="str">
            <v>ITEM</v>
          </cell>
          <cell r="C2637" t="str">
            <v>UNIDAD</v>
          </cell>
        </row>
        <row r="2638">
          <cell r="D2638">
            <v>0</v>
          </cell>
        </row>
        <row r="2639">
          <cell r="B2639" t="str">
            <v>CODIGO</v>
          </cell>
        </row>
        <row r="2640">
          <cell r="A2640" t="str">
            <v>CODIGO</v>
          </cell>
          <cell r="B2640" t="str">
            <v>RECURSOS</v>
          </cell>
          <cell r="C2640" t="str">
            <v>UNIDAD</v>
          </cell>
          <cell r="D2640" t="str">
            <v>CANT.</v>
          </cell>
        </row>
        <row r="2641">
          <cell r="B2641" t="str">
            <v>MATERIALES</v>
          </cell>
        </row>
        <row r="2642">
          <cell r="B2642">
            <v>0</v>
          </cell>
          <cell r="C2642">
            <v>0</v>
          </cell>
        </row>
        <row r="2643">
          <cell r="B2643">
            <v>0</v>
          </cell>
          <cell r="C2643">
            <v>0</v>
          </cell>
        </row>
        <row r="2644">
          <cell r="B2644">
            <v>0</v>
          </cell>
          <cell r="C2644">
            <v>0</v>
          </cell>
        </row>
        <row r="2645">
          <cell r="B2645">
            <v>0</v>
          </cell>
          <cell r="C2645">
            <v>0</v>
          </cell>
        </row>
        <row r="2647">
          <cell r="B2647" t="str">
            <v>EQUIPO</v>
          </cell>
        </row>
        <row r="2648">
          <cell r="B2648" t="str">
            <v>HTA MENOR (5% de M. de O.)</v>
          </cell>
        </row>
        <row r="2649">
          <cell r="A2649">
            <v>0</v>
          </cell>
          <cell r="B2649">
            <v>0</v>
          </cell>
          <cell r="C2649">
            <v>0</v>
          </cell>
        </row>
        <row r="2650">
          <cell r="A2650">
            <v>0</v>
          </cell>
          <cell r="B2650">
            <v>0</v>
          </cell>
          <cell r="C2650">
            <v>0</v>
          </cell>
        </row>
        <row r="2651">
          <cell r="A2651">
            <v>0</v>
          </cell>
          <cell r="B2651">
            <v>0</v>
          </cell>
          <cell r="C2651">
            <v>0</v>
          </cell>
        </row>
        <row r="2653">
          <cell r="B2653" t="str">
            <v>MANO DE OBRA</v>
          </cell>
        </row>
        <row r="2654">
          <cell r="B2654">
            <v>0</v>
          </cell>
          <cell r="C2654">
            <v>0</v>
          </cell>
        </row>
        <row r="2655">
          <cell r="A2655">
            <v>0</v>
          </cell>
          <cell r="B2655">
            <v>0</v>
          </cell>
          <cell r="C2655">
            <v>0</v>
          </cell>
        </row>
        <row r="2656">
          <cell r="A2656">
            <v>0</v>
          </cell>
          <cell r="B2656">
            <v>0</v>
          </cell>
          <cell r="C2656">
            <v>0</v>
          </cell>
        </row>
        <row r="2657">
          <cell r="A2657">
            <v>0</v>
          </cell>
          <cell r="B2657">
            <v>0</v>
          </cell>
          <cell r="C2657">
            <v>0</v>
          </cell>
        </row>
        <row r="2659">
          <cell r="B2659" t="str">
            <v>TRANSPORTE</v>
          </cell>
        </row>
        <row r="2661">
          <cell r="A2661">
            <v>0</v>
          </cell>
          <cell r="B2661">
            <v>0</v>
          </cell>
          <cell r="C2661">
            <v>0</v>
          </cell>
        </row>
        <row r="2662">
          <cell r="A2662">
            <v>0</v>
          </cell>
          <cell r="B2662">
            <v>0</v>
          </cell>
          <cell r="C2662">
            <v>0</v>
          </cell>
        </row>
        <row r="2663">
          <cell r="A2663">
            <v>0</v>
          </cell>
          <cell r="B2663">
            <v>0</v>
          </cell>
          <cell r="C2663">
            <v>0</v>
          </cell>
        </row>
        <row r="2668">
          <cell r="A2668" t="str">
            <v>CODIGO</v>
          </cell>
          <cell r="B2668" t="str">
            <v>ITEM</v>
          </cell>
          <cell r="C2668" t="str">
            <v>UNIDAD</v>
          </cell>
        </row>
        <row r="2669">
          <cell r="D2669">
            <v>0</v>
          </cell>
        </row>
        <row r="2670">
          <cell r="B2670" t="str">
            <v>CODIGO</v>
          </cell>
        </row>
        <row r="2671">
          <cell r="A2671" t="str">
            <v>CODIGO</v>
          </cell>
          <cell r="B2671" t="str">
            <v>RECURSOS</v>
          </cell>
          <cell r="C2671" t="str">
            <v>UNIDAD</v>
          </cell>
          <cell r="D2671" t="str">
            <v>CANT.</v>
          </cell>
        </row>
        <row r="2672">
          <cell r="B2672" t="str">
            <v>MATERIALES</v>
          </cell>
        </row>
        <row r="2673">
          <cell r="B2673">
            <v>0</v>
          </cell>
          <cell r="C2673">
            <v>0</v>
          </cell>
        </row>
        <row r="2674">
          <cell r="B2674">
            <v>0</v>
          </cell>
          <cell r="C2674">
            <v>0</v>
          </cell>
        </row>
        <row r="2675">
          <cell r="B2675">
            <v>0</v>
          </cell>
          <cell r="C2675">
            <v>0</v>
          </cell>
        </row>
        <row r="2676">
          <cell r="B2676">
            <v>0</v>
          </cell>
          <cell r="C2676">
            <v>0</v>
          </cell>
        </row>
        <row r="2678">
          <cell r="B2678" t="str">
            <v>EQUIPO</v>
          </cell>
        </row>
        <row r="2679">
          <cell r="B2679" t="str">
            <v>HTA MENOR (5% de M. de O.)</v>
          </cell>
        </row>
        <row r="2680">
          <cell r="A2680">
            <v>0</v>
          </cell>
          <cell r="B2680">
            <v>0</v>
          </cell>
          <cell r="C2680">
            <v>0</v>
          </cell>
        </row>
        <row r="2681">
          <cell r="A2681">
            <v>0</v>
          </cell>
          <cell r="B2681">
            <v>0</v>
          </cell>
          <cell r="C2681">
            <v>0</v>
          </cell>
        </row>
        <row r="2682">
          <cell r="A2682">
            <v>0</v>
          </cell>
          <cell r="B2682">
            <v>0</v>
          </cell>
          <cell r="C2682">
            <v>0</v>
          </cell>
        </row>
        <row r="2684">
          <cell r="B2684" t="str">
            <v>MANO DE OBRA</v>
          </cell>
        </row>
        <row r="2685">
          <cell r="B2685">
            <v>0</v>
          </cell>
          <cell r="C2685">
            <v>0</v>
          </cell>
        </row>
        <row r="2686">
          <cell r="A2686">
            <v>0</v>
          </cell>
          <cell r="B2686">
            <v>0</v>
          </cell>
          <cell r="C2686">
            <v>0</v>
          </cell>
        </row>
        <row r="2687">
          <cell r="A2687">
            <v>0</v>
          </cell>
          <cell r="B2687">
            <v>0</v>
          </cell>
          <cell r="C2687">
            <v>0</v>
          </cell>
        </row>
        <row r="2688">
          <cell r="A2688">
            <v>0</v>
          </cell>
          <cell r="B2688">
            <v>0</v>
          </cell>
          <cell r="C2688">
            <v>0</v>
          </cell>
        </row>
        <row r="2690">
          <cell r="B2690" t="str">
            <v>TRANSPORTE</v>
          </cell>
        </row>
        <row r="2692">
          <cell r="A2692">
            <v>0</v>
          </cell>
          <cell r="B2692">
            <v>0</v>
          </cell>
          <cell r="C2692">
            <v>0</v>
          </cell>
        </row>
        <row r="2693">
          <cell r="A2693">
            <v>0</v>
          </cell>
          <cell r="B2693">
            <v>0</v>
          </cell>
          <cell r="C2693">
            <v>0</v>
          </cell>
        </row>
        <row r="2694">
          <cell r="A2694">
            <v>0</v>
          </cell>
          <cell r="B2694">
            <v>0</v>
          </cell>
          <cell r="C2694">
            <v>0</v>
          </cell>
        </row>
        <row r="2699">
          <cell r="A2699" t="str">
            <v>CODIGO</v>
          </cell>
          <cell r="B2699" t="str">
            <v>ITEM</v>
          </cell>
          <cell r="C2699" t="str">
            <v>UNIDAD</v>
          </cell>
        </row>
        <row r="2700">
          <cell r="D2700">
            <v>0</v>
          </cell>
        </row>
        <row r="2701">
          <cell r="B2701" t="str">
            <v>CODIGO</v>
          </cell>
        </row>
        <row r="2702">
          <cell r="A2702" t="str">
            <v>CODIGO</v>
          </cell>
          <cell r="B2702" t="str">
            <v>RECURSOS</v>
          </cell>
          <cell r="C2702" t="str">
            <v>UNIDAD</v>
          </cell>
          <cell r="D2702" t="str">
            <v>CANT.</v>
          </cell>
        </row>
        <row r="2703">
          <cell r="B2703" t="str">
            <v>MATERIALES</v>
          </cell>
        </row>
        <row r="2704">
          <cell r="B2704">
            <v>0</v>
          </cell>
          <cell r="C2704">
            <v>0</v>
          </cell>
        </row>
        <row r="2705">
          <cell r="B2705">
            <v>0</v>
          </cell>
          <cell r="C2705">
            <v>0</v>
          </cell>
        </row>
        <row r="2706">
          <cell r="B2706">
            <v>0</v>
          </cell>
          <cell r="C2706">
            <v>0</v>
          </cell>
        </row>
        <row r="2707">
          <cell r="B2707">
            <v>0</v>
          </cell>
          <cell r="C2707">
            <v>0</v>
          </cell>
        </row>
        <row r="2709">
          <cell r="B2709" t="str">
            <v>EQUIPO</v>
          </cell>
        </row>
        <row r="2710">
          <cell r="B2710" t="str">
            <v>HTA MENOR (5% de M. de O.)</v>
          </cell>
        </row>
        <row r="2711">
          <cell r="A2711">
            <v>0</v>
          </cell>
          <cell r="B2711">
            <v>0</v>
          </cell>
          <cell r="C2711">
            <v>0</v>
          </cell>
        </row>
        <row r="2712">
          <cell r="A2712">
            <v>0</v>
          </cell>
          <cell r="B2712">
            <v>0</v>
          </cell>
          <cell r="C2712">
            <v>0</v>
          </cell>
        </row>
        <row r="2713">
          <cell r="A2713">
            <v>0</v>
          </cell>
          <cell r="B2713">
            <v>0</v>
          </cell>
          <cell r="C2713">
            <v>0</v>
          </cell>
        </row>
        <row r="2715">
          <cell r="B2715" t="str">
            <v>MANO DE OBRA</v>
          </cell>
        </row>
        <row r="2716">
          <cell r="B2716">
            <v>0</v>
          </cell>
          <cell r="C2716">
            <v>0</v>
          </cell>
        </row>
        <row r="2717">
          <cell r="A2717">
            <v>0</v>
          </cell>
          <cell r="B2717">
            <v>0</v>
          </cell>
          <cell r="C2717">
            <v>0</v>
          </cell>
        </row>
        <row r="2718">
          <cell r="A2718">
            <v>0</v>
          </cell>
          <cell r="B2718">
            <v>0</v>
          </cell>
          <cell r="C2718">
            <v>0</v>
          </cell>
        </row>
        <row r="2719">
          <cell r="A2719">
            <v>0</v>
          </cell>
          <cell r="B2719">
            <v>0</v>
          </cell>
          <cell r="C2719">
            <v>0</v>
          </cell>
        </row>
        <row r="2721">
          <cell r="B2721" t="str">
            <v>TRANSPORTE</v>
          </cell>
        </row>
        <row r="2723">
          <cell r="A2723">
            <v>0</v>
          </cell>
          <cell r="B2723">
            <v>0</v>
          </cell>
          <cell r="C2723">
            <v>0</v>
          </cell>
        </row>
        <row r="2724">
          <cell r="A2724">
            <v>0</v>
          </cell>
          <cell r="B2724">
            <v>0</v>
          </cell>
          <cell r="C2724">
            <v>0</v>
          </cell>
        </row>
        <row r="2725">
          <cell r="A2725">
            <v>0</v>
          </cell>
          <cell r="B2725">
            <v>0</v>
          </cell>
          <cell r="C2725">
            <v>0</v>
          </cell>
        </row>
        <row r="2730">
          <cell r="A2730" t="str">
            <v>CODIGO</v>
          </cell>
          <cell r="B2730" t="str">
            <v>ITEM</v>
          </cell>
          <cell r="C2730" t="str">
            <v>UNIDAD</v>
          </cell>
        </row>
        <row r="2731">
          <cell r="D2731">
            <v>0</v>
          </cell>
        </row>
        <row r="2732">
          <cell r="B2732" t="str">
            <v>CODIGO</v>
          </cell>
        </row>
        <row r="2733">
          <cell r="A2733" t="str">
            <v>CODIGO</v>
          </cell>
          <cell r="B2733" t="str">
            <v>RECURSOS</v>
          </cell>
          <cell r="C2733" t="str">
            <v>UNIDAD</v>
          </cell>
          <cell r="D2733" t="str">
            <v>CANT.</v>
          </cell>
        </row>
        <row r="2734">
          <cell r="B2734" t="str">
            <v>MATERIALES</v>
          </cell>
        </row>
        <row r="2735">
          <cell r="B2735">
            <v>0</v>
          </cell>
          <cell r="C2735">
            <v>0</v>
          </cell>
        </row>
        <row r="2736">
          <cell r="B2736">
            <v>0</v>
          </cell>
          <cell r="C2736">
            <v>0</v>
          </cell>
        </row>
        <row r="2737">
          <cell r="B2737">
            <v>0</v>
          </cell>
          <cell r="C2737">
            <v>0</v>
          </cell>
        </row>
        <row r="2738">
          <cell r="B2738">
            <v>0</v>
          </cell>
          <cell r="C2738">
            <v>0</v>
          </cell>
        </row>
        <row r="2740">
          <cell r="B2740" t="str">
            <v>EQUIPO</v>
          </cell>
        </row>
        <row r="2741">
          <cell r="B2741" t="str">
            <v>HTA MENOR (5% de M. de O.)</v>
          </cell>
        </row>
        <row r="2742">
          <cell r="A2742">
            <v>0</v>
          </cell>
          <cell r="B2742">
            <v>0</v>
          </cell>
          <cell r="C2742">
            <v>0</v>
          </cell>
        </row>
        <row r="2743">
          <cell r="A2743">
            <v>0</v>
          </cell>
          <cell r="B2743">
            <v>0</v>
          </cell>
          <cell r="C2743">
            <v>0</v>
          </cell>
        </row>
        <row r="2744">
          <cell r="A2744">
            <v>0</v>
          </cell>
          <cell r="B2744">
            <v>0</v>
          </cell>
          <cell r="C2744">
            <v>0</v>
          </cell>
        </row>
        <row r="2746">
          <cell r="B2746" t="str">
            <v>MANO DE OBRA</v>
          </cell>
        </row>
        <row r="2747">
          <cell r="B2747">
            <v>0</v>
          </cell>
          <cell r="C2747">
            <v>0</v>
          </cell>
        </row>
        <row r="2748">
          <cell r="A2748">
            <v>0</v>
          </cell>
          <cell r="B2748">
            <v>0</v>
          </cell>
          <cell r="C2748">
            <v>0</v>
          </cell>
        </row>
        <row r="2749">
          <cell r="A2749">
            <v>0</v>
          </cell>
          <cell r="B2749">
            <v>0</v>
          </cell>
          <cell r="C2749">
            <v>0</v>
          </cell>
        </row>
        <row r="2750">
          <cell r="A2750">
            <v>0</v>
          </cell>
          <cell r="B2750">
            <v>0</v>
          </cell>
          <cell r="C2750">
            <v>0</v>
          </cell>
        </row>
        <row r="2752">
          <cell r="B2752" t="str">
            <v>TRANSPORTE</v>
          </cell>
        </row>
        <row r="2754">
          <cell r="A2754">
            <v>0</v>
          </cell>
          <cell r="B2754">
            <v>0</v>
          </cell>
          <cell r="C2754">
            <v>0</v>
          </cell>
        </row>
        <row r="2755">
          <cell r="A2755">
            <v>0</v>
          </cell>
          <cell r="B2755">
            <v>0</v>
          </cell>
          <cell r="C2755">
            <v>0</v>
          </cell>
        </row>
        <row r="2756">
          <cell r="A2756">
            <v>0</v>
          </cell>
          <cell r="B2756">
            <v>0</v>
          </cell>
          <cell r="C2756">
            <v>0</v>
          </cell>
        </row>
        <row r="2761">
          <cell r="A2761" t="str">
            <v>CODIGO</v>
          </cell>
          <cell r="B2761" t="str">
            <v>ITEM</v>
          </cell>
          <cell r="C2761" t="str">
            <v>UNIDAD</v>
          </cell>
        </row>
        <row r="2762">
          <cell r="D2762">
            <v>0</v>
          </cell>
        </row>
        <row r="2763">
          <cell r="B2763" t="str">
            <v>CODIGO</v>
          </cell>
        </row>
        <row r="2764">
          <cell r="A2764" t="str">
            <v>CODIGO</v>
          </cell>
          <cell r="B2764" t="str">
            <v>RECURSOS</v>
          </cell>
          <cell r="C2764" t="str">
            <v>UNIDAD</v>
          </cell>
          <cell r="D2764" t="str">
            <v>CANT.</v>
          </cell>
        </row>
        <row r="2765">
          <cell r="B2765" t="str">
            <v>MATERIALES</v>
          </cell>
        </row>
        <row r="2766">
          <cell r="B2766">
            <v>0</v>
          </cell>
          <cell r="C2766">
            <v>0</v>
          </cell>
        </row>
        <row r="2767">
          <cell r="B2767">
            <v>0</v>
          </cell>
          <cell r="C2767">
            <v>0</v>
          </cell>
        </row>
        <row r="2768">
          <cell r="B2768">
            <v>0</v>
          </cell>
          <cell r="C2768">
            <v>0</v>
          </cell>
        </row>
        <row r="2769">
          <cell r="B2769">
            <v>0</v>
          </cell>
          <cell r="C2769">
            <v>0</v>
          </cell>
        </row>
        <row r="2771">
          <cell r="B2771" t="str">
            <v>EQUIPO</v>
          </cell>
        </row>
        <row r="2772">
          <cell r="B2772" t="str">
            <v>HTA MENOR (5% de M. de O.)</v>
          </cell>
        </row>
        <row r="2773">
          <cell r="A2773">
            <v>0</v>
          </cell>
          <cell r="B2773">
            <v>0</v>
          </cell>
          <cell r="C2773">
            <v>0</v>
          </cell>
        </row>
        <row r="2774">
          <cell r="A2774">
            <v>0</v>
          </cell>
          <cell r="B2774">
            <v>0</v>
          </cell>
          <cell r="C2774">
            <v>0</v>
          </cell>
        </row>
        <row r="2775">
          <cell r="A2775">
            <v>0</v>
          </cell>
          <cell r="B2775">
            <v>0</v>
          </cell>
          <cell r="C2775">
            <v>0</v>
          </cell>
        </row>
        <row r="2777">
          <cell r="B2777" t="str">
            <v>MANO DE OBRA</v>
          </cell>
        </row>
        <row r="2778">
          <cell r="B2778">
            <v>0</v>
          </cell>
          <cell r="C2778">
            <v>0</v>
          </cell>
        </row>
        <row r="2779">
          <cell r="A2779">
            <v>0</v>
          </cell>
          <cell r="B2779">
            <v>0</v>
          </cell>
          <cell r="C2779">
            <v>0</v>
          </cell>
        </row>
        <row r="2780">
          <cell r="A2780">
            <v>0</v>
          </cell>
          <cell r="B2780">
            <v>0</v>
          </cell>
          <cell r="C2780">
            <v>0</v>
          </cell>
        </row>
        <row r="2781">
          <cell r="A2781">
            <v>0</v>
          </cell>
          <cell r="B2781">
            <v>0</v>
          </cell>
          <cell r="C2781">
            <v>0</v>
          </cell>
        </row>
        <row r="2783">
          <cell r="B2783" t="str">
            <v>TRANSPORTE</v>
          </cell>
        </row>
        <row r="2785">
          <cell r="A2785">
            <v>0</v>
          </cell>
          <cell r="B2785">
            <v>0</v>
          </cell>
          <cell r="C2785">
            <v>0</v>
          </cell>
        </row>
        <row r="2786">
          <cell r="A2786">
            <v>0</v>
          </cell>
          <cell r="B2786">
            <v>0</v>
          </cell>
          <cell r="C2786">
            <v>0</v>
          </cell>
        </row>
        <row r="2787">
          <cell r="A2787">
            <v>0</v>
          </cell>
          <cell r="B2787">
            <v>0</v>
          </cell>
          <cell r="C2787">
            <v>0</v>
          </cell>
        </row>
        <row r="2792">
          <cell r="A2792" t="str">
            <v>CODIGO</v>
          </cell>
          <cell r="B2792" t="str">
            <v>ITEM</v>
          </cell>
          <cell r="C2792" t="str">
            <v>UNIDAD</v>
          </cell>
        </row>
        <row r="2793">
          <cell r="D2793">
            <v>0</v>
          </cell>
        </row>
        <row r="2794">
          <cell r="B2794" t="str">
            <v>CODIGO</v>
          </cell>
        </row>
        <row r="2795">
          <cell r="A2795" t="str">
            <v>CODIGO</v>
          </cell>
          <cell r="B2795" t="str">
            <v>RECURSOS</v>
          </cell>
          <cell r="C2795" t="str">
            <v>UNIDAD</v>
          </cell>
          <cell r="D2795" t="str">
            <v>CANT.</v>
          </cell>
        </row>
        <row r="2796">
          <cell r="B2796" t="str">
            <v>MATERIALES</v>
          </cell>
        </row>
        <row r="2797">
          <cell r="B2797">
            <v>0</v>
          </cell>
          <cell r="C2797">
            <v>0</v>
          </cell>
        </row>
        <row r="2798">
          <cell r="B2798">
            <v>0</v>
          </cell>
          <cell r="C2798">
            <v>0</v>
          </cell>
        </row>
        <row r="2799">
          <cell r="B2799">
            <v>0</v>
          </cell>
          <cell r="C2799">
            <v>0</v>
          </cell>
        </row>
        <row r="2800">
          <cell r="B2800">
            <v>0</v>
          </cell>
          <cell r="C2800">
            <v>0</v>
          </cell>
        </row>
        <row r="2802">
          <cell r="B2802" t="str">
            <v>EQUIPO</v>
          </cell>
        </row>
        <row r="2803">
          <cell r="B2803" t="str">
            <v>HTA MENOR (5% de M. de O.)</v>
          </cell>
        </row>
        <row r="2804">
          <cell r="A2804">
            <v>0</v>
          </cell>
          <cell r="B2804">
            <v>0</v>
          </cell>
          <cell r="C2804">
            <v>0</v>
          </cell>
        </row>
        <row r="2805">
          <cell r="A2805">
            <v>0</v>
          </cell>
          <cell r="B2805">
            <v>0</v>
          </cell>
          <cell r="C2805">
            <v>0</v>
          </cell>
        </row>
        <row r="2806">
          <cell r="A2806">
            <v>0</v>
          </cell>
          <cell r="B2806">
            <v>0</v>
          </cell>
          <cell r="C2806">
            <v>0</v>
          </cell>
        </row>
        <row r="2808">
          <cell r="B2808" t="str">
            <v>MANO DE OBRA</v>
          </cell>
        </row>
        <row r="2809">
          <cell r="B2809">
            <v>0</v>
          </cell>
          <cell r="C2809">
            <v>0</v>
          </cell>
        </row>
        <row r="2810">
          <cell r="A2810">
            <v>0</v>
          </cell>
          <cell r="B2810">
            <v>0</v>
          </cell>
          <cell r="C2810">
            <v>0</v>
          </cell>
        </row>
        <row r="2811">
          <cell r="A2811">
            <v>0</v>
          </cell>
          <cell r="B2811">
            <v>0</v>
          </cell>
          <cell r="C2811">
            <v>0</v>
          </cell>
        </row>
        <row r="2812">
          <cell r="A2812">
            <v>0</v>
          </cell>
          <cell r="B2812">
            <v>0</v>
          </cell>
          <cell r="C2812">
            <v>0</v>
          </cell>
        </row>
        <row r="2814">
          <cell r="B2814" t="str">
            <v>TRANSPORTE</v>
          </cell>
        </row>
        <row r="2816">
          <cell r="A2816">
            <v>0</v>
          </cell>
          <cell r="B2816">
            <v>0</v>
          </cell>
          <cell r="C2816">
            <v>0</v>
          </cell>
        </row>
        <row r="2817">
          <cell r="A2817">
            <v>0</v>
          </cell>
          <cell r="B2817">
            <v>0</v>
          </cell>
          <cell r="C2817">
            <v>0</v>
          </cell>
        </row>
        <row r="2818">
          <cell r="A2818">
            <v>0</v>
          </cell>
          <cell r="B2818">
            <v>0</v>
          </cell>
          <cell r="C2818">
            <v>0</v>
          </cell>
        </row>
        <row r="2824">
          <cell r="A2824" t="str">
            <v>CODIGO</v>
          </cell>
          <cell r="B2824" t="str">
            <v>ITEM</v>
          </cell>
          <cell r="C2824" t="str">
            <v>UNIDAD</v>
          </cell>
        </row>
        <row r="2825">
          <cell r="D2825">
            <v>0</v>
          </cell>
        </row>
        <row r="2826">
          <cell r="B2826" t="str">
            <v>CODIGO</v>
          </cell>
        </row>
        <row r="2827">
          <cell r="A2827" t="str">
            <v>CODIGO</v>
          </cell>
          <cell r="B2827" t="str">
            <v>RECURSOS</v>
          </cell>
          <cell r="C2827" t="str">
            <v>UNIDAD</v>
          </cell>
          <cell r="D2827" t="str">
            <v>CANT.</v>
          </cell>
        </row>
        <row r="2828">
          <cell r="B2828" t="str">
            <v>MATERIALES</v>
          </cell>
        </row>
        <row r="2829">
          <cell r="B2829">
            <v>0</v>
          </cell>
          <cell r="C2829">
            <v>0</v>
          </cell>
        </row>
        <row r="2830">
          <cell r="B2830">
            <v>0</v>
          </cell>
          <cell r="C2830">
            <v>0</v>
          </cell>
        </row>
        <row r="2831">
          <cell r="B2831">
            <v>0</v>
          </cell>
          <cell r="C2831">
            <v>0</v>
          </cell>
        </row>
        <row r="2832">
          <cell r="B2832">
            <v>0</v>
          </cell>
          <cell r="C2832">
            <v>0</v>
          </cell>
        </row>
        <row r="2834">
          <cell r="B2834" t="str">
            <v>EQUIPO</v>
          </cell>
        </row>
        <row r="2835">
          <cell r="B2835" t="str">
            <v>HTA MENOR (5% de M. de O.)</v>
          </cell>
        </row>
        <row r="2836">
          <cell r="A2836">
            <v>0</v>
          </cell>
          <cell r="B2836">
            <v>0</v>
          </cell>
          <cell r="C2836">
            <v>0</v>
          </cell>
        </row>
        <row r="2837">
          <cell r="A2837">
            <v>0</v>
          </cell>
          <cell r="B2837">
            <v>0</v>
          </cell>
          <cell r="C2837">
            <v>0</v>
          </cell>
        </row>
        <row r="2838">
          <cell r="A2838">
            <v>0</v>
          </cell>
          <cell r="B2838">
            <v>0</v>
          </cell>
          <cell r="C2838">
            <v>0</v>
          </cell>
        </row>
        <row r="2840">
          <cell r="B2840" t="str">
            <v>MANO DE OBRA</v>
          </cell>
        </row>
        <row r="2841">
          <cell r="B2841">
            <v>0</v>
          </cell>
          <cell r="C2841">
            <v>0</v>
          </cell>
        </row>
        <row r="2842">
          <cell r="A2842">
            <v>0</v>
          </cell>
          <cell r="B2842">
            <v>0</v>
          </cell>
          <cell r="C2842">
            <v>0</v>
          </cell>
        </row>
        <row r="2843">
          <cell r="A2843">
            <v>0</v>
          </cell>
          <cell r="B2843">
            <v>0</v>
          </cell>
          <cell r="C2843">
            <v>0</v>
          </cell>
        </row>
        <row r="2844">
          <cell r="A2844">
            <v>0</v>
          </cell>
          <cell r="B2844">
            <v>0</v>
          </cell>
          <cell r="C2844">
            <v>0</v>
          </cell>
        </row>
        <row r="2846">
          <cell r="B2846" t="str">
            <v>TRANSPORTE</v>
          </cell>
        </row>
        <row r="2848">
          <cell r="A2848">
            <v>0</v>
          </cell>
          <cell r="B2848">
            <v>0</v>
          </cell>
          <cell r="C2848">
            <v>0</v>
          </cell>
        </row>
        <row r="2849">
          <cell r="A2849">
            <v>0</v>
          </cell>
          <cell r="B2849">
            <v>0</v>
          </cell>
          <cell r="C2849">
            <v>0</v>
          </cell>
        </row>
        <row r="2850">
          <cell r="A2850">
            <v>0</v>
          </cell>
          <cell r="B2850">
            <v>0</v>
          </cell>
          <cell r="C2850">
            <v>0</v>
          </cell>
        </row>
        <row r="2855">
          <cell r="A2855" t="str">
            <v>CODIGO</v>
          </cell>
          <cell r="B2855" t="str">
            <v>ITEM</v>
          </cell>
          <cell r="C2855" t="str">
            <v>UNIDAD</v>
          </cell>
        </row>
        <row r="2856">
          <cell r="D2856">
            <v>0</v>
          </cell>
        </row>
        <row r="2857">
          <cell r="B2857" t="str">
            <v>CODIGO</v>
          </cell>
        </row>
        <row r="2858">
          <cell r="A2858" t="str">
            <v>CODIGO</v>
          </cell>
          <cell r="B2858" t="str">
            <v>RECURSOS</v>
          </cell>
          <cell r="C2858" t="str">
            <v>UNIDAD</v>
          </cell>
          <cell r="D2858" t="str">
            <v>CANT.</v>
          </cell>
        </row>
        <row r="2859">
          <cell r="B2859" t="str">
            <v>MATERIALES</v>
          </cell>
        </row>
        <row r="2860">
          <cell r="B2860">
            <v>0</v>
          </cell>
          <cell r="C2860">
            <v>0</v>
          </cell>
        </row>
        <row r="2861">
          <cell r="B2861">
            <v>0</v>
          </cell>
          <cell r="C2861">
            <v>0</v>
          </cell>
        </row>
        <row r="2862">
          <cell r="B2862">
            <v>0</v>
          </cell>
          <cell r="C2862">
            <v>0</v>
          </cell>
        </row>
        <row r="2863">
          <cell r="B2863">
            <v>0</v>
          </cell>
          <cell r="C2863">
            <v>0</v>
          </cell>
        </row>
        <row r="2865">
          <cell r="B2865" t="str">
            <v>EQUIPO</v>
          </cell>
        </row>
        <row r="2866">
          <cell r="B2866" t="str">
            <v>HTA MENOR (5% de M. de O.)</v>
          </cell>
        </row>
        <row r="2867">
          <cell r="A2867">
            <v>0</v>
          </cell>
          <cell r="B2867">
            <v>0</v>
          </cell>
          <cell r="C2867">
            <v>0</v>
          </cell>
        </row>
        <row r="2868">
          <cell r="A2868">
            <v>0</v>
          </cell>
          <cell r="B2868">
            <v>0</v>
          </cell>
          <cell r="C2868">
            <v>0</v>
          </cell>
        </row>
        <row r="2869">
          <cell r="A2869">
            <v>0</v>
          </cell>
          <cell r="B2869">
            <v>0</v>
          </cell>
          <cell r="C2869">
            <v>0</v>
          </cell>
        </row>
        <row r="2871">
          <cell r="B2871" t="str">
            <v>MANO DE OBRA</v>
          </cell>
        </row>
        <row r="2872">
          <cell r="B2872">
            <v>0</v>
          </cell>
          <cell r="C2872">
            <v>0</v>
          </cell>
        </row>
        <row r="2873">
          <cell r="A2873">
            <v>0</v>
          </cell>
          <cell r="B2873">
            <v>0</v>
          </cell>
          <cell r="C2873">
            <v>0</v>
          </cell>
        </row>
        <row r="2874">
          <cell r="A2874">
            <v>0</v>
          </cell>
          <cell r="B2874">
            <v>0</v>
          </cell>
          <cell r="C2874">
            <v>0</v>
          </cell>
        </row>
        <row r="2875">
          <cell r="A2875">
            <v>0</v>
          </cell>
          <cell r="B2875">
            <v>0</v>
          </cell>
          <cell r="C2875">
            <v>0</v>
          </cell>
        </row>
        <row r="2877">
          <cell r="B2877" t="str">
            <v>TRANSPORTE</v>
          </cell>
        </row>
        <row r="2879">
          <cell r="A2879">
            <v>0</v>
          </cell>
          <cell r="B2879">
            <v>0</v>
          </cell>
          <cell r="C2879">
            <v>0</v>
          </cell>
        </row>
        <row r="2880">
          <cell r="A2880">
            <v>0</v>
          </cell>
          <cell r="B2880">
            <v>0</v>
          </cell>
          <cell r="C2880">
            <v>0</v>
          </cell>
        </row>
        <row r="2881">
          <cell r="A2881">
            <v>0</v>
          </cell>
          <cell r="B2881">
            <v>0</v>
          </cell>
          <cell r="C2881">
            <v>0</v>
          </cell>
        </row>
        <row r="2886">
          <cell r="A2886" t="str">
            <v>CODIGO</v>
          </cell>
          <cell r="B2886" t="str">
            <v>ITEM</v>
          </cell>
          <cell r="C2886" t="str">
            <v>UNIDAD</v>
          </cell>
        </row>
        <row r="2887">
          <cell r="D2887">
            <v>0</v>
          </cell>
        </row>
        <row r="2888">
          <cell r="B2888" t="str">
            <v>CODIGO</v>
          </cell>
        </row>
        <row r="2889">
          <cell r="A2889" t="str">
            <v>CODIGO</v>
          </cell>
          <cell r="B2889" t="str">
            <v>RECURSOS</v>
          </cell>
          <cell r="C2889" t="str">
            <v>UNIDAD</v>
          </cell>
          <cell r="D2889" t="str">
            <v>CANT.</v>
          </cell>
        </row>
        <row r="2890">
          <cell r="B2890" t="str">
            <v>MATERIALES</v>
          </cell>
        </row>
        <row r="2891">
          <cell r="B2891">
            <v>0</v>
          </cell>
          <cell r="C2891">
            <v>0</v>
          </cell>
        </row>
        <row r="2892">
          <cell r="B2892">
            <v>0</v>
          </cell>
          <cell r="C2892">
            <v>0</v>
          </cell>
        </row>
        <row r="2893">
          <cell r="B2893">
            <v>0</v>
          </cell>
          <cell r="C2893">
            <v>0</v>
          </cell>
        </row>
        <row r="2894">
          <cell r="B2894">
            <v>0</v>
          </cell>
          <cell r="C2894">
            <v>0</v>
          </cell>
        </row>
        <row r="2896">
          <cell r="B2896" t="str">
            <v>EQUIPO</v>
          </cell>
        </row>
        <row r="2897">
          <cell r="B2897" t="str">
            <v>HTA MENOR (5% de M. de O.)</v>
          </cell>
        </row>
        <row r="2898">
          <cell r="A2898">
            <v>0</v>
          </cell>
          <cell r="B2898">
            <v>0</v>
          </cell>
          <cell r="C2898">
            <v>0</v>
          </cell>
        </row>
        <row r="2899">
          <cell r="A2899">
            <v>0</v>
          </cell>
          <cell r="B2899">
            <v>0</v>
          </cell>
          <cell r="C2899">
            <v>0</v>
          </cell>
        </row>
        <row r="2900">
          <cell r="A2900">
            <v>0</v>
          </cell>
          <cell r="B2900">
            <v>0</v>
          </cell>
          <cell r="C2900">
            <v>0</v>
          </cell>
        </row>
        <row r="2902">
          <cell r="B2902" t="str">
            <v>MANO DE OBRA</v>
          </cell>
        </row>
        <row r="2903">
          <cell r="B2903">
            <v>0</v>
          </cell>
          <cell r="C2903">
            <v>0</v>
          </cell>
        </row>
        <row r="2904">
          <cell r="A2904">
            <v>0</v>
          </cell>
          <cell r="B2904">
            <v>0</v>
          </cell>
          <cell r="C2904">
            <v>0</v>
          </cell>
        </row>
        <row r="2905">
          <cell r="A2905">
            <v>0</v>
          </cell>
          <cell r="B2905">
            <v>0</v>
          </cell>
          <cell r="C2905">
            <v>0</v>
          </cell>
        </row>
        <row r="2906">
          <cell r="A2906">
            <v>0</v>
          </cell>
          <cell r="B2906">
            <v>0</v>
          </cell>
          <cell r="C2906">
            <v>0</v>
          </cell>
        </row>
        <row r="2908">
          <cell r="B2908" t="str">
            <v>TRANSPORTE</v>
          </cell>
        </row>
        <row r="2910">
          <cell r="A2910">
            <v>0</v>
          </cell>
          <cell r="B2910">
            <v>0</v>
          </cell>
          <cell r="C2910">
            <v>0</v>
          </cell>
        </row>
        <row r="2911">
          <cell r="A2911">
            <v>0</v>
          </cell>
          <cell r="B2911">
            <v>0</v>
          </cell>
          <cell r="C2911">
            <v>0</v>
          </cell>
        </row>
        <row r="2912">
          <cell r="A2912">
            <v>0</v>
          </cell>
          <cell r="B2912">
            <v>0</v>
          </cell>
          <cell r="C2912">
            <v>0</v>
          </cell>
        </row>
        <row r="2917">
          <cell r="A2917" t="str">
            <v>CODIGO</v>
          </cell>
          <cell r="B2917" t="str">
            <v>ITEM</v>
          </cell>
          <cell r="C2917" t="str">
            <v>UNIDAD</v>
          </cell>
        </row>
        <row r="2918">
          <cell r="D2918">
            <v>0</v>
          </cell>
        </row>
        <row r="2919">
          <cell r="B2919" t="str">
            <v>CODIGO</v>
          </cell>
        </row>
        <row r="2920">
          <cell r="A2920" t="str">
            <v>CODIGO</v>
          </cell>
          <cell r="B2920" t="str">
            <v>RECURSOS</v>
          </cell>
          <cell r="C2920" t="str">
            <v>UNIDAD</v>
          </cell>
          <cell r="D2920" t="str">
            <v>CANT.</v>
          </cell>
        </row>
        <row r="2921">
          <cell r="B2921" t="str">
            <v>MATERIALES</v>
          </cell>
        </row>
        <row r="2922">
          <cell r="B2922">
            <v>0</v>
          </cell>
          <cell r="C2922">
            <v>0</v>
          </cell>
        </row>
        <row r="2923">
          <cell r="B2923">
            <v>0</v>
          </cell>
          <cell r="C2923">
            <v>0</v>
          </cell>
        </row>
        <row r="2924">
          <cell r="B2924">
            <v>0</v>
          </cell>
          <cell r="C2924">
            <v>0</v>
          </cell>
        </row>
        <row r="2925">
          <cell r="B2925">
            <v>0</v>
          </cell>
          <cell r="C2925">
            <v>0</v>
          </cell>
        </row>
        <row r="2927">
          <cell r="B2927" t="str">
            <v>EQUIPO</v>
          </cell>
        </row>
        <row r="2928">
          <cell r="B2928" t="str">
            <v>HTA MENOR (5% de M. de O.)</v>
          </cell>
        </row>
        <row r="2929">
          <cell r="A2929">
            <v>0</v>
          </cell>
          <cell r="B2929">
            <v>0</v>
          </cell>
          <cell r="C2929">
            <v>0</v>
          </cell>
        </row>
        <row r="2930">
          <cell r="A2930">
            <v>0</v>
          </cell>
          <cell r="B2930">
            <v>0</v>
          </cell>
          <cell r="C2930">
            <v>0</v>
          </cell>
        </row>
        <row r="2931">
          <cell r="A2931">
            <v>0</v>
          </cell>
          <cell r="B2931">
            <v>0</v>
          </cell>
          <cell r="C2931">
            <v>0</v>
          </cell>
        </row>
        <row r="2933">
          <cell r="B2933" t="str">
            <v>MANO DE OBRA</v>
          </cell>
        </row>
        <row r="2934">
          <cell r="B2934">
            <v>0</v>
          </cell>
          <cell r="C2934">
            <v>0</v>
          </cell>
        </row>
        <row r="2935">
          <cell r="A2935">
            <v>0</v>
          </cell>
          <cell r="B2935">
            <v>0</v>
          </cell>
          <cell r="C2935">
            <v>0</v>
          </cell>
        </row>
        <row r="2936">
          <cell r="A2936">
            <v>0</v>
          </cell>
          <cell r="B2936">
            <v>0</v>
          </cell>
          <cell r="C2936">
            <v>0</v>
          </cell>
        </row>
        <row r="2937">
          <cell r="A2937">
            <v>0</v>
          </cell>
          <cell r="B2937">
            <v>0</v>
          </cell>
          <cell r="C2937">
            <v>0</v>
          </cell>
        </row>
        <row r="2939">
          <cell r="B2939" t="str">
            <v>TRANSPORTE</v>
          </cell>
        </row>
        <row r="2941">
          <cell r="A2941">
            <v>0</v>
          </cell>
          <cell r="B2941">
            <v>0</v>
          </cell>
          <cell r="C2941">
            <v>0</v>
          </cell>
        </row>
        <row r="2942">
          <cell r="A2942">
            <v>0</v>
          </cell>
          <cell r="B2942">
            <v>0</v>
          </cell>
          <cell r="C2942">
            <v>0</v>
          </cell>
        </row>
        <row r="2943">
          <cell r="A2943">
            <v>0</v>
          </cell>
          <cell r="B2943">
            <v>0</v>
          </cell>
          <cell r="C2943">
            <v>0</v>
          </cell>
        </row>
        <row r="2948">
          <cell r="A2948" t="str">
            <v>CODIGO</v>
          </cell>
          <cell r="B2948" t="str">
            <v>ITEM</v>
          </cell>
          <cell r="C2948" t="str">
            <v>UNIDAD</v>
          </cell>
        </row>
        <row r="2949">
          <cell r="D2949">
            <v>0</v>
          </cell>
        </row>
        <row r="2950">
          <cell r="B2950" t="str">
            <v>CODIGO</v>
          </cell>
        </row>
        <row r="2951">
          <cell r="A2951" t="str">
            <v>CODIGO</v>
          </cell>
          <cell r="B2951" t="str">
            <v>RECURSOS</v>
          </cell>
          <cell r="C2951" t="str">
            <v>UNIDAD</v>
          </cell>
          <cell r="D2951" t="str">
            <v>CANT.</v>
          </cell>
        </row>
        <row r="2952">
          <cell r="B2952" t="str">
            <v>MATERIALES</v>
          </cell>
        </row>
        <row r="2953">
          <cell r="B2953">
            <v>0</v>
          </cell>
          <cell r="C2953">
            <v>0</v>
          </cell>
        </row>
        <row r="2954">
          <cell r="B2954">
            <v>0</v>
          </cell>
          <cell r="C2954">
            <v>0</v>
          </cell>
        </row>
        <row r="2955">
          <cell r="B2955">
            <v>0</v>
          </cell>
          <cell r="C2955">
            <v>0</v>
          </cell>
        </row>
        <row r="2956">
          <cell r="B2956">
            <v>0</v>
          </cell>
          <cell r="C2956">
            <v>0</v>
          </cell>
        </row>
        <row r="2958">
          <cell r="B2958" t="str">
            <v>EQUIPO</v>
          </cell>
        </row>
        <row r="2959">
          <cell r="B2959" t="str">
            <v>HTA MENOR (5% de M. de O.)</v>
          </cell>
        </row>
        <row r="2960">
          <cell r="A2960">
            <v>0</v>
          </cell>
          <cell r="B2960">
            <v>0</v>
          </cell>
          <cell r="C2960">
            <v>0</v>
          </cell>
        </row>
        <row r="2961">
          <cell r="A2961">
            <v>0</v>
          </cell>
          <cell r="B2961">
            <v>0</v>
          </cell>
          <cell r="C2961">
            <v>0</v>
          </cell>
        </row>
        <row r="2962">
          <cell r="A2962">
            <v>0</v>
          </cell>
          <cell r="B2962">
            <v>0</v>
          </cell>
          <cell r="C2962">
            <v>0</v>
          </cell>
        </row>
        <row r="2964">
          <cell r="B2964" t="str">
            <v>MANO DE OBRA</v>
          </cell>
        </row>
        <row r="2965">
          <cell r="B2965">
            <v>0</v>
          </cell>
          <cell r="C2965">
            <v>0</v>
          </cell>
        </row>
        <row r="2966">
          <cell r="A2966">
            <v>0</v>
          </cell>
          <cell r="B2966">
            <v>0</v>
          </cell>
          <cell r="C2966">
            <v>0</v>
          </cell>
        </row>
        <row r="2967">
          <cell r="A2967">
            <v>0</v>
          </cell>
          <cell r="B2967">
            <v>0</v>
          </cell>
          <cell r="C2967">
            <v>0</v>
          </cell>
        </row>
        <row r="2968">
          <cell r="A2968">
            <v>0</v>
          </cell>
          <cell r="B2968">
            <v>0</v>
          </cell>
          <cell r="C2968">
            <v>0</v>
          </cell>
        </row>
        <row r="2970">
          <cell r="B2970" t="str">
            <v>TRANSPORTE</v>
          </cell>
        </row>
        <row r="2972">
          <cell r="A2972">
            <v>0</v>
          </cell>
          <cell r="B2972">
            <v>0</v>
          </cell>
          <cell r="C2972">
            <v>0</v>
          </cell>
        </row>
        <row r="2973">
          <cell r="A2973">
            <v>0</v>
          </cell>
          <cell r="B2973">
            <v>0</v>
          </cell>
          <cell r="C2973">
            <v>0</v>
          </cell>
        </row>
        <row r="2974">
          <cell r="A2974">
            <v>0</v>
          </cell>
          <cell r="B2974">
            <v>0</v>
          </cell>
          <cell r="C2974">
            <v>0</v>
          </cell>
        </row>
        <row r="2979">
          <cell r="A2979" t="str">
            <v>CODIGO</v>
          </cell>
          <cell r="B2979" t="str">
            <v>ITEM</v>
          </cell>
          <cell r="C2979" t="str">
            <v>UNIDAD</v>
          </cell>
        </row>
        <row r="2980">
          <cell r="D2980">
            <v>0</v>
          </cell>
        </row>
        <row r="2981">
          <cell r="B2981" t="str">
            <v>CODIGO</v>
          </cell>
        </row>
        <row r="2982">
          <cell r="A2982" t="str">
            <v>CODIGO</v>
          </cell>
          <cell r="B2982" t="str">
            <v>RECURSOS</v>
          </cell>
          <cell r="C2982" t="str">
            <v>UNIDAD</v>
          </cell>
          <cell r="D2982" t="str">
            <v>CANT.</v>
          </cell>
        </row>
        <row r="2983">
          <cell r="B2983" t="str">
            <v>MATERIALES</v>
          </cell>
        </row>
        <row r="2984">
          <cell r="B2984">
            <v>0</v>
          </cell>
          <cell r="C2984">
            <v>0</v>
          </cell>
        </row>
        <row r="2985">
          <cell r="B2985">
            <v>0</v>
          </cell>
          <cell r="C2985">
            <v>0</v>
          </cell>
        </row>
        <row r="2986">
          <cell r="B2986">
            <v>0</v>
          </cell>
          <cell r="C2986">
            <v>0</v>
          </cell>
        </row>
        <row r="2987">
          <cell r="B2987">
            <v>0</v>
          </cell>
          <cell r="C2987">
            <v>0</v>
          </cell>
        </row>
        <row r="2989">
          <cell r="B2989" t="str">
            <v>EQUIPO</v>
          </cell>
        </row>
        <row r="2990">
          <cell r="B2990" t="str">
            <v>HTA MENOR (5% de M. de O.)</v>
          </cell>
        </row>
        <row r="2991">
          <cell r="A2991">
            <v>0</v>
          </cell>
          <cell r="B2991">
            <v>0</v>
          </cell>
          <cell r="C2991">
            <v>0</v>
          </cell>
        </row>
        <row r="2992">
          <cell r="A2992">
            <v>0</v>
          </cell>
          <cell r="B2992">
            <v>0</v>
          </cell>
          <cell r="C2992">
            <v>0</v>
          </cell>
        </row>
        <row r="2993">
          <cell r="A2993">
            <v>0</v>
          </cell>
          <cell r="B2993">
            <v>0</v>
          </cell>
          <cell r="C2993">
            <v>0</v>
          </cell>
        </row>
        <row r="2995">
          <cell r="B2995" t="str">
            <v>MANO DE OBRA</v>
          </cell>
        </row>
        <row r="2996">
          <cell r="B2996">
            <v>0</v>
          </cell>
          <cell r="C2996">
            <v>0</v>
          </cell>
        </row>
        <row r="2997">
          <cell r="A2997">
            <v>0</v>
          </cell>
          <cell r="B2997">
            <v>0</v>
          </cell>
          <cell r="C2997">
            <v>0</v>
          </cell>
        </row>
        <row r="2998">
          <cell r="A2998">
            <v>0</v>
          </cell>
          <cell r="B2998">
            <v>0</v>
          </cell>
          <cell r="C2998">
            <v>0</v>
          </cell>
        </row>
        <row r="2999">
          <cell r="A2999">
            <v>0</v>
          </cell>
          <cell r="B2999">
            <v>0</v>
          </cell>
          <cell r="C2999">
            <v>0</v>
          </cell>
        </row>
        <row r="3001">
          <cell r="B3001" t="str">
            <v>TRANSPORTE</v>
          </cell>
        </row>
        <row r="3003">
          <cell r="A3003">
            <v>0</v>
          </cell>
          <cell r="B3003">
            <v>0</v>
          </cell>
          <cell r="C3003">
            <v>0</v>
          </cell>
        </row>
        <row r="3004">
          <cell r="A3004">
            <v>0</v>
          </cell>
          <cell r="B3004">
            <v>0</v>
          </cell>
          <cell r="C3004">
            <v>0</v>
          </cell>
        </row>
        <row r="3005">
          <cell r="A3005">
            <v>0</v>
          </cell>
          <cell r="B3005">
            <v>0</v>
          </cell>
          <cell r="C3005">
            <v>0</v>
          </cell>
        </row>
        <row r="3010">
          <cell r="A3010" t="str">
            <v>CODIGO</v>
          </cell>
          <cell r="B3010" t="str">
            <v>ITEM</v>
          </cell>
          <cell r="C3010" t="str">
            <v>UNIDAD</v>
          </cell>
        </row>
        <row r="3011">
          <cell r="D3011">
            <v>0</v>
          </cell>
        </row>
        <row r="3012">
          <cell r="B3012" t="str">
            <v>CODIGO</v>
          </cell>
        </row>
        <row r="3013">
          <cell r="A3013" t="str">
            <v>CODIGO</v>
          </cell>
          <cell r="B3013" t="str">
            <v>RECURSOS</v>
          </cell>
          <cell r="C3013" t="str">
            <v>UNIDAD</v>
          </cell>
          <cell r="D3013" t="str">
            <v>CANT.</v>
          </cell>
        </row>
        <row r="3014">
          <cell r="B3014" t="str">
            <v>MATERIALES</v>
          </cell>
        </row>
        <row r="3015">
          <cell r="B3015">
            <v>0</v>
          </cell>
          <cell r="C3015">
            <v>0</v>
          </cell>
        </row>
        <row r="3016">
          <cell r="B3016">
            <v>0</v>
          </cell>
          <cell r="C3016">
            <v>0</v>
          </cell>
        </row>
        <row r="3017">
          <cell r="B3017">
            <v>0</v>
          </cell>
          <cell r="C3017">
            <v>0</v>
          </cell>
        </row>
        <row r="3018">
          <cell r="B3018">
            <v>0</v>
          </cell>
          <cell r="C3018">
            <v>0</v>
          </cell>
        </row>
        <row r="3020">
          <cell r="B3020" t="str">
            <v>EQUIPO</v>
          </cell>
        </row>
        <row r="3021">
          <cell r="B3021" t="str">
            <v>HTA MENOR (5% de M. de O.)</v>
          </cell>
        </row>
        <row r="3022">
          <cell r="A3022">
            <v>0</v>
          </cell>
          <cell r="B3022">
            <v>0</v>
          </cell>
          <cell r="C3022">
            <v>0</v>
          </cell>
        </row>
        <row r="3023">
          <cell r="A3023">
            <v>0</v>
          </cell>
          <cell r="B3023">
            <v>0</v>
          </cell>
          <cell r="C3023">
            <v>0</v>
          </cell>
        </row>
        <row r="3024">
          <cell r="A3024">
            <v>0</v>
          </cell>
          <cell r="B3024">
            <v>0</v>
          </cell>
          <cell r="C3024">
            <v>0</v>
          </cell>
        </row>
        <row r="3026">
          <cell r="B3026" t="str">
            <v>MANO DE OBRA</v>
          </cell>
        </row>
        <row r="3027">
          <cell r="B3027">
            <v>0</v>
          </cell>
          <cell r="C3027">
            <v>0</v>
          </cell>
        </row>
        <row r="3028">
          <cell r="A3028">
            <v>0</v>
          </cell>
          <cell r="B3028">
            <v>0</v>
          </cell>
          <cell r="C3028">
            <v>0</v>
          </cell>
        </row>
        <row r="3029">
          <cell r="A3029">
            <v>0</v>
          </cell>
          <cell r="B3029">
            <v>0</v>
          </cell>
          <cell r="C3029">
            <v>0</v>
          </cell>
        </row>
        <row r="3030">
          <cell r="A3030">
            <v>0</v>
          </cell>
          <cell r="B3030">
            <v>0</v>
          </cell>
          <cell r="C3030">
            <v>0</v>
          </cell>
        </row>
        <row r="3032">
          <cell r="B3032" t="str">
            <v>TRANSPORTE</v>
          </cell>
        </row>
        <row r="3034">
          <cell r="A3034">
            <v>0</v>
          </cell>
          <cell r="B3034">
            <v>0</v>
          </cell>
          <cell r="C3034">
            <v>0</v>
          </cell>
        </row>
        <row r="3035">
          <cell r="A3035">
            <v>0</v>
          </cell>
          <cell r="B3035">
            <v>0</v>
          </cell>
          <cell r="C3035">
            <v>0</v>
          </cell>
        </row>
        <row r="3036">
          <cell r="A3036">
            <v>0</v>
          </cell>
          <cell r="B3036">
            <v>0</v>
          </cell>
          <cell r="C3036">
            <v>0</v>
          </cell>
        </row>
        <row r="3041">
          <cell r="A3041" t="str">
            <v>CODIGO</v>
          </cell>
          <cell r="B3041" t="str">
            <v>ITEM</v>
          </cell>
          <cell r="C3041" t="str">
            <v>UNIDAD</v>
          </cell>
        </row>
        <row r="3042">
          <cell r="D3042">
            <v>0</v>
          </cell>
        </row>
        <row r="3043">
          <cell r="B3043" t="str">
            <v>CODIGO</v>
          </cell>
        </row>
        <row r="3044">
          <cell r="A3044" t="str">
            <v>CODIGO</v>
          </cell>
          <cell r="B3044" t="str">
            <v>RECURSOS</v>
          </cell>
          <cell r="C3044" t="str">
            <v>UNIDAD</v>
          </cell>
          <cell r="D3044" t="str">
            <v>CANT.</v>
          </cell>
        </row>
        <row r="3045">
          <cell r="B3045" t="str">
            <v>MATERIALES</v>
          </cell>
        </row>
        <row r="3046">
          <cell r="B3046">
            <v>0</v>
          </cell>
          <cell r="C3046">
            <v>0</v>
          </cell>
        </row>
        <row r="3047">
          <cell r="B3047">
            <v>0</v>
          </cell>
          <cell r="C3047">
            <v>0</v>
          </cell>
        </row>
        <row r="3048">
          <cell r="B3048">
            <v>0</v>
          </cell>
          <cell r="C3048">
            <v>0</v>
          </cell>
        </row>
        <row r="3049">
          <cell r="B3049">
            <v>0</v>
          </cell>
          <cell r="C3049">
            <v>0</v>
          </cell>
        </row>
        <row r="3051">
          <cell r="B3051" t="str">
            <v>EQUIPO</v>
          </cell>
        </row>
        <row r="3052">
          <cell r="B3052" t="str">
            <v>HTA MENOR (5% de M. de O.)</v>
          </cell>
        </row>
        <row r="3053">
          <cell r="A3053">
            <v>0</v>
          </cell>
          <cell r="B3053">
            <v>0</v>
          </cell>
          <cell r="C3053">
            <v>0</v>
          </cell>
        </row>
        <row r="3054">
          <cell r="A3054">
            <v>0</v>
          </cell>
          <cell r="B3054">
            <v>0</v>
          </cell>
          <cell r="C3054">
            <v>0</v>
          </cell>
        </row>
        <row r="3055">
          <cell r="A3055">
            <v>0</v>
          </cell>
          <cell r="B3055">
            <v>0</v>
          </cell>
          <cell r="C3055">
            <v>0</v>
          </cell>
        </row>
        <row r="3057">
          <cell r="B3057" t="str">
            <v>MANO DE OBRA</v>
          </cell>
        </row>
        <row r="3058">
          <cell r="B3058">
            <v>0</v>
          </cell>
          <cell r="C3058">
            <v>0</v>
          </cell>
        </row>
        <row r="3059">
          <cell r="A3059">
            <v>0</v>
          </cell>
          <cell r="B3059">
            <v>0</v>
          </cell>
          <cell r="C3059">
            <v>0</v>
          </cell>
        </row>
        <row r="3060">
          <cell r="A3060">
            <v>0</v>
          </cell>
          <cell r="B3060">
            <v>0</v>
          </cell>
          <cell r="C3060">
            <v>0</v>
          </cell>
        </row>
        <row r="3061">
          <cell r="A3061">
            <v>0</v>
          </cell>
          <cell r="B3061">
            <v>0</v>
          </cell>
          <cell r="C3061">
            <v>0</v>
          </cell>
        </row>
        <row r="3063">
          <cell r="B3063" t="str">
            <v>TRANSPORTE</v>
          </cell>
        </row>
        <row r="3065">
          <cell r="A3065">
            <v>0</v>
          </cell>
          <cell r="B3065">
            <v>0</v>
          </cell>
          <cell r="C3065">
            <v>0</v>
          </cell>
        </row>
        <row r="3066">
          <cell r="A3066">
            <v>0</v>
          </cell>
          <cell r="B3066">
            <v>0</v>
          </cell>
          <cell r="C3066">
            <v>0</v>
          </cell>
        </row>
        <row r="3067">
          <cell r="A3067">
            <v>0</v>
          </cell>
          <cell r="B3067">
            <v>0</v>
          </cell>
          <cell r="C3067">
            <v>0</v>
          </cell>
        </row>
        <row r="3072">
          <cell r="A3072" t="str">
            <v>CODIGO</v>
          </cell>
          <cell r="B3072" t="str">
            <v>ITEM</v>
          </cell>
          <cell r="C3072" t="str">
            <v>UNIDAD</v>
          </cell>
        </row>
        <row r="3073">
          <cell r="D3073">
            <v>0</v>
          </cell>
        </row>
        <row r="3074">
          <cell r="B3074" t="str">
            <v>CODIGO</v>
          </cell>
        </row>
        <row r="3075">
          <cell r="A3075" t="str">
            <v>CODIGO</v>
          </cell>
          <cell r="B3075" t="str">
            <v>RECURSOS</v>
          </cell>
          <cell r="C3075" t="str">
            <v>UNIDAD</v>
          </cell>
          <cell r="D3075" t="str">
            <v>CANT.</v>
          </cell>
        </row>
        <row r="3076">
          <cell r="B3076" t="str">
            <v>MATERIALES</v>
          </cell>
        </row>
        <row r="3077">
          <cell r="B3077">
            <v>0</v>
          </cell>
          <cell r="C3077">
            <v>0</v>
          </cell>
        </row>
        <row r="3078">
          <cell r="B3078">
            <v>0</v>
          </cell>
          <cell r="C3078">
            <v>0</v>
          </cell>
        </row>
        <row r="3079">
          <cell r="B3079">
            <v>0</v>
          </cell>
          <cell r="C3079">
            <v>0</v>
          </cell>
        </row>
        <row r="3080">
          <cell r="B3080">
            <v>0</v>
          </cell>
          <cell r="C3080">
            <v>0</v>
          </cell>
        </row>
        <row r="3082">
          <cell r="B3082" t="str">
            <v>EQUIPO</v>
          </cell>
        </row>
        <row r="3083">
          <cell r="B3083" t="str">
            <v>HTA MENOR (5% de M. de O.)</v>
          </cell>
        </row>
        <row r="3084">
          <cell r="A3084">
            <v>0</v>
          </cell>
          <cell r="B3084">
            <v>0</v>
          </cell>
          <cell r="C3084">
            <v>0</v>
          </cell>
        </row>
        <row r="3085">
          <cell r="A3085">
            <v>0</v>
          </cell>
          <cell r="B3085">
            <v>0</v>
          </cell>
          <cell r="C3085">
            <v>0</v>
          </cell>
        </row>
        <row r="3086">
          <cell r="A3086">
            <v>0</v>
          </cell>
          <cell r="B3086">
            <v>0</v>
          </cell>
          <cell r="C3086">
            <v>0</v>
          </cell>
        </row>
        <row r="3088">
          <cell r="B3088" t="str">
            <v>MANO DE OBRA</v>
          </cell>
        </row>
        <row r="3089">
          <cell r="B3089">
            <v>0</v>
          </cell>
          <cell r="C3089">
            <v>0</v>
          </cell>
        </row>
        <row r="3090">
          <cell r="A3090">
            <v>0</v>
          </cell>
          <cell r="B3090">
            <v>0</v>
          </cell>
          <cell r="C3090">
            <v>0</v>
          </cell>
        </row>
        <row r="3091">
          <cell r="A3091">
            <v>0</v>
          </cell>
          <cell r="B3091">
            <v>0</v>
          </cell>
          <cell r="C3091">
            <v>0</v>
          </cell>
        </row>
        <row r="3092">
          <cell r="A3092">
            <v>0</v>
          </cell>
          <cell r="B3092">
            <v>0</v>
          </cell>
          <cell r="C3092">
            <v>0</v>
          </cell>
        </row>
        <row r="3094">
          <cell r="B3094" t="str">
            <v>TRANSPORTE</v>
          </cell>
        </row>
        <row r="3096">
          <cell r="A3096">
            <v>0</v>
          </cell>
          <cell r="B3096">
            <v>0</v>
          </cell>
          <cell r="C3096">
            <v>0</v>
          </cell>
        </row>
        <row r="3097">
          <cell r="A3097">
            <v>0</v>
          </cell>
          <cell r="B3097">
            <v>0</v>
          </cell>
          <cell r="C3097">
            <v>0</v>
          </cell>
        </row>
        <row r="3098">
          <cell r="A3098">
            <v>0</v>
          </cell>
          <cell r="B3098">
            <v>0</v>
          </cell>
          <cell r="C3098">
            <v>0</v>
          </cell>
        </row>
        <row r="3103">
          <cell r="A3103" t="str">
            <v>CODIGO</v>
          </cell>
          <cell r="B3103" t="str">
            <v>ITEM</v>
          </cell>
          <cell r="C3103" t="str">
            <v>UNIDAD</v>
          </cell>
        </row>
        <row r="3104">
          <cell r="D3104">
            <v>0</v>
          </cell>
        </row>
        <row r="3105">
          <cell r="B3105" t="str">
            <v>CODIGO</v>
          </cell>
        </row>
        <row r="3106">
          <cell r="A3106" t="str">
            <v>CODIGO</v>
          </cell>
          <cell r="B3106" t="str">
            <v>RECURSOS</v>
          </cell>
          <cell r="C3106" t="str">
            <v>UNIDAD</v>
          </cell>
          <cell r="D3106" t="str">
            <v>CANT.</v>
          </cell>
        </row>
        <row r="3107">
          <cell r="B3107" t="str">
            <v>MATERIALES</v>
          </cell>
        </row>
        <row r="3108">
          <cell r="B3108">
            <v>0</v>
          </cell>
          <cell r="C3108">
            <v>0</v>
          </cell>
        </row>
        <row r="3109">
          <cell r="B3109">
            <v>0</v>
          </cell>
          <cell r="C3109">
            <v>0</v>
          </cell>
        </row>
        <row r="3110">
          <cell r="B3110">
            <v>0</v>
          </cell>
          <cell r="C3110">
            <v>0</v>
          </cell>
        </row>
        <row r="3111">
          <cell r="B3111">
            <v>0</v>
          </cell>
          <cell r="C3111">
            <v>0</v>
          </cell>
        </row>
        <row r="3113">
          <cell r="B3113" t="str">
            <v>EQUIPO</v>
          </cell>
        </row>
        <row r="3114">
          <cell r="B3114" t="str">
            <v>HTA MENOR (5% de M. de O.)</v>
          </cell>
        </row>
        <row r="3115">
          <cell r="A3115">
            <v>0</v>
          </cell>
          <cell r="B3115">
            <v>0</v>
          </cell>
          <cell r="C3115">
            <v>0</v>
          </cell>
        </row>
        <row r="3116">
          <cell r="A3116">
            <v>0</v>
          </cell>
          <cell r="B3116">
            <v>0</v>
          </cell>
          <cell r="C3116">
            <v>0</v>
          </cell>
        </row>
        <row r="3117">
          <cell r="A3117">
            <v>0</v>
          </cell>
          <cell r="B3117">
            <v>0</v>
          </cell>
          <cell r="C3117">
            <v>0</v>
          </cell>
        </row>
        <row r="3119">
          <cell r="B3119" t="str">
            <v>MANO DE OBRA</v>
          </cell>
        </row>
        <row r="3120">
          <cell r="B3120">
            <v>0</v>
          </cell>
          <cell r="C3120">
            <v>0</v>
          </cell>
        </row>
        <row r="3121">
          <cell r="A3121">
            <v>0</v>
          </cell>
          <cell r="B3121">
            <v>0</v>
          </cell>
          <cell r="C3121">
            <v>0</v>
          </cell>
        </row>
        <row r="3122">
          <cell r="A3122">
            <v>0</v>
          </cell>
          <cell r="B3122">
            <v>0</v>
          </cell>
          <cell r="C3122">
            <v>0</v>
          </cell>
        </row>
        <row r="3123">
          <cell r="A3123">
            <v>0</v>
          </cell>
          <cell r="B3123">
            <v>0</v>
          </cell>
          <cell r="C3123">
            <v>0</v>
          </cell>
        </row>
        <row r="3125">
          <cell r="B3125" t="str">
            <v>TRANSPORTE</v>
          </cell>
        </row>
        <row r="3127">
          <cell r="A3127">
            <v>0</v>
          </cell>
          <cell r="B3127">
            <v>0</v>
          </cell>
          <cell r="C3127">
            <v>0</v>
          </cell>
        </row>
        <row r="3128">
          <cell r="A3128">
            <v>0</v>
          </cell>
          <cell r="B3128">
            <v>0</v>
          </cell>
          <cell r="C3128">
            <v>0</v>
          </cell>
        </row>
        <row r="3129">
          <cell r="A3129">
            <v>0</v>
          </cell>
          <cell r="B3129">
            <v>0</v>
          </cell>
          <cell r="C3129">
            <v>0</v>
          </cell>
        </row>
        <row r="3134">
          <cell r="A3134" t="str">
            <v>CODIGO</v>
          </cell>
          <cell r="B3134" t="str">
            <v>ITEM</v>
          </cell>
          <cell r="C3134" t="str">
            <v>UNIDAD</v>
          </cell>
        </row>
        <row r="3135">
          <cell r="D3135">
            <v>0</v>
          </cell>
        </row>
        <row r="3136">
          <cell r="B3136" t="str">
            <v>CODIGO</v>
          </cell>
        </row>
        <row r="3137">
          <cell r="A3137" t="str">
            <v>CODIGO</v>
          </cell>
          <cell r="B3137" t="str">
            <v>RECURSOS</v>
          </cell>
          <cell r="C3137" t="str">
            <v>UNIDAD</v>
          </cell>
          <cell r="D3137" t="str">
            <v>CANT.</v>
          </cell>
        </row>
        <row r="3138">
          <cell r="B3138" t="str">
            <v>MATERIALES</v>
          </cell>
        </row>
        <row r="3139">
          <cell r="B3139">
            <v>0</v>
          </cell>
          <cell r="C3139">
            <v>0</v>
          </cell>
        </row>
        <row r="3140">
          <cell r="B3140">
            <v>0</v>
          </cell>
          <cell r="C3140">
            <v>0</v>
          </cell>
        </row>
        <row r="3141">
          <cell r="B3141">
            <v>0</v>
          </cell>
          <cell r="C3141">
            <v>0</v>
          </cell>
        </row>
        <row r="3142">
          <cell r="B3142">
            <v>0</v>
          </cell>
          <cell r="C3142">
            <v>0</v>
          </cell>
        </row>
        <row r="3144">
          <cell r="B3144" t="str">
            <v>EQUIPO</v>
          </cell>
        </row>
        <row r="3145">
          <cell r="B3145" t="str">
            <v>HTA MENOR (5% de M. de O.)</v>
          </cell>
        </row>
        <row r="3146">
          <cell r="A3146">
            <v>0</v>
          </cell>
          <cell r="B3146">
            <v>0</v>
          </cell>
          <cell r="C3146">
            <v>0</v>
          </cell>
        </row>
        <row r="3147">
          <cell r="A3147">
            <v>0</v>
          </cell>
          <cell r="B3147">
            <v>0</v>
          </cell>
          <cell r="C3147">
            <v>0</v>
          </cell>
        </row>
        <row r="3148">
          <cell r="A3148">
            <v>0</v>
          </cell>
          <cell r="B3148">
            <v>0</v>
          </cell>
          <cell r="C3148">
            <v>0</v>
          </cell>
        </row>
        <row r="3150">
          <cell r="B3150" t="str">
            <v>MANO DE OBRA</v>
          </cell>
        </row>
        <row r="3151">
          <cell r="B3151">
            <v>0</v>
          </cell>
          <cell r="C3151">
            <v>0</v>
          </cell>
        </row>
        <row r="3152">
          <cell r="A3152">
            <v>0</v>
          </cell>
          <cell r="B3152">
            <v>0</v>
          </cell>
          <cell r="C3152">
            <v>0</v>
          </cell>
        </row>
        <row r="3153">
          <cell r="A3153">
            <v>0</v>
          </cell>
          <cell r="B3153">
            <v>0</v>
          </cell>
          <cell r="C3153">
            <v>0</v>
          </cell>
        </row>
        <row r="3154">
          <cell r="A3154">
            <v>0</v>
          </cell>
          <cell r="B3154">
            <v>0</v>
          </cell>
          <cell r="C3154">
            <v>0</v>
          </cell>
        </row>
        <row r="3156">
          <cell r="B3156" t="str">
            <v>TRANSPORTE</v>
          </cell>
        </row>
        <row r="3158">
          <cell r="A3158">
            <v>0</v>
          </cell>
          <cell r="B3158">
            <v>0</v>
          </cell>
          <cell r="C3158">
            <v>0</v>
          </cell>
        </row>
        <row r="3159">
          <cell r="A3159">
            <v>0</v>
          </cell>
          <cell r="B3159">
            <v>0</v>
          </cell>
          <cell r="C3159">
            <v>0</v>
          </cell>
        </row>
        <row r="3160">
          <cell r="A3160">
            <v>0</v>
          </cell>
          <cell r="B3160">
            <v>0</v>
          </cell>
          <cell r="C3160">
            <v>0</v>
          </cell>
        </row>
        <row r="3165">
          <cell r="A3165" t="str">
            <v>CODIGO</v>
          </cell>
          <cell r="B3165" t="str">
            <v>ITEM</v>
          </cell>
          <cell r="C3165" t="str">
            <v>UNIDAD</v>
          </cell>
        </row>
        <row r="3166">
          <cell r="D3166">
            <v>0</v>
          </cell>
        </row>
        <row r="3167">
          <cell r="B3167" t="str">
            <v>CODIGO</v>
          </cell>
        </row>
        <row r="3168">
          <cell r="A3168" t="str">
            <v>CODIGO</v>
          </cell>
          <cell r="B3168" t="str">
            <v>RECURSOS</v>
          </cell>
          <cell r="C3168" t="str">
            <v>UNIDAD</v>
          </cell>
          <cell r="D3168" t="str">
            <v>CANT.</v>
          </cell>
        </row>
        <row r="3169">
          <cell r="B3169" t="str">
            <v>MATERIALES</v>
          </cell>
        </row>
        <row r="3170">
          <cell r="B3170">
            <v>0</v>
          </cell>
          <cell r="C3170">
            <v>0</v>
          </cell>
        </row>
        <row r="3171">
          <cell r="B3171">
            <v>0</v>
          </cell>
          <cell r="C3171">
            <v>0</v>
          </cell>
        </row>
        <row r="3172">
          <cell r="B3172">
            <v>0</v>
          </cell>
          <cell r="C3172">
            <v>0</v>
          </cell>
        </row>
        <row r="3173">
          <cell r="B3173">
            <v>0</v>
          </cell>
          <cell r="C3173">
            <v>0</v>
          </cell>
        </row>
        <row r="3175">
          <cell r="B3175" t="str">
            <v>EQUIPO</v>
          </cell>
        </row>
        <row r="3176">
          <cell r="B3176" t="str">
            <v>HTA MENOR (5% de M. de O.)</v>
          </cell>
        </row>
        <row r="3177">
          <cell r="A3177">
            <v>0</v>
          </cell>
          <cell r="B3177">
            <v>0</v>
          </cell>
          <cell r="C3177">
            <v>0</v>
          </cell>
        </row>
        <row r="3178">
          <cell r="A3178">
            <v>0</v>
          </cell>
          <cell r="B3178">
            <v>0</v>
          </cell>
          <cell r="C3178">
            <v>0</v>
          </cell>
        </row>
        <row r="3179">
          <cell r="A3179">
            <v>0</v>
          </cell>
          <cell r="B3179">
            <v>0</v>
          </cell>
          <cell r="C3179">
            <v>0</v>
          </cell>
        </row>
        <row r="3181">
          <cell r="B3181" t="str">
            <v>MANO DE OBRA</v>
          </cell>
        </row>
        <row r="3182">
          <cell r="B3182">
            <v>0</v>
          </cell>
          <cell r="C3182">
            <v>0</v>
          </cell>
        </row>
        <row r="3183">
          <cell r="A3183">
            <v>0</v>
          </cell>
          <cell r="B3183">
            <v>0</v>
          </cell>
          <cell r="C3183">
            <v>0</v>
          </cell>
        </row>
        <row r="3184">
          <cell r="A3184">
            <v>0</v>
          </cell>
          <cell r="B3184">
            <v>0</v>
          </cell>
          <cell r="C3184">
            <v>0</v>
          </cell>
        </row>
        <row r="3185">
          <cell r="A3185">
            <v>0</v>
          </cell>
          <cell r="B3185">
            <v>0</v>
          </cell>
          <cell r="C3185">
            <v>0</v>
          </cell>
        </row>
        <row r="3187">
          <cell r="B3187" t="str">
            <v>TRANSPORTE</v>
          </cell>
        </row>
        <row r="3189">
          <cell r="A3189">
            <v>0</v>
          </cell>
          <cell r="B3189">
            <v>0</v>
          </cell>
          <cell r="C3189">
            <v>0</v>
          </cell>
        </row>
        <row r="3190">
          <cell r="A3190">
            <v>0</v>
          </cell>
          <cell r="B3190">
            <v>0</v>
          </cell>
          <cell r="C3190">
            <v>0</v>
          </cell>
        </row>
        <row r="3191">
          <cell r="A3191">
            <v>0</v>
          </cell>
          <cell r="B3191">
            <v>0</v>
          </cell>
          <cell r="C3191">
            <v>0</v>
          </cell>
        </row>
        <row r="3197">
          <cell r="A3197" t="str">
            <v>CODIGO</v>
          </cell>
          <cell r="B3197" t="str">
            <v>ITEM</v>
          </cell>
          <cell r="C3197" t="str">
            <v>UNIDAD</v>
          </cell>
        </row>
        <row r="3198">
          <cell r="D3198">
            <v>0</v>
          </cell>
        </row>
        <row r="3199">
          <cell r="B3199" t="str">
            <v>CODIGO</v>
          </cell>
        </row>
        <row r="3200">
          <cell r="A3200" t="str">
            <v>CODIGO</v>
          </cell>
          <cell r="B3200" t="str">
            <v>RECURSOS</v>
          </cell>
          <cell r="C3200" t="str">
            <v>UNIDAD</v>
          </cell>
          <cell r="D3200" t="str">
            <v>CANT.</v>
          </cell>
        </row>
        <row r="3201">
          <cell r="B3201" t="str">
            <v>MATERIALES</v>
          </cell>
        </row>
        <row r="3202">
          <cell r="B3202">
            <v>0</v>
          </cell>
          <cell r="C3202">
            <v>0</v>
          </cell>
        </row>
        <row r="3203">
          <cell r="B3203">
            <v>0</v>
          </cell>
          <cell r="C3203">
            <v>0</v>
          </cell>
        </row>
        <row r="3204">
          <cell r="B3204">
            <v>0</v>
          </cell>
          <cell r="C3204">
            <v>0</v>
          </cell>
        </row>
        <row r="3205">
          <cell r="B3205">
            <v>0</v>
          </cell>
          <cell r="C3205">
            <v>0</v>
          </cell>
        </row>
        <row r="3207">
          <cell r="B3207" t="str">
            <v>EQUIPO</v>
          </cell>
        </row>
        <row r="3208">
          <cell r="B3208" t="str">
            <v>HTA MENOR (5% de M. de O.)</v>
          </cell>
        </row>
        <row r="3209">
          <cell r="A3209">
            <v>0</v>
          </cell>
          <cell r="B3209">
            <v>0</v>
          </cell>
          <cell r="C3209">
            <v>0</v>
          </cell>
        </row>
        <row r="3210">
          <cell r="A3210">
            <v>0</v>
          </cell>
          <cell r="B3210">
            <v>0</v>
          </cell>
          <cell r="C3210">
            <v>0</v>
          </cell>
        </row>
        <row r="3211">
          <cell r="A3211">
            <v>0</v>
          </cell>
          <cell r="B3211">
            <v>0</v>
          </cell>
          <cell r="C3211">
            <v>0</v>
          </cell>
        </row>
        <row r="3213">
          <cell r="B3213" t="str">
            <v>MANO DE OBRA</v>
          </cell>
        </row>
        <row r="3214">
          <cell r="B3214">
            <v>0</v>
          </cell>
          <cell r="C3214">
            <v>0</v>
          </cell>
        </row>
        <row r="3215">
          <cell r="A3215">
            <v>0</v>
          </cell>
          <cell r="B3215">
            <v>0</v>
          </cell>
          <cell r="C3215">
            <v>0</v>
          </cell>
        </row>
        <row r="3216">
          <cell r="A3216">
            <v>0</v>
          </cell>
          <cell r="B3216">
            <v>0</v>
          </cell>
          <cell r="C3216">
            <v>0</v>
          </cell>
        </row>
        <row r="3217">
          <cell r="A3217">
            <v>0</v>
          </cell>
          <cell r="B3217">
            <v>0</v>
          </cell>
          <cell r="C3217">
            <v>0</v>
          </cell>
        </row>
        <row r="3219">
          <cell r="B3219" t="str">
            <v>TRANSPORTE</v>
          </cell>
        </row>
        <row r="3221">
          <cell r="A3221">
            <v>0</v>
          </cell>
          <cell r="B3221">
            <v>0</v>
          </cell>
          <cell r="C3221">
            <v>0</v>
          </cell>
        </row>
        <row r="3222">
          <cell r="A3222">
            <v>0</v>
          </cell>
          <cell r="B3222">
            <v>0</v>
          </cell>
          <cell r="C3222">
            <v>0</v>
          </cell>
        </row>
        <row r="3223">
          <cell r="A3223">
            <v>0</v>
          </cell>
          <cell r="B3223">
            <v>0</v>
          </cell>
          <cell r="C3223">
            <v>0</v>
          </cell>
        </row>
        <row r="3229">
          <cell r="A3229" t="str">
            <v>CODIGO</v>
          </cell>
          <cell r="B3229" t="str">
            <v>ITEM</v>
          </cell>
          <cell r="C3229" t="str">
            <v>UNIDAD</v>
          </cell>
        </row>
        <row r="3230">
          <cell r="D3230">
            <v>0</v>
          </cell>
        </row>
        <row r="3231">
          <cell r="B3231" t="str">
            <v>CODIGO</v>
          </cell>
        </row>
        <row r="3232">
          <cell r="A3232" t="str">
            <v>CODIGO</v>
          </cell>
          <cell r="B3232" t="str">
            <v>RECURSOS</v>
          </cell>
          <cell r="C3232" t="str">
            <v>UNIDAD</v>
          </cell>
          <cell r="D3232" t="str">
            <v>CANT.</v>
          </cell>
        </row>
        <row r="3233">
          <cell r="B3233" t="str">
            <v>MATERIALES</v>
          </cell>
        </row>
        <row r="3234">
          <cell r="B3234">
            <v>0</v>
          </cell>
          <cell r="C3234">
            <v>0</v>
          </cell>
        </row>
        <row r="3235">
          <cell r="B3235">
            <v>0</v>
          </cell>
          <cell r="C3235">
            <v>0</v>
          </cell>
        </row>
        <row r="3236">
          <cell r="B3236">
            <v>0</v>
          </cell>
          <cell r="C3236">
            <v>0</v>
          </cell>
        </row>
        <row r="3237">
          <cell r="B3237">
            <v>0</v>
          </cell>
          <cell r="C3237">
            <v>0</v>
          </cell>
        </row>
        <row r="3239">
          <cell r="B3239" t="str">
            <v>EQUIPO</v>
          </cell>
        </row>
        <row r="3240">
          <cell r="B3240" t="str">
            <v>HTA MENOR (5% de M. de O.)</v>
          </cell>
        </row>
        <row r="3241">
          <cell r="A3241">
            <v>0</v>
          </cell>
          <cell r="B3241">
            <v>0</v>
          </cell>
          <cell r="C3241">
            <v>0</v>
          </cell>
        </row>
        <row r="3242">
          <cell r="A3242">
            <v>0</v>
          </cell>
          <cell r="B3242">
            <v>0</v>
          </cell>
          <cell r="C3242">
            <v>0</v>
          </cell>
        </row>
        <row r="3243">
          <cell r="A3243">
            <v>0</v>
          </cell>
          <cell r="B3243">
            <v>0</v>
          </cell>
          <cell r="C3243">
            <v>0</v>
          </cell>
        </row>
        <row r="3245">
          <cell r="B3245" t="str">
            <v>MANO DE OBRA</v>
          </cell>
        </row>
        <row r="3246">
          <cell r="B3246">
            <v>0</v>
          </cell>
          <cell r="C3246">
            <v>0</v>
          </cell>
        </row>
        <row r="3247">
          <cell r="A3247">
            <v>0</v>
          </cell>
          <cell r="B3247">
            <v>0</v>
          </cell>
          <cell r="C3247">
            <v>0</v>
          </cell>
        </row>
        <row r="3248">
          <cell r="A3248">
            <v>0</v>
          </cell>
          <cell r="B3248">
            <v>0</v>
          </cell>
          <cell r="C3248">
            <v>0</v>
          </cell>
        </row>
        <row r="3249">
          <cell r="A3249">
            <v>0</v>
          </cell>
          <cell r="B3249">
            <v>0</v>
          </cell>
          <cell r="C3249">
            <v>0</v>
          </cell>
        </row>
        <row r="3251">
          <cell r="B3251" t="str">
            <v>TRANSPORTE</v>
          </cell>
        </row>
        <row r="3253">
          <cell r="A3253">
            <v>0</v>
          </cell>
          <cell r="B3253">
            <v>0</v>
          </cell>
          <cell r="C3253">
            <v>0</v>
          </cell>
        </row>
        <row r="3254">
          <cell r="A3254">
            <v>0</v>
          </cell>
          <cell r="B3254">
            <v>0</v>
          </cell>
          <cell r="C3254">
            <v>0</v>
          </cell>
        </row>
        <row r="3255">
          <cell r="A3255">
            <v>0</v>
          </cell>
          <cell r="B3255">
            <v>0</v>
          </cell>
          <cell r="C3255">
            <v>0</v>
          </cell>
        </row>
        <row r="3260">
          <cell r="A3260" t="str">
            <v>CODIGO</v>
          </cell>
          <cell r="B3260" t="str">
            <v>ITEM</v>
          </cell>
          <cell r="C3260" t="str">
            <v>UNIDAD</v>
          </cell>
        </row>
        <row r="3261">
          <cell r="D3261">
            <v>0</v>
          </cell>
        </row>
        <row r="3262">
          <cell r="B3262" t="str">
            <v>CODIGO</v>
          </cell>
        </row>
        <row r="3263">
          <cell r="A3263" t="str">
            <v>CODIGO</v>
          </cell>
          <cell r="B3263" t="str">
            <v>RECURSOS</v>
          </cell>
          <cell r="C3263" t="str">
            <v>UNIDAD</v>
          </cell>
          <cell r="D3263" t="str">
            <v>CANT.</v>
          </cell>
        </row>
        <row r="3264">
          <cell r="B3264" t="str">
            <v>MATERIALES</v>
          </cell>
        </row>
        <row r="3265">
          <cell r="B3265">
            <v>0</v>
          </cell>
          <cell r="C3265">
            <v>0</v>
          </cell>
        </row>
        <row r="3266">
          <cell r="B3266">
            <v>0</v>
          </cell>
          <cell r="C3266">
            <v>0</v>
          </cell>
        </row>
        <row r="3267">
          <cell r="B3267">
            <v>0</v>
          </cell>
          <cell r="C3267">
            <v>0</v>
          </cell>
        </row>
        <row r="3268">
          <cell r="B3268">
            <v>0</v>
          </cell>
          <cell r="C3268">
            <v>0</v>
          </cell>
        </row>
        <row r="3270">
          <cell r="B3270" t="str">
            <v>EQUIPO</v>
          </cell>
        </row>
        <row r="3271">
          <cell r="B3271" t="str">
            <v>HTA MENOR (5% de M. de O.)</v>
          </cell>
        </row>
        <row r="3272">
          <cell r="A3272">
            <v>0</v>
          </cell>
          <cell r="B3272">
            <v>0</v>
          </cell>
          <cell r="C3272">
            <v>0</v>
          </cell>
        </row>
        <row r="3273">
          <cell r="A3273">
            <v>0</v>
          </cell>
          <cell r="B3273">
            <v>0</v>
          </cell>
          <cell r="C3273">
            <v>0</v>
          </cell>
        </row>
        <row r="3274">
          <cell r="A3274">
            <v>0</v>
          </cell>
          <cell r="B3274">
            <v>0</v>
          </cell>
          <cell r="C3274">
            <v>0</v>
          </cell>
        </row>
        <row r="3276">
          <cell r="B3276" t="str">
            <v>MANO DE OBRA</v>
          </cell>
        </row>
        <row r="3277">
          <cell r="B3277">
            <v>0</v>
          </cell>
          <cell r="C3277">
            <v>0</v>
          </cell>
        </row>
        <row r="3278">
          <cell r="A3278">
            <v>0</v>
          </cell>
          <cell r="B3278">
            <v>0</v>
          </cell>
          <cell r="C3278">
            <v>0</v>
          </cell>
        </row>
        <row r="3279">
          <cell r="A3279">
            <v>0</v>
          </cell>
          <cell r="B3279">
            <v>0</v>
          </cell>
          <cell r="C3279">
            <v>0</v>
          </cell>
        </row>
        <row r="3280">
          <cell r="A3280">
            <v>0</v>
          </cell>
          <cell r="B3280">
            <v>0</v>
          </cell>
          <cell r="C3280">
            <v>0</v>
          </cell>
        </row>
        <row r="3282">
          <cell r="B3282" t="str">
            <v>TRANSPORTE</v>
          </cell>
        </row>
        <row r="3284">
          <cell r="A3284">
            <v>0</v>
          </cell>
          <cell r="B3284">
            <v>0</v>
          </cell>
          <cell r="C3284">
            <v>0</v>
          </cell>
        </row>
        <row r="3285">
          <cell r="A3285">
            <v>0</v>
          </cell>
          <cell r="B3285">
            <v>0</v>
          </cell>
          <cell r="C3285">
            <v>0</v>
          </cell>
        </row>
        <row r="3286">
          <cell r="A3286">
            <v>0</v>
          </cell>
          <cell r="B3286">
            <v>0</v>
          </cell>
          <cell r="C3286">
            <v>0</v>
          </cell>
        </row>
        <row r="3291">
          <cell r="A3291" t="str">
            <v>CODIGO</v>
          </cell>
          <cell r="B3291" t="str">
            <v>ITEM</v>
          </cell>
          <cell r="C3291" t="str">
            <v>UNIDAD</v>
          </cell>
        </row>
        <row r="3292">
          <cell r="D3292">
            <v>0</v>
          </cell>
        </row>
        <row r="3293">
          <cell r="B3293" t="str">
            <v>CODIGO</v>
          </cell>
        </row>
        <row r="3294">
          <cell r="A3294" t="str">
            <v>CODIGO</v>
          </cell>
          <cell r="B3294" t="str">
            <v>RECURSOS</v>
          </cell>
          <cell r="C3294" t="str">
            <v>UNIDAD</v>
          </cell>
          <cell r="D3294" t="str">
            <v>CANT.</v>
          </cell>
        </row>
        <row r="3295">
          <cell r="B3295" t="str">
            <v>MATERIALES</v>
          </cell>
        </row>
        <row r="3296">
          <cell r="B3296">
            <v>0</v>
          </cell>
          <cell r="C3296">
            <v>0</v>
          </cell>
        </row>
        <row r="3297">
          <cell r="B3297">
            <v>0</v>
          </cell>
          <cell r="C3297">
            <v>0</v>
          </cell>
        </row>
        <row r="3298">
          <cell r="B3298">
            <v>0</v>
          </cell>
          <cell r="C3298">
            <v>0</v>
          </cell>
        </row>
        <row r="3299">
          <cell r="B3299">
            <v>0</v>
          </cell>
          <cell r="C3299">
            <v>0</v>
          </cell>
        </row>
        <row r="3301">
          <cell r="B3301" t="str">
            <v>EQUIPO</v>
          </cell>
        </row>
        <row r="3302">
          <cell r="B3302" t="str">
            <v>HTA MENOR (5% de M. de O.)</v>
          </cell>
        </row>
        <row r="3303">
          <cell r="A3303">
            <v>0</v>
          </cell>
          <cell r="B3303">
            <v>0</v>
          </cell>
          <cell r="C3303">
            <v>0</v>
          </cell>
        </row>
        <row r="3304">
          <cell r="A3304">
            <v>0</v>
          </cell>
          <cell r="B3304">
            <v>0</v>
          </cell>
          <cell r="C3304">
            <v>0</v>
          </cell>
        </row>
        <row r="3305">
          <cell r="A3305">
            <v>0</v>
          </cell>
          <cell r="B3305">
            <v>0</v>
          </cell>
          <cell r="C3305">
            <v>0</v>
          </cell>
        </row>
        <row r="3307">
          <cell r="B3307" t="str">
            <v>MANO DE OBRA</v>
          </cell>
        </row>
        <row r="3308">
          <cell r="B3308">
            <v>0</v>
          </cell>
          <cell r="C3308">
            <v>0</v>
          </cell>
        </row>
        <row r="3309">
          <cell r="A3309">
            <v>0</v>
          </cell>
          <cell r="B3309">
            <v>0</v>
          </cell>
          <cell r="C3309">
            <v>0</v>
          </cell>
        </row>
        <row r="3310">
          <cell r="A3310">
            <v>0</v>
          </cell>
          <cell r="B3310">
            <v>0</v>
          </cell>
          <cell r="C3310">
            <v>0</v>
          </cell>
        </row>
        <row r="3311">
          <cell r="A3311">
            <v>0</v>
          </cell>
          <cell r="B3311">
            <v>0</v>
          </cell>
          <cell r="C3311">
            <v>0</v>
          </cell>
        </row>
        <row r="3313">
          <cell r="B3313" t="str">
            <v>TRANSPORTE</v>
          </cell>
        </row>
        <row r="3315">
          <cell r="A3315">
            <v>0</v>
          </cell>
          <cell r="B3315">
            <v>0</v>
          </cell>
          <cell r="C3315">
            <v>0</v>
          </cell>
        </row>
        <row r="3316">
          <cell r="A3316">
            <v>0</v>
          </cell>
          <cell r="B3316">
            <v>0</v>
          </cell>
          <cell r="C3316">
            <v>0</v>
          </cell>
        </row>
        <row r="3317">
          <cell r="A3317">
            <v>0</v>
          </cell>
          <cell r="B3317">
            <v>0</v>
          </cell>
          <cell r="C3317">
            <v>0</v>
          </cell>
        </row>
        <row r="3322">
          <cell r="A3322" t="str">
            <v>CODIGO</v>
          </cell>
          <cell r="B3322" t="str">
            <v>ITEM</v>
          </cell>
          <cell r="C3322" t="str">
            <v>UNIDAD</v>
          </cell>
        </row>
        <row r="3323">
          <cell r="D3323">
            <v>0</v>
          </cell>
        </row>
        <row r="3324">
          <cell r="B3324" t="str">
            <v>CODIGO</v>
          </cell>
        </row>
        <row r="3325">
          <cell r="A3325" t="str">
            <v>CODIGO</v>
          </cell>
          <cell r="B3325" t="str">
            <v>RECURSOS</v>
          </cell>
          <cell r="C3325" t="str">
            <v>UNIDAD</v>
          </cell>
          <cell r="D3325" t="str">
            <v>CANT.</v>
          </cell>
        </row>
        <row r="3326">
          <cell r="B3326" t="str">
            <v>MATERIALES</v>
          </cell>
        </row>
        <row r="3327">
          <cell r="B3327">
            <v>0</v>
          </cell>
          <cell r="C3327">
            <v>0</v>
          </cell>
        </row>
        <row r="3328">
          <cell r="B3328">
            <v>0</v>
          </cell>
          <cell r="C3328">
            <v>0</v>
          </cell>
        </row>
        <row r="3329">
          <cell r="B3329">
            <v>0</v>
          </cell>
          <cell r="C3329">
            <v>0</v>
          </cell>
        </row>
        <row r="3330">
          <cell r="B3330">
            <v>0</v>
          </cell>
          <cell r="C3330">
            <v>0</v>
          </cell>
        </row>
        <row r="3332">
          <cell r="B3332" t="str">
            <v>EQUIPO</v>
          </cell>
        </row>
        <row r="3333">
          <cell r="B3333" t="str">
            <v>HTA MENOR (5% de M. de O.)</v>
          </cell>
        </row>
        <row r="3334">
          <cell r="A3334">
            <v>0</v>
          </cell>
          <cell r="B3334">
            <v>0</v>
          </cell>
          <cell r="C3334">
            <v>0</v>
          </cell>
        </row>
        <row r="3335">
          <cell r="A3335">
            <v>0</v>
          </cell>
          <cell r="B3335">
            <v>0</v>
          </cell>
          <cell r="C3335">
            <v>0</v>
          </cell>
        </row>
        <row r="3336">
          <cell r="A3336">
            <v>0</v>
          </cell>
          <cell r="B3336">
            <v>0</v>
          </cell>
          <cell r="C3336">
            <v>0</v>
          </cell>
        </row>
        <row r="3338">
          <cell r="B3338" t="str">
            <v>MANO DE OBRA</v>
          </cell>
        </row>
        <row r="3339">
          <cell r="B3339">
            <v>0</v>
          </cell>
          <cell r="C3339">
            <v>0</v>
          </cell>
        </row>
        <row r="3340">
          <cell r="A3340">
            <v>0</v>
          </cell>
          <cell r="B3340">
            <v>0</v>
          </cell>
          <cell r="C3340">
            <v>0</v>
          </cell>
        </row>
        <row r="3341">
          <cell r="A3341">
            <v>0</v>
          </cell>
          <cell r="B3341">
            <v>0</v>
          </cell>
          <cell r="C3341">
            <v>0</v>
          </cell>
        </row>
        <row r="3342">
          <cell r="A3342">
            <v>0</v>
          </cell>
          <cell r="B3342">
            <v>0</v>
          </cell>
          <cell r="C3342">
            <v>0</v>
          </cell>
        </row>
        <row r="3344">
          <cell r="B3344" t="str">
            <v>TRANSPORTE</v>
          </cell>
        </row>
        <row r="3346">
          <cell r="A3346">
            <v>0</v>
          </cell>
          <cell r="B3346">
            <v>0</v>
          </cell>
          <cell r="C3346">
            <v>0</v>
          </cell>
        </row>
        <row r="3347">
          <cell r="A3347">
            <v>0</v>
          </cell>
          <cell r="B3347">
            <v>0</v>
          </cell>
          <cell r="C3347">
            <v>0</v>
          </cell>
        </row>
        <row r="3348">
          <cell r="A3348">
            <v>0</v>
          </cell>
          <cell r="B3348">
            <v>0</v>
          </cell>
          <cell r="C3348">
            <v>0</v>
          </cell>
        </row>
        <row r="3353">
          <cell r="A3353" t="str">
            <v>CODIGO</v>
          </cell>
          <cell r="B3353" t="str">
            <v>ITEM</v>
          </cell>
          <cell r="C3353" t="str">
            <v>UNIDAD</v>
          </cell>
        </row>
        <row r="3354">
          <cell r="D3354">
            <v>0</v>
          </cell>
        </row>
        <row r="3355">
          <cell r="B3355" t="str">
            <v>CODIGO</v>
          </cell>
        </row>
        <row r="3356">
          <cell r="A3356" t="str">
            <v>CODIGO</v>
          </cell>
          <cell r="B3356" t="str">
            <v>RECURSOS</v>
          </cell>
          <cell r="C3356" t="str">
            <v>UNIDAD</v>
          </cell>
          <cell r="D3356" t="str">
            <v>CANT.</v>
          </cell>
        </row>
        <row r="3357">
          <cell r="B3357" t="str">
            <v>MATERIALES</v>
          </cell>
        </row>
        <row r="3358">
          <cell r="B3358">
            <v>0</v>
          </cell>
          <cell r="C3358">
            <v>0</v>
          </cell>
        </row>
        <row r="3359">
          <cell r="B3359">
            <v>0</v>
          </cell>
          <cell r="C3359">
            <v>0</v>
          </cell>
        </row>
        <row r="3360">
          <cell r="B3360">
            <v>0</v>
          </cell>
          <cell r="C3360">
            <v>0</v>
          </cell>
        </row>
        <row r="3361">
          <cell r="B3361">
            <v>0</v>
          </cell>
          <cell r="C3361">
            <v>0</v>
          </cell>
        </row>
        <row r="3363">
          <cell r="B3363" t="str">
            <v>EQUIPO</v>
          </cell>
        </row>
        <row r="3364">
          <cell r="B3364" t="str">
            <v>HTA MENOR (5% de M. de O.)</v>
          </cell>
        </row>
        <row r="3365">
          <cell r="A3365">
            <v>0</v>
          </cell>
          <cell r="B3365">
            <v>0</v>
          </cell>
          <cell r="C3365">
            <v>0</v>
          </cell>
        </row>
        <row r="3366">
          <cell r="A3366">
            <v>0</v>
          </cell>
          <cell r="B3366">
            <v>0</v>
          </cell>
          <cell r="C3366">
            <v>0</v>
          </cell>
        </row>
        <row r="3367">
          <cell r="A3367">
            <v>0</v>
          </cell>
          <cell r="B3367">
            <v>0</v>
          </cell>
          <cell r="C3367">
            <v>0</v>
          </cell>
        </row>
        <row r="3369">
          <cell r="B3369" t="str">
            <v>MANO DE OBRA</v>
          </cell>
        </row>
        <row r="3370">
          <cell r="B3370">
            <v>0</v>
          </cell>
          <cell r="C3370">
            <v>0</v>
          </cell>
        </row>
        <row r="3371">
          <cell r="A3371">
            <v>0</v>
          </cell>
          <cell r="B3371">
            <v>0</v>
          </cell>
          <cell r="C3371">
            <v>0</v>
          </cell>
        </row>
        <row r="3372">
          <cell r="A3372">
            <v>0</v>
          </cell>
          <cell r="B3372">
            <v>0</v>
          </cell>
          <cell r="C3372">
            <v>0</v>
          </cell>
        </row>
        <row r="3373">
          <cell r="A3373">
            <v>0</v>
          </cell>
          <cell r="B3373">
            <v>0</v>
          </cell>
          <cell r="C3373">
            <v>0</v>
          </cell>
        </row>
        <row r="3375">
          <cell r="B3375" t="str">
            <v>TRANSPORTE</v>
          </cell>
        </row>
        <row r="3377">
          <cell r="A3377">
            <v>0</v>
          </cell>
          <cell r="B3377">
            <v>0</v>
          </cell>
          <cell r="C3377">
            <v>0</v>
          </cell>
        </row>
        <row r="3378">
          <cell r="A3378">
            <v>0</v>
          </cell>
          <cell r="B3378">
            <v>0</v>
          </cell>
          <cell r="C3378">
            <v>0</v>
          </cell>
        </row>
        <row r="3379">
          <cell r="A3379">
            <v>0</v>
          </cell>
          <cell r="B3379">
            <v>0</v>
          </cell>
          <cell r="C3379">
            <v>0</v>
          </cell>
        </row>
        <row r="3384">
          <cell r="A3384" t="str">
            <v>CODIGO</v>
          </cell>
          <cell r="B3384" t="str">
            <v>ITEM</v>
          </cell>
          <cell r="C3384" t="str">
            <v>UNIDAD</v>
          </cell>
        </row>
        <row r="3385">
          <cell r="D3385">
            <v>0</v>
          </cell>
        </row>
        <row r="3386">
          <cell r="B3386" t="str">
            <v>CODIGO</v>
          </cell>
        </row>
        <row r="3387">
          <cell r="A3387" t="str">
            <v>CODIGO</v>
          </cell>
          <cell r="B3387" t="str">
            <v>RECURSOS</v>
          </cell>
          <cell r="C3387" t="str">
            <v>UNIDAD</v>
          </cell>
          <cell r="D3387" t="str">
            <v>CANT.</v>
          </cell>
        </row>
        <row r="3388">
          <cell r="B3388" t="str">
            <v>MATERIALES</v>
          </cell>
        </row>
        <row r="3389">
          <cell r="B3389">
            <v>0</v>
          </cell>
          <cell r="C3389">
            <v>0</v>
          </cell>
        </row>
        <row r="3390">
          <cell r="B3390">
            <v>0</v>
          </cell>
          <cell r="C3390">
            <v>0</v>
          </cell>
        </row>
        <row r="3391">
          <cell r="B3391">
            <v>0</v>
          </cell>
          <cell r="C3391">
            <v>0</v>
          </cell>
        </row>
        <row r="3392">
          <cell r="B3392">
            <v>0</v>
          </cell>
          <cell r="C3392">
            <v>0</v>
          </cell>
        </row>
        <row r="3394">
          <cell r="B3394" t="str">
            <v>EQUIPO</v>
          </cell>
        </row>
        <row r="3395">
          <cell r="B3395" t="str">
            <v>HTA MENOR (5% de M. de O.)</v>
          </cell>
        </row>
        <row r="3396">
          <cell r="A3396">
            <v>0</v>
          </cell>
          <cell r="B3396">
            <v>0</v>
          </cell>
          <cell r="C3396">
            <v>0</v>
          </cell>
        </row>
        <row r="3397">
          <cell r="A3397">
            <v>0</v>
          </cell>
          <cell r="B3397">
            <v>0</v>
          </cell>
          <cell r="C3397">
            <v>0</v>
          </cell>
        </row>
        <row r="3398">
          <cell r="A3398">
            <v>0</v>
          </cell>
          <cell r="B3398">
            <v>0</v>
          </cell>
          <cell r="C3398">
            <v>0</v>
          </cell>
        </row>
        <row r="3400">
          <cell r="B3400" t="str">
            <v>MANO DE OBRA</v>
          </cell>
        </row>
        <row r="3401">
          <cell r="B3401">
            <v>0</v>
          </cell>
          <cell r="C3401">
            <v>0</v>
          </cell>
        </row>
        <row r="3402">
          <cell r="A3402">
            <v>0</v>
          </cell>
          <cell r="B3402">
            <v>0</v>
          </cell>
          <cell r="C3402">
            <v>0</v>
          </cell>
        </row>
        <row r="3403">
          <cell r="A3403">
            <v>0</v>
          </cell>
          <cell r="B3403">
            <v>0</v>
          </cell>
          <cell r="C3403">
            <v>0</v>
          </cell>
        </row>
        <row r="3404">
          <cell r="A3404">
            <v>0</v>
          </cell>
          <cell r="B3404">
            <v>0</v>
          </cell>
          <cell r="C3404">
            <v>0</v>
          </cell>
        </row>
        <row r="3406">
          <cell r="B3406" t="str">
            <v>TRANSPORTE</v>
          </cell>
        </row>
        <row r="3408">
          <cell r="A3408">
            <v>0</v>
          </cell>
          <cell r="B3408">
            <v>0</v>
          </cell>
          <cell r="C3408">
            <v>0</v>
          </cell>
        </row>
        <row r="3409">
          <cell r="A3409">
            <v>0</v>
          </cell>
          <cell r="B3409">
            <v>0</v>
          </cell>
          <cell r="C3409">
            <v>0</v>
          </cell>
        </row>
        <row r="3410">
          <cell r="A3410">
            <v>0</v>
          </cell>
          <cell r="B3410">
            <v>0</v>
          </cell>
          <cell r="C3410">
            <v>0</v>
          </cell>
        </row>
        <row r="3415">
          <cell r="A3415" t="str">
            <v>CODIGO</v>
          </cell>
          <cell r="B3415" t="str">
            <v>ITEM</v>
          </cell>
          <cell r="C3415" t="str">
            <v>UNIDAD</v>
          </cell>
        </row>
        <row r="3416">
          <cell r="D3416">
            <v>0</v>
          </cell>
        </row>
        <row r="3417">
          <cell r="B3417" t="str">
            <v>CODIGO</v>
          </cell>
        </row>
        <row r="3418">
          <cell r="A3418" t="str">
            <v>CODIGO</v>
          </cell>
          <cell r="B3418" t="str">
            <v>RECURSOS</v>
          </cell>
          <cell r="C3418" t="str">
            <v>UNIDAD</v>
          </cell>
          <cell r="D3418" t="str">
            <v>CANT.</v>
          </cell>
        </row>
        <row r="3419">
          <cell r="B3419" t="str">
            <v>MATERIALES</v>
          </cell>
        </row>
        <row r="3420">
          <cell r="B3420">
            <v>0</v>
          </cell>
          <cell r="C3420">
            <v>0</v>
          </cell>
        </row>
        <row r="3421">
          <cell r="B3421">
            <v>0</v>
          </cell>
          <cell r="C3421">
            <v>0</v>
          </cell>
        </row>
        <row r="3422">
          <cell r="B3422">
            <v>0</v>
          </cell>
          <cell r="C3422">
            <v>0</v>
          </cell>
        </row>
        <row r="3423">
          <cell r="B3423">
            <v>0</v>
          </cell>
          <cell r="C3423">
            <v>0</v>
          </cell>
        </row>
        <row r="3425">
          <cell r="B3425" t="str">
            <v>EQUIPO</v>
          </cell>
        </row>
        <row r="3426">
          <cell r="B3426" t="str">
            <v>HTA MENOR (5% de M. de O.)</v>
          </cell>
        </row>
        <row r="3427">
          <cell r="A3427">
            <v>0</v>
          </cell>
          <cell r="B3427">
            <v>0</v>
          </cell>
          <cell r="C3427">
            <v>0</v>
          </cell>
        </row>
        <row r="3428">
          <cell r="A3428">
            <v>0</v>
          </cell>
          <cell r="B3428">
            <v>0</v>
          </cell>
          <cell r="C3428">
            <v>0</v>
          </cell>
        </row>
        <row r="3429">
          <cell r="A3429">
            <v>0</v>
          </cell>
          <cell r="B3429">
            <v>0</v>
          </cell>
          <cell r="C3429">
            <v>0</v>
          </cell>
        </row>
        <row r="3431">
          <cell r="B3431" t="str">
            <v>MANO DE OBRA</v>
          </cell>
        </row>
        <row r="3432">
          <cell r="B3432">
            <v>0</v>
          </cell>
          <cell r="C3432">
            <v>0</v>
          </cell>
        </row>
        <row r="3433">
          <cell r="A3433">
            <v>0</v>
          </cell>
          <cell r="B3433">
            <v>0</v>
          </cell>
          <cell r="C3433">
            <v>0</v>
          </cell>
        </row>
        <row r="3434">
          <cell r="A3434">
            <v>0</v>
          </cell>
          <cell r="B3434">
            <v>0</v>
          </cell>
          <cell r="C3434">
            <v>0</v>
          </cell>
        </row>
        <row r="3435">
          <cell r="A3435">
            <v>0</v>
          </cell>
          <cell r="B3435">
            <v>0</v>
          </cell>
          <cell r="C3435">
            <v>0</v>
          </cell>
        </row>
        <row r="3437">
          <cell r="B3437" t="str">
            <v>TRANSPORTE</v>
          </cell>
        </row>
        <row r="3439">
          <cell r="A3439">
            <v>0</v>
          </cell>
          <cell r="B3439">
            <v>0</v>
          </cell>
          <cell r="C3439">
            <v>0</v>
          </cell>
        </row>
        <row r="3440">
          <cell r="A3440">
            <v>0</v>
          </cell>
          <cell r="B3440">
            <v>0</v>
          </cell>
          <cell r="C3440">
            <v>0</v>
          </cell>
        </row>
        <row r="3441">
          <cell r="A3441">
            <v>0</v>
          </cell>
          <cell r="B3441">
            <v>0</v>
          </cell>
          <cell r="C3441">
            <v>0</v>
          </cell>
        </row>
        <row r="3446">
          <cell r="A3446" t="str">
            <v>CODIGO</v>
          </cell>
          <cell r="B3446" t="str">
            <v>ITEM</v>
          </cell>
          <cell r="C3446" t="str">
            <v>UNIDAD</v>
          </cell>
        </row>
        <row r="3447">
          <cell r="D3447">
            <v>0</v>
          </cell>
        </row>
        <row r="3448">
          <cell r="B3448" t="str">
            <v>CODIGO</v>
          </cell>
        </row>
        <row r="3449">
          <cell r="A3449" t="str">
            <v>CODIGO</v>
          </cell>
          <cell r="B3449" t="str">
            <v>RECURSOS</v>
          </cell>
          <cell r="C3449" t="str">
            <v>UNIDAD</v>
          </cell>
          <cell r="D3449" t="str">
            <v>CANT.</v>
          </cell>
        </row>
        <row r="3450">
          <cell r="B3450" t="str">
            <v>MATERIALES</v>
          </cell>
        </row>
        <row r="3451">
          <cell r="B3451">
            <v>0</v>
          </cell>
          <cell r="C3451">
            <v>0</v>
          </cell>
        </row>
        <row r="3452">
          <cell r="B3452">
            <v>0</v>
          </cell>
          <cell r="C3452">
            <v>0</v>
          </cell>
        </row>
        <row r="3453">
          <cell r="B3453">
            <v>0</v>
          </cell>
          <cell r="C3453">
            <v>0</v>
          </cell>
        </row>
        <row r="3454">
          <cell r="B3454">
            <v>0</v>
          </cell>
          <cell r="C3454">
            <v>0</v>
          </cell>
        </row>
        <row r="3456">
          <cell r="B3456" t="str">
            <v>EQUIPO</v>
          </cell>
        </row>
        <row r="3457">
          <cell r="B3457" t="str">
            <v>HTA MENOR (5% de M. de O.)</v>
          </cell>
        </row>
        <row r="3458">
          <cell r="A3458">
            <v>0</v>
          </cell>
          <cell r="B3458">
            <v>0</v>
          </cell>
          <cell r="C3458">
            <v>0</v>
          </cell>
        </row>
        <row r="3459">
          <cell r="A3459">
            <v>0</v>
          </cell>
          <cell r="B3459">
            <v>0</v>
          </cell>
          <cell r="C3459">
            <v>0</v>
          </cell>
        </row>
        <row r="3460">
          <cell r="A3460">
            <v>0</v>
          </cell>
          <cell r="B3460">
            <v>0</v>
          </cell>
          <cell r="C3460">
            <v>0</v>
          </cell>
        </row>
        <row r="3462">
          <cell r="B3462" t="str">
            <v>MANO DE OBRA</v>
          </cell>
        </row>
        <row r="3463">
          <cell r="B3463">
            <v>0</v>
          </cell>
          <cell r="C3463">
            <v>0</v>
          </cell>
        </row>
        <row r="3464">
          <cell r="A3464">
            <v>0</v>
          </cell>
          <cell r="B3464">
            <v>0</v>
          </cell>
          <cell r="C3464">
            <v>0</v>
          </cell>
        </row>
        <row r="3465">
          <cell r="A3465">
            <v>0</v>
          </cell>
          <cell r="B3465">
            <v>0</v>
          </cell>
          <cell r="C3465">
            <v>0</v>
          </cell>
        </row>
        <row r="3466">
          <cell r="A3466">
            <v>0</v>
          </cell>
          <cell r="B3466">
            <v>0</v>
          </cell>
          <cell r="C3466">
            <v>0</v>
          </cell>
        </row>
        <row r="3468">
          <cell r="B3468" t="str">
            <v>TRANSPORTE</v>
          </cell>
        </row>
        <row r="3470">
          <cell r="A3470">
            <v>0</v>
          </cell>
          <cell r="B3470">
            <v>0</v>
          </cell>
          <cell r="C3470">
            <v>0</v>
          </cell>
        </row>
        <row r="3471">
          <cell r="A3471">
            <v>0</v>
          </cell>
          <cell r="B3471">
            <v>0</v>
          </cell>
          <cell r="C3471">
            <v>0</v>
          </cell>
        </row>
        <row r="3472">
          <cell r="A3472">
            <v>0</v>
          </cell>
          <cell r="B3472">
            <v>0</v>
          </cell>
          <cell r="C3472">
            <v>0</v>
          </cell>
        </row>
        <row r="3477">
          <cell r="A3477" t="str">
            <v>CODIGO</v>
          </cell>
          <cell r="B3477" t="str">
            <v>ITEM</v>
          </cell>
          <cell r="C3477" t="str">
            <v>UNIDAD</v>
          </cell>
        </row>
        <row r="3478">
          <cell r="D3478">
            <v>0</v>
          </cell>
        </row>
        <row r="3479">
          <cell r="B3479" t="str">
            <v>CODIGO</v>
          </cell>
        </row>
        <row r="3480">
          <cell r="A3480" t="str">
            <v>CODIGO</v>
          </cell>
          <cell r="B3480" t="str">
            <v>RECURSOS</v>
          </cell>
          <cell r="C3480" t="str">
            <v>UNIDAD</v>
          </cell>
          <cell r="D3480" t="str">
            <v>CANT.</v>
          </cell>
        </row>
        <row r="3481">
          <cell r="B3481" t="str">
            <v>MATERIALES</v>
          </cell>
        </row>
        <row r="3482">
          <cell r="B3482">
            <v>0</v>
          </cell>
          <cell r="C3482">
            <v>0</v>
          </cell>
        </row>
        <row r="3483">
          <cell r="B3483">
            <v>0</v>
          </cell>
          <cell r="C3483">
            <v>0</v>
          </cell>
        </row>
        <row r="3484">
          <cell r="B3484">
            <v>0</v>
          </cell>
          <cell r="C3484">
            <v>0</v>
          </cell>
        </row>
        <row r="3485">
          <cell r="B3485">
            <v>0</v>
          </cell>
          <cell r="C3485">
            <v>0</v>
          </cell>
        </row>
        <row r="3487">
          <cell r="B3487" t="str">
            <v>EQUIPO</v>
          </cell>
        </row>
        <row r="3488">
          <cell r="B3488" t="str">
            <v>HTA MENOR (5% de M. de O.)</v>
          </cell>
        </row>
        <row r="3489">
          <cell r="A3489">
            <v>0</v>
          </cell>
          <cell r="B3489">
            <v>0</v>
          </cell>
          <cell r="C3489">
            <v>0</v>
          </cell>
        </row>
        <row r="3490">
          <cell r="A3490">
            <v>0</v>
          </cell>
          <cell r="B3490">
            <v>0</v>
          </cell>
          <cell r="C3490">
            <v>0</v>
          </cell>
        </row>
        <row r="3491">
          <cell r="A3491">
            <v>0</v>
          </cell>
          <cell r="B3491">
            <v>0</v>
          </cell>
          <cell r="C3491">
            <v>0</v>
          </cell>
        </row>
        <row r="3493">
          <cell r="B3493" t="str">
            <v>MANO DE OBRA</v>
          </cell>
        </row>
        <row r="3494">
          <cell r="B3494">
            <v>0</v>
          </cell>
          <cell r="C3494">
            <v>0</v>
          </cell>
        </row>
        <row r="3495">
          <cell r="A3495">
            <v>0</v>
          </cell>
          <cell r="B3495">
            <v>0</v>
          </cell>
          <cell r="C3495">
            <v>0</v>
          </cell>
        </row>
        <row r="3496">
          <cell r="A3496">
            <v>0</v>
          </cell>
          <cell r="B3496">
            <v>0</v>
          </cell>
          <cell r="C3496">
            <v>0</v>
          </cell>
        </row>
        <row r="3497">
          <cell r="A3497">
            <v>0</v>
          </cell>
          <cell r="B3497">
            <v>0</v>
          </cell>
          <cell r="C3497">
            <v>0</v>
          </cell>
        </row>
        <row r="3499">
          <cell r="B3499" t="str">
            <v>TRANSPORTE</v>
          </cell>
        </row>
        <row r="3501">
          <cell r="A3501">
            <v>0</v>
          </cell>
          <cell r="B3501">
            <v>0</v>
          </cell>
          <cell r="C3501">
            <v>0</v>
          </cell>
        </row>
        <row r="3502">
          <cell r="A3502">
            <v>0</v>
          </cell>
          <cell r="B3502">
            <v>0</v>
          </cell>
          <cell r="C3502">
            <v>0</v>
          </cell>
        </row>
        <row r="3503">
          <cell r="A3503">
            <v>0</v>
          </cell>
          <cell r="B3503">
            <v>0</v>
          </cell>
          <cell r="C3503">
            <v>0</v>
          </cell>
        </row>
        <row r="3508">
          <cell r="A3508" t="str">
            <v>CODIGO</v>
          </cell>
          <cell r="B3508" t="str">
            <v>ITEM</v>
          </cell>
          <cell r="C3508" t="str">
            <v>UNIDAD</v>
          </cell>
        </row>
        <row r="3509">
          <cell r="D3509">
            <v>0</v>
          </cell>
        </row>
        <row r="3510">
          <cell r="B3510" t="str">
            <v>CODIGO</v>
          </cell>
        </row>
        <row r="3511">
          <cell r="A3511" t="str">
            <v>CODIGO</v>
          </cell>
          <cell r="B3511" t="str">
            <v>RECURSOS</v>
          </cell>
          <cell r="C3511" t="str">
            <v>UNIDAD</v>
          </cell>
          <cell r="D3511" t="str">
            <v>CANT.</v>
          </cell>
        </row>
        <row r="3512">
          <cell r="B3512" t="str">
            <v>MATERIALES</v>
          </cell>
        </row>
        <row r="3513">
          <cell r="B3513">
            <v>0</v>
          </cell>
          <cell r="C3513">
            <v>0</v>
          </cell>
        </row>
        <row r="3514">
          <cell r="B3514">
            <v>0</v>
          </cell>
          <cell r="C3514">
            <v>0</v>
          </cell>
        </row>
        <row r="3515">
          <cell r="B3515">
            <v>0</v>
          </cell>
          <cell r="C3515">
            <v>0</v>
          </cell>
        </row>
        <row r="3516">
          <cell r="B3516">
            <v>0</v>
          </cell>
          <cell r="C3516">
            <v>0</v>
          </cell>
        </row>
        <row r="3518">
          <cell r="B3518" t="str">
            <v>EQUIPO</v>
          </cell>
        </row>
        <row r="3519">
          <cell r="B3519" t="str">
            <v>HTA MENOR (5% de M. de O.)</v>
          </cell>
        </row>
        <row r="3520">
          <cell r="A3520">
            <v>0</v>
          </cell>
          <cell r="B3520">
            <v>0</v>
          </cell>
          <cell r="C3520">
            <v>0</v>
          </cell>
        </row>
        <row r="3521">
          <cell r="A3521">
            <v>0</v>
          </cell>
          <cell r="B3521">
            <v>0</v>
          </cell>
          <cell r="C3521">
            <v>0</v>
          </cell>
        </row>
        <row r="3522">
          <cell r="A3522">
            <v>0</v>
          </cell>
          <cell r="B3522">
            <v>0</v>
          </cell>
          <cell r="C3522">
            <v>0</v>
          </cell>
        </row>
        <row r="3524">
          <cell r="B3524" t="str">
            <v>MANO DE OBRA</v>
          </cell>
        </row>
        <row r="3525">
          <cell r="B3525">
            <v>0</v>
          </cell>
          <cell r="C3525">
            <v>0</v>
          </cell>
        </row>
        <row r="3526">
          <cell r="A3526">
            <v>0</v>
          </cell>
          <cell r="B3526">
            <v>0</v>
          </cell>
          <cell r="C3526">
            <v>0</v>
          </cell>
        </row>
        <row r="3527">
          <cell r="A3527">
            <v>0</v>
          </cell>
          <cell r="B3527">
            <v>0</v>
          </cell>
          <cell r="C3527">
            <v>0</v>
          </cell>
        </row>
        <row r="3528">
          <cell r="A3528">
            <v>0</v>
          </cell>
          <cell r="B3528">
            <v>0</v>
          </cell>
          <cell r="C3528">
            <v>0</v>
          </cell>
        </row>
        <row r="3530">
          <cell r="B3530" t="str">
            <v>TRANSPORTE</v>
          </cell>
        </row>
        <row r="3532">
          <cell r="A3532">
            <v>0</v>
          </cell>
          <cell r="B3532">
            <v>0</v>
          </cell>
          <cell r="C3532">
            <v>0</v>
          </cell>
        </row>
        <row r="3533">
          <cell r="A3533">
            <v>0</v>
          </cell>
          <cell r="B3533">
            <v>0</v>
          </cell>
          <cell r="C3533">
            <v>0</v>
          </cell>
        </row>
        <row r="3534">
          <cell r="A3534">
            <v>0</v>
          </cell>
          <cell r="B3534">
            <v>0</v>
          </cell>
          <cell r="C3534">
            <v>0</v>
          </cell>
        </row>
        <row r="3539">
          <cell r="A3539" t="str">
            <v>CODIGO</v>
          </cell>
          <cell r="B3539" t="str">
            <v>ITEM</v>
          </cell>
          <cell r="C3539" t="str">
            <v>UNIDAD</v>
          </cell>
        </row>
        <row r="3540">
          <cell r="D3540">
            <v>0</v>
          </cell>
        </row>
        <row r="3541">
          <cell r="B3541" t="str">
            <v>CODIGO</v>
          </cell>
        </row>
        <row r="3542">
          <cell r="A3542" t="str">
            <v>CODIGO</v>
          </cell>
          <cell r="B3542" t="str">
            <v>RECURSOS</v>
          </cell>
          <cell r="C3542" t="str">
            <v>UNIDAD</v>
          </cell>
          <cell r="D3542" t="str">
            <v>CANT.</v>
          </cell>
        </row>
        <row r="3543">
          <cell r="B3543" t="str">
            <v>MATERIALES</v>
          </cell>
        </row>
        <row r="3544">
          <cell r="B3544">
            <v>0</v>
          </cell>
          <cell r="C3544">
            <v>0</v>
          </cell>
        </row>
        <row r="3545">
          <cell r="B3545">
            <v>0</v>
          </cell>
          <cell r="C3545">
            <v>0</v>
          </cell>
        </row>
        <row r="3546">
          <cell r="B3546">
            <v>0</v>
          </cell>
          <cell r="C3546">
            <v>0</v>
          </cell>
        </row>
        <row r="3547">
          <cell r="B3547">
            <v>0</v>
          </cell>
          <cell r="C3547">
            <v>0</v>
          </cell>
        </row>
        <row r="3549">
          <cell r="B3549" t="str">
            <v>EQUIPO</v>
          </cell>
        </row>
        <row r="3550">
          <cell r="B3550" t="str">
            <v>HTA MENOR (5% de M. de O.)</v>
          </cell>
        </row>
        <row r="3551">
          <cell r="A3551">
            <v>0</v>
          </cell>
          <cell r="B3551">
            <v>0</v>
          </cell>
          <cell r="C3551">
            <v>0</v>
          </cell>
        </row>
        <row r="3552">
          <cell r="A3552">
            <v>0</v>
          </cell>
          <cell r="B3552">
            <v>0</v>
          </cell>
          <cell r="C3552">
            <v>0</v>
          </cell>
        </row>
        <row r="3553">
          <cell r="A3553">
            <v>0</v>
          </cell>
          <cell r="B3553">
            <v>0</v>
          </cell>
          <cell r="C3553">
            <v>0</v>
          </cell>
        </row>
        <row r="3555">
          <cell r="B3555" t="str">
            <v>MANO DE OBRA</v>
          </cell>
        </row>
        <row r="3556">
          <cell r="B3556">
            <v>0</v>
          </cell>
          <cell r="C3556">
            <v>0</v>
          </cell>
        </row>
        <row r="3557">
          <cell r="A3557">
            <v>0</v>
          </cell>
          <cell r="B3557">
            <v>0</v>
          </cell>
          <cell r="C3557">
            <v>0</v>
          </cell>
        </row>
        <row r="3558">
          <cell r="A3558">
            <v>0</v>
          </cell>
          <cell r="B3558">
            <v>0</v>
          </cell>
          <cell r="C3558">
            <v>0</v>
          </cell>
        </row>
        <row r="3559">
          <cell r="A3559">
            <v>0</v>
          </cell>
          <cell r="B3559">
            <v>0</v>
          </cell>
          <cell r="C3559">
            <v>0</v>
          </cell>
        </row>
        <row r="3561">
          <cell r="B3561" t="str">
            <v>TRANSPORTE</v>
          </cell>
        </row>
        <row r="3563">
          <cell r="A3563">
            <v>0</v>
          </cell>
          <cell r="B3563">
            <v>0</v>
          </cell>
          <cell r="C3563">
            <v>0</v>
          </cell>
        </row>
        <row r="3564">
          <cell r="A3564">
            <v>0</v>
          </cell>
          <cell r="B3564">
            <v>0</v>
          </cell>
          <cell r="C3564">
            <v>0</v>
          </cell>
        </row>
        <row r="3565">
          <cell r="A3565">
            <v>0</v>
          </cell>
          <cell r="B3565">
            <v>0</v>
          </cell>
          <cell r="C3565">
            <v>0</v>
          </cell>
        </row>
        <row r="3571">
          <cell r="A3571" t="str">
            <v>CODIGO</v>
          </cell>
          <cell r="B3571" t="str">
            <v>ITEM</v>
          </cell>
          <cell r="C3571" t="str">
            <v>UNIDAD</v>
          </cell>
        </row>
        <row r="3572">
          <cell r="D3572">
            <v>0</v>
          </cell>
        </row>
        <row r="3573">
          <cell r="B3573" t="str">
            <v>CODIGO</v>
          </cell>
        </row>
        <row r="3574">
          <cell r="A3574" t="str">
            <v>CODIGO</v>
          </cell>
          <cell r="B3574" t="str">
            <v>RECURSOS</v>
          </cell>
          <cell r="C3574" t="str">
            <v>UNIDAD</v>
          </cell>
          <cell r="D3574" t="str">
            <v>CANT.</v>
          </cell>
        </row>
        <row r="3575">
          <cell r="B3575" t="str">
            <v>MATERIALES</v>
          </cell>
        </row>
        <row r="3576">
          <cell r="B3576">
            <v>0</v>
          </cell>
          <cell r="C3576">
            <v>0</v>
          </cell>
        </row>
        <row r="3577">
          <cell r="B3577">
            <v>0</v>
          </cell>
          <cell r="C3577">
            <v>0</v>
          </cell>
        </row>
        <row r="3578">
          <cell r="B3578">
            <v>0</v>
          </cell>
          <cell r="C3578">
            <v>0</v>
          </cell>
        </row>
        <row r="3579">
          <cell r="B3579">
            <v>0</v>
          </cell>
          <cell r="C3579">
            <v>0</v>
          </cell>
        </row>
        <row r="3581">
          <cell r="B3581" t="str">
            <v>EQUIPO</v>
          </cell>
        </row>
        <row r="3582">
          <cell r="B3582" t="str">
            <v>HTA MENOR (5% de M. de O.)</v>
          </cell>
        </row>
        <row r="3583">
          <cell r="A3583">
            <v>0</v>
          </cell>
          <cell r="B3583">
            <v>0</v>
          </cell>
          <cell r="C3583">
            <v>0</v>
          </cell>
        </row>
        <row r="3584">
          <cell r="A3584">
            <v>0</v>
          </cell>
          <cell r="B3584">
            <v>0</v>
          </cell>
          <cell r="C3584">
            <v>0</v>
          </cell>
        </row>
        <row r="3585">
          <cell r="A3585">
            <v>0</v>
          </cell>
          <cell r="B3585">
            <v>0</v>
          </cell>
          <cell r="C3585">
            <v>0</v>
          </cell>
        </row>
        <row r="3587">
          <cell r="B3587" t="str">
            <v>MANO DE OBRA</v>
          </cell>
        </row>
        <row r="3588">
          <cell r="B3588">
            <v>0</v>
          </cell>
          <cell r="C3588">
            <v>0</v>
          </cell>
        </row>
        <row r="3589">
          <cell r="A3589">
            <v>0</v>
          </cell>
          <cell r="B3589">
            <v>0</v>
          </cell>
          <cell r="C3589">
            <v>0</v>
          </cell>
        </row>
        <row r="3590">
          <cell r="A3590">
            <v>0</v>
          </cell>
          <cell r="B3590">
            <v>0</v>
          </cell>
          <cell r="C3590">
            <v>0</v>
          </cell>
        </row>
        <row r="3591">
          <cell r="A3591">
            <v>0</v>
          </cell>
          <cell r="B3591">
            <v>0</v>
          </cell>
          <cell r="C3591">
            <v>0</v>
          </cell>
        </row>
        <row r="3593">
          <cell r="B3593" t="str">
            <v>TRANSPORTE</v>
          </cell>
        </row>
        <row r="3595">
          <cell r="A3595">
            <v>0</v>
          </cell>
          <cell r="B3595">
            <v>0</v>
          </cell>
          <cell r="C3595">
            <v>0</v>
          </cell>
        </row>
        <row r="3596">
          <cell r="A3596">
            <v>0</v>
          </cell>
          <cell r="B3596">
            <v>0</v>
          </cell>
          <cell r="C3596">
            <v>0</v>
          </cell>
        </row>
        <row r="3597">
          <cell r="A3597">
            <v>0</v>
          </cell>
          <cell r="B3597">
            <v>0</v>
          </cell>
          <cell r="C3597">
            <v>0</v>
          </cell>
        </row>
        <row r="3602">
          <cell r="A3602" t="str">
            <v>CODIGO</v>
          </cell>
          <cell r="B3602" t="str">
            <v>ITEM</v>
          </cell>
          <cell r="C3602" t="str">
            <v>UNIDAD</v>
          </cell>
        </row>
        <row r="3603">
          <cell r="D3603">
            <v>0</v>
          </cell>
        </row>
        <row r="3604">
          <cell r="B3604" t="str">
            <v>CODIGO</v>
          </cell>
        </row>
        <row r="3605">
          <cell r="A3605" t="str">
            <v>CODIGO</v>
          </cell>
          <cell r="B3605" t="str">
            <v>RECURSOS</v>
          </cell>
          <cell r="C3605" t="str">
            <v>UNIDAD</v>
          </cell>
          <cell r="D3605" t="str">
            <v>CANT.</v>
          </cell>
        </row>
        <row r="3606">
          <cell r="B3606" t="str">
            <v>MATERIALES</v>
          </cell>
        </row>
        <row r="3607">
          <cell r="B3607">
            <v>0</v>
          </cell>
          <cell r="C3607">
            <v>0</v>
          </cell>
        </row>
        <row r="3608">
          <cell r="B3608">
            <v>0</v>
          </cell>
          <cell r="C3608">
            <v>0</v>
          </cell>
        </row>
        <row r="3609">
          <cell r="B3609">
            <v>0</v>
          </cell>
          <cell r="C3609">
            <v>0</v>
          </cell>
        </row>
        <row r="3610">
          <cell r="B3610">
            <v>0</v>
          </cell>
          <cell r="C3610">
            <v>0</v>
          </cell>
        </row>
        <row r="3612">
          <cell r="B3612" t="str">
            <v>EQUIPO</v>
          </cell>
        </row>
        <row r="3613">
          <cell r="B3613" t="str">
            <v>HTA MENOR (5% de M. de O.)</v>
          </cell>
        </row>
        <row r="3614">
          <cell r="A3614">
            <v>0</v>
          </cell>
          <cell r="B3614">
            <v>0</v>
          </cell>
          <cell r="C3614">
            <v>0</v>
          </cell>
        </row>
        <row r="3615">
          <cell r="A3615">
            <v>0</v>
          </cell>
          <cell r="B3615">
            <v>0</v>
          </cell>
          <cell r="C3615">
            <v>0</v>
          </cell>
        </row>
        <row r="3616">
          <cell r="A3616">
            <v>0</v>
          </cell>
          <cell r="B3616">
            <v>0</v>
          </cell>
          <cell r="C3616">
            <v>0</v>
          </cell>
        </row>
        <row r="3618">
          <cell r="B3618" t="str">
            <v>MANO DE OBRA</v>
          </cell>
        </row>
        <row r="3619">
          <cell r="B3619">
            <v>0</v>
          </cell>
          <cell r="C3619">
            <v>0</v>
          </cell>
        </row>
        <row r="3620">
          <cell r="A3620">
            <v>0</v>
          </cell>
          <cell r="B3620">
            <v>0</v>
          </cell>
          <cell r="C3620">
            <v>0</v>
          </cell>
        </row>
        <row r="3621">
          <cell r="A3621">
            <v>0</v>
          </cell>
          <cell r="B3621">
            <v>0</v>
          </cell>
          <cell r="C3621">
            <v>0</v>
          </cell>
        </row>
        <row r="3622">
          <cell r="A3622">
            <v>0</v>
          </cell>
          <cell r="B3622">
            <v>0</v>
          </cell>
          <cell r="C3622">
            <v>0</v>
          </cell>
        </row>
        <row r="3624">
          <cell r="B3624" t="str">
            <v>TRANSPORTE</v>
          </cell>
        </row>
        <row r="3626">
          <cell r="A3626">
            <v>0</v>
          </cell>
          <cell r="B3626">
            <v>0</v>
          </cell>
          <cell r="C3626">
            <v>0</v>
          </cell>
        </row>
        <row r="3627">
          <cell r="A3627">
            <v>0</v>
          </cell>
          <cell r="B3627">
            <v>0</v>
          </cell>
          <cell r="C3627">
            <v>0</v>
          </cell>
        </row>
        <row r="3628">
          <cell r="A3628">
            <v>0</v>
          </cell>
          <cell r="B3628">
            <v>0</v>
          </cell>
          <cell r="C3628">
            <v>0</v>
          </cell>
        </row>
        <row r="3633">
          <cell r="A3633" t="str">
            <v>CODIGO</v>
          </cell>
          <cell r="B3633" t="str">
            <v>ITEM</v>
          </cell>
          <cell r="C3633" t="str">
            <v>UNIDAD</v>
          </cell>
        </row>
        <row r="3634">
          <cell r="D3634">
            <v>0</v>
          </cell>
        </row>
        <row r="3635">
          <cell r="B3635" t="str">
            <v>CODIGO</v>
          </cell>
        </row>
        <row r="3636">
          <cell r="A3636" t="str">
            <v>CODIGO</v>
          </cell>
          <cell r="B3636" t="str">
            <v>RECURSOS</v>
          </cell>
          <cell r="C3636" t="str">
            <v>UNIDAD</v>
          </cell>
          <cell r="D3636" t="str">
            <v>CANT.</v>
          </cell>
        </row>
        <row r="3637">
          <cell r="B3637" t="str">
            <v>MATERIALES</v>
          </cell>
        </row>
        <row r="3638">
          <cell r="B3638">
            <v>0</v>
          </cell>
          <cell r="C3638">
            <v>0</v>
          </cell>
        </row>
        <row r="3639">
          <cell r="B3639">
            <v>0</v>
          </cell>
          <cell r="C3639">
            <v>0</v>
          </cell>
        </row>
        <row r="3640">
          <cell r="B3640">
            <v>0</v>
          </cell>
          <cell r="C3640">
            <v>0</v>
          </cell>
        </row>
        <row r="3641">
          <cell r="B3641">
            <v>0</v>
          </cell>
          <cell r="C3641">
            <v>0</v>
          </cell>
        </row>
        <row r="3643">
          <cell r="B3643" t="str">
            <v>EQUIPO</v>
          </cell>
        </row>
        <row r="3644">
          <cell r="B3644" t="str">
            <v>HTA MENOR (5% de M. de O.)</v>
          </cell>
        </row>
        <row r="3645">
          <cell r="A3645">
            <v>0</v>
          </cell>
          <cell r="B3645">
            <v>0</v>
          </cell>
          <cell r="C3645">
            <v>0</v>
          </cell>
        </row>
        <row r="3646">
          <cell r="A3646">
            <v>0</v>
          </cell>
          <cell r="B3646">
            <v>0</v>
          </cell>
          <cell r="C3646">
            <v>0</v>
          </cell>
        </row>
        <row r="3647">
          <cell r="A3647">
            <v>0</v>
          </cell>
          <cell r="B3647">
            <v>0</v>
          </cell>
          <cell r="C3647">
            <v>0</v>
          </cell>
        </row>
        <row r="3649">
          <cell r="B3649" t="str">
            <v>MANO DE OBRA</v>
          </cell>
        </row>
        <row r="3650">
          <cell r="B3650">
            <v>0</v>
          </cell>
          <cell r="C3650">
            <v>0</v>
          </cell>
        </row>
        <row r="3651">
          <cell r="A3651">
            <v>0</v>
          </cell>
          <cell r="B3651">
            <v>0</v>
          </cell>
          <cell r="C3651">
            <v>0</v>
          </cell>
        </row>
        <row r="3652">
          <cell r="A3652">
            <v>0</v>
          </cell>
          <cell r="B3652">
            <v>0</v>
          </cell>
          <cell r="C3652">
            <v>0</v>
          </cell>
        </row>
        <row r="3653">
          <cell r="A3653">
            <v>0</v>
          </cell>
          <cell r="B3653">
            <v>0</v>
          </cell>
          <cell r="C3653">
            <v>0</v>
          </cell>
        </row>
        <row r="3655">
          <cell r="B3655" t="str">
            <v>TRANSPORTE</v>
          </cell>
        </row>
        <row r="3657">
          <cell r="A3657">
            <v>0</v>
          </cell>
          <cell r="B3657">
            <v>0</v>
          </cell>
          <cell r="C3657">
            <v>0</v>
          </cell>
        </row>
        <row r="3658">
          <cell r="A3658">
            <v>0</v>
          </cell>
          <cell r="B3658">
            <v>0</v>
          </cell>
          <cell r="C3658">
            <v>0</v>
          </cell>
        </row>
        <row r="3659">
          <cell r="A3659">
            <v>0</v>
          </cell>
          <cell r="B3659">
            <v>0</v>
          </cell>
          <cell r="C3659">
            <v>0</v>
          </cell>
        </row>
        <row r="3664">
          <cell r="A3664" t="str">
            <v>CODIGO</v>
          </cell>
          <cell r="B3664" t="str">
            <v>ITEM</v>
          </cell>
          <cell r="C3664" t="str">
            <v>UNIDAD</v>
          </cell>
        </row>
        <row r="3665">
          <cell r="D3665">
            <v>0</v>
          </cell>
        </row>
        <row r="3666">
          <cell r="B3666" t="str">
            <v>CODIGO</v>
          </cell>
        </row>
        <row r="3667">
          <cell r="A3667" t="str">
            <v>CODIGO</v>
          </cell>
          <cell r="B3667" t="str">
            <v>RECURSOS</v>
          </cell>
          <cell r="C3667" t="str">
            <v>UNIDAD</v>
          </cell>
          <cell r="D3667" t="str">
            <v>CANT.</v>
          </cell>
        </row>
        <row r="3668">
          <cell r="B3668" t="str">
            <v>MATERIALES</v>
          </cell>
        </row>
        <row r="3669">
          <cell r="B3669">
            <v>0</v>
          </cell>
          <cell r="C3669">
            <v>0</v>
          </cell>
        </row>
        <row r="3670">
          <cell r="B3670">
            <v>0</v>
          </cell>
          <cell r="C3670">
            <v>0</v>
          </cell>
        </row>
        <row r="3671">
          <cell r="B3671">
            <v>0</v>
          </cell>
          <cell r="C3671">
            <v>0</v>
          </cell>
        </row>
        <row r="3672">
          <cell r="B3672">
            <v>0</v>
          </cell>
          <cell r="C3672">
            <v>0</v>
          </cell>
        </row>
        <row r="3674">
          <cell r="B3674" t="str">
            <v>EQUIPO</v>
          </cell>
        </row>
        <row r="3675">
          <cell r="B3675" t="str">
            <v>HTA MENOR (5% de M. de O.)</v>
          </cell>
        </row>
        <row r="3676">
          <cell r="A3676">
            <v>0</v>
          </cell>
          <cell r="B3676">
            <v>0</v>
          </cell>
          <cell r="C3676">
            <v>0</v>
          </cell>
        </row>
        <row r="3677">
          <cell r="A3677">
            <v>0</v>
          </cell>
          <cell r="B3677">
            <v>0</v>
          </cell>
          <cell r="C3677">
            <v>0</v>
          </cell>
        </row>
        <row r="3678">
          <cell r="A3678">
            <v>0</v>
          </cell>
          <cell r="B3678">
            <v>0</v>
          </cell>
          <cell r="C3678">
            <v>0</v>
          </cell>
        </row>
        <row r="3680">
          <cell r="B3680" t="str">
            <v>MANO DE OBRA</v>
          </cell>
        </row>
        <row r="3681">
          <cell r="B3681">
            <v>0</v>
          </cell>
          <cell r="C3681">
            <v>0</v>
          </cell>
        </row>
        <row r="3682">
          <cell r="A3682">
            <v>0</v>
          </cell>
          <cell r="B3682">
            <v>0</v>
          </cell>
          <cell r="C3682">
            <v>0</v>
          </cell>
        </row>
        <row r="3683">
          <cell r="A3683">
            <v>0</v>
          </cell>
          <cell r="B3683">
            <v>0</v>
          </cell>
          <cell r="C3683">
            <v>0</v>
          </cell>
        </row>
        <row r="3684">
          <cell r="A3684">
            <v>0</v>
          </cell>
          <cell r="B3684">
            <v>0</v>
          </cell>
          <cell r="C3684">
            <v>0</v>
          </cell>
        </row>
        <row r="3686">
          <cell r="B3686" t="str">
            <v>TRANSPORTE</v>
          </cell>
        </row>
        <row r="3688">
          <cell r="A3688">
            <v>0</v>
          </cell>
          <cell r="B3688">
            <v>0</v>
          </cell>
          <cell r="C3688">
            <v>0</v>
          </cell>
        </row>
        <row r="3689">
          <cell r="A3689">
            <v>0</v>
          </cell>
          <cell r="B3689">
            <v>0</v>
          </cell>
          <cell r="C3689">
            <v>0</v>
          </cell>
        </row>
        <row r="3690">
          <cell r="A3690">
            <v>0</v>
          </cell>
          <cell r="B3690">
            <v>0</v>
          </cell>
          <cell r="C3690">
            <v>0</v>
          </cell>
        </row>
        <row r="3695">
          <cell r="A3695" t="str">
            <v>CODIGO</v>
          </cell>
          <cell r="B3695" t="str">
            <v>ITEM</v>
          </cell>
          <cell r="C3695" t="str">
            <v>UNIDAD</v>
          </cell>
        </row>
        <row r="3696">
          <cell r="D3696">
            <v>0</v>
          </cell>
        </row>
        <row r="3697">
          <cell r="B3697" t="str">
            <v>CODIGO</v>
          </cell>
        </row>
        <row r="3698">
          <cell r="A3698" t="str">
            <v>CODIGO</v>
          </cell>
          <cell r="B3698" t="str">
            <v>RECURSOS</v>
          </cell>
          <cell r="C3698" t="str">
            <v>UNIDAD</v>
          </cell>
          <cell r="D3698" t="str">
            <v>CANT.</v>
          </cell>
        </row>
        <row r="3699">
          <cell r="B3699" t="str">
            <v>MATERIALES</v>
          </cell>
        </row>
        <row r="3700">
          <cell r="B3700">
            <v>0</v>
          </cell>
          <cell r="C3700">
            <v>0</v>
          </cell>
        </row>
        <row r="3701">
          <cell r="B3701">
            <v>0</v>
          </cell>
          <cell r="C3701">
            <v>0</v>
          </cell>
        </row>
        <row r="3702">
          <cell r="B3702">
            <v>0</v>
          </cell>
          <cell r="C3702">
            <v>0</v>
          </cell>
        </row>
        <row r="3703">
          <cell r="B3703">
            <v>0</v>
          </cell>
          <cell r="C3703">
            <v>0</v>
          </cell>
        </row>
        <row r="3705">
          <cell r="B3705" t="str">
            <v>EQUIPO</v>
          </cell>
        </row>
        <row r="3706">
          <cell r="B3706" t="str">
            <v>HTA MENOR (5% de M. de O.)</v>
          </cell>
        </row>
        <row r="3707">
          <cell r="A3707">
            <v>0</v>
          </cell>
          <cell r="B3707">
            <v>0</v>
          </cell>
          <cell r="C3707">
            <v>0</v>
          </cell>
        </row>
        <row r="3708">
          <cell r="A3708">
            <v>0</v>
          </cell>
          <cell r="B3708">
            <v>0</v>
          </cell>
          <cell r="C3708">
            <v>0</v>
          </cell>
        </row>
        <row r="3709">
          <cell r="A3709">
            <v>0</v>
          </cell>
          <cell r="B3709">
            <v>0</v>
          </cell>
          <cell r="C3709">
            <v>0</v>
          </cell>
        </row>
        <row r="3711">
          <cell r="B3711" t="str">
            <v>MANO DE OBRA</v>
          </cell>
        </row>
        <row r="3712">
          <cell r="B3712">
            <v>0</v>
          </cell>
          <cell r="C3712">
            <v>0</v>
          </cell>
        </row>
        <row r="3713">
          <cell r="A3713">
            <v>0</v>
          </cell>
          <cell r="B3713">
            <v>0</v>
          </cell>
          <cell r="C3713">
            <v>0</v>
          </cell>
        </row>
        <row r="3714">
          <cell r="A3714">
            <v>0</v>
          </cell>
          <cell r="B3714">
            <v>0</v>
          </cell>
          <cell r="C3714">
            <v>0</v>
          </cell>
        </row>
        <row r="3715">
          <cell r="A3715">
            <v>0</v>
          </cell>
          <cell r="B3715">
            <v>0</v>
          </cell>
          <cell r="C3715">
            <v>0</v>
          </cell>
        </row>
        <row r="3717">
          <cell r="B3717" t="str">
            <v>TRANSPORTE</v>
          </cell>
        </row>
        <row r="3719">
          <cell r="A3719">
            <v>0</v>
          </cell>
          <cell r="B3719">
            <v>0</v>
          </cell>
          <cell r="C3719">
            <v>0</v>
          </cell>
        </row>
        <row r="3720">
          <cell r="A3720">
            <v>0</v>
          </cell>
          <cell r="B3720">
            <v>0</v>
          </cell>
          <cell r="C3720">
            <v>0</v>
          </cell>
        </row>
        <row r="3721">
          <cell r="A3721">
            <v>0</v>
          </cell>
          <cell r="B3721">
            <v>0</v>
          </cell>
          <cell r="C3721">
            <v>0</v>
          </cell>
        </row>
        <row r="3726">
          <cell r="A3726" t="str">
            <v>CODIGO</v>
          </cell>
          <cell r="B3726" t="str">
            <v>ITEM</v>
          </cell>
          <cell r="C3726" t="str">
            <v>UNIDAD</v>
          </cell>
        </row>
        <row r="3727">
          <cell r="D3727">
            <v>0</v>
          </cell>
        </row>
        <row r="3728">
          <cell r="B3728" t="str">
            <v>CODIGO</v>
          </cell>
        </row>
        <row r="3729">
          <cell r="A3729" t="str">
            <v>CODIGO</v>
          </cell>
          <cell r="B3729" t="str">
            <v>RECURSOS</v>
          </cell>
          <cell r="C3729" t="str">
            <v>UNIDAD</v>
          </cell>
          <cell r="D3729" t="str">
            <v>CANT.</v>
          </cell>
        </row>
        <row r="3730">
          <cell r="B3730" t="str">
            <v>MATERIALES</v>
          </cell>
        </row>
        <row r="3731">
          <cell r="B3731">
            <v>0</v>
          </cell>
          <cell r="C3731">
            <v>0</v>
          </cell>
        </row>
        <row r="3732">
          <cell r="B3732">
            <v>0</v>
          </cell>
          <cell r="C3732">
            <v>0</v>
          </cell>
        </row>
        <row r="3733">
          <cell r="B3733">
            <v>0</v>
          </cell>
          <cell r="C3733">
            <v>0</v>
          </cell>
        </row>
        <row r="3734">
          <cell r="B3734">
            <v>0</v>
          </cell>
          <cell r="C3734">
            <v>0</v>
          </cell>
        </row>
        <row r="3736">
          <cell r="B3736" t="str">
            <v>EQUIPO</v>
          </cell>
        </row>
        <row r="3737">
          <cell r="B3737" t="str">
            <v>HTA MENOR (5% de M. de O.)</v>
          </cell>
        </row>
        <row r="3738">
          <cell r="A3738">
            <v>0</v>
          </cell>
          <cell r="B3738">
            <v>0</v>
          </cell>
          <cell r="C3738">
            <v>0</v>
          </cell>
        </row>
        <row r="3739">
          <cell r="A3739">
            <v>0</v>
          </cell>
          <cell r="B3739">
            <v>0</v>
          </cell>
          <cell r="C3739">
            <v>0</v>
          </cell>
        </row>
        <row r="3740">
          <cell r="A3740">
            <v>0</v>
          </cell>
          <cell r="B3740">
            <v>0</v>
          </cell>
          <cell r="C3740">
            <v>0</v>
          </cell>
        </row>
        <row r="3742">
          <cell r="B3742" t="str">
            <v>MANO DE OBRA</v>
          </cell>
        </row>
        <row r="3743">
          <cell r="B3743">
            <v>0</v>
          </cell>
          <cell r="C3743">
            <v>0</v>
          </cell>
        </row>
        <row r="3744">
          <cell r="A3744">
            <v>0</v>
          </cell>
          <cell r="B3744">
            <v>0</v>
          </cell>
          <cell r="C3744">
            <v>0</v>
          </cell>
        </row>
        <row r="3745">
          <cell r="A3745">
            <v>0</v>
          </cell>
          <cell r="B3745">
            <v>0</v>
          </cell>
          <cell r="C3745">
            <v>0</v>
          </cell>
        </row>
        <row r="3746">
          <cell r="A3746">
            <v>0</v>
          </cell>
          <cell r="B3746">
            <v>0</v>
          </cell>
          <cell r="C3746">
            <v>0</v>
          </cell>
        </row>
        <row r="3748">
          <cell r="B3748" t="str">
            <v>TRANSPORTE</v>
          </cell>
        </row>
        <row r="3750">
          <cell r="A3750">
            <v>0</v>
          </cell>
          <cell r="B3750">
            <v>0</v>
          </cell>
          <cell r="C3750">
            <v>0</v>
          </cell>
        </row>
        <row r="3751">
          <cell r="A3751">
            <v>0</v>
          </cell>
          <cell r="B3751">
            <v>0</v>
          </cell>
          <cell r="C3751">
            <v>0</v>
          </cell>
        </row>
        <row r="3752">
          <cell r="A3752">
            <v>0</v>
          </cell>
          <cell r="B3752">
            <v>0</v>
          </cell>
          <cell r="C3752">
            <v>0</v>
          </cell>
        </row>
        <row r="3757">
          <cell r="A3757" t="str">
            <v>CODIGO</v>
          </cell>
          <cell r="B3757" t="str">
            <v>ITEM</v>
          </cell>
          <cell r="C3757" t="str">
            <v>UNIDAD</v>
          </cell>
        </row>
        <row r="3758">
          <cell r="D3758">
            <v>0</v>
          </cell>
        </row>
        <row r="3759">
          <cell r="B3759" t="str">
            <v>CODIGO</v>
          </cell>
        </row>
        <row r="3760">
          <cell r="A3760" t="str">
            <v>CODIGO</v>
          </cell>
          <cell r="B3760" t="str">
            <v>RECURSOS</v>
          </cell>
          <cell r="C3760" t="str">
            <v>UNIDAD</v>
          </cell>
          <cell r="D3760" t="str">
            <v>CANT.</v>
          </cell>
        </row>
        <row r="3761">
          <cell r="B3761" t="str">
            <v>MATERIALES</v>
          </cell>
        </row>
        <row r="3762">
          <cell r="B3762">
            <v>0</v>
          </cell>
          <cell r="C3762">
            <v>0</v>
          </cell>
        </row>
        <row r="3763">
          <cell r="B3763">
            <v>0</v>
          </cell>
          <cell r="C3763">
            <v>0</v>
          </cell>
        </row>
        <row r="3764">
          <cell r="B3764">
            <v>0</v>
          </cell>
          <cell r="C3764">
            <v>0</v>
          </cell>
        </row>
        <row r="3765">
          <cell r="B3765">
            <v>0</v>
          </cell>
          <cell r="C3765">
            <v>0</v>
          </cell>
        </row>
        <row r="3767">
          <cell r="B3767" t="str">
            <v>EQUIPO</v>
          </cell>
        </row>
        <row r="3768">
          <cell r="B3768" t="str">
            <v>HTA MENOR (5% de M. de O.)</v>
          </cell>
        </row>
        <row r="3769">
          <cell r="A3769">
            <v>0</v>
          </cell>
          <cell r="B3769">
            <v>0</v>
          </cell>
          <cell r="C3769">
            <v>0</v>
          </cell>
        </row>
        <row r="3770">
          <cell r="A3770">
            <v>0</v>
          </cell>
          <cell r="B3770">
            <v>0</v>
          </cell>
          <cell r="C3770">
            <v>0</v>
          </cell>
        </row>
        <row r="3771">
          <cell r="A3771">
            <v>0</v>
          </cell>
          <cell r="B3771">
            <v>0</v>
          </cell>
          <cell r="C3771">
            <v>0</v>
          </cell>
        </row>
        <row r="3773">
          <cell r="B3773" t="str">
            <v>MANO DE OBRA</v>
          </cell>
        </row>
        <row r="3774">
          <cell r="B3774">
            <v>0</v>
          </cell>
          <cell r="C3774">
            <v>0</v>
          </cell>
        </row>
        <row r="3775">
          <cell r="A3775">
            <v>0</v>
          </cell>
          <cell r="B3775">
            <v>0</v>
          </cell>
          <cell r="C3775">
            <v>0</v>
          </cell>
        </row>
        <row r="3776">
          <cell r="A3776">
            <v>0</v>
          </cell>
          <cell r="B3776">
            <v>0</v>
          </cell>
          <cell r="C3776">
            <v>0</v>
          </cell>
        </row>
        <row r="3777">
          <cell r="A3777">
            <v>0</v>
          </cell>
          <cell r="B3777">
            <v>0</v>
          </cell>
          <cell r="C3777">
            <v>0</v>
          </cell>
        </row>
        <row r="3779">
          <cell r="B3779" t="str">
            <v>TRANSPORTE</v>
          </cell>
        </row>
        <row r="3781">
          <cell r="A3781">
            <v>0</v>
          </cell>
          <cell r="B3781">
            <v>0</v>
          </cell>
          <cell r="C3781">
            <v>0</v>
          </cell>
        </row>
        <row r="3782">
          <cell r="A3782">
            <v>0</v>
          </cell>
          <cell r="B3782">
            <v>0</v>
          </cell>
          <cell r="C3782">
            <v>0</v>
          </cell>
        </row>
        <row r="3783">
          <cell r="A3783">
            <v>0</v>
          </cell>
          <cell r="B3783">
            <v>0</v>
          </cell>
          <cell r="C3783">
            <v>0</v>
          </cell>
        </row>
        <row r="3788">
          <cell r="A3788" t="str">
            <v>CODIGO</v>
          </cell>
          <cell r="B3788" t="str">
            <v>ITEM</v>
          </cell>
          <cell r="C3788" t="str">
            <v>UNIDAD</v>
          </cell>
        </row>
        <row r="3789">
          <cell r="D3789">
            <v>0</v>
          </cell>
        </row>
        <row r="3790">
          <cell r="B3790" t="str">
            <v>CODIGO</v>
          </cell>
        </row>
        <row r="3791">
          <cell r="A3791" t="str">
            <v>CODIGO</v>
          </cell>
          <cell r="B3791" t="str">
            <v>RECURSOS</v>
          </cell>
          <cell r="C3791" t="str">
            <v>UNIDAD</v>
          </cell>
          <cell r="D3791" t="str">
            <v>CANT.</v>
          </cell>
        </row>
        <row r="3792">
          <cell r="B3792" t="str">
            <v>MATERIALES</v>
          </cell>
        </row>
        <row r="3793">
          <cell r="B3793">
            <v>0</v>
          </cell>
          <cell r="C3793">
            <v>0</v>
          </cell>
        </row>
        <row r="3794">
          <cell r="B3794">
            <v>0</v>
          </cell>
          <cell r="C3794">
            <v>0</v>
          </cell>
        </row>
        <row r="3795">
          <cell r="B3795">
            <v>0</v>
          </cell>
          <cell r="C3795">
            <v>0</v>
          </cell>
        </row>
        <row r="3796">
          <cell r="B3796">
            <v>0</v>
          </cell>
          <cell r="C3796">
            <v>0</v>
          </cell>
        </row>
        <row r="3798">
          <cell r="B3798" t="str">
            <v>EQUIPO</v>
          </cell>
        </row>
        <row r="3799">
          <cell r="B3799" t="str">
            <v>HTA MENOR (5% de M. de O.)</v>
          </cell>
        </row>
        <row r="3800">
          <cell r="A3800">
            <v>0</v>
          </cell>
          <cell r="B3800">
            <v>0</v>
          </cell>
          <cell r="C3800">
            <v>0</v>
          </cell>
        </row>
        <row r="3801">
          <cell r="A3801">
            <v>0</v>
          </cell>
          <cell r="B3801">
            <v>0</v>
          </cell>
          <cell r="C3801">
            <v>0</v>
          </cell>
        </row>
        <row r="3802">
          <cell r="A3802">
            <v>0</v>
          </cell>
          <cell r="B3802">
            <v>0</v>
          </cell>
          <cell r="C3802">
            <v>0</v>
          </cell>
        </row>
        <row r="3804">
          <cell r="B3804" t="str">
            <v>MANO DE OBRA</v>
          </cell>
        </row>
        <row r="3805">
          <cell r="B3805">
            <v>0</v>
          </cell>
          <cell r="C3805">
            <v>0</v>
          </cell>
        </row>
        <row r="3806">
          <cell r="A3806">
            <v>0</v>
          </cell>
          <cell r="B3806">
            <v>0</v>
          </cell>
          <cell r="C3806">
            <v>0</v>
          </cell>
        </row>
        <row r="3807">
          <cell r="A3807">
            <v>0</v>
          </cell>
          <cell r="B3807">
            <v>0</v>
          </cell>
          <cell r="C3807">
            <v>0</v>
          </cell>
        </row>
        <row r="3808">
          <cell r="A3808">
            <v>0</v>
          </cell>
          <cell r="B3808">
            <v>0</v>
          </cell>
          <cell r="C3808">
            <v>0</v>
          </cell>
        </row>
        <row r="3810">
          <cell r="B3810" t="str">
            <v>TRANSPORTE</v>
          </cell>
        </row>
        <row r="3812">
          <cell r="A3812">
            <v>0</v>
          </cell>
          <cell r="B3812">
            <v>0</v>
          </cell>
          <cell r="C3812">
            <v>0</v>
          </cell>
        </row>
        <row r="3813">
          <cell r="A3813">
            <v>0</v>
          </cell>
          <cell r="B3813">
            <v>0</v>
          </cell>
          <cell r="C3813">
            <v>0</v>
          </cell>
        </row>
        <row r="3814">
          <cell r="A3814">
            <v>0</v>
          </cell>
          <cell r="B3814">
            <v>0</v>
          </cell>
          <cell r="C3814">
            <v>0</v>
          </cell>
        </row>
        <row r="3819">
          <cell r="A3819" t="str">
            <v>CODIGO</v>
          </cell>
          <cell r="B3819" t="str">
            <v>ITEM</v>
          </cell>
          <cell r="C3819" t="str">
            <v>UNIDAD</v>
          </cell>
        </row>
        <row r="3820">
          <cell r="D3820">
            <v>0</v>
          </cell>
        </row>
        <row r="3821">
          <cell r="B3821" t="str">
            <v>CODIGO</v>
          </cell>
        </row>
        <row r="3822">
          <cell r="A3822" t="str">
            <v>CODIGO</v>
          </cell>
          <cell r="B3822" t="str">
            <v>RECURSOS</v>
          </cell>
          <cell r="C3822" t="str">
            <v>UNIDAD</v>
          </cell>
          <cell r="D3822" t="str">
            <v>CANT.</v>
          </cell>
        </row>
        <row r="3823">
          <cell r="B3823" t="str">
            <v>MATERIALES</v>
          </cell>
        </row>
        <row r="3824">
          <cell r="B3824">
            <v>0</v>
          </cell>
          <cell r="C3824">
            <v>0</v>
          </cell>
        </row>
        <row r="3825">
          <cell r="B3825">
            <v>0</v>
          </cell>
          <cell r="C3825">
            <v>0</v>
          </cell>
        </row>
        <row r="3826">
          <cell r="B3826">
            <v>0</v>
          </cell>
          <cell r="C3826">
            <v>0</v>
          </cell>
        </row>
        <row r="3827">
          <cell r="B3827">
            <v>0</v>
          </cell>
          <cell r="C3827">
            <v>0</v>
          </cell>
        </row>
        <row r="3829">
          <cell r="B3829" t="str">
            <v>EQUIPO</v>
          </cell>
        </row>
        <row r="3830">
          <cell r="B3830" t="str">
            <v>HTA MENOR (5% de M. de O.)</v>
          </cell>
        </row>
        <row r="3831">
          <cell r="A3831">
            <v>0</v>
          </cell>
          <cell r="B3831">
            <v>0</v>
          </cell>
          <cell r="C3831">
            <v>0</v>
          </cell>
        </row>
        <row r="3832">
          <cell r="A3832">
            <v>0</v>
          </cell>
          <cell r="B3832">
            <v>0</v>
          </cell>
          <cell r="C3832">
            <v>0</v>
          </cell>
        </row>
        <row r="3833">
          <cell r="A3833">
            <v>0</v>
          </cell>
          <cell r="B3833">
            <v>0</v>
          </cell>
          <cell r="C3833">
            <v>0</v>
          </cell>
        </row>
        <row r="3835">
          <cell r="B3835" t="str">
            <v>MANO DE OBRA</v>
          </cell>
        </row>
        <row r="3836">
          <cell r="B3836">
            <v>0</v>
          </cell>
          <cell r="C3836">
            <v>0</v>
          </cell>
        </row>
        <row r="3837">
          <cell r="A3837">
            <v>0</v>
          </cell>
          <cell r="B3837">
            <v>0</v>
          </cell>
          <cell r="C3837">
            <v>0</v>
          </cell>
        </row>
        <row r="3838">
          <cell r="A3838">
            <v>0</v>
          </cell>
          <cell r="B3838">
            <v>0</v>
          </cell>
          <cell r="C3838">
            <v>0</v>
          </cell>
        </row>
        <row r="3839">
          <cell r="A3839">
            <v>0</v>
          </cell>
          <cell r="B3839">
            <v>0</v>
          </cell>
          <cell r="C3839">
            <v>0</v>
          </cell>
        </row>
        <row r="3841">
          <cell r="B3841" t="str">
            <v>TRANSPORTE</v>
          </cell>
        </row>
        <row r="3843">
          <cell r="A3843">
            <v>0</v>
          </cell>
          <cell r="B3843">
            <v>0</v>
          </cell>
          <cell r="C3843">
            <v>0</v>
          </cell>
        </row>
        <row r="3844">
          <cell r="A3844">
            <v>0</v>
          </cell>
          <cell r="B3844">
            <v>0</v>
          </cell>
          <cell r="C3844">
            <v>0</v>
          </cell>
        </row>
        <row r="3845">
          <cell r="A3845">
            <v>0</v>
          </cell>
          <cell r="B3845">
            <v>0</v>
          </cell>
          <cell r="C3845">
            <v>0</v>
          </cell>
        </row>
        <row r="3850">
          <cell r="A3850" t="str">
            <v>CODIGO</v>
          </cell>
          <cell r="B3850" t="str">
            <v>ITEM</v>
          </cell>
          <cell r="C3850" t="str">
            <v>UNIDAD</v>
          </cell>
        </row>
        <row r="3851">
          <cell r="D3851">
            <v>0</v>
          </cell>
        </row>
        <row r="3852">
          <cell r="B3852" t="str">
            <v>CODIGO</v>
          </cell>
        </row>
        <row r="3853">
          <cell r="A3853" t="str">
            <v>CODIGO</v>
          </cell>
          <cell r="B3853" t="str">
            <v>RECURSOS</v>
          </cell>
          <cell r="C3853" t="str">
            <v>UNIDAD</v>
          </cell>
          <cell r="D3853" t="str">
            <v>CANT.</v>
          </cell>
        </row>
        <row r="3854">
          <cell r="B3854" t="str">
            <v>MATERIALES</v>
          </cell>
        </row>
        <row r="3855">
          <cell r="B3855">
            <v>0</v>
          </cell>
          <cell r="C3855">
            <v>0</v>
          </cell>
        </row>
        <row r="3856">
          <cell r="B3856">
            <v>0</v>
          </cell>
          <cell r="C3856">
            <v>0</v>
          </cell>
        </row>
        <row r="3857">
          <cell r="B3857">
            <v>0</v>
          </cell>
          <cell r="C3857">
            <v>0</v>
          </cell>
        </row>
        <row r="3858">
          <cell r="B3858">
            <v>0</v>
          </cell>
          <cell r="C3858">
            <v>0</v>
          </cell>
        </row>
        <row r="3860">
          <cell r="B3860" t="str">
            <v>EQUIPO</v>
          </cell>
        </row>
        <row r="3861">
          <cell r="B3861" t="str">
            <v>HTA MENOR (5% de M. de O.)</v>
          </cell>
        </row>
        <row r="3862">
          <cell r="A3862">
            <v>0</v>
          </cell>
          <cell r="B3862">
            <v>0</v>
          </cell>
          <cell r="C3862">
            <v>0</v>
          </cell>
        </row>
        <row r="3863">
          <cell r="A3863">
            <v>0</v>
          </cell>
          <cell r="B3863">
            <v>0</v>
          </cell>
          <cell r="C3863">
            <v>0</v>
          </cell>
        </row>
        <row r="3864">
          <cell r="A3864">
            <v>0</v>
          </cell>
          <cell r="B3864">
            <v>0</v>
          </cell>
          <cell r="C3864">
            <v>0</v>
          </cell>
        </row>
        <row r="3866">
          <cell r="B3866" t="str">
            <v>MANO DE OBRA</v>
          </cell>
        </row>
        <row r="3867">
          <cell r="B3867">
            <v>0</v>
          </cell>
          <cell r="C3867">
            <v>0</v>
          </cell>
        </row>
        <row r="3868">
          <cell r="A3868">
            <v>0</v>
          </cell>
          <cell r="B3868">
            <v>0</v>
          </cell>
          <cell r="C3868">
            <v>0</v>
          </cell>
        </row>
        <row r="3869">
          <cell r="A3869">
            <v>0</v>
          </cell>
          <cell r="B3869">
            <v>0</v>
          </cell>
          <cell r="C3869">
            <v>0</v>
          </cell>
        </row>
        <row r="3870">
          <cell r="A3870">
            <v>0</v>
          </cell>
          <cell r="B3870">
            <v>0</v>
          </cell>
          <cell r="C3870">
            <v>0</v>
          </cell>
        </row>
        <row r="3872">
          <cell r="B3872" t="str">
            <v>TRANSPORTE</v>
          </cell>
        </row>
        <row r="3874">
          <cell r="A3874">
            <v>0</v>
          </cell>
          <cell r="B3874">
            <v>0</v>
          </cell>
          <cell r="C3874">
            <v>0</v>
          </cell>
        </row>
        <row r="3875">
          <cell r="A3875">
            <v>0</v>
          </cell>
          <cell r="B3875">
            <v>0</v>
          </cell>
          <cell r="C3875">
            <v>0</v>
          </cell>
        </row>
        <row r="3876">
          <cell r="A3876">
            <v>0</v>
          </cell>
          <cell r="B3876">
            <v>0</v>
          </cell>
          <cell r="C3876">
            <v>0</v>
          </cell>
        </row>
        <row r="3881">
          <cell r="A3881" t="str">
            <v>CODIGO</v>
          </cell>
          <cell r="B3881" t="str">
            <v>ITEM</v>
          </cell>
          <cell r="C3881" t="str">
            <v>UNIDAD</v>
          </cell>
        </row>
        <row r="3882">
          <cell r="D3882">
            <v>0</v>
          </cell>
        </row>
        <row r="3883">
          <cell r="B3883" t="str">
            <v>CODIGO</v>
          </cell>
        </row>
        <row r="3884">
          <cell r="A3884" t="str">
            <v>CODIGO</v>
          </cell>
          <cell r="B3884" t="str">
            <v>RECURSOS</v>
          </cell>
          <cell r="C3884" t="str">
            <v>UNIDAD</v>
          </cell>
          <cell r="D3884" t="str">
            <v>CANT.</v>
          </cell>
        </row>
        <row r="3885">
          <cell r="B3885" t="str">
            <v>MATERIALES</v>
          </cell>
        </row>
        <row r="3886">
          <cell r="B3886">
            <v>0</v>
          </cell>
          <cell r="C3886">
            <v>0</v>
          </cell>
        </row>
        <row r="3887">
          <cell r="B3887">
            <v>0</v>
          </cell>
          <cell r="C3887">
            <v>0</v>
          </cell>
        </row>
        <row r="3888">
          <cell r="B3888">
            <v>0</v>
          </cell>
          <cell r="C3888">
            <v>0</v>
          </cell>
        </row>
        <row r="3889">
          <cell r="B3889">
            <v>0</v>
          </cell>
          <cell r="C3889">
            <v>0</v>
          </cell>
        </row>
        <row r="3891">
          <cell r="B3891" t="str">
            <v>EQUIPO</v>
          </cell>
        </row>
        <row r="3892">
          <cell r="B3892" t="str">
            <v>HTA MENOR (5% de M. de O.)</v>
          </cell>
        </row>
        <row r="3893">
          <cell r="A3893">
            <v>0</v>
          </cell>
          <cell r="B3893">
            <v>0</v>
          </cell>
          <cell r="C3893">
            <v>0</v>
          </cell>
        </row>
        <row r="3894">
          <cell r="A3894">
            <v>0</v>
          </cell>
          <cell r="B3894">
            <v>0</v>
          </cell>
          <cell r="C3894">
            <v>0</v>
          </cell>
        </row>
        <row r="3895">
          <cell r="A3895">
            <v>0</v>
          </cell>
          <cell r="B3895">
            <v>0</v>
          </cell>
          <cell r="C3895">
            <v>0</v>
          </cell>
        </row>
        <row r="3897">
          <cell r="B3897" t="str">
            <v>MANO DE OBRA</v>
          </cell>
        </row>
        <row r="3898">
          <cell r="B3898">
            <v>0</v>
          </cell>
          <cell r="C3898">
            <v>0</v>
          </cell>
        </row>
        <row r="3899">
          <cell r="A3899">
            <v>0</v>
          </cell>
          <cell r="B3899">
            <v>0</v>
          </cell>
          <cell r="C3899">
            <v>0</v>
          </cell>
        </row>
        <row r="3900">
          <cell r="A3900">
            <v>0</v>
          </cell>
          <cell r="B3900">
            <v>0</v>
          </cell>
          <cell r="C3900">
            <v>0</v>
          </cell>
        </row>
        <row r="3901">
          <cell r="A3901">
            <v>0</v>
          </cell>
          <cell r="B3901">
            <v>0</v>
          </cell>
          <cell r="C3901">
            <v>0</v>
          </cell>
        </row>
        <row r="3903">
          <cell r="B3903" t="str">
            <v>TRANSPORTE</v>
          </cell>
        </row>
        <row r="3905">
          <cell r="A3905">
            <v>0</v>
          </cell>
          <cell r="B3905">
            <v>0</v>
          </cell>
          <cell r="C3905">
            <v>0</v>
          </cell>
        </row>
        <row r="3906">
          <cell r="A3906">
            <v>0</v>
          </cell>
          <cell r="B3906">
            <v>0</v>
          </cell>
          <cell r="C3906">
            <v>0</v>
          </cell>
        </row>
        <row r="3907">
          <cell r="A3907">
            <v>0</v>
          </cell>
          <cell r="B3907">
            <v>0</v>
          </cell>
          <cell r="C3907">
            <v>0</v>
          </cell>
        </row>
        <row r="3912">
          <cell r="A3912" t="str">
            <v>CODIGO</v>
          </cell>
          <cell r="B3912" t="str">
            <v>ITEM</v>
          </cell>
          <cell r="C3912" t="str">
            <v>UNIDAD</v>
          </cell>
        </row>
        <row r="3913">
          <cell r="D3913">
            <v>0</v>
          </cell>
        </row>
        <row r="3914">
          <cell r="B3914" t="str">
            <v>CODIGO</v>
          </cell>
        </row>
        <row r="3915">
          <cell r="A3915" t="str">
            <v>CODIGO</v>
          </cell>
          <cell r="B3915" t="str">
            <v>RECURSOS</v>
          </cell>
          <cell r="C3915" t="str">
            <v>UNIDAD</v>
          </cell>
          <cell r="D3915" t="str">
            <v>CANT.</v>
          </cell>
        </row>
        <row r="3916">
          <cell r="B3916" t="str">
            <v>MATERIALES</v>
          </cell>
        </row>
        <row r="3917">
          <cell r="B3917">
            <v>0</v>
          </cell>
          <cell r="C3917">
            <v>0</v>
          </cell>
        </row>
        <row r="3918">
          <cell r="B3918">
            <v>0</v>
          </cell>
          <cell r="C3918">
            <v>0</v>
          </cell>
        </row>
        <row r="3919">
          <cell r="B3919">
            <v>0</v>
          </cell>
          <cell r="C3919">
            <v>0</v>
          </cell>
        </row>
        <row r="3920">
          <cell r="B3920">
            <v>0</v>
          </cell>
          <cell r="C3920">
            <v>0</v>
          </cell>
        </row>
        <row r="3922">
          <cell r="B3922" t="str">
            <v>EQUIPO</v>
          </cell>
        </row>
        <row r="3923">
          <cell r="B3923" t="str">
            <v>HTA MENOR (5% de M. de O.)</v>
          </cell>
        </row>
        <row r="3924">
          <cell r="A3924">
            <v>0</v>
          </cell>
          <cell r="B3924">
            <v>0</v>
          </cell>
          <cell r="C3924">
            <v>0</v>
          </cell>
        </row>
        <row r="3925">
          <cell r="A3925">
            <v>0</v>
          </cell>
          <cell r="B3925">
            <v>0</v>
          </cell>
          <cell r="C3925">
            <v>0</v>
          </cell>
        </row>
        <row r="3926">
          <cell r="A3926">
            <v>0</v>
          </cell>
          <cell r="B3926">
            <v>0</v>
          </cell>
          <cell r="C3926">
            <v>0</v>
          </cell>
        </row>
        <row r="3928">
          <cell r="B3928" t="str">
            <v>MANO DE OBRA</v>
          </cell>
        </row>
        <row r="3929">
          <cell r="B3929">
            <v>0</v>
          </cell>
          <cell r="C3929">
            <v>0</v>
          </cell>
        </row>
        <row r="3930">
          <cell r="A3930">
            <v>0</v>
          </cell>
          <cell r="B3930">
            <v>0</v>
          </cell>
          <cell r="C3930">
            <v>0</v>
          </cell>
        </row>
        <row r="3931">
          <cell r="A3931">
            <v>0</v>
          </cell>
          <cell r="B3931">
            <v>0</v>
          </cell>
          <cell r="C3931">
            <v>0</v>
          </cell>
        </row>
        <row r="3932">
          <cell r="A3932">
            <v>0</v>
          </cell>
          <cell r="B3932">
            <v>0</v>
          </cell>
          <cell r="C3932">
            <v>0</v>
          </cell>
        </row>
        <row r="3934">
          <cell r="B3934" t="str">
            <v>TRANSPORTE</v>
          </cell>
        </row>
        <row r="3936">
          <cell r="A3936">
            <v>0</v>
          </cell>
          <cell r="B3936">
            <v>0</v>
          </cell>
          <cell r="C3936">
            <v>0</v>
          </cell>
        </row>
        <row r="3937">
          <cell r="A3937">
            <v>0</v>
          </cell>
          <cell r="B3937">
            <v>0</v>
          </cell>
          <cell r="C3937">
            <v>0</v>
          </cell>
        </row>
        <row r="3938">
          <cell r="A3938">
            <v>0</v>
          </cell>
          <cell r="B3938">
            <v>0</v>
          </cell>
          <cell r="C3938">
            <v>0</v>
          </cell>
        </row>
        <row r="3944">
          <cell r="A3944" t="str">
            <v>CODIGO</v>
          </cell>
          <cell r="B3944" t="str">
            <v>ITEM</v>
          </cell>
          <cell r="C3944" t="str">
            <v>UNIDAD</v>
          </cell>
        </row>
        <row r="3945">
          <cell r="D3945">
            <v>0</v>
          </cell>
        </row>
        <row r="3946">
          <cell r="B3946" t="str">
            <v>CODIGO</v>
          </cell>
        </row>
        <row r="3947">
          <cell r="A3947" t="str">
            <v>CODIGO</v>
          </cell>
          <cell r="B3947" t="str">
            <v>RECURSOS</v>
          </cell>
          <cell r="C3947" t="str">
            <v>UNIDAD</v>
          </cell>
          <cell r="D3947" t="str">
            <v>CANT.</v>
          </cell>
        </row>
        <row r="3948">
          <cell r="B3948" t="str">
            <v>MATERIALES</v>
          </cell>
        </row>
        <row r="3949">
          <cell r="B3949">
            <v>0</v>
          </cell>
          <cell r="C3949">
            <v>0</v>
          </cell>
        </row>
        <row r="3950">
          <cell r="B3950">
            <v>0</v>
          </cell>
          <cell r="C3950">
            <v>0</v>
          </cell>
        </row>
        <row r="3951">
          <cell r="B3951">
            <v>0</v>
          </cell>
          <cell r="C3951">
            <v>0</v>
          </cell>
        </row>
        <row r="3952">
          <cell r="B3952">
            <v>0</v>
          </cell>
          <cell r="C3952">
            <v>0</v>
          </cell>
        </row>
        <row r="3954">
          <cell r="B3954" t="str">
            <v>EQUIPO</v>
          </cell>
        </row>
        <row r="3955">
          <cell r="B3955" t="str">
            <v>HTA MENOR (5% de M. de O.)</v>
          </cell>
        </row>
        <row r="3956">
          <cell r="A3956">
            <v>0</v>
          </cell>
          <cell r="B3956">
            <v>0</v>
          </cell>
          <cell r="C3956">
            <v>0</v>
          </cell>
        </row>
        <row r="3957">
          <cell r="A3957">
            <v>0</v>
          </cell>
          <cell r="B3957">
            <v>0</v>
          </cell>
          <cell r="C3957">
            <v>0</v>
          </cell>
        </row>
        <row r="3958">
          <cell r="A3958">
            <v>0</v>
          </cell>
          <cell r="B3958">
            <v>0</v>
          </cell>
          <cell r="C3958">
            <v>0</v>
          </cell>
        </row>
        <row r="3960">
          <cell r="B3960" t="str">
            <v>MANO DE OBRA</v>
          </cell>
        </row>
        <row r="3961">
          <cell r="B3961">
            <v>0</v>
          </cell>
          <cell r="C3961">
            <v>0</v>
          </cell>
        </row>
        <row r="3962">
          <cell r="A3962">
            <v>0</v>
          </cell>
          <cell r="B3962">
            <v>0</v>
          </cell>
          <cell r="C3962">
            <v>0</v>
          </cell>
        </row>
        <row r="3963">
          <cell r="A3963">
            <v>0</v>
          </cell>
          <cell r="B3963">
            <v>0</v>
          </cell>
          <cell r="C3963">
            <v>0</v>
          </cell>
        </row>
        <row r="3964">
          <cell r="A3964">
            <v>0</v>
          </cell>
          <cell r="B3964">
            <v>0</v>
          </cell>
          <cell r="C3964">
            <v>0</v>
          </cell>
        </row>
        <row r="3966">
          <cell r="B3966" t="str">
            <v>TRANSPORTE</v>
          </cell>
        </row>
        <row r="3968">
          <cell r="A3968">
            <v>0</v>
          </cell>
          <cell r="B3968">
            <v>0</v>
          </cell>
          <cell r="C3968">
            <v>0</v>
          </cell>
        </row>
        <row r="3969">
          <cell r="A3969">
            <v>0</v>
          </cell>
          <cell r="B3969">
            <v>0</v>
          </cell>
          <cell r="C3969">
            <v>0</v>
          </cell>
        </row>
        <row r="3970">
          <cell r="A3970">
            <v>0</v>
          </cell>
          <cell r="B3970">
            <v>0</v>
          </cell>
          <cell r="C3970">
            <v>0</v>
          </cell>
        </row>
      </sheetData>
      <sheetData sheetId="1">
        <row r="1">
          <cell r="A1" t="str">
            <v>CODIGO</v>
          </cell>
        </row>
      </sheetData>
      <sheetData sheetId="2">
        <row r="1">
          <cell r="A1" t="str">
            <v>CODIGO</v>
          </cell>
        </row>
      </sheetData>
      <sheetData sheetId="3">
        <row r="1">
          <cell r="A1" t="str">
            <v>CODIGO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1">
          <cell r="A1" t="str">
            <v>CODIGO</v>
          </cell>
        </row>
      </sheetData>
      <sheetData sheetId="17">
        <row r="1">
          <cell r="A1" t="str">
            <v>CODIGO</v>
          </cell>
        </row>
      </sheetData>
      <sheetData sheetId="18" refreshError="1"/>
      <sheetData sheetId="19">
        <row r="1">
          <cell r="A1" t="str">
            <v>CODIGO</v>
          </cell>
        </row>
      </sheetData>
      <sheetData sheetId="20">
        <row r="1">
          <cell r="A1" t="str">
            <v>CODIGO</v>
          </cell>
        </row>
      </sheetData>
      <sheetData sheetId="21"/>
      <sheetData sheetId="22">
        <row r="1">
          <cell r="A1" t="str">
            <v>CODIGO</v>
          </cell>
        </row>
      </sheetData>
      <sheetData sheetId="23">
        <row r="1">
          <cell r="A1" t="str">
            <v>CODIGO</v>
          </cell>
        </row>
      </sheetData>
      <sheetData sheetId="24">
        <row r="1">
          <cell r="A1" t="str">
            <v>CODIGO</v>
          </cell>
        </row>
      </sheetData>
      <sheetData sheetId="25">
        <row r="1">
          <cell r="A1" t="str">
            <v>CODIGO</v>
          </cell>
        </row>
      </sheetData>
      <sheetData sheetId="26">
        <row r="1">
          <cell r="A1" t="str">
            <v>CODIGO</v>
          </cell>
        </row>
      </sheetData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1">
          <cell r="A1">
            <v>0</v>
          </cell>
        </row>
      </sheetData>
      <sheetData sheetId="36"/>
      <sheetData sheetId="37"/>
      <sheetData sheetId="38"/>
      <sheetData sheetId="39"/>
      <sheetData sheetId="40" refreshError="1"/>
      <sheetData sheetId="41" refreshError="1"/>
      <sheetData sheetId="42" refreshError="1"/>
      <sheetData sheetId="43" refreshError="1"/>
      <sheetData sheetId="44"/>
      <sheetData sheetId="45"/>
      <sheetData sheetId="46"/>
      <sheetData sheetId="47">
        <row r="1">
          <cell r="A1">
            <v>0</v>
          </cell>
        </row>
      </sheetData>
      <sheetData sheetId="48">
        <row r="1">
          <cell r="A1">
            <v>0</v>
          </cell>
        </row>
      </sheetData>
      <sheetData sheetId="49">
        <row r="1">
          <cell r="A1" t="str">
            <v>CODIGO</v>
          </cell>
        </row>
      </sheetData>
      <sheetData sheetId="50">
        <row r="2">
          <cell r="A2">
            <v>0</v>
          </cell>
        </row>
      </sheetData>
      <sheetData sheetId="51"/>
      <sheetData sheetId="52"/>
      <sheetData sheetId="53"/>
      <sheetData sheetId="54"/>
      <sheetData sheetId="55"/>
      <sheetData sheetId="56">
        <row r="1">
          <cell r="A1">
            <v>0</v>
          </cell>
        </row>
      </sheetData>
      <sheetData sheetId="57"/>
      <sheetData sheetId="58"/>
      <sheetData sheetId="59">
        <row r="2">
          <cell r="A2">
            <v>0</v>
          </cell>
        </row>
      </sheetData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OBRAS ALCANTARILLADO"/>
      <sheetName val="REDES SEC SUR"/>
      <sheetName val="APU REDES SEC SUR"/>
      <sheetName val="COLECTOR SUR "/>
      <sheetName val="APU COL SUR"/>
      <sheetName val="PTAR SUR"/>
      <sheetName val="REDES SEC NORTE"/>
      <sheetName val="APU REDES SEC NORTE"/>
      <sheetName val="COLECTOR NORTE"/>
      <sheetName val="APU COLEC NORTE"/>
      <sheetName val="PTAR NORTE"/>
      <sheetName val="APU PTAR NORTE"/>
      <sheetName val="REDES SEC Travesía."/>
      <sheetName val="APU REDES Travesía"/>
      <sheetName val="PTAR Travesía"/>
      <sheetName val="APU PTAR Travesía"/>
      <sheetName val="REDES SEC Mulatos"/>
      <sheetName val="APU REDES Mulatos"/>
      <sheetName val="PTAR Mulatos"/>
      <sheetName val="APU PTAR Mulatos"/>
      <sheetName val="REDES SEC Escuela"/>
      <sheetName val="APU REDES Escuela"/>
      <sheetName val="PTAR Escuela"/>
      <sheetName val="APU PTAR Escuela"/>
      <sheetName val="BASE CTOS"/>
      <sheetName val="BASE"/>
      <sheetName val="materiales"/>
      <sheetName val="APU PTAR SUR"/>
      <sheetName val="Tabla 1.1"/>
      <sheetName val="RESUMEN_OBRAS_ALCANTARILLADO"/>
      <sheetName val="REDES_SEC_SUR"/>
      <sheetName val="APU_REDES_SEC_SUR"/>
      <sheetName val="COLECTOR_SUR_"/>
      <sheetName val="APU_COL_SUR"/>
      <sheetName val="PTAR_SUR"/>
      <sheetName val="REDES_SEC_NORTE"/>
      <sheetName val="APU_REDES_SEC_NORTE"/>
      <sheetName val="COLECTOR_NORTE"/>
      <sheetName val="APU_COLEC_NORTE"/>
      <sheetName val="PTAR_NORTE"/>
      <sheetName val="APU_PTAR_NORTE"/>
      <sheetName val="REDES_SEC_Travesía_"/>
      <sheetName val="APU_REDES_Travesía"/>
      <sheetName val="PTAR_Travesía"/>
      <sheetName val="APU_PTAR_Travesía"/>
      <sheetName val="REDES_SEC_Mulatos"/>
      <sheetName val="APU_REDES_Mulatos"/>
      <sheetName val="PTAR_Mulatos"/>
      <sheetName val="APU_PTAR_Mulatos"/>
      <sheetName val="REDES_SEC_Escuela"/>
      <sheetName val="APU_REDES_Escuela"/>
      <sheetName val="PTAR_Escuela"/>
      <sheetName val="APU_PTAR_Escuela"/>
      <sheetName val="BASE_CTOS"/>
      <sheetName val="APU_PTAR_SUR"/>
      <sheetName val="Tabla_1_1"/>
      <sheetName val="RESUMEN_OBRAS_ALCANTARILLADO2"/>
      <sheetName val="REDES_SEC_SUR2"/>
      <sheetName val="APU_REDES_SEC_SUR2"/>
      <sheetName val="COLECTOR_SUR_2"/>
      <sheetName val="APU_COL_SUR2"/>
      <sheetName val="PTAR_SUR2"/>
      <sheetName val="REDES_SEC_NORTE2"/>
      <sheetName val="APU_REDES_SEC_NORTE2"/>
      <sheetName val="COLECTOR_NORTE2"/>
      <sheetName val="APU_COLEC_NORTE2"/>
      <sheetName val="PTAR_NORTE2"/>
      <sheetName val="APU_PTAR_NORTE2"/>
      <sheetName val="REDES_SEC_Travesía_2"/>
      <sheetName val="APU_REDES_Travesía2"/>
      <sheetName val="PTAR_Travesía2"/>
      <sheetName val="APU_PTAR_Travesía2"/>
      <sheetName val="REDES_SEC_Mulatos2"/>
      <sheetName val="APU_REDES_Mulatos2"/>
      <sheetName val="PTAR_Mulatos2"/>
      <sheetName val="APU_PTAR_Mulatos2"/>
      <sheetName val="REDES_SEC_Escuela2"/>
      <sheetName val="APU_REDES_Escuela2"/>
      <sheetName val="PTAR_Escuela2"/>
      <sheetName val="APU_PTAR_Escuela2"/>
      <sheetName val="BASE_CTOS2"/>
      <sheetName val="APU_PTAR_SUR2"/>
      <sheetName val="Tabla_1_12"/>
      <sheetName val="RESUMEN_OBRAS_ALCANTARILLADO1"/>
      <sheetName val="REDES_SEC_SUR1"/>
      <sheetName val="APU_REDES_SEC_SUR1"/>
      <sheetName val="COLECTOR_SUR_1"/>
      <sheetName val="APU_COL_SUR1"/>
      <sheetName val="PTAR_SUR1"/>
      <sheetName val="REDES_SEC_NORTE1"/>
      <sheetName val="APU_REDES_SEC_NORTE1"/>
      <sheetName val="COLECTOR_NORTE1"/>
      <sheetName val="APU_COLEC_NORTE1"/>
      <sheetName val="PTAR_NORTE1"/>
      <sheetName val="APU_PTAR_NORTE1"/>
      <sheetName val="REDES_SEC_Travesía_1"/>
      <sheetName val="APU_REDES_Travesía1"/>
      <sheetName val="PTAR_Travesía1"/>
      <sheetName val="APU_PTAR_Travesía1"/>
      <sheetName val="REDES_SEC_Mulatos1"/>
      <sheetName val="APU_REDES_Mulatos1"/>
      <sheetName val="PTAR_Mulatos1"/>
      <sheetName val="APU_PTAR_Mulatos1"/>
      <sheetName val="REDES_SEC_Escuela1"/>
      <sheetName val="APU_REDES_Escuela1"/>
      <sheetName val="PTAR_Escuela1"/>
      <sheetName val="APU_PTAR_Escuela1"/>
      <sheetName val="BASE_CTOS1"/>
      <sheetName val="APU_PTAR_SUR1"/>
      <sheetName val="Tabla_1_11"/>
      <sheetName val="SUB APU"/>
      <sheetName val="Hoja2"/>
      <sheetName val="OBRAS 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>
        <row r="3">
          <cell r="C3">
            <v>0.25</v>
          </cell>
        </row>
        <row r="306">
          <cell r="D306">
            <v>100</v>
          </cell>
        </row>
      </sheetData>
      <sheetData sheetId="26" refreshError="1"/>
      <sheetData sheetId="27" refreshError="1"/>
      <sheetData sheetId="28" refreshError="1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 refreshError="1"/>
      <sheetData sheetId="111" refreshError="1"/>
      <sheetData sheetId="112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BASE CTOS"/>
      <sheetName val="Resumen El Paraiso"/>
      <sheetName val="Red El Paraiso"/>
      <sheetName val="APU RED EL PARAISO"/>
      <sheetName val="Sol. Ind."/>
      <sheetName val="APU"/>
    </sheetNames>
    <sheetDataSet>
      <sheetData sheetId="0">
        <row r="280">
          <cell r="D280">
            <v>240000</v>
          </cell>
        </row>
      </sheetData>
      <sheetData sheetId="1" refreshError="1"/>
      <sheetData sheetId="2" refreshError="1"/>
      <sheetData sheetId="3" refreshError="1"/>
      <sheetData sheetId="4"/>
      <sheetData sheetId="5" refreshError="1"/>
      <sheetData sheetId="6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2"/>
      <sheetName val="TotalesReposicion"/>
      <sheetName val="TotalesOptimizacion"/>
      <sheetName val="TOTAL SUB1"/>
      <sheetName val="TOTAL1(MODIF.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 Liquidacion de Obra por Tramos"/>
    </sheetNames>
    <sheetDataSet>
      <sheetData sheetId="0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_Cancha"/>
    </sheetNames>
    <sheetDataSet>
      <sheetData sheetId="0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Presup_Cancha"/>
      <sheetName val="1_Preliminares"/>
      <sheetName val="2_Cimentación_Est.Met"/>
      <sheetName val="3_HS"/>
      <sheetName val="Apus_In.Elect"/>
      <sheetName val="Apus_Cubierta"/>
      <sheetName val="Apus_Dotación_Pintura"/>
      <sheetName val="Insumos"/>
      <sheetName val="Equipo_Trans "/>
      <sheetName val="M.Obra"/>
      <sheetName val="c2.5y2.6"/>
    </sheetNames>
    <sheetDataSet>
      <sheetData sheetId="0">
        <row r="67">
          <cell r="F67">
            <v>0.17</v>
          </cell>
        </row>
      </sheetData>
      <sheetData sheetId="1">
        <row r="3">
          <cell r="C3" t="str">
            <v>CANCHA MÚLTIPLE 750 m2  ZONA ALTA "SUELO E"</v>
          </cell>
        </row>
        <row r="14">
          <cell r="J14" t="str">
            <v>M³</v>
          </cell>
        </row>
        <row r="15">
          <cell r="J15" t="str">
            <v>M²</v>
          </cell>
        </row>
        <row r="16">
          <cell r="J16" t="str">
            <v>M</v>
          </cell>
        </row>
        <row r="17">
          <cell r="J17" t="str">
            <v>Kg</v>
          </cell>
        </row>
        <row r="18">
          <cell r="J18" t="str">
            <v>Un</v>
          </cell>
        </row>
      </sheetData>
      <sheetData sheetId="2">
        <row r="26">
          <cell r="A26" t="str">
            <v>W09</v>
          </cell>
        </row>
      </sheetData>
      <sheetData sheetId="3">
        <row r="52">
          <cell r="I52">
            <v>44314</v>
          </cell>
        </row>
      </sheetData>
      <sheetData sheetId="4">
        <row r="48">
          <cell r="I48">
            <v>27898</v>
          </cell>
        </row>
      </sheetData>
      <sheetData sheetId="5">
        <row r="51">
          <cell r="R51">
            <v>99040</v>
          </cell>
        </row>
      </sheetData>
      <sheetData sheetId="6">
        <row r="53">
          <cell r="I53">
            <v>69159.47</v>
          </cell>
        </row>
      </sheetData>
      <sheetData sheetId="7">
        <row r="53">
          <cell r="I53">
            <v>628533.33799999999</v>
          </cell>
        </row>
      </sheetData>
      <sheetData sheetId="8">
        <row r="4">
          <cell r="A4" t="str">
            <v>A</v>
          </cell>
        </row>
      </sheetData>
      <sheetData sheetId="9">
        <row r="1">
          <cell r="A1" t="str">
            <v xml:space="preserve">Codigo </v>
          </cell>
        </row>
      </sheetData>
      <sheetData sheetId="10">
        <row r="37">
          <cell r="A37" t="str">
            <v>MO-01</v>
          </cell>
        </row>
      </sheetData>
      <sheetData sheetId="11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ACIONAL 2009"/>
      <sheetName val="HISTORICO"/>
      <sheetName val="SALARIO CELADOR 2008"/>
      <sheetName val="TARIFAS REGISTRO DISTRITAL 2009"/>
      <sheetName val="COSTOS OFICINA"/>
      <sheetName val="COSTOS CAMPAMENTO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5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A2429831-3230-430B-A251-D80775954DD6}">
  <we:reference id="wa200009404" version="1.0.0.8" store="en-US" storeType="OMEX"/>
  <we:alternateReferences>
    <we:reference id="WA200009404" version="1.0.0.8" store="" storeType="OMEX"/>
  </we:alternateReferences>
  <we:properties>
    <we:property name="claude.fileId" value="&quot;506fdd6d-669e-465e-b039-68807abffa47&quot;"/>
  </we:properties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2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Relationship Id="rId5" Type="http://schemas.openxmlformats.org/officeDocument/2006/relationships/comments" Target="../comments2.xml"/><Relationship Id="rId4" Type="http://schemas.openxmlformats.org/officeDocument/2006/relationships/vmlDrawing" Target="../drawings/vmlDrawing8.v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295"/>
  <sheetViews>
    <sheetView workbookViewId="0">
      <selection activeCell="A301" sqref="A296:XFD301"/>
    </sheetView>
  </sheetViews>
  <sheetFormatPr baseColWidth="10" defaultColWidth="11.44140625" defaultRowHeight="13.8"/>
  <cols>
    <col min="1" max="1" width="2.33203125" style="17" customWidth="1"/>
    <col min="2" max="2" width="5.5546875" style="17" bestFit="1" customWidth="1"/>
    <col min="3" max="3" width="30.33203125" style="17" customWidth="1"/>
    <col min="4" max="4" width="5.88671875" style="33" bestFit="1" customWidth="1"/>
    <col min="5" max="5" width="10.6640625" style="34" bestFit="1" customWidth="1"/>
    <col min="6" max="7" width="7" style="34" bestFit="1" customWidth="1"/>
    <col min="8" max="9" width="10.6640625" style="34" bestFit="1" customWidth="1"/>
    <col min="10" max="10" width="9.109375" style="34" bestFit="1" customWidth="1"/>
    <col min="11" max="11" width="10.6640625" style="39" bestFit="1" customWidth="1"/>
    <col min="12" max="12" width="17.44140625" style="17" customWidth="1"/>
    <col min="13" max="13" width="17" style="5" customWidth="1"/>
    <col min="14" max="14" width="15.88671875" style="5" customWidth="1"/>
    <col min="15" max="15" width="5.5546875" style="6" customWidth="1"/>
    <col min="16" max="16" width="8.88671875" style="3" bestFit="1" customWidth="1"/>
    <col min="17" max="17" width="10.44140625" style="7" bestFit="1" customWidth="1"/>
    <col min="18" max="18" width="7" style="7" bestFit="1" customWidth="1"/>
    <col min="19" max="19" width="11.33203125" style="4" bestFit="1" customWidth="1"/>
    <col min="20" max="20" width="13.88671875" style="4" customWidth="1"/>
    <col min="21" max="21" width="4.44140625" style="5" customWidth="1"/>
    <col min="22" max="22" width="16.109375" style="1" customWidth="1"/>
    <col min="23" max="23" width="4.109375" style="2" customWidth="1"/>
    <col min="24" max="24" width="16" style="2" customWidth="1"/>
    <col min="25" max="26" width="11.44140625" style="5"/>
    <col min="27" max="27" width="13.88671875" style="5" bestFit="1" customWidth="1"/>
    <col min="28" max="16384" width="11.44140625" style="5"/>
  </cols>
  <sheetData>
    <row r="1" spans="1:24" ht="16.2" thickBot="1">
      <c r="A1" s="9"/>
      <c r="B1" s="10"/>
      <c r="C1" s="10"/>
      <c r="D1" s="11"/>
      <c r="E1" s="11"/>
      <c r="F1" s="11"/>
      <c r="G1" s="11"/>
      <c r="H1" s="11"/>
      <c r="I1" s="11"/>
      <c r="J1" s="12"/>
      <c r="K1" s="13"/>
      <c r="L1" s="9"/>
      <c r="O1" s="3"/>
      <c r="S1" s="5"/>
      <c r="T1" s="5"/>
      <c r="W1" s="5"/>
      <c r="X1" s="5"/>
    </row>
    <row r="2" spans="1:24" ht="21.75" customHeight="1">
      <c r="A2" s="9"/>
      <c r="B2" s="14"/>
      <c r="C2" s="450" t="str">
        <f>'PRESUPUESTO DE OBRA'!A1</f>
        <v>CONSTRUCCIÓN DE OBRAS DE MEJORAMIENTO PUENTE VEREDA QUITASOL  MUNICIPIO DE SANTA ROSA DE OSOS -ANTIOQUIA</v>
      </c>
      <c r="D2" s="451"/>
      <c r="E2" s="451"/>
      <c r="F2" s="451"/>
      <c r="G2" s="451"/>
      <c r="H2" s="451"/>
      <c r="I2" s="451"/>
      <c r="J2" s="451"/>
      <c r="K2" s="452"/>
      <c r="L2" s="9" t="s">
        <v>288</v>
      </c>
      <c r="O2" s="3"/>
      <c r="S2" s="5"/>
      <c r="T2" s="5"/>
      <c r="W2" s="5"/>
      <c r="X2" s="5"/>
    </row>
    <row r="3" spans="1:24" ht="18" customHeight="1">
      <c r="A3" s="9"/>
      <c r="B3" s="15"/>
      <c r="C3" s="453" t="s">
        <v>58</v>
      </c>
      <c r="D3" s="454"/>
      <c r="E3" s="454"/>
      <c r="F3" s="454"/>
      <c r="G3" s="454"/>
      <c r="H3" s="454"/>
      <c r="I3" s="454"/>
      <c r="J3" s="454"/>
      <c r="K3" s="455"/>
      <c r="L3" s="9" t="s">
        <v>289</v>
      </c>
    </row>
    <row r="4" spans="1:24" ht="17.25" customHeight="1">
      <c r="A4" s="9"/>
      <c r="B4" s="15"/>
      <c r="C4" s="453" t="s">
        <v>59</v>
      </c>
      <c r="D4" s="454"/>
      <c r="E4" s="454"/>
      <c r="F4" s="454"/>
      <c r="G4" s="454"/>
      <c r="H4" s="454"/>
      <c r="I4" s="454"/>
      <c r="J4" s="454"/>
      <c r="K4" s="455"/>
      <c r="L4" s="9"/>
    </row>
    <row r="5" spans="1:24" ht="36.75" customHeight="1" thickBot="1">
      <c r="A5" s="9"/>
      <c r="B5" s="16"/>
      <c r="C5" s="456" t="s">
        <v>626</v>
      </c>
      <c r="D5" s="457"/>
      <c r="E5" s="457"/>
      <c r="F5" s="457"/>
      <c r="G5" s="457"/>
      <c r="H5" s="457"/>
      <c r="I5" s="457"/>
      <c r="J5" s="457"/>
      <c r="K5" s="458"/>
      <c r="L5" s="9"/>
    </row>
    <row r="6" spans="1:24" ht="14.4" thickBot="1">
      <c r="B6" s="449"/>
      <c r="C6" s="449"/>
      <c r="D6" s="449"/>
      <c r="E6" s="449"/>
      <c r="F6" s="449"/>
      <c r="G6" s="449"/>
      <c r="H6" s="449"/>
      <c r="I6" s="449"/>
      <c r="J6" s="449"/>
      <c r="K6" s="449"/>
    </row>
    <row r="7" spans="1:24" ht="21" thickBot="1">
      <c r="B7" s="18" t="s">
        <v>55</v>
      </c>
      <c r="C7" s="19" t="s">
        <v>60</v>
      </c>
      <c r="D7" s="19" t="s">
        <v>7</v>
      </c>
      <c r="E7" s="20" t="s">
        <v>61</v>
      </c>
      <c r="F7" s="43" t="s">
        <v>290</v>
      </c>
      <c r="G7" s="20" t="s">
        <v>62</v>
      </c>
      <c r="H7" s="20" t="s">
        <v>63</v>
      </c>
      <c r="I7" s="20" t="s">
        <v>64</v>
      </c>
      <c r="J7" s="20" t="s">
        <v>65</v>
      </c>
      <c r="K7" s="21" t="s">
        <v>66</v>
      </c>
      <c r="M7" s="42"/>
    </row>
    <row r="8" spans="1:24" ht="14.4" thickBot="1">
      <c r="B8" s="449"/>
      <c r="C8" s="449"/>
      <c r="D8" s="449"/>
      <c r="E8" s="449"/>
      <c r="F8" s="449"/>
      <c r="G8" s="449"/>
      <c r="H8" s="449"/>
      <c r="I8" s="449"/>
      <c r="J8" s="449"/>
      <c r="K8" s="449"/>
    </row>
    <row r="9" spans="1:24" ht="14.4" thickBot="1">
      <c r="B9" s="22">
        <v>1</v>
      </c>
      <c r="C9" s="462" t="s">
        <v>54</v>
      </c>
      <c r="D9" s="463"/>
      <c r="E9" s="463"/>
      <c r="F9" s="463"/>
      <c r="G9" s="463"/>
      <c r="H9" s="463"/>
      <c r="I9" s="463"/>
      <c r="J9" s="463"/>
      <c r="K9" s="464"/>
      <c r="M9" s="42"/>
    </row>
    <row r="10" spans="1:24">
      <c r="B10" s="449"/>
      <c r="C10" s="449"/>
      <c r="D10" s="449"/>
      <c r="E10" s="449"/>
      <c r="F10" s="449"/>
      <c r="G10" s="449"/>
      <c r="H10" s="449"/>
      <c r="I10" s="449"/>
      <c r="J10" s="449"/>
      <c r="K10" s="449"/>
    </row>
    <row r="11" spans="1:24" ht="26.4">
      <c r="B11" s="23">
        <f>+B9+0.01</f>
        <v>1.01</v>
      </c>
      <c r="C11" s="24" t="s">
        <v>67</v>
      </c>
      <c r="D11" s="25" t="s">
        <v>11</v>
      </c>
      <c r="E11" s="26">
        <v>32000</v>
      </c>
      <c r="F11" s="26"/>
      <c r="G11" s="26"/>
      <c r="H11" s="26"/>
      <c r="I11" s="26">
        <f>+E11+G11+H11</f>
        <v>32000</v>
      </c>
      <c r="J11" s="26"/>
      <c r="K11" s="27">
        <f t="shared" ref="K11:K39" si="0">+I11+J11</f>
        <v>32000</v>
      </c>
    </row>
    <row r="12" spans="1:24" ht="17.25" customHeight="1">
      <c r="B12" s="23">
        <f>+B11+0.01</f>
        <v>1.02</v>
      </c>
      <c r="C12" s="28" t="s">
        <v>68</v>
      </c>
      <c r="D12" s="25" t="s">
        <v>11</v>
      </c>
      <c r="E12" s="26">
        <v>25250</v>
      </c>
      <c r="F12" s="29"/>
      <c r="G12" s="29"/>
      <c r="H12" s="26"/>
      <c r="I12" s="26">
        <f t="shared" ref="I12:I52" si="1">+E12+G12+H12</f>
        <v>25250</v>
      </c>
      <c r="J12" s="29"/>
      <c r="K12" s="27">
        <f t="shared" si="0"/>
        <v>25250</v>
      </c>
    </row>
    <row r="13" spans="1:24" ht="26.4">
      <c r="B13" s="23">
        <f t="shared" ref="B13:B47" si="2">+B12+0.01</f>
        <v>1.03</v>
      </c>
      <c r="C13" s="28" t="s">
        <v>69</v>
      </c>
      <c r="D13" s="25" t="s">
        <v>11</v>
      </c>
      <c r="E13" s="26">
        <v>30150</v>
      </c>
      <c r="F13" s="26"/>
      <c r="G13" s="26"/>
      <c r="H13" s="26"/>
      <c r="I13" s="26">
        <f t="shared" si="1"/>
        <v>30150</v>
      </c>
      <c r="J13" s="26"/>
      <c r="K13" s="27">
        <f t="shared" si="0"/>
        <v>30150</v>
      </c>
    </row>
    <row r="14" spans="1:24">
      <c r="B14" s="23">
        <f t="shared" si="2"/>
        <v>1.04</v>
      </c>
      <c r="C14" s="28" t="s">
        <v>70</v>
      </c>
      <c r="D14" s="25" t="s">
        <v>10</v>
      </c>
      <c r="E14" s="26">
        <v>16000</v>
      </c>
      <c r="F14" s="26"/>
      <c r="G14" s="26"/>
      <c r="H14" s="26"/>
      <c r="I14" s="26">
        <f t="shared" si="1"/>
        <v>16000</v>
      </c>
      <c r="J14" s="26"/>
      <c r="K14" s="27">
        <f t="shared" si="0"/>
        <v>16000</v>
      </c>
    </row>
    <row r="15" spans="1:24">
      <c r="B15" s="23">
        <f t="shared" si="2"/>
        <v>1.05</v>
      </c>
      <c r="C15" s="24" t="s">
        <v>71</v>
      </c>
      <c r="D15" s="25" t="s">
        <v>11</v>
      </c>
      <c r="E15" s="26">
        <v>52000</v>
      </c>
      <c r="F15" s="26"/>
      <c r="G15" s="26"/>
      <c r="H15" s="26"/>
      <c r="I15" s="26">
        <f t="shared" si="1"/>
        <v>52000</v>
      </c>
      <c r="J15" s="26"/>
      <c r="K15" s="27">
        <f t="shared" si="0"/>
        <v>52000</v>
      </c>
    </row>
    <row r="16" spans="1:24">
      <c r="B16" s="23">
        <f t="shared" si="2"/>
        <v>1.06</v>
      </c>
      <c r="C16" s="28" t="s">
        <v>16</v>
      </c>
      <c r="D16" s="25" t="s">
        <v>11</v>
      </c>
      <c r="E16" s="26">
        <v>300000</v>
      </c>
      <c r="F16" s="26"/>
      <c r="G16" s="26"/>
      <c r="H16" s="26"/>
      <c r="I16" s="26">
        <f t="shared" si="1"/>
        <v>300000</v>
      </c>
      <c r="J16" s="26"/>
      <c r="K16" s="27">
        <f t="shared" si="0"/>
        <v>300000</v>
      </c>
    </row>
    <row r="17" spans="2:11" ht="26.4">
      <c r="B17" s="23">
        <f t="shared" si="2"/>
        <v>1.07</v>
      </c>
      <c r="C17" s="28" t="s">
        <v>265</v>
      </c>
      <c r="D17" s="25" t="s">
        <v>5</v>
      </c>
      <c r="E17" s="26">
        <v>3800</v>
      </c>
      <c r="F17" s="26"/>
      <c r="G17" s="26"/>
      <c r="H17" s="26"/>
      <c r="I17" s="26">
        <f t="shared" si="1"/>
        <v>3800</v>
      </c>
      <c r="J17" s="26"/>
      <c r="K17" s="27">
        <f t="shared" si="0"/>
        <v>3800</v>
      </c>
    </row>
    <row r="18" spans="2:11" ht="26.4">
      <c r="B18" s="23">
        <f t="shared" si="2"/>
        <v>1.08</v>
      </c>
      <c r="C18" s="28" t="s">
        <v>72</v>
      </c>
      <c r="D18" s="25" t="s">
        <v>6</v>
      </c>
      <c r="E18" s="26">
        <v>18000</v>
      </c>
      <c r="F18" s="26"/>
      <c r="G18" s="26"/>
      <c r="H18" s="26"/>
      <c r="I18" s="26">
        <f t="shared" si="1"/>
        <v>18000</v>
      </c>
      <c r="J18" s="26"/>
      <c r="K18" s="27">
        <f t="shared" si="0"/>
        <v>18000</v>
      </c>
    </row>
    <row r="19" spans="2:11" ht="26.4">
      <c r="B19" s="23">
        <f t="shared" si="2"/>
        <v>1.0900000000000001</v>
      </c>
      <c r="C19" s="28" t="s">
        <v>73</v>
      </c>
      <c r="D19" s="25" t="s">
        <v>6</v>
      </c>
      <c r="E19" s="26">
        <v>18000</v>
      </c>
      <c r="F19" s="26"/>
      <c r="G19" s="26"/>
      <c r="H19" s="26"/>
      <c r="I19" s="26">
        <f t="shared" si="1"/>
        <v>18000</v>
      </c>
      <c r="J19" s="26"/>
      <c r="K19" s="27">
        <f t="shared" si="0"/>
        <v>18000</v>
      </c>
    </row>
    <row r="20" spans="2:11" ht="26.4">
      <c r="B20" s="23">
        <f t="shared" si="2"/>
        <v>1.1000000000000001</v>
      </c>
      <c r="C20" s="28" t="s">
        <v>74</v>
      </c>
      <c r="D20" s="25" t="s">
        <v>6</v>
      </c>
      <c r="E20" s="26">
        <v>18000</v>
      </c>
      <c r="F20" s="26"/>
      <c r="G20" s="26"/>
      <c r="H20" s="26"/>
      <c r="I20" s="26">
        <f t="shared" si="1"/>
        <v>18000</v>
      </c>
      <c r="J20" s="26"/>
      <c r="K20" s="27">
        <f t="shared" si="0"/>
        <v>18000</v>
      </c>
    </row>
    <row r="21" spans="2:11" ht="26.4">
      <c r="B21" s="23">
        <f t="shared" si="2"/>
        <v>1.1100000000000001</v>
      </c>
      <c r="C21" s="28" t="s">
        <v>75</v>
      </c>
      <c r="D21" s="25" t="s">
        <v>6</v>
      </c>
      <c r="E21" s="26">
        <v>7500</v>
      </c>
      <c r="F21" s="26"/>
      <c r="G21" s="26"/>
      <c r="H21" s="26"/>
      <c r="I21" s="26">
        <f t="shared" si="1"/>
        <v>7500</v>
      </c>
      <c r="J21" s="26"/>
      <c r="K21" s="27">
        <f t="shared" si="0"/>
        <v>7500</v>
      </c>
    </row>
    <row r="22" spans="2:11" ht="26.4">
      <c r="B22" s="23">
        <f t="shared" si="2"/>
        <v>1.1200000000000001</v>
      </c>
      <c r="C22" s="24" t="s">
        <v>76</v>
      </c>
      <c r="D22" s="25" t="s">
        <v>6</v>
      </c>
      <c r="E22" s="26">
        <v>20000</v>
      </c>
      <c r="F22" s="26"/>
      <c r="G22" s="26"/>
      <c r="H22" s="26"/>
      <c r="I22" s="26">
        <f t="shared" si="1"/>
        <v>20000</v>
      </c>
      <c r="J22" s="26"/>
      <c r="K22" s="27">
        <f t="shared" si="0"/>
        <v>20000</v>
      </c>
    </row>
    <row r="23" spans="2:11" ht="26.4">
      <c r="B23" s="23">
        <f t="shared" si="2"/>
        <v>1.1300000000000001</v>
      </c>
      <c r="C23" s="24" t="s">
        <v>77</v>
      </c>
      <c r="D23" s="25" t="s">
        <v>6</v>
      </c>
      <c r="E23" s="26">
        <v>25000</v>
      </c>
      <c r="F23" s="26"/>
      <c r="G23" s="26"/>
      <c r="H23" s="26"/>
      <c r="I23" s="26">
        <f t="shared" si="1"/>
        <v>25000</v>
      </c>
      <c r="J23" s="26"/>
      <c r="K23" s="27">
        <f t="shared" si="0"/>
        <v>25000</v>
      </c>
    </row>
    <row r="24" spans="2:11" ht="26.4">
      <c r="B24" s="23">
        <f t="shared" si="2"/>
        <v>1.1400000000000001</v>
      </c>
      <c r="C24" s="28" t="s">
        <v>78</v>
      </c>
      <c r="D24" s="25" t="s">
        <v>6</v>
      </c>
      <c r="E24" s="26">
        <v>28000</v>
      </c>
      <c r="F24" s="26"/>
      <c r="G24" s="26"/>
      <c r="H24" s="26"/>
      <c r="I24" s="26">
        <f t="shared" si="1"/>
        <v>28000</v>
      </c>
      <c r="J24" s="26"/>
      <c r="K24" s="27">
        <f t="shared" si="0"/>
        <v>28000</v>
      </c>
    </row>
    <row r="25" spans="2:11" ht="26.4">
      <c r="B25" s="23">
        <f t="shared" si="2"/>
        <v>1.1500000000000001</v>
      </c>
      <c r="C25" s="28" t="s">
        <v>79</v>
      </c>
      <c r="D25" s="25" t="s">
        <v>6</v>
      </c>
      <c r="E25" s="26">
        <v>28000</v>
      </c>
      <c r="F25" s="26"/>
      <c r="G25" s="26"/>
      <c r="H25" s="26"/>
      <c r="I25" s="26">
        <f t="shared" si="1"/>
        <v>28000</v>
      </c>
      <c r="J25" s="26"/>
      <c r="K25" s="27">
        <f t="shared" si="0"/>
        <v>28000</v>
      </c>
    </row>
    <row r="26" spans="2:11" ht="26.4">
      <c r="B26" s="23">
        <f t="shared" si="2"/>
        <v>1.1600000000000001</v>
      </c>
      <c r="C26" s="28" t="s">
        <v>80</v>
      </c>
      <c r="D26" s="25" t="s">
        <v>6</v>
      </c>
      <c r="E26" s="26">
        <v>28000</v>
      </c>
      <c r="F26" s="26"/>
      <c r="G26" s="26"/>
      <c r="H26" s="26"/>
      <c r="I26" s="26">
        <f t="shared" si="1"/>
        <v>28000</v>
      </c>
      <c r="J26" s="26"/>
      <c r="K26" s="27">
        <f t="shared" si="0"/>
        <v>28000</v>
      </c>
    </row>
    <row r="27" spans="2:11" ht="26.4">
      <c r="B27" s="23">
        <f>+B48+0.01</f>
        <v>1.2900000000000003</v>
      </c>
      <c r="C27" s="28" t="s">
        <v>81</v>
      </c>
      <c r="D27" s="25" t="s">
        <v>5</v>
      </c>
      <c r="E27" s="26">
        <v>35000</v>
      </c>
      <c r="F27" s="26"/>
      <c r="G27" s="26"/>
      <c r="H27" s="26"/>
      <c r="I27" s="26">
        <f t="shared" si="1"/>
        <v>35000</v>
      </c>
      <c r="J27" s="26"/>
      <c r="K27" s="27">
        <f>+I27+J27</f>
        <v>35000</v>
      </c>
    </row>
    <row r="28" spans="2:11" ht="26.4">
      <c r="B28" s="23">
        <f>+B49+0.01</f>
        <v>1.3000000000000003</v>
      </c>
      <c r="C28" s="28" t="s">
        <v>256</v>
      </c>
      <c r="D28" s="25" t="s">
        <v>5</v>
      </c>
      <c r="E28" s="26">
        <v>17500</v>
      </c>
      <c r="F28" s="26"/>
      <c r="G28" s="26"/>
      <c r="H28" s="26"/>
      <c r="I28" s="26">
        <f>+E28+G28+H28</f>
        <v>17500</v>
      </c>
      <c r="J28" s="26"/>
      <c r="K28" s="27">
        <f>+I28+J28</f>
        <v>17500</v>
      </c>
    </row>
    <row r="29" spans="2:11" ht="26.4">
      <c r="B29" s="23">
        <f>+B50+0.01</f>
        <v>1.3000000000000003</v>
      </c>
      <c r="C29" s="28" t="s">
        <v>257</v>
      </c>
      <c r="D29" s="25" t="s">
        <v>6</v>
      </c>
      <c r="E29" s="26">
        <v>9500</v>
      </c>
      <c r="F29" s="26"/>
      <c r="G29" s="26"/>
      <c r="H29" s="26"/>
      <c r="I29" s="26">
        <f>+E29+G29+H29</f>
        <v>9500</v>
      </c>
      <c r="J29" s="26"/>
      <c r="K29" s="27">
        <f>+I29+J29</f>
        <v>9500</v>
      </c>
    </row>
    <row r="30" spans="2:11" ht="26.4">
      <c r="B30" s="23">
        <f>+B26+0.01</f>
        <v>1.1700000000000002</v>
      </c>
      <c r="C30" s="24" t="s">
        <v>82</v>
      </c>
      <c r="D30" s="25" t="s">
        <v>6</v>
      </c>
      <c r="E30" s="26">
        <v>25000</v>
      </c>
      <c r="F30" s="26"/>
      <c r="G30" s="26"/>
      <c r="H30" s="26"/>
      <c r="I30" s="26">
        <f t="shared" si="1"/>
        <v>25000</v>
      </c>
      <c r="J30" s="26"/>
      <c r="K30" s="27">
        <f t="shared" si="0"/>
        <v>25000</v>
      </c>
    </row>
    <row r="31" spans="2:11">
      <c r="B31" s="23">
        <f t="shared" si="2"/>
        <v>1.1800000000000002</v>
      </c>
      <c r="C31" s="28" t="s">
        <v>83</v>
      </c>
      <c r="D31" s="25" t="s">
        <v>5</v>
      </c>
      <c r="E31" s="26">
        <v>6500</v>
      </c>
      <c r="F31" s="26"/>
      <c r="G31" s="26"/>
      <c r="H31" s="26"/>
      <c r="I31" s="26">
        <f t="shared" si="1"/>
        <v>6500</v>
      </c>
      <c r="J31" s="26"/>
      <c r="K31" s="27">
        <f t="shared" si="0"/>
        <v>6500</v>
      </c>
    </row>
    <row r="32" spans="2:11" ht="26.4">
      <c r="B32" s="23">
        <f>+B30+0.01</f>
        <v>1.1800000000000002</v>
      </c>
      <c r="C32" s="28" t="s">
        <v>204</v>
      </c>
      <c r="D32" s="25" t="s">
        <v>6</v>
      </c>
      <c r="E32" s="26">
        <v>12000</v>
      </c>
      <c r="F32" s="26"/>
      <c r="G32" s="26"/>
      <c r="H32" s="26"/>
      <c r="I32" s="26">
        <f>+E32+G32+H32</f>
        <v>12000</v>
      </c>
      <c r="J32" s="26"/>
      <c r="K32" s="27">
        <f>+I32+J32</f>
        <v>12000</v>
      </c>
    </row>
    <row r="33" spans="2:11" ht="26.4">
      <c r="B33" s="23">
        <f>+B31+0.01</f>
        <v>1.1900000000000002</v>
      </c>
      <c r="C33" s="28" t="s">
        <v>203</v>
      </c>
      <c r="D33" s="25" t="s">
        <v>6</v>
      </c>
      <c r="E33" s="26">
        <v>6000</v>
      </c>
      <c r="F33" s="26"/>
      <c r="G33" s="26"/>
      <c r="H33" s="26"/>
      <c r="I33" s="26">
        <f t="shared" si="1"/>
        <v>6000</v>
      </c>
      <c r="J33" s="26"/>
      <c r="K33" s="27">
        <f t="shared" si="0"/>
        <v>6000</v>
      </c>
    </row>
    <row r="34" spans="2:11" ht="26.4">
      <c r="B34" s="23">
        <f t="shared" si="2"/>
        <v>1.2000000000000002</v>
      </c>
      <c r="C34" s="28" t="s">
        <v>84</v>
      </c>
      <c r="D34" s="25" t="s">
        <v>11</v>
      </c>
      <c r="E34" s="26">
        <v>40000</v>
      </c>
      <c r="F34" s="26"/>
      <c r="G34" s="26"/>
      <c r="H34" s="26"/>
      <c r="I34" s="26">
        <f t="shared" si="1"/>
        <v>40000</v>
      </c>
      <c r="J34" s="26"/>
      <c r="K34" s="27">
        <f t="shared" si="0"/>
        <v>40000</v>
      </c>
    </row>
    <row r="35" spans="2:11" ht="26.4">
      <c r="B35" s="23">
        <f t="shared" si="2"/>
        <v>1.2100000000000002</v>
      </c>
      <c r="C35" s="28" t="s">
        <v>208</v>
      </c>
      <c r="D35" s="25" t="s">
        <v>11</v>
      </c>
      <c r="E35" s="26">
        <v>40000</v>
      </c>
      <c r="F35" s="26"/>
      <c r="G35" s="26"/>
      <c r="H35" s="26"/>
      <c r="I35" s="26">
        <f>+E35+G35+H35</f>
        <v>40000</v>
      </c>
      <c r="J35" s="26"/>
      <c r="K35" s="27">
        <f>+I35+J35</f>
        <v>40000</v>
      </c>
    </row>
    <row r="36" spans="2:11" ht="26.4">
      <c r="B36" s="23">
        <f>+B34+0.01</f>
        <v>1.2100000000000002</v>
      </c>
      <c r="C36" s="28" t="s">
        <v>85</v>
      </c>
      <c r="D36" s="25" t="s">
        <v>11</v>
      </c>
      <c r="E36" s="26">
        <v>35600</v>
      </c>
      <c r="F36" s="26"/>
      <c r="G36" s="26"/>
      <c r="H36" s="26"/>
      <c r="I36" s="26">
        <f t="shared" si="1"/>
        <v>35600</v>
      </c>
      <c r="J36" s="26"/>
      <c r="K36" s="27">
        <f t="shared" si="0"/>
        <v>35600</v>
      </c>
    </row>
    <row r="37" spans="2:11" ht="26.4">
      <c r="B37" s="23">
        <f t="shared" si="2"/>
        <v>1.2200000000000002</v>
      </c>
      <c r="C37" s="28" t="s">
        <v>86</v>
      </c>
      <c r="D37" s="25" t="s">
        <v>11</v>
      </c>
      <c r="E37" s="26">
        <v>40000</v>
      </c>
      <c r="F37" s="26"/>
      <c r="G37" s="26"/>
      <c r="H37" s="26"/>
      <c r="I37" s="26">
        <f t="shared" si="1"/>
        <v>40000</v>
      </c>
      <c r="J37" s="26"/>
      <c r="K37" s="27">
        <f t="shared" si="0"/>
        <v>40000</v>
      </c>
    </row>
    <row r="38" spans="2:11" ht="26.4">
      <c r="B38" s="23">
        <f t="shared" si="2"/>
        <v>1.2300000000000002</v>
      </c>
      <c r="C38" s="28" t="s">
        <v>87</v>
      </c>
      <c r="D38" s="25" t="s">
        <v>4</v>
      </c>
      <c r="E38" s="26">
        <v>2500</v>
      </c>
      <c r="F38" s="26"/>
      <c r="G38" s="26"/>
      <c r="H38" s="26"/>
      <c r="I38" s="26">
        <f t="shared" si="1"/>
        <v>2500</v>
      </c>
      <c r="J38" s="26"/>
      <c r="K38" s="27">
        <f>+I38+J38</f>
        <v>2500</v>
      </c>
    </row>
    <row r="39" spans="2:11">
      <c r="B39" s="23">
        <f t="shared" si="2"/>
        <v>1.2400000000000002</v>
      </c>
      <c r="C39" s="28" t="s">
        <v>88</v>
      </c>
      <c r="D39" s="25" t="s">
        <v>5</v>
      </c>
      <c r="E39" s="26">
        <v>4200</v>
      </c>
      <c r="F39" s="26"/>
      <c r="G39" s="26"/>
      <c r="H39" s="26"/>
      <c r="I39" s="26">
        <f t="shared" si="1"/>
        <v>4200</v>
      </c>
      <c r="J39" s="26"/>
      <c r="K39" s="27">
        <f t="shared" si="0"/>
        <v>4200</v>
      </c>
    </row>
    <row r="40" spans="2:11">
      <c r="B40" s="23">
        <v>1.2400000000000002</v>
      </c>
      <c r="C40" s="28" t="s">
        <v>89</v>
      </c>
      <c r="D40" s="25" t="s">
        <v>5</v>
      </c>
      <c r="E40" s="26">
        <v>12500</v>
      </c>
      <c r="F40" s="26"/>
      <c r="G40" s="26"/>
      <c r="H40" s="26"/>
      <c r="I40" s="26">
        <f>+E40+G40+H40</f>
        <v>12500</v>
      </c>
      <c r="J40" s="26"/>
      <c r="K40" s="30">
        <f>+I40+J40</f>
        <v>12500</v>
      </c>
    </row>
    <row r="41" spans="2:11" ht="26.4">
      <c r="B41" s="23">
        <f>+B39+0.01</f>
        <v>1.2500000000000002</v>
      </c>
      <c r="C41" s="28" t="s">
        <v>90</v>
      </c>
      <c r="D41" s="25" t="s">
        <v>20</v>
      </c>
      <c r="E41" s="26">
        <v>12000</v>
      </c>
      <c r="F41" s="26"/>
      <c r="G41" s="26"/>
      <c r="H41" s="26"/>
      <c r="I41" s="26">
        <f t="shared" si="1"/>
        <v>12000</v>
      </c>
      <c r="J41" s="26"/>
      <c r="K41" s="30">
        <f>+I41+J41</f>
        <v>12000</v>
      </c>
    </row>
    <row r="42" spans="2:11" ht="26.4">
      <c r="B42" s="23">
        <f>+B40+0.01</f>
        <v>1.2500000000000002</v>
      </c>
      <c r="C42" s="28" t="s">
        <v>216</v>
      </c>
      <c r="D42" s="25" t="s">
        <v>20</v>
      </c>
      <c r="E42" s="26">
        <v>12000</v>
      </c>
      <c r="F42" s="26"/>
      <c r="G42" s="26"/>
      <c r="H42" s="26"/>
      <c r="I42" s="26">
        <f>+E42+G42+H42</f>
        <v>12000</v>
      </c>
      <c r="J42" s="26"/>
      <c r="K42" s="30">
        <f>+I42+J42</f>
        <v>12000</v>
      </c>
    </row>
    <row r="43" spans="2:11" ht="26.4">
      <c r="B43" s="23">
        <f>+B40+0.01</f>
        <v>1.2500000000000002</v>
      </c>
      <c r="C43" s="28" t="s">
        <v>215</v>
      </c>
      <c r="D43" s="25" t="s">
        <v>20</v>
      </c>
      <c r="E43" s="26">
        <v>12000</v>
      </c>
      <c r="F43" s="26"/>
      <c r="G43" s="26"/>
      <c r="H43" s="26"/>
      <c r="I43" s="26">
        <f>+E43+G43+H43</f>
        <v>12000</v>
      </c>
      <c r="J43" s="26"/>
      <c r="K43" s="30">
        <f>+I43+J43</f>
        <v>12000</v>
      </c>
    </row>
    <row r="44" spans="2:11" ht="26.4">
      <c r="B44" s="23">
        <f>+B41+0.01</f>
        <v>1.2600000000000002</v>
      </c>
      <c r="C44" s="28" t="s">
        <v>217</v>
      </c>
      <c r="D44" s="25" t="s">
        <v>20</v>
      </c>
      <c r="E44" s="26">
        <v>12000</v>
      </c>
      <c r="F44" s="26"/>
      <c r="G44" s="26"/>
      <c r="H44" s="26"/>
      <c r="I44" s="26">
        <f>+E44+G44+H44</f>
        <v>12000</v>
      </c>
      <c r="J44" s="26"/>
      <c r="K44" s="30">
        <f>+I44+J44</f>
        <v>12000</v>
      </c>
    </row>
    <row r="45" spans="2:11" ht="26.4">
      <c r="B45" s="23">
        <f>+B41+0.01</f>
        <v>1.2600000000000002</v>
      </c>
      <c r="C45" s="28" t="s">
        <v>264</v>
      </c>
      <c r="D45" s="25" t="s">
        <v>3</v>
      </c>
      <c r="E45" s="26">
        <v>3500</v>
      </c>
      <c r="F45" s="26"/>
      <c r="G45" s="26"/>
      <c r="H45" s="26"/>
      <c r="I45" s="26">
        <f t="shared" si="1"/>
        <v>3500</v>
      </c>
      <c r="J45" s="26"/>
      <c r="K45" s="30">
        <v>3800</v>
      </c>
    </row>
    <row r="46" spans="2:11" ht="26.4">
      <c r="B46" s="23">
        <f t="shared" si="2"/>
        <v>1.2700000000000002</v>
      </c>
      <c r="C46" s="28" t="s">
        <v>205</v>
      </c>
      <c r="D46" s="25" t="s">
        <v>3</v>
      </c>
      <c r="E46" s="26">
        <v>11000</v>
      </c>
      <c r="F46" s="26"/>
      <c r="G46" s="26"/>
      <c r="H46" s="26"/>
      <c r="I46" s="26">
        <f t="shared" si="1"/>
        <v>11000</v>
      </c>
      <c r="J46" s="26"/>
      <c r="K46" s="30">
        <f t="shared" ref="K46:K52" si="3">+I46+J46</f>
        <v>11000</v>
      </c>
    </row>
    <row r="47" spans="2:11" ht="26.4">
      <c r="B47" s="23">
        <f t="shared" si="2"/>
        <v>1.2800000000000002</v>
      </c>
      <c r="C47" s="28" t="s">
        <v>206</v>
      </c>
      <c r="D47" s="25" t="s">
        <v>3</v>
      </c>
      <c r="E47" s="26">
        <v>5500</v>
      </c>
      <c r="F47" s="26"/>
      <c r="G47" s="26"/>
      <c r="H47" s="26"/>
      <c r="I47" s="26">
        <f>+E47+G47+H47</f>
        <v>5500</v>
      </c>
      <c r="J47" s="26"/>
      <c r="K47" s="30">
        <f t="shared" si="3"/>
        <v>5500</v>
      </c>
    </row>
    <row r="48" spans="2:11" ht="21.75" customHeight="1">
      <c r="B48" s="23">
        <f>+B46+0.01</f>
        <v>1.2800000000000002</v>
      </c>
      <c r="C48" s="28" t="s">
        <v>211</v>
      </c>
      <c r="D48" s="25" t="s">
        <v>5</v>
      </c>
      <c r="E48" s="26">
        <v>5000</v>
      </c>
      <c r="F48" s="26"/>
      <c r="G48" s="26"/>
      <c r="H48" s="26"/>
      <c r="I48" s="26">
        <f t="shared" si="1"/>
        <v>5000</v>
      </c>
      <c r="J48" s="26"/>
      <c r="K48" s="27">
        <f t="shared" si="3"/>
        <v>5000</v>
      </c>
    </row>
    <row r="49" spans="2:11" ht="21.75" customHeight="1">
      <c r="B49" s="23">
        <f>+B47+0.01</f>
        <v>1.2900000000000003</v>
      </c>
      <c r="C49" s="28" t="s">
        <v>212</v>
      </c>
      <c r="D49" s="25" t="s">
        <v>5</v>
      </c>
      <c r="E49" s="26">
        <v>5000</v>
      </c>
      <c r="F49" s="26"/>
      <c r="G49" s="26"/>
      <c r="H49" s="26"/>
      <c r="I49" s="26">
        <f>+E49+G49+H49</f>
        <v>5000</v>
      </c>
      <c r="J49" s="26"/>
      <c r="K49" s="27">
        <f t="shared" si="3"/>
        <v>5000</v>
      </c>
    </row>
    <row r="50" spans="2:11" ht="26.4">
      <c r="B50" s="23">
        <f>+B47+0.01</f>
        <v>1.2900000000000003</v>
      </c>
      <c r="C50" s="28" t="s">
        <v>210</v>
      </c>
      <c r="D50" s="25" t="s">
        <v>5</v>
      </c>
      <c r="E50" s="26">
        <v>5500</v>
      </c>
      <c r="F50" s="26"/>
      <c r="G50" s="26"/>
      <c r="H50" s="26"/>
      <c r="I50" s="26">
        <f>+E50+G50+H50</f>
        <v>5500</v>
      </c>
      <c r="J50" s="26"/>
      <c r="K50" s="27">
        <f t="shared" si="3"/>
        <v>5500</v>
      </c>
    </row>
    <row r="51" spans="2:11">
      <c r="B51" s="23">
        <f>+B46+0.01</f>
        <v>1.2800000000000002</v>
      </c>
      <c r="C51" s="28" t="s">
        <v>91</v>
      </c>
      <c r="D51" s="25" t="s">
        <v>5</v>
      </c>
      <c r="E51" s="26">
        <v>5500</v>
      </c>
      <c r="F51" s="26"/>
      <c r="G51" s="26"/>
      <c r="H51" s="26"/>
      <c r="I51" s="26">
        <f t="shared" si="1"/>
        <v>5500</v>
      </c>
      <c r="J51" s="26"/>
      <c r="K51" s="27">
        <f t="shared" si="3"/>
        <v>5500</v>
      </c>
    </row>
    <row r="52" spans="2:11" ht="26.4">
      <c r="B52" s="23">
        <f>+B48+0.01</f>
        <v>1.2900000000000003</v>
      </c>
      <c r="C52" s="28" t="s">
        <v>92</v>
      </c>
      <c r="D52" s="25" t="s">
        <v>6</v>
      </c>
      <c r="E52" s="26">
        <v>200000</v>
      </c>
      <c r="F52" s="26"/>
      <c r="G52" s="26"/>
      <c r="H52" s="26"/>
      <c r="I52" s="26">
        <f t="shared" si="1"/>
        <v>200000</v>
      </c>
      <c r="J52" s="26"/>
      <c r="K52" s="27">
        <f t="shared" si="3"/>
        <v>200000</v>
      </c>
    </row>
    <row r="53" spans="2:11" ht="14.4" thickBot="1">
      <c r="B53" s="449"/>
      <c r="C53" s="449"/>
      <c r="D53" s="449"/>
      <c r="E53" s="449"/>
      <c r="F53" s="449"/>
      <c r="G53" s="449"/>
      <c r="H53" s="449"/>
      <c r="I53" s="449"/>
      <c r="J53" s="449"/>
      <c r="K53" s="449"/>
    </row>
    <row r="54" spans="2:11" ht="14.4" thickBot="1">
      <c r="B54" s="22">
        <v>2</v>
      </c>
      <c r="C54" s="459" t="s">
        <v>93</v>
      </c>
      <c r="D54" s="460"/>
      <c r="E54" s="460"/>
      <c r="F54" s="460"/>
      <c r="G54" s="460"/>
      <c r="H54" s="460"/>
      <c r="I54" s="460"/>
      <c r="J54" s="460"/>
      <c r="K54" s="461"/>
    </row>
    <row r="55" spans="2:11">
      <c r="B55" s="449"/>
      <c r="C55" s="449"/>
      <c r="D55" s="449"/>
      <c r="E55" s="449"/>
      <c r="F55" s="449"/>
      <c r="G55" s="449"/>
      <c r="H55" s="449"/>
      <c r="I55" s="449"/>
      <c r="J55" s="449"/>
      <c r="K55" s="449"/>
    </row>
    <row r="56" spans="2:11">
      <c r="B56" s="23">
        <f>+B54+0.01</f>
        <v>2.0099999999999998</v>
      </c>
      <c r="C56" s="28" t="s">
        <v>94</v>
      </c>
      <c r="D56" s="25" t="s">
        <v>10</v>
      </c>
      <c r="E56" s="26">
        <v>32500</v>
      </c>
      <c r="F56" s="26">
        <v>1000</v>
      </c>
      <c r="G56" s="26"/>
      <c r="H56" s="26"/>
      <c r="I56" s="26">
        <f t="shared" ref="I56:I67" si="4">+E56+G56+H56</f>
        <v>32500</v>
      </c>
      <c r="J56" s="26"/>
      <c r="K56" s="27">
        <f>+I56+J56</f>
        <v>32500</v>
      </c>
    </row>
    <row r="57" spans="2:11">
      <c r="B57" s="23">
        <f>+B55+0.01</f>
        <v>0.01</v>
      </c>
      <c r="C57" s="28" t="s">
        <v>202</v>
      </c>
      <c r="D57" s="25" t="s">
        <v>10</v>
      </c>
      <c r="E57" s="26">
        <f>300000/7</f>
        <v>42857.142857142855</v>
      </c>
      <c r="F57" s="26">
        <v>1000</v>
      </c>
      <c r="G57" s="26"/>
      <c r="H57" s="26">
        <v>12000</v>
      </c>
      <c r="I57" s="26">
        <f>+E57+G57+H57</f>
        <v>54857.142857142855</v>
      </c>
      <c r="J57" s="26"/>
      <c r="K57" s="27">
        <f>+I57+J57</f>
        <v>54857.142857142855</v>
      </c>
    </row>
    <row r="58" spans="2:11">
      <c r="B58" s="23">
        <f>+B56+0.01</f>
        <v>2.0199999999999996</v>
      </c>
      <c r="C58" s="28" t="s">
        <v>95</v>
      </c>
      <c r="D58" s="25" t="s">
        <v>10</v>
      </c>
      <c r="E58" s="26">
        <f>300000/7</f>
        <v>42857.142857142855</v>
      </c>
      <c r="F58" s="26">
        <v>1000</v>
      </c>
      <c r="G58" s="26"/>
      <c r="H58" s="26"/>
      <c r="I58" s="26">
        <f t="shared" si="4"/>
        <v>42857.142857142855</v>
      </c>
      <c r="J58" s="26"/>
      <c r="K58" s="27">
        <f t="shared" ref="K58:K66" si="5">+I58+J58</f>
        <v>42857.142857142855</v>
      </c>
    </row>
    <row r="59" spans="2:11">
      <c r="B59" s="23">
        <f t="shared" ref="B59:B69" si="6">+B58+0.01</f>
        <v>2.0299999999999994</v>
      </c>
      <c r="C59" s="28" t="s">
        <v>96</v>
      </c>
      <c r="D59" s="25" t="s">
        <v>10</v>
      </c>
      <c r="E59" s="26">
        <f>300000/7</f>
        <v>42857.142857142855</v>
      </c>
      <c r="F59" s="26">
        <v>1000</v>
      </c>
      <c r="G59" s="26"/>
      <c r="H59" s="26">
        <v>12000</v>
      </c>
      <c r="I59" s="26">
        <f t="shared" si="4"/>
        <v>54857.142857142855</v>
      </c>
      <c r="J59" s="26"/>
      <c r="K59" s="27">
        <f t="shared" si="5"/>
        <v>54857.142857142855</v>
      </c>
    </row>
    <row r="60" spans="2:11">
      <c r="B60" s="23">
        <f t="shared" si="6"/>
        <v>2.0399999999999991</v>
      </c>
      <c r="C60" s="28" t="s">
        <v>97</v>
      </c>
      <c r="D60" s="25" t="s">
        <v>10</v>
      </c>
      <c r="E60" s="26">
        <f>300000/7</f>
        <v>42857.142857142855</v>
      </c>
      <c r="F60" s="26">
        <v>1000</v>
      </c>
      <c r="G60" s="26"/>
      <c r="H60" s="26">
        <v>12000</v>
      </c>
      <c r="I60" s="26">
        <f t="shared" si="4"/>
        <v>54857.142857142855</v>
      </c>
      <c r="J60" s="26"/>
      <c r="K60" s="27">
        <f t="shared" si="5"/>
        <v>54857.142857142855</v>
      </c>
    </row>
    <row r="61" spans="2:11">
      <c r="B61" s="23">
        <f t="shared" si="6"/>
        <v>2.0499999999999989</v>
      </c>
      <c r="C61" s="24" t="s">
        <v>98</v>
      </c>
      <c r="D61" s="25" t="s">
        <v>10</v>
      </c>
      <c r="E61" s="26">
        <v>55000</v>
      </c>
      <c r="F61" s="26">
        <v>1000</v>
      </c>
      <c r="G61" s="26"/>
      <c r="H61" s="26"/>
      <c r="I61" s="26">
        <f t="shared" si="4"/>
        <v>55000</v>
      </c>
      <c r="J61" s="26"/>
      <c r="K61" s="27">
        <f t="shared" si="5"/>
        <v>55000</v>
      </c>
    </row>
    <row r="62" spans="2:11">
      <c r="B62" s="23">
        <f t="shared" si="6"/>
        <v>2.0599999999999987</v>
      </c>
      <c r="C62" s="28" t="s">
        <v>99</v>
      </c>
      <c r="D62" s="25" t="s">
        <v>10</v>
      </c>
      <c r="E62" s="26">
        <v>42500</v>
      </c>
      <c r="F62" s="26"/>
      <c r="G62" s="26"/>
      <c r="H62" s="26"/>
      <c r="I62" s="26">
        <f t="shared" si="4"/>
        <v>42500</v>
      </c>
      <c r="J62" s="26"/>
      <c r="K62" s="27">
        <f t="shared" si="5"/>
        <v>42500</v>
      </c>
    </row>
    <row r="63" spans="2:11">
      <c r="B63" s="23">
        <f t="shared" si="6"/>
        <v>2.0699999999999985</v>
      </c>
      <c r="C63" s="28" t="s">
        <v>100</v>
      </c>
      <c r="D63" s="25" t="s">
        <v>10</v>
      </c>
      <c r="E63" s="26">
        <v>42500</v>
      </c>
      <c r="F63" s="26"/>
      <c r="G63" s="26"/>
      <c r="H63" s="26"/>
      <c r="I63" s="26">
        <f t="shared" si="4"/>
        <v>42500</v>
      </c>
      <c r="J63" s="26"/>
      <c r="K63" s="27">
        <f t="shared" si="5"/>
        <v>42500</v>
      </c>
    </row>
    <row r="64" spans="2:11" ht="18" customHeight="1">
      <c r="B64" s="23">
        <f t="shared" si="6"/>
        <v>2.0799999999999983</v>
      </c>
      <c r="C64" s="24" t="s">
        <v>101</v>
      </c>
      <c r="D64" s="25" t="s">
        <v>10</v>
      </c>
      <c r="E64" s="26">
        <v>42500</v>
      </c>
      <c r="F64" s="26"/>
      <c r="G64" s="26"/>
      <c r="H64" s="26"/>
      <c r="I64" s="26">
        <f t="shared" si="4"/>
        <v>42500</v>
      </c>
      <c r="J64" s="26"/>
      <c r="K64" s="27">
        <f t="shared" si="5"/>
        <v>42500</v>
      </c>
    </row>
    <row r="65" spans="2:11">
      <c r="B65" s="23">
        <f t="shared" si="6"/>
        <v>2.0899999999999981</v>
      </c>
      <c r="C65" s="24" t="s">
        <v>102</v>
      </c>
      <c r="D65" s="25" t="s">
        <v>10</v>
      </c>
      <c r="E65" s="26">
        <v>42500</v>
      </c>
      <c r="F65" s="26"/>
      <c r="G65" s="26"/>
      <c r="H65" s="26"/>
      <c r="I65" s="26">
        <f t="shared" si="4"/>
        <v>42500</v>
      </c>
      <c r="J65" s="26"/>
      <c r="K65" s="27">
        <f t="shared" si="5"/>
        <v>42500</v>
      </c>
    </row>
    <row r="66" spans="2:11">
      <c r="B66" s="23">
        <f t="shared" si="6"/>
        <v>2.0999999999999979</v>
      </c>
      <c r="C66" s="24" t="s">
        <v>103</v>
      </c>
      <c r="D66" s="25" t="s">
        <v>10</v>
      </c>
      <c r="E66" s="26">
        <v>41000</v>
      </c>
      <c r="F66" s="26"/>
      <c r="G66" s="26"/>
      <c r="H66" s="26"/>
      <c r="I66" s="26">
        <f t="shared" si="4"/>
        <v>41000</v>
      </c>
      <c r="J66" s="26"/>
      <c r="K66" s="27">
        <f t="shared" si="5"/>
        <v>41000</v>
      </c>
    </row>
    <row r="67" spans="2:11">
      <c r="B67" s="23">
        <f t="shared" si="6"/>
        <v>2.1099999999999977</v>
      </c>
      <c r="C67" s="28" t="s">
        <v>104</v>
      </c>
      <c r="D67" s="25" t="s">
        <v>10</v>
      </c>
      <c r="E67" s="26">
        <v>55000</v>
      </c>
      <c r="F67" s="26"/>
      <c r="G67" s="26"/>
      <c r="H67" s="26"/>
      <c r="I67" s="26">
        <f t="shared" si="4"/>
        <v>55000</v>
      </c>
      <c r="J67" s="26"/>
      <c r="K67" s="27">
        <f>+I67+J67</f>
        <v>55000</v>
      </c>
    </row>
    <row r="68" spans="2:11">
      <c r="B68" s="23">
        <f t="shared" si="6"/>
        <v>2.1199999999999974</v>
      </c>
      <c r="C68" s="28" t="s">
        <v>105</v>
      </c>
      <c r="D68" s="25" t="s">
        <v>5</v>
      </c>
      <c r="E68" s="26">
        <v>59500</v>
      </c>
      <c r="F68" s="26"/>
      <c r="G68" s="26"/>
      <c r="H68" s="26"/>
      <c r="I68" s="26">
        <f>+E68+G68+H68</f>
        <v>59500</v>
      </c>
      <c r="J68" s="26"/>
      <c r="K68" s="27">
        <f>+I68+J68</f>
        <v>59500</v>
      </c>
    </row>
    <row r="69" spans="2:11">
      <c r="B69" s="23">
        <f t="shared" si="6"/>
        <v>2.1299999999999972</v>
      </c>
      <c r="C69" s="28" t="s">
        <v>106</v>
      </c>
      <c r="D69" s="25" t="s">
        <v>10</v>
      </c>
      <c r="E69" s="26">
        <v>32500</v>
      </c>
      <c r="F69" s="26"/>
      <c r="G69" s="26"/>
      <c r="H69" s="26"/>
      <c r="I69" s="26">
        <f>+E69+G69+H69</f>
        <v>32500</v>
      </c>
      <c r="J69" s="26"/>
      <c r="K69" s="27">
        <f>+I69+J69</f>
        <v>32500</v>
      </c>
    </row>
    <row r="70" spans="2:11" ht="14.4" thickBot="1">
      <c r="B70" s="449"/>
      <c r="C70" s="449"/>
      <c r="D70" s="449"/>
      <c r="E70" s="449"/>
      <c r="F70" s="449"/>
      <c r="G70" s="449"/>
      <c r="H70" s="449"/>
      <c r="I70" s="449"/>
      <c r="J70" s="449"/>
      <c r="K70" s="449"/>
    </row>
    <row r="71" spans="2:11" ht="14.4" thickBot="1">
      <c r="B71" s="22">
        <v>3</v>
      </c>
      <c r="C71" s="459" t="s">
        <v>107</v>
      </c>
      <c r="D71" s="460"/>
      <c r="E71" s="460"/>
      <c r="F71" s="460"/>
      <c r="G71" s="460"/>
      <c r="H71" s="460"/>
      <c r="I71" s="460"/>
      <c r="J71" s="460"/>
      <c r="K71" s="461"/>
    </row>
    <row r="72" spans="2:11">
      <c r="B72" s="449"/>
      <c r="C72" s="449"/>
      <c r="D72" s="449"/>
      <c r="E72" s="449"/>
      <c r="F72" s="449"/>
      <c r="G72" s="449"/>
      <c r="H72" s="449"/>
      <c r="I72" s="449"/>
      <c r="J72" s="449"/>
      <c r="K72" s="449"/>
    </row>
    <row r="73" spans="2:11" ht="26.4">
      <c r="B73" s="23">
        <f>+B71+0.01</f>
        <v>3.01</v>
      </c>
      <c r="C73" s="28" t="s">
        <v>108</v>
      </c>
      <c r="D73" s="25" t="s">
        <v>6</v>
      </c>
      <c r="E73" s="26">
        <v>5000</v>
      </c>
      <c r="F73" s="26"/>
      <c r="G73" s="26"/>
      <c r="H73" s="26"/>
      <c r="I73" s="26">
        <f t="shared" ref="I73:I167" si="7">+E73+G73+H73</f>
        <v>5000</v>
      </c>
      <c r="J73" s="26"/>
      <c r="K73" s="30">
        <f t="shared" ref="K73:K79" si="8">+I73+J73</f>
        <v>5000</v>
      </c>
    </row>
    <row r="74" spans="2:11" ht="26.4">
      <c r="B74" s="23">
        <f>+B73+0.01</f>
        <v>3.0199999999999996</v>
      </c>
      <c r="C74" s="28" t="s">
        <v>221</v>
      </c>
      <c r="D74" s="25" t="s">
        <v>6</v>
      </c>
      <c r="E74" s="26">
        <v>1650</v>
      </c>
      <c r="F74" s="26"/>
      <c r="G74" s="26"/>
      <c r="H74" s="26"/>
      <c r="I74" s="26">
        <f t="shared" si="7"/>
        <v>1650</v>
      </c>
      <c r="J74" s="26"/>
      <c r="K74" s="27">
        <f t="shared" si="8"/>
        <v>1650</v>
      </c>
    </row>
    <row r="75" spans="2:11" ht="26.4">
      <c r="B75" s="23">
        <f>+B74+0.01</f>
        <v>3.0299999999999994</v>
      </c>
      <c r="C75" s="28" t="s">
        <v>109</v>
      </c>
      <c r="D75" s="25" t="s">
        <v>6</v>
      </c>
      <c r="E75" s="26">
        <v>950</v>
      </c>
      <c r="F75" s="26"/>
      <c r="G75" s="26"/>
      <c r="H75" s="26"/>
      <c r="I75" s="26">
        <f t="shared" si="7"/>
        <v>950</v>
      </c>
      <c r="J75" s="26"/>
      <c r="K75" s="27">
        <f t="shared" si="8"/>
        <v>950</v>
      </c>
    </row>
    <row r="76" spans="2:11">
      <c r="B76" s="23">
        <f>+B74+0.01</f>
        <v>3.0299999999999994</v>
      </c>
      <c r="C76" s="28" t="s">
        <v>110</v>
      </c>
      <c r="D76" s="25" t="s">
        <v>10</v>
      </c>
      <c r="E76" s="26">
        <v>1200</v>
      </c>
      <c r="F76" s="26"/>
      <c r="G76" s="26"/>
      <c r="H76" s="26"/>
      <c r="I76" s="26">
        <f t="shared" si="7"/>
        <v>1200</v>
      </c>
      <c r="J76" s="26"/>
      <c r="K76" s="27">
        <f t="shared" si="8"/>
        <v>1200</v>
      </c>
    </row>
    <row r="77" spans="2:11">
      <c r="B77" s="23">
        <f>+B76+0.01</f>
        <v>3.0399999999999991</v>
      </c>
      <c r="C77" s="28" t="s">
        <v>29</v>
      </c>
      <c r="D77" s="25" t="s">
        <v>6</v>
      </c>
      <c r="E77" s="26">
        <v>95000</v>
      </c>
      <c r="F77" s="26"/>
      <c r="G77" s="26"/>
      <c r="H77" s="26"/>
      <c r="I77" s="26">
        <f t="shared" si="7"/>
        <v>95000</v>
      </c>
      <c r="J77" s="26"/>
      <c r="K77" s="27">
        <f t="shared" si="8"/>
        <v>95000</v>
      </c>
    </row>
    <row r="78" spans="2:11">
      <c r="B78" s="23">
        <f>+B77+0.01</f>
        <v>3.0499999999999989</v>
      </c>
      <c r="C78" s="28" t="s">
        <v>27</v>
      </c>
      <c r="D78" s="25" t="s">
        <v>6</v>
      </c>
      <c r="E78" s="26">
        <v>110000</v>
      </c>
      <c r="F78" s="26"/>
      <c r="G78" s="26"/>
      <c r="H78" s="26"/>
      <c r="I78" s="26">
        <f t="shared" si="7"/>
        <v>110000</v>
      </c>
      <c r="J78" s="26"/>
      <c r="K78" s="27">
        <f t="shared" si="8"/>
        <v>110000</v>
      </c>
    </row>
    <row r="79" spans="2:11">
      <c r="B79" s="23">
        <f>+B77+0.01</f>
        <v>3.0499999999999989</v>
      </c>
      <c r="C79" s="28" t="s">
        <v>24</v>
      </c>
      <c r="D79" s="25" t="s">
        <v>6</v>
      </c>
      <c r="E79" s="26">
        <v>145000</v>
      </c>
      <c r="F79" s="26"/>
      <c r="G79" s="26"/>
      <c r="H79" s="26"/>
      <c r="I79" s="26">
        <f t="shared" si="7"/>
        <v>145000</v>
      </c>
      <c r="J79" s="26"/>
      <c r="K79" s="27">
        <f t="shared" si="8"/>
        <v>145000</v>
      </c>
    </row>
    <row r="80" spans="2:11">
      <c r="B80" s="23">
        <f>+B79+0.01</f>
        <v>3.0599999999999987</v>
      </c>
      <c r="C80" s="28" t="s">
        <v>111</v>
      </c>
      <c r="D80" s="25" t="s">
        <v>6</v>
      </c>
      <c r="E80" s="26">
        <v>160000</v>
      </c>
      <c r="F80" s="26"/>
      <c r="G80" s="26"/>
      <c r="H80" s="26"/>
      <c r="I80" s="26">
        <f t="shared" si="7"/>
        <v>160000</v>
      </c>
      <c r="J80" s="26"/>
      <c r="K80" s="27">
        <f t="shared" ref="K80:K85" si="9">+I80+J80</f>
        <v>160000</v>
      </c>
    </row>
    <row r="81" spans="2:11">
      <c r="B81" s="23">
        <f>+B80+0.01</f>
        <v>3.0699999999999985</v>
      </c>
      <c r="C81" s="31" t="s">
        <v>112</v>
      </c>
      <c r="D81" s="25" t="s">
        <v>4</v>
      </c>
      <c r="E81" s="26">
        <v>4500</v>
      </c>
      <c r="F81" s="26"/>
      <c r="G81" s="26"/>
      <c r="H81" s="26"/>
      <c r="I81" s="26">
        <f>+E81+G81+H81</f>
        <v>4500</v>
      </c>
      <c r="J81" s="26"/>
      <c r="K81" s="27">
        <f t="shared" si="9"/>
        <v>4500</v>
      </c>
    </row>
    <row r="82" spans="2:11">
      <c r="B82" s="23">
        <f>+B80+0.01</f>
        <v>3.0699999999999985</v>
      </c>
      <c r="C82" s="31" t="s">
        <v>48</v>
      </c>
      <c r="D82" s="25" t="s">
        <v>4</v>
      </c>
      <c r="E82" s="26">
        <v>4500</v>
      </c>
      <c r="F82" s="26"/>
      <c r="G82" s="26"/>
      <c r="H82" s="26"/>
      <c r="I82" s="26">
        <f t="shared" si="7"/>
        <v>4500</v>
      </c>
      <c r="J82" s="26"/>
      <c r="K82" s="27">
        <f t="shared" si="9"/>
        <v>4500</v>
      </c>
    </row>
    <row r="83" spans="2:11">
      <c r="B83" s="23">
        <f>+B82+0.01</f>
        <v>3.0799999999999983</v>
      </c>
      <c r="C83" s="31" t="s">
        <v>49</v>
      </c>
      <c r="D83" s="25" t="s">
        <v>4</v>
      </c>
      <c r="E83" s="26">
        <v>15400</v>
      </c>
      <c r="F83" s="26"/>
      <c r="G83" s="26"/>
      <c r="H83" s="26"/>
      <c r="I83" s="26">
        <f>+E83+G83+H83</f>
        <v>15400</v>
      </c>
      <c r="J83" s="26"/>
      <c r="K83" s="27">
        <f t="shared" si="9"/>
        <v>15400</v>
      </c>
    </row>
    <row r="84" spans="2:11">
      <c r="B84" s="23">
        <f>+B83+0.01</f>
        <v>3.0899999999999981</v>
      </c>
      <c r="C84" s="31" t="s">
        <v>113</v>
      </c>
      <c r="D84" s="25" t="s">
        <v>4</v>
      </c>
      <c r="E84" s="26">
        <v>7200</v>
      </c>
      <c r="F84" s="26"/>
      <c r="G84" s="26"/>
      <c r="H84" s="26"/>
      <c r="I84" s="26">
        <f t="shared" si="7"/>
        <v>7200</v>
      </c>
      <c r="J84" s="26"/>
      <c r="K84" s="27">
        <f t="shared" si="9"/>
        <v>7200</v>
      </c>
    </row>
    <row r="85" spans="2:11">
      <c r="B85" s="23">
        <f>+B83+0.01</f>
        <v>3.0899999999999981</v>
      </c>
      <c r="C85" s="31" t="s">
        <v>114</v>
      </c>
      <c r="D85" s="25" t="s">
        <v>4</v>
      </c>
      <c r="E85" s="26">
        <v>2500</v>
      </c>
      <c r="F85" s="26"/>
      <c r="G85" s="26"/>
      <c r="H85" s="26"/>
      <c r="I85" s="26">
        <f t="shared" si="7"/>
        <v>2500</v>
      </c>
      <c r="J85" s="26"/>
      <c r="K85" s="27">
        <f t="shared" si="9"/>
        <v>2500</v>
      </c>
    </row>
    <row r="86" spans="2:11">
      <c r="B86" s="23">
        <f>+B85+0.01</f>
        <v>3.0999999999999979</v>
      </c>
      <c r="C86" s="31" t="s">
        <v>115</v>
      </c>
      <c r="D86" s="25" t="s">
        <v>4</v>
      </c>
      <c r="E86" s="26">
        <v>1400</v>
      </c>
      <c r="F86" s="26"/>
      <c r="G86" s="26"/>
      <c r="H86" s="26"/>
      <c r="I86" s="26">
        <f t="shared" si="7"/>
        <v>1400</v>
      </c>
      <c r="J86" s="26"/>
      <c r="K86" s="27">
        <f t="shared" ref="K86:K98" si="10">+I86+J86</f>
        <v>1400</v>
      </c>
    </row>
    <row r="87" spans="2:11">
      <c r="B87" s="23">
        <f>+B86+0.01</f>
        <v>3.1099999999999977</v>
      </c>
      <c r="C87" s="28" t="s">
        <v>116</v>
      </c>
      <c r="D87" s="25" t="s">
        <v>5</v>
      </c>
      <c r="E87" s="26">
        <v>27200</v>
      </c>
      <c r="F87" s="26"/>
      <c r="G87" s="26"/>
      <c r="H87" s="26"/>
      <c r="I87" s="26">
        <f t="shared" si="7"/>
        <v>27200</v>
      </c>
      <c r="J87" s="26"/>
      <c r="K87" s="27">
        <f t="shared" si="10"/>
        <v>27200</v>
      </c>
    </row>
    <row r="88" spans="2:11" ht="26.4">
      <c r="B88" s="23">
        <f>+B86+0.01</f>
        <v>3.1099999999999977</v>
      </c>
      <c r="C88" s="28" t="s">
        <v>278</v>
      </c>
      <c r="D88" s="25" t="s">
        <v>4</v>
      </c>
      <c r="E88" s="26">
        <v>2700</v>
      </c>
      <c r="F88" s="26"/>
      <c r="G88" s="26"/>
      <c r="H88" s="26"/>
      <c r="I88" s="26">
        <f>+E88+G88+H88</f>
        <v>2700</v>
      </c>
      <c r="J88" s="26"/>
      <c r="K88" s="27">
        <f t="shared" si="10"/>
        <v>2700</v>
      </c>
    </row>
    <row r="89" spans="2:11">
      <c r="B89" s="23">
        <f>+B88+0.01</f>
        <v>3.1199999999999974</v>
      </c>
      <c r="C89" s="24" t="s">
        <v>117</v>
      </c>
      <c r="D89" s="25" t="s">
        <v>5</v>
      </c>
      <c r="E89" s="26">
        <v>29500</v>
      </c>
      <c r="F89" s="26"/>
      <c r="G89" s="26"/>
      <c r="H89" s="26"/>
      <c r="I89" s="26">
        <f t="shared" si="7"/>
        <v>29500</v>
      </c>
      <c r="J89" s="26"/>
      <c r="K89" s="27">
        <f t="shared" si="10"/>
        <v>29500</v>
      </c>
    </row>
    <row r="90" spans="2:11" ht="26.4">
      <c r="B90" s="23">
        <f>+B89+0.01</f>
        <v>3.1299999999999972</v>
      </c>
      <c r="C90" s="28" t="s">
        <v>25</v>
      </c>
      <c r="D90" s="25" t="s">
        <v>6</v>
      </c>
      <c r="E90" s="26">
        <v>2000</v>
      </c>
      <c r="F90" s="26"/>
      <c r="G90" s="26"/>
      <c r="H90" s="26"/>
      <c r="I90" s="26">
        <f t="shared" si="7"/>
        <v>2000</v>
      </c>
      <c r="J90" s="26"/>
      <c r="K90" s="27">
        <f t="shared" si="10"/>
        <v>2000</v>
      </c>
    </row>
    <row r="91" spans="2:11">
      <c r="B91" s="23">
        <f>+B89+0.01</f>
        <v>3.1299999999999972</v>
      </c>
      <c r="C91" s="24" t="s">
        <v>118</v>
      </c>
      <c r="D91" s="25" t="s">
        <v>6</v>
      </c>
      <c r="E91" s="26">
        <v>2300</v>
      </c>
      <c r="F91" s="26"/>
      <c r="G91" s="26"/>
      <c r="H91" s="26"/>
      <c r="I91" s="26">
        <f t="shared" si="7"/>
        <v>2300</v>
      </c>
      <c r="J91" s="26"/>
      <c r="K91" s="27">
        <f t="shared" si="10"/>
        <v>2300</v>
      </c>
    </row>
    <row r="92" spans="2:11">
      <c r="B92" s="23">
        <f>+B91+0.01</f>
        <v>3.139999999999997</v>
      </c>
      <c r="C92" s="24" t="s">
        <v>268</v>
      </c>
      <c r="D92" s="25" t="s">
        <v>6</v>
      </c>
      <c r="E92" s="26">
        <v>16500</v>
      </c>
      <c r="F92" s="26"/>
      <c r="G92" s="26"/>
      <c r="H92" s="26"/>
      <c r="I92" s="26">
        <f>+E92+G92+H92</f>
        <v>16500</v>
      </c>
      <c r="J92" s="26"/>
      <c r="K92" s="27">
        <f t="shared" si="10"/>
        <v>16500</v>
      </c>
    </row>
    <row r="93" spans="2:11">
      <c r="B93" s="23">
        <f>+B92+0.01</f>
        <v>3.1499999999999968</v>
      </c>
      <c r="C93" s="28" t="s">
        <v>119</v>
      </c>
      <c r="D93" s="25" t="s">
        <v>6</v>
      </c>
      <c r="E93" s="26">
        <v>17500</v>
      </c>
      <c r="F93" s="26"/>
      <c r="G93" s="26"/>
      <c r="H93" s="26"/>
      <c r="I93" s="26">
        <f t="shared" si="7"/>
        <v>17500</v>
      </c>
      <c r="J93" s="26"/>
      <c r="K93" s="27">
        <f t="shared" si="10"/>
        <v>17500</v>
      </c>
    </row>
    <row r="94" spans="2:11">
      <c r="B94" s="23">
        <f>+B92+0.01</f>
        <v>3.1499999999999968</v>
      </c>
      <c r="C94" s="28" t="s">
        <v>47</v>
      </c>
      <c r="D94" s="25" t="s">
        <v>3</v>
      </c>
      <c r="E94" s="26">
        <v>3600</v>
      </c>
      <c r="F94" s="26"/>
      <c r="G94" s="26"/>
      <c r="H94" s="26"/>
      <c r="I94" s="26">
        <f t="shared" si="7"/>
        <v>3600</v>
      </c>
      <c r="J94" s="26"/>
      <c r="K94" s="27">
        <f t="shared" si="10"/>
        <v>3600</v>
      </c>
    </row>
    <row r="95" spans="2:11">
      <c r="B95" s="23">
        <f>+B94+0.01</f>
        <v>3.1599999999999966</v>
      </c>
      <c r="C95" s="28" t="s">
        <v>46</v>
      </c>
      <c r="D95" s="25" t="s">
        <v>3</v>
      </c>
      <c r="E95" s="26">
        <v>3800</v>
      </c>
      <c r="F95" s="26"/>
      <c r="G95" s="26"/>
      <c r="H95" s="26"/>
      <c r="I95" s="26">
        <f t="shared" si="7"/>
        <v>3800</v>
      </c>
      <c r="J95" s="26"/>
      <c r="K95" s="27">
        <f t="shared" si="10"/>
        <v>3800</v>
      </c>
    </row>
    <row r="96" spans="2:11">
      <c r="B96" s="23">
        <f>+B95+0.01</f>
        <v>3.1699999999999964</v>
      </c>
      <c r="C96" s="28" t="s">
        <v>40</v>
      </c>
      <c r="D96" s="25" t="s">
        <v>6</v>
      </c>
      <c r="E96" s="26">
        <v>4300</v>
      </c>
      <c r="F96" s="26"/>
      <c r="G96" s="26"/>
      <c r="H96" s="26"/>
      <c r="I96" s="26">
        <f t="shared" si="7"/>
        <v>4300</v>
      </c>
      <c r="J96" s="26"/>
      <c r="K96" s="27">
        <f t="shared" si="10"/>
        <v>4300</v>
      </c>
    </row>
    <row r="97" spans="2:11">
      <c r="B97" s="23">
        <f>+B95+0.01</f>
        <v>3.1699999999999964</v>
      </c>
      <c r="C97" s="24" t="s">
        <v>120</v>
      </c>
      <c r="D97" s="25" t="s">
        <v>121</v>
      </c>
      <c r="E97" s="26">
        <v>29500</v>
      </c>
      <c r="F97" s="26"/>
      <c r="G97" s="26"/>
      <c r="H97" s="26"/>
      <c r="I97" s="26">
        <f t="shared" si="7"/>
        <v>29500</v>
      </c>
      <c r="J97" s="26"/>
      <c r="K97" s="27">
        <f t="shared" si="10"/>
        <v>29500</v>
      </c>
    </row>
    <row r="98" spans="2:11">
      <c r="B98" s="23">
        <f>+B97+0.01</f>
        <v>3.1799999999999962</v>
      </c>
      <c r="C98" s="24" t="s">
        <v>266</v>
      </c>
      <c r="D98" s="25" t="s">
        <v>5</v>
      </c>
      <c r="E98" s="26">
        <v>18500</v>
      </c>
      <c r="F98" s="26"/>
      <c r="G98" s="26"/>
      <c r="H98" s="26"/>
      <c r="I98" s="26">
        <f>+E98+G98+H98</f>
        <v>18500</v>
      </c>
      <c r="J98" s="26"/>
      <c r="K98" s="27">
        <f t="shared" si="10"/>
        <v>18500</v>
      </c>
    </row>
    <row r="99" spans="2:11">
      <c r="B99" s="23">
        <f>+B98+0.01</f>
        <v>3.1899999999999959</v>
      </c>
      <c r="C99" s="24" t="s">
        <v>33</v>
      </c>
      <c r="D99" s="25" t="s">
        <v>121</v>
      </c>
      <c r="E99" s="26">
        <v>29500</v>
      </c>
      <c r="F99" s="26"/>
      <c r="G99" s="26"/>
      <c r="H99" s="26"/>
      <c r="I99" s="26">
        <f t="shared" si="7"/>
        <v>29500</v>
      </c>
      <c r="J99" s="26"/>
      <c r="K99" s="27">
        <v>34500</v>
      </c>
    </row>
    <row r="100" spans="2:11">
      <c r="B100" s="23">
        <f>+B98+0.01</f>
        <v>3.1899999999999959</v>
      </c>
      <c r="C100" s="28" t="s">
        <v>122</v>
      </c>
      <c r="D100" s="25" t="s">
        <v>121</v>
      </c>
      <c r="E100" s="26">
        <v>23200</v>
      </c>
      <c r="F100" s="26"/>
      <c r="G100" s="26">
        <v>3000</v>
      </c>
      <c r="H100" s="26">
        <v>6000</v>
      </c>
      <c r="I100" s="26">
        <f t="shared" si="7"/>
        <v>32200</v>
      </c>
      <c r="J100" s="26"/>
      <c r="K100" s="27">
        <f t="shared" ref="K100:K145" si="11">+I100+J100</f>
        <v>32200</v>
      </c>
    </row>
    <row r="101" spans="2:11">
      <c r="B101" s="23">
        <f>+B100+0.01</f>
        <v>3.1999999999999957</v>
      </c>
      <c r="C101" s="28" t="s">
        <v>31</v>
      </c>
      <c r="D101" s="25" t="s">
        <v>6</v>
      </c>
      <c r="E101" s="26">
        <v>27000</v>
      </c>
      <c r="F101" s="26"/>
      <c r="G101" s="26"/>
      <c r="H101" s="26"/>
      <c r="I101" s="26">
        <f t="shared" si="7"/>
        <v>27000</v>
      </c>
      <c r="J101" s="26"/>
      <c r="K101" s="27">
        <f t="shared" si="11"/>
        <v>27000</v>
      </c>
    </row>
    <row r="102" spans="2:11" ht="26.4">
      <c r="B102" s="23">
        <f>+B101+0.01</f>
        <v>3.2099999999999955</v>
      </c>
      <c r="C102" s="28" t="s">
        <v>30</v>
      </c>
      <c r="D102" s="25" t="s">
        <v>6</v>
      </c>
      <c r="E102" s="26">
        <v>22500</v>
      </c>
      <c r="F102" s="26"/>
      <c r="G102" s="26"/>
      <c r="H102" s="26"/>
      <c r="I102" s="26">
        <f t="shared" si="7"/>
        <v>22500</v>
      </c>
      <c r="J102" s="26"/>
      <c r="K102" s="27">
        <f t="shared" si="11"/>
        <v>22500</v>
      </c>
    </row>
    <row r="103" spans="2:11">
      <c r="B103" s="23">
        <f>+B101+0.01</f>
        <v>3.2099999999999955</v>
      </c>
      <c r="C103" s="28" t="s">
        <v>123</v>
      </c>
      <c r="D103" s="25" t="s">
        <v>9</v>
      </c>
      <c r="E103" s="26">
        <v>2500</v>
      </c>
      <c r="F103" s="26"/>
      <c r="G103" s="26"/>
      <c r="H103" s="26"/>
      <c r="I103" s="26">
        <f t="shared" si="7"/>
        <v>2500</v>
      </c>
      <c r="J103" s="26"/>
      <c r="K103" s="27">
        <f t="shared" si="11"/>
        <v>2500</v>
      </c>
    </row>
    <row r="104" spans="2:11">
      <c r="B104" s="23">
        <f>+B103+0.01</f>
        <v>3.2199999999999953</v>
      </c>
      <c r="C104" s="24" t="s">
        <v>124</v>
      </c>
      <c r="D104" s="25" t="s">
        <v>9</v>
      </c>
      <c r="E104" s="26">
        <v>2500</v>
      </c>
      <c r="F104" s="26"/>
      <c r="G104" s="26"/>
      <c r="H104" s="26">
        <v>50</v>
      </c>
      <c r="I104" s="26">
        <f t="shared" si="7"/>
        <v>2550</v>
      </c>
      <c r="J104" s="26"/>
      <c r="K104" s="27">
        <f t="shared" si="11"/>
        <v>2550</v>
      </c>
    </row>
    <row r="105" spans="2:11">
      <c r="B105" s="23">
        <f>+B104+0.01</f>
        <v>3.2299999999999951</v>
      </c>
      <c r="C105" s="28" t="s">
        <v>38</v>
      </c>
      <c r="D105" s="25" t="s">
        <v>6</v>
      </c>
      <c r="E105" s="26">
        <v>3200</v>
      </c>
      <c r="F105" s="26"/>
      <c r="G105" s="26"/>
      <c r="H105" s="26"/>
      <c r="I105" s="26">
        <f t="shared" si="7"/>
        <v>3200</v>
      </c>
      <c r="J105" s="26"/>
      <c r="K105" s="27">
        <f t="shared" si="11"/>
        <v>3200</v>
      </c>
    </row>
    <row r="106" spans="2:11">
      <c r="B106" s="23">
        <f>+B104+0.01</f>
        <v>3.2299999999999951</v>
      </c>
      <c r="C106" s="28" t="s">
        <v>125</v>
      </c>
      <c r="D106" s="25" t="s">
        <v>6</v>
      </c>
      <c r="E106" s="26">
        <v>940</v>
      </c>
      <c r="F106" s="26"/>
      <c r="G106" s="26"/>
      <c r="H106" s="26"/>
      <c r="I106" s="26">
        <f t="shared" si="7"/>
        <v>940</v>
      </c>
      <c r="J106" s="26"/>
      <c r="K106" s="27">
        <f t="shared" si="11"/>
        <v>940</v>
      </c>
    </row>
    <row r="107" spans="2:11">
      <c r="B107" s="23">
        <f>+B106+0.01</f>
        <v>3.2399999999999949</v>
      </c>
      <c r="C107" s="28" t="s">
        <v>39</v>
      </c>
      <c r="D107" s="25" t="s">
        <v>6</v>
      </c>
      <c r="E107" s="26">
        <v>940</v>
      </c>
      <c r="F107" s="26"/>
      <c r="G107" s="26"/>
      <c r="H107" s="26"/>
      <c r="I107" s="26">
        <f t="shared" si="7"/>
        <v>940</v>
      </c>
      <c r="J107" s="26"/>
      <c r="K107" s="27">
        <f t="shared" si="11"/>
        <v>940</v>
      </c>
    </row>
    <row r="108" spans="2:11">
      <c r="B108" s="23">
        <f>+B107+0.01</f>
        <v>3.2499999999999947</v>
      </c>
      <c r="C108" s="24" t="s">
        <v>34</v>
      </c>
      <c r="D108" s="25" t="s">
        <v>6</v>
      </c>
      <c r="E108" s="26">
        <v>3200</v>
      </c>
      <c r="F108" s="26"/>
      <c r="G108" s="26"/>
      <c r="H108" s="26"/>
      <c r="I108" s="26">
        <f t="shared" si="7"/>
        <v>3200</v>
      </c>
      <c r="J108" s="26"/>
      <c r="K108" s="27">
        <f t="shared" si="11"/>
        <v>3200</v>
      </c>
    </row>
    <row r="109" spans="2:11" ht="26.4">
      <c r="B109" s="23">
        <f>+B107+0.01</f>
        <v>3.2499999999999947</v>
      </c>
      <c r="C109" s="24" t="s">
        <v>126</v>
      </c>
      <c r="D109" s="25" t="s">
        <v>6</v>
      </c>
      <c r="E109" s="26">
        <v>210000</v>
      </c>
      <c r="F109" s="26"/>
      <c r="G109" s="26"/>
      <c r="H109" s="26"/>
      <c r="I109" s="26">
        <f t="shared" si="7"/>
        <v>210000</v>
      </c>
      <c r="J109" s="26"/>
      <c r="K109" s="27">
        <f t="shared" si="11"/>
        <v>210000</v>
      </c>
    </row>
    <row r="110" spans="2:11" ht="26.4">
      <c r="B110" s="23">
        <f>+B109+0.01</f>
        <v>3.2599999999999945</v>
      </c>
      <c r="C110" s="24" t="s">
        <v>127</v>
      </c>
      <c r="D110" s="25" t="s">
        <v>128</v>
      </c>
      <c r="E110" s="26">
        <v>25000</v>
      </c>
      <c r="F110" s="26"/>
      <c r="G110" s="26"/>
      <c r="H110" s="26"/>
      <c r="I110" s="26">
        <f t="shared" si="7"/>
        <v>25000</v>
      </c>
      <c r="J110" s="26"/>
      <c r="K110" s="27">
        <f t="shared" si="11"/>
        <v>25000</v>
      </c>
    </row>
    <row r="111" spans="2:11">
      <c r="B111" s="23">
        <f>+B110+0.01</f>
        <v>3.2699999999999942</v>
      </c>
      <c r="C111" s="24" t="s">
        <v>129</v>
      </c>
      <c r="D111" s="25"/>
      <c r="E111" s="26">
        <v>1350</v>
      </c>
      <c r="F111" s="26"/>
      <c r="G111" s="26"/>
      <c r="H111" s="26"/>
      <c r="I111" s="26">
        <f t="shared" si="7"/>
        <v>1350</v>
      </c>
      <c r="J111" s="26"/>
      <c r="K111" s="27">
        <f t="shared" si="11"/>
        <v>1350</v>
      </c>
    </row>
    <row r="112" spans="2:11">
      <c r="B112" s="23">
        <f>+B110+0.01</f>
        <v>3.2699999999999942</v>
      </c>
      <c r="C112" s="24" t="s">
        <v>130</v>
      </c>
      <c r="D112" s="25" t="s">
        <v>6</v>
      </c>
      <c r="E112" s="26">
        <v>1750</v>
      </c>
      <c r="F112" s="26"/>
      <c r="G112" s="26"/>
      <c r="H112" s="26"/>
      <c r="I112" s="26">
        <f t="shared" si="7"/>
        <v>1750</v>
      </c>
      <c r="J112" s="26"/>
      <c r="K112" s="27">
        <f t="shared" si="11"/>
        <v>1750</v>
      </c>
    </row>
    <row r="113" spans="2:13" ht="26.4">
      <c r="B113" s="23">
        <f>+B112+0.01</f>
        <v>3.279999999999994</v>
      </c>
      <c r="C113" s="28" t="s">
        <v>21</v>
      </c>
      <c r="D113" s="25" t="s">
        <v>6</v>
      </c>
      <c r="E113" s="26">
        <v>2300</v>
      </c>
      <c r="F113" s="26"/>
      <c r="G113" s="26"/>
      <c r="H113" s="26"/>
      <c r="I113" s="26">
        <f t="shared" si="7"/>
        <v>2300</v>
      </c>
      <c r="J113" s="26"/>
      <c r="K113" s="27">
        <f t="shared" si="11"/>
        <v>2300</v>
      </c>
    </row>
    <row r="114" spans="2:13" s="17" customFormat="1" ht="26.4">
      <c r="B114" s="23">
        <f>+B113+0.01</f>
        <v>3.2899999999999938</v>
      </c>
      <c r="C114" s="28" t="s">
        <v>283</v>
      </c>
      <c r="D114" s="25" t="s">
        <v>3</v>
      </c>
      <c r="E114" s="26">
        <v>18000</v>
      </c>
      <c r="F114" s="26"/>
      <c r="G114" s="26"/>
      <c r="H114" s="26"/>
      <c r="I114" s="26">
        <f>+E114+G114+H114</f>
        <v>18000</v>
      </c>
      <c r="J114" s="26"/>
      <c r="K114" s="27">
        <f t="shared" si="11"/>
        <v>18000</v>
      </c>
      <c r="M114" s="41"/>
    </row>
    <row r="115" spans="2:13">
      <c r="B115" s="23">
        <f>+B113+0.01</f>
        <v>3.2899999999999938</v>
      </c>
      <c r="C115" s="24" t="s">
        <v>250</v>
      </c>
      <c r="D115" s="25" t="s">
        <v>6</v>
      </c>
      <c r="E115" s="26">
        <v>75000</v>
      </c>
      <c r="F115" s="26"/>
      <c r="G115" s="26"/>
      <c r="H115" s="26"/>
      <c r="I115" s="26">
        <f>+E115+G115+H115</f>
        <v>75000</v>
      </c>
      <c r="J115" s="26"/>
      <c r="K115" s="27">
        <f t="shared" si="11"/>
        <v>75000</v>
      </c>
    </row>
    <row r="116" spans="2:13" ht="26.4">
      <c r="B116" s="23">
        <f>+B113+0.01</f>
        <v>3.2899999999999938</v>
      </c>
      <c r="C116" s="24" t="s">
        <v>131</v>
      </c>
      <c r="D116" s="25" t="s">
        <v>6</v>
      </c>
      <c r="E116" s="26">
        <v>97500</v>
      </c>
      <c r="F116" s="26"/>
      <c r="G116" s="26"/>
      <c r="H116" s="26"/>
      <c r="I116" s="26">
        <f t="shared" si="7"/>
        <v>97500</v>
      </c>
      <c r="J116" s="26"/>
      <c r="K116" s="27">
        <f t="shared" si="11"/>
        <v>97500</v>
      </c>
    </row>
    <row r="117" spans="2:13" ht="26.4">
      <c r="B117" s="23">
        <f>+B116+0.01</f>
        <v>3.2999999999999936</v>
      </c>
      <c r="C117" s="24" t="s">
        <v>269</v>
      </c>
      <c r="D117" s="25" t="s">
        <v>6</v>
      </c>
      <c r="E117" s="26">
        <v>95000</v>
      </c>
      <c r="F117" s="26"/>
      <c r="G117" s="26"/>
      <c r="H117" s="26"/>
      <c r="I117" s="26">
        <f>+E117+G117+H117</f>
        <v>95000</v>
      </c>
      <c r="J117" s="26"/>
      <c r="K117" s="27">
        <f t="shared" si="11"/>
        <v>95000</v>
      </c>
    </row>
    <row r="118" spans="2:13">
      <c r="B118" s="23">
        <f>+B117+0.01</f>
        <v>3.3099999999999934</v>
      </c>
      <c r="C118" s="28" t="s">
        <v>18</v>
      </c>
      <c r="D118" s="25" t="s">
        <v>19</v>
      </c>
      <c r="E118" s="26">
        <v>80000</v>
      </c>
      <c r="F118" s="26"/>
      <c r="G118" s="26"/>
      <c r="H118" s="26"/>
      <c r="I118" s="26">
        <f t="shared" si="7"/>
        <v>80000</v>
      </c>
      <c r="J118" s="26"/>
      <c r="K118" s="27">
        <f t="shared" si="11"/>
        <v>80000</v>
      </c>
    </row>
    <row r="119" spans="2:13">
      <c r="B119" s="23">
        <f>+B117+0.01</f>
        <v>3.3099999999999934</v>
      </c>
      <c r="C119" s="28" t="s">
        <v>132</v>
      </c>
      <c r="D119" s="25" t="s">
        <v>5</v>
      </c>
      <c r="E119" s="26">
        <v>7500</v>
      </c>
      <c r="F119" s="26"/>
      <c r="G119" s="26"/>
      <c r="H119" s="26"/>
      <c r="I119" s="26">
        <f t="shared" si="7"/>
        <v>7500</v>
      </c>
      <c r="J119" s="26"/>
      <c r="K119" s="27">
        <f t="shared" si="11"/>
        <v>7500</v>
      </c>
    </row>
    <row r="120" spans="2:13">
      <c r="B120" s="23">
        <f>+B119+0.01</f>
        <v>3.3199999999999932</v>
      </c>
      <c r="C120" s="28" t="s">
        <v>28</v>
      </c>
      <c r="D120" s="25" t="s">
        <v>6</v>
      </c>
      <c r="E120" s="26">
        <v>60000</v>
      </c>
      <c r="F120" s="26"/>
      <c r="G120" s="26"/>
      <c r="H120" s="26"/>
      <c r="I120" s="26">
        <f t="shared" si="7"/>
        <v>60000</v>
      </c>
      <c r="J120" s="26"/>
      <c r="K120" s="27">
        <f t="shared" si="11"/>
        <v>60000</v>
      </c>
    </row>
    <row r="121" spans="2:13">
      <c r="B121" s="23">
        <f>+B120+0.01</f>
        <v>3.329999999999993</v>
      </c>
      <c r="C121" s="28" t="s">
        <v>26</v>
      </c>
      <c r="D121" s="25" t="s">
        <v>6</v>
      </c>
      <c r="E121" s="26">
        <v>70000</v>
      </c>
      <c r="F121" s="26"/>
      <c r="G121" s="26"/>
      <c r="H121" s="26"/>
      <c r="I121" s="26">
        <f t="shared" si="7"/>
        <v>70000</v>
      </c>
      <c r="J121" s="26"/>
      <c r="K121" s="27">
        <f t="shared" si="11"/>
        <v>70000</v>
      </c>
    </row>
    <row r="122" spans="2:13">
      <c r="B122" s="23">
        <f>+B120+0.01</f>
        <v>3.329999999999993</v>
      </c>
      <c r="C122" s="28" t="s">
        <v>23</v>
      </c>
      <c r="D122" s="25" t="s">
        <v>6</v>
      </c>
      <c r="E122" s="26">
        <v>80000</v>
      </c>
      <c r="F122" s="26"/>
      <c r="G122" s="26"/>
      <c r="H122" s="26"/>
      <c r="I122" s="26">
        <f t="shared" si="7"/>
        <v>80000</v>
      </c>
      <c r="J122" s="26"/>
      <c r="K122" s="27">
        <f t="shared" si="11"/>
        <v>80000</v>
      </c>
    </row>
    <row r="123" spans="2:13">
      <c r="B123" s="23">
        <f>+B122+0.01</f>
        <v>3.3399999999999928</v>
      </c>
      <c r="C123" s="28" t="s">
        <v>44</v>
      </c>
      <c r="D123" s="25" t="s">
        <v>6</v>
      </c>
      <c r="E123" s="26">
        <v>150000</v>
      </c>
      <c r="F123" s="26"/>
      <c r="G123" s="26"/>
      <c r="H123" s="26"/>
      <c r="I123" s="26">
        <f t="shared" si="7"/>
        <v>150000</v>
      </c>
      <c r="J123" s="26"/>
      <c r="K123" s="27">
        <f t="shared" si="11"/>
        <v>150000</v>
      </c>
    </row>
    <row r="124" spans="2:13">
      <c r="B124" s="23">
        <f>+B123+0.01</f>
        <v>3.3499999999999925</v>
      </c>
      <c r="C124" s="28" t="s">
        <v>133</v>
      </c>
      <c r="D124" s="25" t="s">
        <v>0</v>
      </c>
      <c r="E124" s="26">
        <v>390000</v>
      </c>
      <c r="F124" s="26"/>
      <c r="G124" s="26"/>
      <c r="H124" s="26"/>
      <c r="I124" s="26">
        <f t="shared" si="7"/>
        <v>390000</v>
      </c>
      <c r="J124" s="26"/>
      <c r="K124" s="27">
        <f t="shared" si="11"/>
        <v>390000</v>
      </c>
    </row>
    <row r="125" spans="2:13">
      <c r="B125" s="23">
        <f>+B123+0.01</f>
        <v>3.3499999999999925</v>
      </c>
      <c r="C125" s="24" t="s">
        <v>14</v>
      </c>
      <c r="D125" s="25" t="s">
        <v>2</v>
      </c>
      <c r="E125" s="26">
        <v>1900</v>
      </c>
      <c r="F125" s="26"/>
      <c r="G125" s="26"/>
      <c r="H125" s="26"/>
      <c r="I125" s="26">
        <f t="shared" si="7"/>
        <v>1900</v>
      </c>
      <c r="J125" s="26"/>
      <c r="K125" s="27">
        <f t="shared" si="11"/>
        <v>1900</v>
      </c>
    </row>
    <row r="126" spans="2:13">
      <c r="B126" s="23">
        <f>+B125+0.01</f>
        <v>3.3599999999999923</v>
      </c>
      <c r="C126" s="28" t="s">
        <v>267</v>
      </c>
      <c r="D126" s="25" t="s">
        <v>6</v>
      </c>
      <c r="E126" s="26">
        <v>4500</v>
      </c>
      <c r="F126" s="26"/>
      <c r="G126" s="26"/>
      <c r="H126" s="26"/>
      <c r="I126" s="26">
        <f>+E126+G126+H126</f>
        <v>4500</v>
      </c>
      <c r="J126" s="26"/>
      <c r="K126" s="27">
        <f t="shared" si="11"/>
        <v>4500</v>
      </c>
    </row>
    <row r="127" spans="2:13">
      <c r="B127" s="23">
        <f>+B126+0.01</f>
        <v>3.3699999999999921</v>
      </c>
      <c r="C127" s="28" t="s">
        <v>134</v>
      </c>
      <c r="D127" s="25" t="s">
        <v>6</v>
      </c>
      <c r="E127" s="26">
        <v>2700000</v>
      </c>
      <c r="F127" s="26"/>
      <c r="G127" s="26"/>
      <c r="H127" s="26"/>
      <c r="I127" s="26">
        <f t="shared" si="7"/>
        <v>2700000</v>
      </c>
      <c r="J127" s="26"/>
      <c r="K127" s="27">
        <f t="shared" si="11"/>
        <v>2700000</v>
      </c>
    </row>
    <row r="128" spans="2:13">
      <c r="B128" s="23">
        <f>+B126+0.01</f>
        <v>3.3699999999999921</v>
      </c>
      <c r="C128" s="28" t="s">
        <v>52</v>
      </c>
      <c r="D128" s="25" t="s">
        <v>6</v>
      </c>
      <c r="E128" s="26">
        <v>2900000</v>
      </c>
      <c r="F128" s="26"/>
      <c r="G128" s="26"/>
      <c r="H128" s="26"/>
      <c r="I128" s="26">
        <f t="shared" si="7"/>
        <v>2900000</v>
      </c>
      <c r="J128" s="26"/>
      <c r="K128" s="27">
        <f t="shared" si="11"/>
        <v>2900000</v>
      </c>
    </row>
    <row r="129" spans="2:11">
      <c r="B129" s="23">
        <f t="shared" ref="B129:B134" si="12">+B128+0.01</f>
        <v>3.3799999999999919</v>
      </c>
      <c r="C129" s="28" t="s">
        <v>214</v>
      </c>
      <c r="D129" s="25" t="s">
        <v>6</v>
      </c>
      <c r="E129" s="26">
        <v>750000</v>
      </c>
      <c r="F129" s="26"/>
      <c r="G129" s="26"/>
      <c r="H129" s="26"/>
      <c r="I129" s="26">
        <f t="shared" si="7"/>
        <v>750000</v>
      </c>
      <c r="J129" s="26"/>
      <c r="K129" s="27">
        <f t="shared" si="11"/>
        <v>750000</v>
      </c>
    </row>
    <row r="130" spans="2:11" ht="26.4">
      <c r="B130" s="23">
        <f t="shared" si="12"/>
        <v>3.3899999999999917</v>
      </c>
      <c r="C130" s="28" t="s">
        <v>135</v>
      </c>
      <c r="D130" s="25" t="s">
        <v>6</v>
      </c>
      <c r="E130" s="26">
        <v>200000</v>
      </c>
      <c r="F130" s="26"/>
      <c r="G130" s="26"/>
      <c r="H130" s="26"/>
      <c r="I130" s="26">
        <f t="shared" si="7"/>
        <v>200000</v>
      </c>
      <c r="J130" s="26"/>
      <c r="K130" s="27">
        <f t="shared" si="11"/>
        <v>200000</v>
      </c>
    </row>
    <row r="131" spans="2:11" s="17" customFormat="1" ht="16.5" customHeight="1">
      <c r="B131" s="23">
        <f t="shared" si="12"/>
        <v>3.3999999999999915</v>
      </c>
      <c r="C131" s="28" t="s">
        <v>280</v>
      </c>
      <c r="D131" s="25" t="s">
        <v>6</v>
      </c>
      <c r="E131" s="26">
        <v>4000</v>
      </c>
      <c r="F131" s="26"/>
      <c r="G131" s="26"/>
      <c r="H131" s="26"/>
      <c r="I131" s="26">
        <f>+E131+G131+H131</f>
        <v>4000</v>
      </c>
      <c r="J131" s="26"/>
      <c r="K131" s="27">
        <f t="shared" si="11"/>
        <v>4000</v>
      </c>
    </row>
    <row r="132" spans="2:11" s="17" customFormat="1" ht="15" customHeight="1">
      <c r="B132" s="23">
        <f t="shared" si="12"/>
        <v>3.4099999999999913</v>
      </c>
      <c r="C132" s="28" t="s">
        <v>281</v>
      </c>
      <c r="D132" s="25" t="s">
        <v>6</v>
      </c>
      <c r="E132" s="26">
        <v>4500</v>
      </c>
      <c r="F132" s="26"/>
      <c r="G132" s="26"/>
      <c r="H132" s="26"/>
      <c r="I132" s="26">
        <f>+E132+G132+H132</f>
        <v>4500</v>
      </c>
      <c r="J132" s="26"/>
      <c r="K132" s="27">
        <f t="shared" si="11"/>
        <v>4500</v>
      </c>
    </row>
    <row r="133" spans="2:11">
      <c r="B133" s="23">
        <f t="shared" si="12"/>
        <v>3.419999999999991</v>
      </c>
      <c r="C133" s="28" t="s">
        <v>36</v>
      </c>
      <c r="D133" s="25" t="s">
        <v>19</v>
      </c>
      <c r="E133" s="26">
        <v>110000</v>
      </c>
      <c r="F133" s="26"/>
      <c r="G133" s="26"/>
      <c r="H133" s="26"/>
      <c r="I133" s="26">
        <f t="shared" si="7"/>
        <v>110000</v>
      </c>
      <c r="J133" s="26"/>
      <c r="K133" s="27">
        <f t="shared" si="11"/>
        <v>110000</v>
      </c>
    </row>
    <row r="134" spans="2:11">
      <c r="B134" s="23">
        <f t="shared" si="12"/>
        <v>3.4299999999999908</v>
      </c>
      <c r="C134" s="24" t="s">
        <v>136</v>
      </c>
      <c r="D134" s="25" t="s">
        <v>5</v>
      </c>
      <c r="E134" s="26">
        <v>2900</v>
      </c>
      <c r="F134" s="26"/>
      <c r="G134" s="26"/>
      <c r="H134" s="26"/>
      <c r="I134" s="26">
        <f t="shared" si="7"/>
        <v>2900</v>
      </c>
      <c r="J134" s="26"/>
      <c r="K134" s="27">
        <f t="shared" si="11"/>
        <v>2900</v>
      </c>
    </row>
    <row r="135" spans="2:11">
      <c r="B135" s="23">
        <f>+B134+0.01</f>
        <v>3.4399999999999906</v>
      </c>
      <c r="C135" s="28" t="s">
        <v>41</v>
      </c>
      <c r="D135" s="25" t="s">
        <v>6</v>
      </c>
      <c r="E135" s="26">
        <v>2300</v>
      </c>
      <c r="F135" s="26"/>
      <c r="G135" s="26"/>
      <c r="H135" s="26"/>
      <c r="I135" s="26">
        <f t="shared" si="7"/>
        <v>2300</v>
      </c>
      <c r="J135" s="26"/>
      <c r="K135" s="27">
        <f t="shared" si="11"/>
        <v>2300</v>
      </c>
    </row>
    <row r="136" spans="2:11">
      <c r="B136" s="23">
        <f>+B134+0.01</f>
        <v>3.4399999999999906</v>
      </c>
      <c r="C136" s="28" t="s">
        <v>137</v>
      </c>
      <c r="D136" s="25" t="s">
        <v>6</v>
      </c>
      <c r="E136" s="26">
        <v>31000</v>
      </c>
      <c r="F136" s="26"/>
      <c r="G136" s="26"/>
      <c r="H136" s="26"/>
      <c r="I136" s="26">
        <f t="shared" si="7"/>
        <v>31000</v>
      </c>
      <c r="J136" s="26"/>
      <c r="K136" s="27">
        <f t="shared" si="11"/>
        <v>31000</v>
      </c>
    </row>
    <row r="137" spans="2:11">
      <c r="B137" s="23">
        <f>+B136+0.01</f>
        <v>3.4499999999999904</v>
      </c>
      <c r="C137" s="28" t="s">
        <v>138</v>
      </c>
      <c r="D137" s="25" t="s">
        <v>6</v>
      </c>
      <c r="E137" s="26">
        <v>32000</v>
      </c>
      <c r="F137" s="26"/>
      <c r="G137" s="26"/>
      <c r="H137" s="26"/>
      <c r="I137" s="26">
        <f t="shared" si="7"/>
        <v>32000</v>
      </c>
      <c r="J137" s="26"/>
      <c r="K137" s="27">
        <f t="shared" si="11"/>
        <v>32000</v>
      </c>
    </row>
    <row r="138" spans="2:11" ht="26.4">
      <c r="B138" s="23">
        <f>+B137+0.01</f>
        <v>3.4599999999999902</v>
      </c>
      <c r="C138" s="28" t="s">
        <v>261</v>
      </c>
      <c r="D138" s="25" t="s">
        <v>6</v>
      </c>
      <c r="E138" s="26">
        <v>195000</v>
      </c>
      <c r="F138" s="26"/>
      <c r="G138" s="26"/>
      <c r="H138" s="26"/>
      <c r="I138" s="26">
        <f>+E138+G138+H138</f>
        <v>195000</v>
      </c>
      <c r="J138" s="26"/>
      <c r="K138" s="27">
        <f t="shared" si="11"/>
        <v>195000</v>
      </c>
    </row>
    <row r="139" spans="2:11" ht="26.4">
      <c r="B139" s="23">
        <f>+B137+0.01</f>
        <v>3.4599999999999902</v>
      </c>
      <c r="C139" s="28" t="s">
        <v>262</v>
      </c>
      <c r="D139" s="25" t="s">
        <v>0</v>
      </c>
      <c r="E139" s="26">
        <v>65000</v>
      </c>
      <c r="F139" s="26"/>
      <c r="G139" s="26"/>
      <c r="H139" s="26"/>
      <c r="I139" s="26">
        <f>+E139+G139+H139</f>
        <v>65000</v>
      </c>
      <c r="J139" s="26"/>
      <c r="K139" s="27">
        <f t="shared" si="11"/>
        <v>65000</v>
      </c>
    </row>
    <row r="140" spans="2:11" ht="26.4">
      <c r="B140" s="23">
        <f>+B139+0.01</f>
        <v>3.46999999999999</v>
      </c>
      <c r="C140" s="24" t="s">
        <v>139</v>
      </c>
      <c r="D140" s="25" t="s">
        <v>1</v>
      </c>
      <c r="E140" s="26">
        <v>6500</v>
      </c>
      <c r="F140" s="26"/>
      <c r="G140" s="26"/>
      <c r="H140" s="26"/>
      <c r="I140" s="26">
        <f t="shared" si="7"/>
        <v>6500</v>
      </c>
      <c r="J140" s="26"/>
      <c r="K140" s="27">
        <f t="shared" si="11"/>
        <v>6500</v>
      </c>
    </row>
    <row r="141" spans="2:11" ht="26.4">
      <c r="B141" s="23">
        <f>+B140+0.01</f>
        <v>3.4799999999999898</v>
      </c>
      <c r="C141" s="24" t="s">
        <v>42</v>
      </c>
      <c r="D141" s="25" t="s">
        <v>6</v>
      </c>
      <c r="E141" s="26">
        <v>4080</v>
      </c>
      <c r="F141" s="26"/>
      <c r="G141" s="26"/>
      <c r="H141" s="26"/>
      <c r="I141" s="26">
        <f t="shared" si="7"/>
        <v>4080</v>
      </c>
      <c r="J141" s="26"/>
      <c r="K141" s="27">
        <f t="shared" si="11"/>
        <v>4080</v>
      </c>
    </row>
    <row r="142" spans="2:11">
      <c r="B142" s="23">
        <f>+B140+0.01</f>
        <v>3.4799999999999898</v>
      </c>
      <c r="C142" s="28" t="s">
        <v>140</v>
      </c>
      <c r="D142" s="25" t="s">
        <v>6</v>
      </c>
      <c r="E142" s="26">
        <v>4080</v>
      </c>
      <c r="F142" s="26"/>
      <c r="G142" s="26"/>
      <c r="H142" s="26"/>
      <c r="I142" s="26">
        <f t="shared" si="7"/>
        <v>4080</v>
      </c>
      <c r="J142" s="26"/>
      <c r="K142" s="30">
        <f t="shared" si="11"/>
        <v>4080</v>
      </c>
    </row>
    <row r="143" spans="2:11">
      <c r="B143" s="23">
        <f>+B142+0.01</f>
        <v>3.4899999999999896</v>
      </c>
      <c r="C143" s="28" t="s">
        <v>141</v>
      </c>
      <c r="D143" s="25" t="s">
        <v>6</v>
      </c>
      <c r="E143" s="26">
        <v>4080</v>
      </c>
      <c r="F143" s="26"/>
      <c r="G143" s="26"/>
      <c r="H143" s="26"/>
      <c r="I143" s="26">
        <f t="shared" si="7"/>
        <v>4080</v>
      </c>
      <c r="J143" s="26"/>
      <c r="K143" s="30">
        <f t="shared" si="11"/>
        <v>4080</v>
      </c>
    </row>
    <row r="144" spans="2:11">
      <c r="B144" s="23">
        <f>+B143+0.01</f>
        <v>3.4999999999999893</v>
      </c>
      <c r="C144" s="28" t="s">
        <v>142</v>
      </c>
      <c r="D144" s="25" t="s">
        <v>6</v>
      </c>
      <c r="E144" s="26">
        <v>4080</v>
      </c>
      <c r="F144" s="26"/>
      <c r="G144" s="26"/>
      <c r="H144" s="26"/>
      <c r="I144" s="26">
        <f t="shared" si="7"/>
        <v>4080</v>
      </c>
      <c r="J144" s="26"/>
      <c r="K144" s="30">
        <f t="shared" si="11"/>
        <v>4080</v>
      </c>
    </row>
    <row r="145" spans="2:13">
      <c r="B145" s="23">
        <f>+B143+0.01</f>
        <v>3.4999999999999893</v>
      </c>
      <c r="C145" s="28" t="s">
        <v>143</v>
      </c>
      <c r="D145" s="25" t="s">
        <v>6</v>
      </c>
      <c r="E145" s="26">
        <v>4080</v>
      </c>
      <c r="F145" s="26"/>
      <c r="G145" s="26"/>
      <c r="H145" s="26"/>
      <c r="I145" s="26">
        <f t="shared" si="7"/>
        <v>4080</v>
      </c>
      <c r="J145" s="26"/>
      <c r="K145" s="30">
        <f t="shared" si="11"/>
        <v>4080</v>
      </c>
    </row>
    <row r="146" spans="2:13">
      <c r="B146" s="23">
        <f>+B145+0.01</f>
        <v>3.5099999999999891</v>
      </c>
      <c r="C146" s="28" t="s">
        <v>233</v>
      </c>
      <c r="D146" s="25" t="s">
        <v>6</v>
      </c>
      <c r="E146" s="26">
        <v>98000</v>
      </c>
      <c r="F146" s="26"/>
      <c r="G146" s="26"/>
      <c r="H146" s="26"/>
      <c r="I146" s="26">
        <f t="shared" ref="I146:I154" si="13">+E146+G146+H146</f>
        <v>98000</v>
      </c>
      <c r="J146" s="26"/>
      <c r="K146" s="27">
        <f t="shared" ref="K146:K154" si="14">+I146+J146</f>
        <v>98000</v>
      </c>
    </row>
    <row r="147" spans="2:13">
      <c r="B147" s="23">
        <f>+B146+0.01</f>
        <v>3.5199999999999889</v>
      </c>
      <c r="C147" s="28" t="s">
        <v>234</v>
      </c>
      <c r="D147" s="25" t="s">
        <v>6</v>
      </c>
      <c r="E147" s="26">
        <v>79000</v>
      </c>
      <c r="F147" s="26"/>
      <c r="G147" s="26"/>
      <c r="H147" s="26"/>
      <c r="I147" s="26">
        <f t="shared" si="13"/>
        <v>79000</v>
      </c>
      <c r="J147" s="26"/>
      <c r="K147" s="27">
        <f t="shared" si="14"/>
        <v>79000</v>
      </c>
    </row>
    <row r="148" spans="2:13">
      <c r="B148" s="23">
        <f>+B146+0.01</f>
        <v>3.5199999999999889</v>
      </c>
      <c r="C148" s="28" t="s">
        <v>235</v>
      </c>
      <c r="D148" s="25" t="s">
        <v>6</v>
      </c>
      <c r="E148" s="26">
        <v>58000</v>
      </c>
      <c r="F148" s="26"/>
      <c r="G148" s="26"/>
      <c r="H148" s="26"/>
      <c r="I148" s="26">
        <f t="shared" si="13"/>
        <v>58000</v>
      </c>
      <c r="J148" s="26"/>
      <c r="K148" s="27">
        <f t="shared" si="14"/>
        <v>58000</v>
      </c>
    </row>
    <row r="149" spans="2:13">
      <c r="B149" s="23">
        <f>+B148+0.01</f>
        <v>3.5299999999999887</v>
      </c>
      <c r="C149" s="28" t="s">
        <v>236</v>
      </c>
      <c r="D149" s="25" t="s">
        <v>6</v>
      </c>
      <c r="E149" s="26">
        <v>27000</v>
      </c>
      <c r="F149" s="26"/>
      <c r="G149" s="26"/>
      <c r="H149" s="26"/>
      <c r="I149" s="26">
        <f t="shared" si="13"/>
        <v>27000</v>
      </c>
      <c r="J149" s="26"/>
      <c r="K149" s="27">
        <f t="shared" si="14"/>
        <v>27000</v>
      </c>
    </row>
    <row r="150" spans="2:13">
      <c r="B150" s="23">
        <f>+B149+0.01</f>
        <v>3.5399999999999885</v>
      </c>
      <c r="C150" s="28" t="s">
        <v>237</v>
      </c>
      <c r="D150" s="25" t="s">
        <v>6</v>
      </c>
      <c r="E150" s="26">
        <v>14500</v>
      </c>
      <c r="F150" s="26"/>
      <c r="G150" s="26"/>
      <c r="H150" s="26"/>
      <c r="I150" s="26">
        <f t="shared" si="13"/>
        <v>14500</v>
      </c>
      <c r="J150" s="26"/>
      <c r="K150" s="27">
        <f t="shared" si="14"/>
        <v>14500</v>
      </c>
    </row>
    <row r="151" spans="2:13">
      <c r="B151" s="23">
        <f>+B149+0.01</f>
        <v>3.5399999999999885</v>
      </c>
      <c r="C151" s="28" t="s">
        <v>154</v>
      </c>
      <c r="D151" s="25" t="s">
        <v>6</v>
      </c>
      <c r="E151" s="26">
        <v>10200</v>
      </c>
      <c r="F151" s="26"/>
      <c r="G151" s="26"/>
      <c r="H151" s="26"/>
      <c r="I151" s="26">
        <f t="shared" si="13"/>
        <v>10200</v>
      </c>
      <c r="J151" s="26"/>
      <c r="K151" s="27">
        <f t="shared" si="14"/>
        <v>10200</v>
      </c>
    </row>
    <row r="152" spans="2:13" ht="26.4">
      <c r="B152" s="23">
        <f>+B151+0.01</f>
        <v>3.5499999999999883</v>
      </c>
      <c r="C152" s="28" t="s">
        <v>155</v>
      </c>
      <c r="D152" s="25" t="s">
        <v>5</v>
      </c>
      <c r="E152" s="26">
        <v>190000</v>
      </c>
      <c r="F152" s="26"/>
      <c r="G152" s="26"/>
      <c r="H152" s="26"/>
      <c r="I152" s="26">
        <f t="shared" si="13"/>
        <v>190000</v>
      </c>
      <c r="J152" s="26"/>
      <c r="K152" s="27">
        <f t="shared" si="14"/>
        <v>190000</v>
      </c>
    </row>
    <row r="153" spans="2:13" ht="26.4">
      <c r="B153" s="23">
        <f>+B152+0.01</f>
        <v>3.5599999999999881</v>
      </c>
      <c r="C153" s="28" t="s">
        <v>279</v>
      </c>
      <c r="D153" s="25" t="s">
        <v>5</v>
      </c>
      <c r="E153" s="26">
        <v>145000</v>
      </c>
      <c r="F153" s="26"/>
      <c r="G153" s="26"/>
      <c r="H153" s="26"/>
      <c r="I153" s="26">
        <f>+E153+G153+H153</f>
        <v>145000</v>
      </c>
      <c r="J153" s="26"/>
      <c r="K153" s="27">
        <f>+I153+J153</f>
        <v>145000</v>
      </c>
    </row>
    <row r="154" spans="2:13">
      <c r="B154" s="23">
        <f>+B194+0.01</f>
        <v>3.5699999999999878</v>
      </c>
      <c r="C154" s="24" t="s">
        <v>35</v>
      </c>
      <c r="D154" s="25" t="s">
        <v>6</v>
      </c>
      <c r="E154" s="26">
        <v>6500</v>
      </c>
      <c r="F154" s="26"/>
      <c r="G154" s="26"/>
      <c r="H154" s="26"/>
      <c r="I154" s="26">
        <f t="shared" si="13"/>
        <v>6500</v>
      </c>
      <c r="J154" s="26"/>
      <c r="K154" s="27">
        <f t="shared" si="14"/>
        <v>6500</v>
      </c>
    </row>
    <row r="155" spans="2:13" ht="14.4" thickBot="1">
      <c r="B155" s="449"/>
      <c r="C155" s="449"/>
      <c r="D155" s="449"/>
      <c r="E155" s="449"/>
      <c r="F155" s="449"/>
      <c r="G155" s="449"/>
      <c r="H155" s="449"/>
      <c r="I155" s="449"/>
      <c r="J155" s="449"/>
      <c r="K155" s="449"/>
    </row>
    <row r="156" spans="2:13" ht="14.4" thickBot="1">
      <c r="B156" s="22">
        <v>4</v>
      </c>
      <c r="C156" s="459" t="s">
        <v>227</v>
      </c>
      <c r="D156" s="460"/>
      <c r="E156" s="460"/>
      <c r="F156" s="460"/>
      <c r="G156" s="460"/>
      <c r="H156" s="460"/>
      <c r="I156" s="460"/>
      <c r="J156" s="460"/>
      <c r="K156" s="461"/>
    </row>
    <row r="157" spans="2:13">
      <c r="B157" s="449"/>
      <c r="C157" s="449"/>
      <c r="D157" s="449"/>
      <c r="E157" s="449"/>
      <c r="F157" s="449"/>
      <c r="G157" s="449"/>
      <c r="H157" s="449"/>
      <c r="I157" s="449"/>
      <c r="J157" s="449"/>
      <c r="K157" s="449"/>
    </row>
    <row r="158" spans="2:13">
      <c r="B158" s="23">
        <f>+B155+0.01</f>
        <v>0.01</v>
      </c>
      <c r="C158" s="24" t="s">
        <v>228</v>
      </c>
      <c r="D158" s="25" t="s">
        <v>0</v>
      </c>
      <c r="E158" s="26">
        <f>(93000*1.075)/6</f>
        <v>16662.5</v>
      </c>
      <c r="F158" s="26"/>
      <c r="G158" s="26">
        <v>250</v>
      </c>
      <c r="H158" s="26"/>
      <c r="I158" s="26">
        <f>+E158+G158+H158</f>
        <v>16912.5</v>
      </c>
      <c r="J158" s="26"/>
      <c r="K158" s="27">
        <f t="shared" ref="K158:K170" si="15">+I158+J158</f>
        <v>16912.5</v>
      </c>
      <c r="M158" s="8"/>
    </row>
    <row r="159" spans="2:13">
      <c r="B159" s="23">
        <f>+B156+0.01</f>
        <v>4.01</v>
      </c>
      <c r="C159" s="24" t="s">
        <v>229</v>
      </c>
      <c r="D159" s="25" t="s">
        <v>0</v>
      </c>
      <c r="E159" s="26">
        <f>(43700*1.075)/6</f>
        <v>7829.583333333333</v>
      </c>
      <c r="F159" s="26"/>
      <c r="G159" s="26"/>
      <c r="H159" s="26"/>
      <c r="I159" s="26">
        <f>+E159+G159+H159</f>
        <v>7829.583333333333</v>
      </c>
      <c r="J159" s="26"/>
      <c r="K159" s="27">
        <f t="shared" si="15"/>
        <v>7829.583333333333</v>
      </c>
      <c r="M159" s="8"/>
    </row>
    <row r="160" spans="2:13" ht="26.4">
      <c r="B160" s="23">
        <f>+B157+0.01</f>
        <v>0.01</v>
      </c>
      <c r="C160" s="24" t="s">
        <v>230</v>
      </c>
      <c r="D160" s="25" t="s">
        <v>0</v>
      </c>
      <c r="E160" s="26">
        <f>(38400*1.075)/6</f>
        <v>6880</v>
      </c>
      <c r="F160" s="26"/>
      <c r="G160" s="26"/>
      <c r="H160" s="26"/>
      <c r="I160" s="26">
        <f>+E160+G160+H160</f>
        <v>6880</v>
      </c>
      <c r="J160" s="26"/>
      <c r="K160" s="27">
        <f t="shared" si="15"/>
        <v>6880</v>
      </c>
      <c r="M160" s="8"/>
    </row>
    <row r="161" spans="2:13">
      <c r="B161" s="23">
        <f>+B158+0.01</f>
        <v>0.02</v>
      </c>
      <c r="C161" s="24" t="s">
        <v>231</v>
      </c>
      <c r="D161" s="25" t="s">
        <v>0</v>
      </c>
      <c r="E161" s="26">
        <f>(17400*1.075)/6</f>
        <v>3117.5</v>
      </c>
      <c r="F161" s="26"/>
      <c r="G161" s="26"/>
      <c r="H161" s="26"/>
      <c r="I161" s="26">
        <f>+E161+G161+H161</f>
        <v>3117.5</v>
      </c>
      <c r="J161" s="26"/>
      <c r="K161" s="27">
        <f t="shared" si="15"/>
        <v>3117.5</v>
      </c>
      <c r="M161" s="8"/>
    </row>
    <row r="162" spans="2:13" ht="26.4">
      <c r="B162" s="23">
        <f>+B159+0.01</f>
        <v>4.0199999999999996</v>
      </c>
      <c r="C162" s="24" t="s">
        <v>232</v>
      </c>
      <c r="D162" s="25" t="s">
        <v>0</v>
      </c>
      <c r="E162" s="26">
        <f>(17400*1.075)/6</f>
        <v>3117.5</v>
      </c>
      <c r="F162" s="26"/>
      <c r="G162" s="26"/>
      <c r="H162" s="26"/>
      <c r="I162" s="26">
        <f>+E162+G162+H162</f>
        <v>3117.5</v>
      </c>
      <c r="J162" s="26"/>
      <c r="K162" s="27">
        <f t="shared" si="15"/>
        <v>3117.5</v>
      </c>
      <c r="M162" s="8"/>
    </row>
    <row r="163" spans="2:13" ht="26.4">
      <c r="B163" s="23">
        <f>+B156+0.01</f>
        <v>4.01</v>
      </c>
      <c r="C163" s="24" t="s">
        <v>37</v>
      </c>
      <c r="D163" s="25" t="s">
        <v>0</v>
      </c>
      <c r="E163" s="26">
        <v>2500</v>
      </c>
      <c r="F163" s="26"/>
      <c r="G163" s="26"/>
      <c r="H163" s="26"/>
      <c r="I163" s="26">
        <f t="shared" si="7"/>
        <v>2500</v>
      </c>
      <c r="J163" s="26"/>
      <c r="K163" s="27">
        <f t="shared" si="15"/>
        <v>2500</v>
      </c>
    </row>
    <row r="164" spans="2:13">
      <c r="B164" s="23">
        <f>+B166+0.01</f>
        <v>4.0299999999999994</v>
      </c>
      <c r="C164" s="28" t="s">
        <v>145</v>
      </c>
      <c r="D164" s="25" t="s">
        <v>6</v>
      </c>
      <c r="E164" s="26">
        <f>2267*3</f>
        <v>6801</v>
      </c>
      <c r="F164" s="26"/>
      <c r="G164" s="26"/>
      <c r="H164" s="26"/>
      <c r="I164" s="26">
        <f t="shared" si="7"/>
        <v>6801</v>
      </c>
      <c r="J164" s="26"/>
      <c r="K164" s="27">
        <f t="shared" si="15"/>
        <v>6801</v>
      </c>
    </row>
    <row r="165" spans="2:13" ht="26.4">
      <c r="B165" s="23">
        <f>+B166+0.01</f>
        <v>4.0299999999999994</v>
      </c>
      <c r="C165" s="28" t="s">
        <v>218</v>
      </c>
      <c r="D165" s="25" t="s">
        <v>6</v>
      </c>
      <c r="E165" s="26">
        <f>3559*1.1</f>
        <v>3914.9</v>
      </c>
      <c r="F165" s="26"/>
      <c r="G165" s="26"/>
      <c r="H165" s="26"/>
      <c r="I165" s="26">
        <f>+E165+G165+H165</f>
        <v>3914.9</v>
      </c>
      <c r="J165" s="26"/>
      <c r="K165" s="30">
        <f t="shared" si="15"/>
        <v>3914.9</v>
      </c>
    </row>
    <row r="166" spans="2:13" ht="26.4">
      <c r="B166" s="23">
        <f>+B163+0.01</f>
        <v>4.0199999999999996</v>
      </c>
      <c r="C166" s="28" t="s">
        <v>144</v>
      </c>
      <c r="D166" s="25" t="s">
        <v>6</v>
      </c>
      <c r="E166" s="26">
        <f>7015*1.1</f>
        <v>7716.5000000000009</v>
      </c>
      <c r="F166" s="26"/>
      <c r="G166" s="26"/>
      <c r="H166" s="26"/>
      <c r="I166" s="26">
        <f>+E166+G166+H166</f>
        <v>7716.5000000000009</v>
      </c>
      <c r="J166" s="26"/>
      <c r="K166" s="27">
        <f t="shared" si="15"/>
        <v>7716.5000000000009</v>
      </c>
    </row>
    <row r="167" spans="2:13" ht="26.4">
      <c r="B167" s="23">
        <f>+B164+0.01</f>
        <v>4.0399999999999991</v>
      </c>
      <c r="C167" s="28" t="s">
        <v>220</v>
      </c>
      <c r="D167" s="25" t="s">
        <v>6</v>
      </c>
      <c r="E167" s="26">
        <f>10788*1.1</f>
        <v>11866.800000000001</v>
      </c>
      <c r="F167" s="26"/>
      <c r="G167" s="26"/>
      <c r="H167" s="26"/>
      <c r="I167" s="26">
        <f t="shared" si="7"/>
        <v>11866.800000000001</v>
      </c>
      <c r="J167" s="26"/>
      <c r="K167" s="30">
        <f t="shared" si="15"/>
        <v>11866.800000000001</v>
      </c>
    </row>
    <row r="168" spans="2:13" ht="26.4">
      <c r="B168" s="23">
        <f>+B167+0.01</f>
        <v>4.0499999999999989</v>
      </c>
      <c r="C168" s="28" t="s">
        <v>219</v>
      </c>
      <c r="D168" s="25" t="s">
        <v>6</v>
      </c>
      <c r="E168" s="26">
        <f>17000*1.1</f>
        <v>18700</v>
      </c>
      <c r="F168" s="26"/>
      <c r="G168" s="26"/>
      <c r="H168" s="26"/>
      <c r="I168" s="26">
        <f t="shared" ref="I168:I185" si="16">+E168+G168+H168</f>
        <v>18700</v>
      </c>
      <c r="J168" s="26"/>
      <c r="K168" s="30">
        <f t="shared" si="15"/>
        <v>18700</v>
      </c>
    </row>
    <row r="169" spans="2:13">
      <c r="B169" s="23">
        <f>+B167+0.01</f>
        <v>4.0499999999999989</v>
      </c>
      <c r="C169" s="28" t="s">
        <v>146</v>
      </c>
      <c r="D169" s="25" t="s">
        <v>6</v>
      </c>
      <c r="E169" s="26">
        <f>24126*1.15</f>
        <v>27744.899999999998</v>
      </c>
      <c r="F169" s="26"/>
      <c r="G169" s="26"/>
      <c r="H169" s="26"/>
      <c r="I169" s="26">
        <f t="shared" si="16"/>
        <v>27744.899999999998</v>
      </c>
      <c r="J169" s="26"/>
      <c r="K169" s="27">
        <f t="shared" si="15"/>
        <v>27744.899999999998</v>
      </c>
    </row>
    <row r="170" spans="2:13">
      <c r="B170" s="23">
        <f>+B168+0.01</f>
        <v>4.0599999999999987</v>
      </c>
      <c r="C170" s="28" t="s">
        <v>213</v>
      </c>
      <c r="D170" s="25" t="s">
        <v>6</v>
      </c>
      <c r="E170" s="26">
        <f>15510*1.15</f>
        <v>17836.5</v>
      </c>
      <c r="F170" s="26"/>
      <c r="G170" s="26"/>
      <c r="H170" s="26"/>
      <c r="I170" s="26">
        <f>+E170+G170+H170</f>
        <v>17836.5</v>
      </c>
      <c r="J170" s="26"/>
      <c r="K170" s="27">
        <f t="shared" si="15"/>
        <v>17836.5</v>
      </c>
    </row>
    <row r="171" spans="2:13">
      <c r="B171" s="23">
        <f>+B169+0.01</f>
        <v>4.0599999999999987</v>
      </c>
      <c r="C171" s="28" t="s">
        <v>147</v>
      </c>
      <c r="D171" s="25" t="s">
        <v>6</v>
      </c>
      <c r="E171" s="26">
        <f>20508*1.15</f>
        <v>23584.199999999997</v>
      </c>
      <c r="F171" s="26"/>
      <c r="G171" s="26"/>
      <c r="H171" s="26"/>
      <c r="I171" s="26">
        <f t="shared" si="16"/>
        <v>23584.199999999997</v>
      </c>
      <c r="J171" s="26"/>
      <c r="K171" s="27">
        <f t="shared" ref="K171:K185" si="17">+I171+J171</f>
        <v>23584.199999999997</v>
      </c>
    </row>
    <row r="172" spans="2:13">
      <c r="B172" s="23">
        <f>+B171+0.01</f>
        <v>4.0699999999999985</v>
      </c>
      <c r="C172" s="24" t="s">
        <v>148</v>
      </c>
      <c r="D172" s="23" t="s">
        <v>6</v>
      </c>
      <c r="E172" s="26">
        <f>36030*1.15</f>
        <v>41434.5</v>
      </c>
      <c r="F172" s="26"/>
      <c r="G172" s="26"/>
      <c r="H172" s="26"/>
      <c r="I172" s="26">
        <f t="shared" si="16"/>
        <v>41434.5</v>
      </c>
      <c r="J172" s="26"/>
      <c r="K172" s="27">
        <f t="shared" si="17"/>
        <v>41434.5</v>
      </c>
    </row>
    <row r="173" spans="2:13">
      <c r="B173" s="23">
        <f>+B172+0.01</f>
        <v>4.0799999999999983</v>
      </c>
      <c r="C173" s="28" t="s">
        <v>149</v>
      </c>
      <c r="D173" s="25" t="s">
        <v>6</v>
      </c>
      <c r="E173" s="26">
        <v>50000</v>
      </c>
      <c r="F173" s="26"/>
      <c r="G173" s="26"/>
      <c r="H173" s="26"/>
      <c r="I173" s="26">
        <f t="shared" si="16"/>
        <v>50000</v>
      </c>
      <c r="J173" s="26"/>
      <c r="K173" s="27">
        <f t="shared" si="17"/>
        <v>50000</v>
      </c>
    </row>
    <row r="174" spans="2:13">
      <c r="B174" s="23">
        <f>+B173+0.01</f>
        <v>4.0899999999999981</v>
      </c>
      <c r="C174" s="28" t="s">
        <v>150</v>
      </c>
      <c r="D174" s="25" t="s">
        <v>6</v>
      </c>
      <c r="E174" s="26">
        <f>50214*1.15</f>
        <v>57746.1</v>
      </c>
      <c r="F174" s="26"/>
      <c r="G174" s="26"/>
      <c r="H174" s="26"/>
      <c r="I174" s="26">
        <f t="shared" si="16"/>
        <v>57746.1</v>
      </c>
      <c r="J174" s="26"/>
      <c r="K174" s="27">
        <f t="shared" si="17"/>
        <v>57746.1</v>
      </c>
    </row>
    <row r="175" spans="2:13">
      <c r="B175" s="23">
        <f>+B174+0.01</f>
        <v>4.0999999999999979</v>
      </c>
      <c r="C175" s="28" t="s">
        <v>151</v>
      </c>
      <c r="D175" s="25" t="s">
        <v>6</v>
      </c>
      <c r="E175" s="26">
        <v>94000</v>
      </c>
      <c r="F175" s="26"/>
      <c r="G175" s="26"/>
      <c r="H175" s="26"/>
      <c r="I175" s="26">
        <f t="shared" si="16"/>
        <v>94000</v>
      </c>
      <c r="J175" s="26"/>
      <c r="K175" s="27">
        <f t="shared" si="17"/>
        <v>94000</v>
      </c>
    </row>
    <row r="176" spans="2:13">
      <c r="B176" s="23">
        <f>+B175+0.01</f>
        <v>4.1099999999999977</v>
      </c>
      <c r="C176" s="28" t="s">
        <v>152</v>
      </c>
      <c r="D176" s="25" t="s">
        <v>6</v>
      </c>
      <c r="E176" s="26">
        <f>106138*1.15</f>
        <v>122058.7</v>
      </c>
      <c r="F176" s="26"/>
      <c r="G176" s="26"/>
      <c r="H176" s="26"/>
      <c r="I176" s="26">
        <f t="shared" si="16"/>
        <v>122058.7</v>
      </c>
      <c r="J176" s="26"/>
      <c r="K176" s="27">
        <f t="shared" si="17"/>
        <v>122058.7</v>
      </c>
    </row>
    <row r="177" spans="2:11">
      <c r="B177" s="23">
        <f t="shared" ref="B177:B182" si="18">+B175+0.01</f>
        <v>4.1099999999999977</v>
      </c>
      <c r="C177" s="28" t="s">
        <v>238</v>
      </c>
      <c r="D177" s="25" t="s">
        <v>6</v>
      </c>
      <c r="E177" s="26">
        <f>6789*1.15</f>
        <v>7807.3499999999995</v>
      </c>
      <c r="F177" s="26"/>
      <c r="G177" s="26"/>
      <c r="H177" s="26"/>
      <c r="I177" s="26">
        <f t="shared" ref="I177:I183" si="19">+E177+G177+H177</f>
        <v>7807.3499999999995</v>
      </c>
      <c r="J177" s="26"/>
      <c r="K177" s="27">
        <f t="shared" ref="K177:K183" si="20">+I177+J177</f>
        <v>7807.3499999999995</v>
      </c>
    </row>
    <row r="178" spans="2:11">
      <c r="B178" s="23">
        <f t="shared" si="18"/>
        <v>4.1199999999999974</v>
      </c>
      <c r="C178" s="28" t="s">
        <v>239</v>
      </c>
      <c r="D178" s="25" t="s">
        <v>6</v>
      </c>
      <c r="E178" s="26">
        <v>3200</v>
      </c>
      <c r="F178" s="26"/>
      <c r="G178" s="26"/>
      <c r="H178" s="26"/>
      <c r="I178" s="26">
        <f t="shared" si="19"/>
        <v>3200</v>
      </c>
      <c r="J178" s="26"/>
      <c r="K178" s="27">
        <f t="shared" si="20"/>
        <v>3200</v>
      </c>
    </row>
    <row r="179" spans="2:11">
      <c r="B179" s="23">
        <f t="shared" si="18"/>
        <v>4.1199999999999974</v>
      </c>
      <c r="C179" s="28" t="s">
        <v>240</v>
      </c>
      <c r="D179" s="25" t="s">
        <v>6</v>
      </c>
      <c r="E179" s="26">
        <v>1900</v>
      </c>
      <c r="F179" s="26"/>
      <c r="G179" s="26"/>
      <c r="H179" s="26"/>
      <c r="I179" s="26">
        <f t="shared" si="19"/>
        <v>1900</v>
      </c>
      <c r="J179" s="26"/>
      <c r="K179" s="27">
        <f t="shared" si="20"/>
        <v>1900</v>
      </c>
    </row>
    <row r="180" spans="2:11">
      <c r="B180" s="23">
        <f t="shared" si="18"/>
        <v>4.1299999999999972</v>
      </c>
      <c r="C180" s="28" t="s">
        <v>241</v>
      </c>
      <c r="D180" s="25" t="s">
        <v>6</v>
      </c>
      <c r="E180" s="26">
        <v>1200</v>
      </c>
      <c r="F180" s="26"/>
      <c r="G180" s="26"/>
      <c r="H180" s="26"/>
      <c r="I180" s="26">
        <f t="shared" si="19"/>
        <v>1200</v>
      </c>
      <c r="J180" s="26"/>
      <c r="K180" s="27">
        <f t="shared" si="20"/>
        <v>1200</v>
      </c>
    </row>
    <row r="181" spans="2:11">
      <c r="B181" s="23">
        <f t="shared" si="18"/>
        <v>4.1299999999999972</v>
      </c>
      <c r="C181" s="28" t="s">
        <v>242</v>
      </c>
      <c r="D181" s="25" t="s">
        <v>6</v>
      </c>
      <c r="E181" s="26">
        <v>800</v>
      </c>
      <c r="F181" s="26"/>
      <c r="G181" s="26"/>
      <c r="H181" s="26"/>
      <c r="I181" s="26">
        <f t="shared" si="19"/>
        <v>800</v>
      </c>
      <c r="J181" s="26"/>
      <c r="K181" s="27">
        <f t="shared" si="20"/>
        <v>800</v>
      </c>
    </row>
    <row r="182" spans="2:11">
      <c r="B182" s="23">
        <f t="shared" si="18"/>
        <v>4.139999999999997</v>
      </c>
      <c r="C182" s="28" t="s">
        <v>243</v>
      </c>
      <c r="D182" s="25" t="s">
        <v>6</v>
      </c>
      <c r="E182" s="26">
        <v>500</v>
      </c>
      <c r="F182" s="26"/>
      <c r="G182" s="26"/>
      <c r="H182" s="26"/>
      <c r="I182" s="26">
        <f t="shared" si="19"/>
        <v>500</v>
      </c>
      <c r="J182" s="26"/>
      <c r="K182" s="27">
        <f t="shared" si="20"/>
        <v>500</v>
      </c>
    </row>
    <row r="183" spans="2:11">
      <c r="B183" s="23">
        <f>+B175+0.01</f>
        <v>4.1099999999999977</v>
      </c>
      <c r="C183" s="28" t="s">
        <v>282</v>
      </c>
      <c r="D183" s="25" t="s">
        <v>6</v>
      </c>
      <c r="E183" s="26">
        <v>2500</v>
      </c>
      <c r="F183" s="26"/>
      <c r="G183" s="26"/>
      <c r="H183" s="26"/>
      <c r="I183" s="26">
        <f t="shared" si="19"/>
        <v>2500</v>
      </c>
      <c r="J183" s="26"/>
      <c r="K183" s="27">
        <f t="shared" si="20"/>
        <v>2500</v>
      </c>
    </row>
    <row r="184" spans="2:11">
      <c r="B184" s="23">
        <f>+B176+0.01</f>
        <v>4.1199999999999974</v>
      </c>
      <c r="C184" s="28" t="s">
        <v>17</v>
      </c>
      <c r="D184" s="25" t="s">
        <v>6</v>
      </c>
      <c r="E184" s="26">
        <v>6500</v>
      </c>
      <c r="F184" s="26"/>
      <c r="G184" s="26"/>
      <c r="H184" s="26"/>
      <c r="I184" s="26">
        <f t="shared" si="16"/>
        <v>6500</v>
      </c>
      <c r="J184" s="26"/>
      <c r="K184" s="27">
        <f t="shared" si="17"/>
        <v>6500</v>
      </c>
    </row>
    <row r="185" spans="2:11">
      <c r="B185" s="23">
        <f>+B184+0.01</f>
        <v>4.1299999999999972</v>
      </c>
      <c r="C185" s="28" t="s">
        <v>153</v>
      </c>
      <c r="D185" s="25" t="s">
        <v>6</v>
      </c>
      <c r="E185" s="26">
        <f>9851*1.2</f>
        <v>11821.199999999999</v>
      </c>
      <c r="F185" s="26"/>
      <c r="G185" s="26"/>
      <c r="H185" s="26"/>
      <c r="I185" s="26">
        <f t="shared" si="16"/>
        <v>11821.199999999999</v>
      </c>
      <c r="J185" s="26"/>
      <c r="K185" s="27">
        <f t="shared" si="17"/>
        <v>11821.199999999999</v>
      </c>
    </row>
    <row r="186" spans="2:11">
      <c r="C186" s="32"/>
      <c r="K186" s="35"/>
    </row>
    <row r="187" spans="2:11" ht="14.4" thickBot="1">
      <c r="B187" s="449"/>
      <c r="C187" s="449"/>
      <c r="D187" s="449"/>
      <c r="E187" s="449"/>
      <c r="F187" s="449"/>
      <c r="G187" s="449"/>
      <c r="H187" s="449"/>
      <c r="I187" s="449"/>
      <c r="J187" s="449"/>
      <c r="K187" s="449"/>
    </row>
    <row r="188" spans="2:11" ht="14.4" thickBot="1">
      <c r="B188" s="22">
        <v>5</v>
      </c>
      <c r="C188" s="459" t="s">
        <v>156</v>
      </c>
      <c r="D188" s="460"/>
      <c r="E188" s="460"/>
      <c r="F188" s="460"/>
      <c r="G188" s="460"/>
      <c r="H188" s="460"/>
      <c r="I188" s="460"/>
      <c r="J188" s="460"/>
      <c r="K188" s="461"/>
    </row>
    <row r="189" spans="2:11">
      <c r="B189" s="449"/>
      <c r="C189" s="449"/>
      <c r="D189" s="449"/>
      <c r="E189" s="449"/>
      <c r="F189" s="449"/>
      <c r="G189" s="449"/>
      <c r="H189" s="449"/>
      <c r="I189" s="449"/>
      <c r="J189" s="449"/>
      <c r="K189" s="449"/>
    </row>
    <row r="190" spans="2:11" ht="26.4">
      <c r="B190" s="23">
        <f>+B188+0.01</f>
        <v>5.01</v>
      </c>
      <c r="C190" s="28" t="s">
        <v>157</v>
      </c>
      <c r="D190" s="36" t="s">
        <v>158</v>
      </c>
      <c r="E190" s="26">
        <v>145000</v>
      </c>
      <c r="F190" s="26"/>
      <c r="G190" s="26"/>
      <c r="H190" s="26"/>
      <c r="I190" s="26">
        <f>+E190+G190+H190</f>
        <v>145000</v>
      </c>
      <c r="J190" s="26"/>
      <c r="K190" s="27">
        <f>+I190+J190</f>
        <v>145000</v>
      </c>
    </row>
    <row r="191" spans="2:11" ht="26.4">
      <c r="B191" s="23">
        <f>+B190+0.01</f>
        <v>5.0199999999999996</v>
      </c>
      <c r="C191" s="28" t="s">
        <v>159</v>
      </c>
      <c r="D191" s="36" t="s">
        <v>158</v>
      </c>
      <c r="E191" s="26">
        <v>235000</v>
      </c>
      <c r="F191" s="26"/>
      <c r="G191" s="26"/>
      <c r="H191" s="26"/>
      <c r="I191" s="26">
        <f>+E191+G191+H191</f>
        <v>235000</v>
      </c>
      <c r="J191" s="26"/>
      <c r="K191" s="27">
        <f>+I191+J191</f>
        <v>235000</v>
      </c>
    </row>
    <row r="192" spans="2:11" ht="26.4">
      <c r="B192" s="23">
        <f>+B191+0.01</f>
        <v>5.0299999999999994</v>
      </c>
      <c r="C192" s="28" t="s">
        <v>160</v>
      </c>
      <c r="D192" s="36" t="s">
        <v>158</v>
      </c>
      <c r="E192" s="26">
        <v>275000</v>
      </c>
      <c r="F192" s="26"/>
      <c r="G192" s="26"/>
      <c r="H192" s="26"/>
      <c r="I192" s="26">
        <f>+E192+G192+H192</f>
        <v>275000</v>
      </c>
      <c r="J192" s="26"/>
      <c r="K192" s="27">
        <f>+I192+J192</f>
        <v>275000</v>
      </c>
    </row>
    <row r="193" spans="2:11">
      <c r="B193" s="23">
        <f>+B192+0.01</f>
        <v>5.0399999999999991</v>
      </c>
      <c r="C193" s="28" t="s">
        <v>161</v>
      </c>
      <c r="D193" s="25" t="s">
        <v>121</v>
      </c>
      <c r="E193" s="26">
        <v>30000</v>
      </c>
      <c r="F193" s="26"/>
      <c r="G193" s="26"/>
      <c r="H193" s="26"/>
      <c r="I193" s="26">
        <f>+E193+G193+H193</f>
        <v>30000</v>
      </c>
      <c r="J193" s="26"/>
      <c r="K193" s="27">
        <f>+I193+J193</f>
        <v>30000</v>
      </c>
    </row>
    <row r="194" spans="2:11">
      <c r="B194" s="23">
        <f>+B152+0.01</f>
        <v>3.5599999999999881</v>
      </c>
      <c r="C194" s="28" t="s">
        <v>22</v>
      </c>
      <c r="D194" s="25" t="s">
        <v>19</v>
      </c>
      <c r="E194" s="26">
        <f>270000/5</f>
        <v>54000</v>
      </c>
      <c r="F194" s="26"/>
      <c r="G194" s="26"/>
      <c r="H194" s="26"/>
      <c r="I194" s="26">
        <f>+E194+G194+H194</f>
        <v>54000</v>
      </c>
      <c r="J194" s="26"/>
      <c r="K194" s="27">
        <f>+I194+J194</f>
        <v>54000</v>
      </c>
    </row>
    <row r="195" spans="2:11" ht="14.4" thickBot="1">
      <c r="B195" s="449"/>
      <c r="C195" s="449"/>
      <c r="D195" s="449"/>
      <c r="E195" s="449"/>
      <c r="F195" s="449"/>
      <c r="G195" s="449"/>
      <c r="H195" s="449"/>
      <c r="I195" s="449"/>
      <c r="J195" s="449"/>
      <c r="K195" s="449"/>
    </row>
    <row r="196" spans="2:11" ht="14.4" thickBot="1">
      <c r="B196" s="22">
        <v>5</v>
      </c>
      <c r="C196" s="459" t="s">
        <v>162</v>
      </c>
      <c r="D196" s="460"/>
      <c r="E196" s="460"/>
      <c r="F196" s="460"/>
      <c r="G196" s="460"/>
      <c r="H196" s="460"/>
      <c r="I196" s="460"/>
      <c r="J196" s="460"/>
      <c r="K196" s="461"/>
    </row>
    <row r="197" spans="2:11">
      <c r="B197" s="449"/>
      <c r="C197" s="449"/>
      <c r="D197" s="449"/>
      <c r="E197" s="449"/>
      <c r="F197" s="449"/>
      <c r="G197" s="449"/>
      <c r="H197" s="449"/>
      <c r="I197" s="449"/>
      <c r="J197" s="449"/>
      <c r="K197" s="449"/>
    </row>
    <row r="198" spans="2:11">
      <c r="B198" s="23">
        <f>+B196+0.01</f>
        <v>5.01</v>
      </c>
      <c r="C198" s="28" t="s">
        <v>163</v>
      </c>
      <c r="D198" s="25" t="s">
        <v>6</v>
      </c>
      <c r="E198" s="26">
        <v>3200</v>
      </c>
      <c r="F198" s="26"/>
      <c r="G198" s="26"/>
      <c r="H198" s="26"/>
      <c r="I198" s="26">
        <f t="shared" ref="I198:I204" si="21">+E198+G198+H198</f>
        <v>3200</v>
      </c>
      <c r="J198" s="26"/>
      <c r="K198" s="27">
        <v>2500</v>
      </c>
    </row>
    <row r="199" spans="2:11">
      <c r="B199" s="23">
        <f t="shared" ref="B199:B204" si="22">+B198+0.01</f>
        <v>5.0199999999999996</v>
      </c>
      <c r="C199" s="28" t="s">
        <v>164</v>
      </c>
      <c r="D199" s="25" t="s">
        <v>6</v>
      </c>
      <c r="E199" s="26">
        <v>16000</v>
      </c>
      <c r="F199" s="26"/>
      <c r="G199" s="26"/>
      <c r="H199" s="26"/>
      <c r="I199" s="26">
        <f t="shared" si="21"/>
        <v>16000</v>
      </c>
      <c r="J199" s="26"/>
      <c r="K199" s="27">
        <f t="shared" ref="K199:K204" si="23">+I199+J199</f>
        <v>16000</v>
      </c>
    </row>
    <row r="200" spans="2:11" ht="26.4">
      <c r="B200" s="23">
        <f t="shared" si="22"/>
        <v>5.0299999999999994</v>
      </c>
      <c r="C200" s="28" t="s">
        <v>165</v>
      </c>
      <c r="D200" s="25" t="s">
        <v>6</v>
      </c>
      <c r="E200" s="26">
        <v>5500</v>
      </c>
      <c r="F200" s="26"/>
      <c r="G200" s="26"/>
      <c r="H200" s="26"/>
      <c r="I200" s="26">
        <f t="shared" si="21"/>
        <v>5500</v>
      </c>
      <c r="J200" s="26"/>
      <c r="K200" s="27">
        <f t="shared" si="23"/>
        <v>5500</v>
      </c>
    </row>
    <row r="201" spans="2:11">
      <c r="B201" s="23">
        <f t="shared" si="22"/>
        <v>5.0399999999999991</v>
      </c>
      <c r="C201" s="28" t="s">
        <v>166</v>
      </c>
      <c r="D201" s="25" t="s">
        <v>6</v>
      </c>
      <c r="E201" s="26">
        <v>7000</v>
      </c>
      <c r="F201" s="26"/>
      <c r="G201" s="26"/>
      <c r="H201" s="26"/>
      <c r="I201" s="26">
        <f t="shared" si="21"/>
        <v>7000</v>
      </c>
      <c r="J201" s="26"/>
      <c r="K201" s="27">
        <f t="shared" si="23"/>
        <v>7000</v>
      </c>
    </row>
    <row r="202" spans="2:11">
      <c r="B202" s="23">
        <f t="shared" si="22"/>
        <v>5.0499999999999989</v>
      </c>
      <c r="C202" s="28" t="s">
        <v>167</v>
      </c>
      <c r="D202" s="25" t="s">
        <v>6</v>
      </c>
      <c r="E202" s="26">
        <v>3500</v>
      </c>
      <c r="F202" s="26"/>
      <c r="G202" s="26"/>
      <c r="H202" s="26"/>
      <c r="I202" s="26">
        <f t="shared" si="21"/>
        <v>3500</v>
      </c>
      <c r="J202" s="26"/>
      <c r="K202" s="27">
        <f t="shared" si="23"/>
        <v>3500</v>
      </c>
    </row>
    <row r="203" spans="2:11" ht="26.4">
      <c r="B203" s="23">
        <f t="shared" si="22"/>
        <v>5.0599999999999987</v>
      </c>
      <c r="C203" s="28" t="s">
        <v>51</v>
      </c>
      <c r="D203" s="25" t="s">
        <v>6</v>
      </c>
      <c r="E203" s="26">
        <v>12500</v>
      </c>
      <c r="F203" s="26"/>
      <c r="G203" s="26"/>
      <c r="H203" s="26"/>
      <c r="I203" s="26">
        <f t="shared" si="21"/>
        <v>12500</v>
      </c>
      <c r="J203" s="26"/>
      <c r="K203" s="27">
        <f t="shared" si="23"/>
        <v>12500</v>
      </c>
    </row>
    <row r="204" spans="2:11" ht="26.4">
      <c r="B204" s="23">
        <f t="shared" si="22"/>
        <v>5.0699999999999985</v>
      </c>
      <c r="C204" s="28" t="s">
        <v>209</v>
      </c>
      <c r="D204" s="25" t="s">
        <v>6</v>
      </c>
      <c r="E204" s="26">
        <v>14500</v>
      </c>
      <c r="F204" s="26"/>
      <c r="G204" s="26"/>
      <c r="H204" s="26"/>
      <c r="I204" s="26">
        <f t="shared" si="21"/>
        <v>14500</v>
      </c>
      <c r="J204" s="26"/>
      <c r="K204" s="27">
        <f t="shared" si="23"/>
        <v>14500</v>
      </c>
    </row>
    <row r="205" spans="2:11" ht="14.4" thickBot="1">
      <c r="B205" s="449"/>
      <c r="C205" s="449"/>
      <c r="D205" s="449"/>
      <c r="E205" s="449"/>
      <c r="F205" s="449"/>
      <c r="G205" s="449"/>
      <c r="H205" s="449"/>
      <c r="I205" s="449"/>
      <c r="J205" s="449"/>
      <c r="K205" s="449"/>
    </row>
    <row r="206" spans="2:11" ht="14.4" thickBot="1">
      <c r="B206" s="22">
        <v>5</v>
      </c>
      <c r="C206" s="459" t="s">
        <v>168</v>
      </c>
      <c r="D206" s="460"/>
      <c r="E206" s="460"/>
      <c r="F206" s="460"/>
      <c r="G206" s="460"/>
      <c r="H206" s="460"/>
      <c r="I206" s="460"/>
      <c r="J206" s="460"/>
      <c r="K206" s="461"/>
    </row>
    <row r="207" spans="2:11">
      <c r="B207" s="449"/>
      <c r="C207" s="449"/>
      <c r="D207" s="449"/>
      <c r="E207" s="449"/>
      <c r="F207" s="449"/>
      <c r="G207" s="449"/>
      <c r="H207" s="449"/>
      <c r="I207" s="449"/>
      <c r="J207" s="449"/>
      <c r="K207" s="449"/>
    </row>
    <row r="208" spans="2:11">
      <c r="B208" s="23">
        <f>+B206+0.01</f>
        <v>5.01</v>
      </c>
      <c r="C208" s="28" t="s">
        <v>169</v>
      </c>
      <c r="D208" s="25" t="s">
        <v>2</v>
      </c>
      <c r="E208" s="26">
        <v>3100</v>
      </c>
      <c r="F208" s="26"/>
      <c r="G208" s="26"/>
      <c r="H208" s="26">
        <v>150</v>
      </c>
      <c r="I208" s="26">
        <f t="shared" ref="I208:I217" si="24">+E208+G208+H208</f>
        <v>3250</v>
      </c>
      <c r="J208" s="26"/>
      <c r="K208" s="27">
        <f t="shared" ref="K208:K217" si="25">+I208+J208</f>
        <v>3250</v>
      </c>
    </row>
    <row r="209" spans="2:11">
      <c r="B209" s="23">
        <f>+B208+0.01</f>
        <v>5.0199999999999996</v>
      </c>
      <c r="C209" s="28" t="s">
        <v>253</v>
      </c>
      <c r="D209" s="25" t="s">
        <v>0</v>
      </c>
      <c r="E209" s="26">
        <v>55000</v>
      </c>
      <c r="F209" s="26"/>
      <c r="G209" s="26"/>
      <c r="H209" s="26"/>
      <c r="I209" s="26">
        <f>+E209+G209+H209</f>
        <v>55000</v>
      </c>
      <c r="J209" s="26"/>
      <c r="K209" s="27">
        <f>+I209+J209</f>
        <v>55000</v>
      </c>
    </row>
    <row r="210" spans="2:11">
      <c r="B210" s="23">
        <f t="shared" ref="B210:B217" si="26">+B209+0.01</f>
        <v>5.0299999999999994</v>
      </c>
      <c r="C210" s="28" t="s">
        <v>15</v>
      </c>
      <c r="D210" s="25" t="s">
        <v>5</v>
      </c>
      <c r="E210" s="26">
        <f>72000/(2.2*6)</f>
        <v>5454.545454545454</v>
      </c>
      <c r="F210" s="26"/>
      <c r="G210" s="26"/>
      <c r="H210" s="26"/>
      <c r="I210" s="26">
        <f t="shared" si="24"/>
        <v>5454.545454545454</v>
      </c>
      <c r="J210" s="26"/>
      <c r="K210" s="27">
        <f t="shared" si="25"/>
        <v>5454.545454545454</v>
      </c>
    </row>
    <row r="211" spans="2:11">
      <c r="B211" s="23">
        <f t="shared" si="26"/>
        <v>5.0399999999999991</v>
      </c>
      <c r="C211" s="28" t="s">
        <v>170</v>
      </c>
      <c r="D211" s="25" t="s">
        <v>6</v>
      </c>
      <c r="E211" s="26">
        <v>62500</v>
      </c>
      <c r="F211" s="26"/>
      <c r="G211" s="26"/>
      <c r="H211" s="26"/>
      <c r="I211" s="26">
        <f t="shared" si="24"/>
        <v>62500</v>
      </c>
      <c r="J211" s="26"/>
      <c r="K211" s="27">
        <f t="shared" si="25"/>
        <v>62500</v>
      </c>
    </row>
    <row r="212" spans="2:11">
      <c r="B212" s="23">
        <f t="shared" si="26"/>
        <v>5.0499999999999989</v>
      </c>
      <c r="C212" s="24" t="s">
        <v>171</v>
      </c>
      <c r="D212" s="25" t="s">
        <v>5</v>
      </c>
      <c r="E212" s="26">
        <v>12500</v>
      </c>
      <c r="F212" s="26"/>
      <c r="G212" s="26"/>
      <c r="H212" s="26"/>
      <c r="I212" s="26">
        <f t="shared" si="24"/>
        <v>12500</v>
      </c>
      <c r="J212" s="26"/>
      <c r="K212" s="27">
        <f t="shared" si="25"/>
        <v>12500</v>
      </c>
    </row>
    <row r="213" spans="2:11">
      <c r="B213" s="23">
        <f t="shared" si="26"/>
        <v>5.0599999999999987</v>
      </c>
      <c r="C213" s="31" t="s">
        <v>251</v>
      </c>
      <c r="D213" s="25" t="s">
        <v>6</v>
      </c>
      <c r="E213" s="26">
        <v>55000</v>
      </c>
      <c r="F213" s="26"/>
      <c r="G213" s="26"/>
      <c r="H213" s="26"/>
      <c r="I213" s="26">
        <f t="shared" si="24"/>
        <v>55000</v>
      </c>
      <c r="J213" s="26"/>
      <c r="K213" s="27">
        <f t="shared" si="25"/>
        <v>55000</v>
      </c>
    </row>
    <row r="214" spans="2:11">
      <c r="B214" s="23">
        <f t="shared" si="26"/>
        <v>5.0699999999999985</v>
      </c>
      <c r="C214" s="31" t="s">
        <v>252</v>
      </c>
      <c r="D214" s="25" t="s">
        <v>6</v>
      </c>
      <c r="E214" s="26">
        <v>42000</v>
      </c>
      <c r="F214" s="26"/>
      <c r="G214" s="26"/>
      <c r="H214" s="26"/>
      <c r="I214" s="26">
        <f>+E214+G214+H214</f>
        <v>42000</v>
      </c>
      <c r="J214" s="26"/>
      <c r="K214" s="27">
        <f>+I214+J214</f>
        <v>42000</v>
      </c>
    </row>
    <row r="215" spans="2:11">
      <c r="B215" s="23">
        <f t="shared" si="26"/>
        <v>5.0799999999999983</v>
      </c>
      <c r="C215" s="28" t="s">
        <v>13</v>
      </c>
      <c r="D215" s="25" t="s">
        <v>6</v>
      </c>
      <c r="E215" s="26">
        <v>2500</v>
      </c>
      <c r="F215" s="26"/>
      <c r="G215" s="26"/>
      <c r="H215" s="26"/>
      <c r="I215" s="26">
        <f t="shared" si="24"/>
        <v>2500</v>
      </c>
      <c r="J215" s="26"/>
      <c r="K215" s="27">
        <f t="shared" si="25"/>
        <v>2500</v>
      </c>
    </row>
    <row r="216" spans="2:11">
      <c r="B216" s="23">
        <f t="shared" si="26"/>
        <v>5.0899999999999981</v>
      </c>
      <c r="C216" s="24" t="s">
        <v>172</v>
      </c>
      <c r="D216" s="25" t="s">
        <v>1</v>
      </c>
      <c r="E216" s="26">
        <v>3500</v>
      </c>
      <c r="F216" s="26"/>
      <c r="G216" s="26"/>
      <c r="H216" s="26"/>
      <c r="I216" s="26">
        <f t="shared" si="24"/>
        <v>3500</v>
      </c>
      <c r="J216" s="26"/>
      <c r="K216" s="27">
        <f t="shared" si="25"/>
        <v>3500</v>
      </c>
    </row>
    <row r="217" spans="2:11" ht="26.4">
      <c r="B217" s="38">
        <f t="shared" si="26"/>
        <v>5.0999999999999979</v>
      </c>
      <c r="C217" s="28" t="s">
        <v>173</v>
      </c>
      <c r="D217" s="25" t="s">
        <v>3</v>
      </c>
      <c r="E217" s="26">
        <v>46640</v>
      </c>
      <c r="F217" s="26"/>
      <c r="G217" s="26"/>
      <c r="H217" s="26"/>
      <c r="I217" s="26">
        <f t="shared" si="24"/>
        <v>46640</v>
      </c>
      <c r="J217" s="26"/>
      <c r="K217" s="27">
        <f t="shared" si="25"/>
        <v>46640</v>
      </c>
    </row>
    <row r="218" spans="2:11">
      <c r="B218" s="38">
        <f>+B217+0.01</f>
        <v>5.1099999999999977</v>
      </c>
      <c r="C218" s="28" t="s">
        <v>263</v>
      </c>
      <c r="D218" s="25" t="s">
        <v>6</v>
      </c>
      <c r="E218" s="26">
        <v>295000</v>
      </c>
      <c r="F218" s="26"/>
      <c r="G218" s="26"/>
      <c r="H218" s="26"/>
      <c r="I218" s="26">
        <f>+E218+G218+H218</f>
        <v>295000</v>
      </c>
      <c r="J218" s="26"/>
      <c r="K218" s="27">
        <f>+I218+J218</f>
        <v>295000</v>
      </c>
    </row>
    <row r="219" spans="2:11" ht="14.4" thickBot="1">
      <c r="B219" s="449"/>
      <c r="C219" s="449"/>
      <c r="D219" s="449"/>
      <c r="E219" s="449"/>
      <c r="F219" s="449"/>
      <c r="G219" s="449"/>
      <c r="H219" s="449"/>
      <c r="I219" s="449"/>
      <c r="J219" s="449"/>
      <c r="K219" s="449"/>
    </row>
    <row r="220" spans="2:11" ht="14.4" thickBot="1">
      <c r="B220" s="22">
        <v>6</v>
      </c>
      <c r="C220" s="459" t="s">
        <v>174</v>
      </c>
      <c r="D220" s="460"/>
      <c r="E220" s="460"/>
      <c r="F220" s="460"/>
      <c r="G220" s="460"/>
      <c r="H220" s="460"/>
      <c r="I220" s="460"/>
      <c r="J220" s="460"/>
      <c r="K220" s="461"/>
    </row>
    <row r="221" spans="2:11">
      <c r="B221" s="449"/>
      <c r="C221" s="449"/>
      <c r="D221" s="449"/>
      <c r="E221" s="449"/>
      <c r="F221" s="449"/>
      <c r="G221" s="449"/>
      <c r="H221" s="449"/>
      <c r="I221" s="449"/>
      <c r="J221" s="449"/>
      <c r="K221" s="449"/>
    </row>
    <row r="222" spans="2:11" ht="26.4">
      <c r="B222" s="23">
        <f>+B220+0.01</f>
        <v>6.01</v>
      </c>
      <c r="C222" s="24" t="s">
        <v>175</v>
      </c>
      <c r="D222" s="25" t="s">
        <v>11</v>
      </c>
      <c r="E222" s="26">
        <v>1900</v>
      </c>
      <c r="F222" s="26"/>
      <c r="G222" s="26"/>
      <c r="H222" s="26"/>
      <c r="I222" s="26">
        <f t="shared" ref="I222:I237" si="27">+E222+G222+H222</f>
        <v>1900</v>
      </c>
      <c r="J222" s="26"/>
      <c r="K222" s="27">
        <f t="shared" ref="K222:K237" si="28">+I222+J222</f>
        <v>1900</v>
      </c>
    </row>
    <row r="223" spans="2:11">
      <c r="B223" s="23">
        <f t="shared" ref="B223:B237" si="29">+B222+0.01</f>
        <v>6.02</v>
      </c>
      <c r="C223" s="28" t="s">
        <v>176</v>
      </c>
      <c r="D223" s="25" t="s">
        <v>11</v>
      </c>
      <c r="E223" s="26">
        <v>250</v>
      </c>
      <c r="F223" s="26"/>
      <c r="G223" s="26"/>
      <c r="H223" s="26"/>
      <c r="I223" s="26">
        <f t="shared" si="27"/>
        <v>250</v>
      </c>
      <c r="J223" s="26"/>
      <c r="K223" s="27">
        <f t="shared" si="28"/>
        <v>250</v>
      </c>
    </row>
    <row r="224" spans="2:11">
      <c r="B224" s="23">
        <f t="shared" si="29"/>
        <v>6.0299999999999994</v>
      </c>
      <c r="C224" s="28" t="s">
        <v>177</v>
      </c>
      <c r="D224" s="25" t="s">
        <v>178</v>
      </c>
      <c r="E224" s="26">
        <v>65000</v>
      </c>
      <c r="F224" s="26"/>
      <c r="G224" s="26"/>
      <c r="H224" s="26"/>
      <c r="I224" s="26">
        <f t="shared" si="27"/>
        <v>65000</v>
      </c>
      <c r="J224" s="26"/>
      <c r="K224" s="27">
        <f t="shared" si="28"/>
        <v>65000</v>
      </c>
    </row>
    <row r="225" spans="2:11">
      <c r="B225" s="23">
        <f t="shared" si="29"/>
        <v>6.0399999999999991</v>
      </c>
      <c r="C225" s="28" t="s">
        <v>179</v>
      </c>
      <c r="D225" s="25" t="s">
        <v>11</v>
      </c>
      <c r="E225" s="26">
        <v>35000</v>
      </c>
      <c r="F225" s="26"/>
      <c r="G225" s="26"/>
      <c r="H225" s="26"/>
      <c r="I225" s="26">
        <f t="shared" si="27"/>
        <v>35000</v>
      </c>
      <c r="J225" s="26"/>
      <c r="K225" s="27">
        <f t="shared" si="28"/>
        <v>35000</v>
      </c>
    </row>
    <row r="226" spans="2:11">
      <c r="B226" s="23">
        <f t="shared" si="29"/>
        <v>6.0499999999999989</v>
      </c>
      <c r="C226" s="28" t="s">
        <v>180</v>
      </c>
      <c r="D226" s="25" t="s">
        <v>11</v>
      </c>
      <c r="E226" s="26">
        <v>19000</v>
      </c>
      <c r="F226" s="26"/>
      <c r="G226" s="26"/>
      <c r="H226" s="26"/>
      <c r="I226" s="26">
        <f t="shared" si="27"/>
        <v>19000</v>
      </c>
      <c r="J226" s="26"/>
      <c r="K226" s="27">
        <f>+I226+J226</f>
        <v>19000</v>
      </c>
    </row>
    <row r="227" spans="2:11">
      <c r="B227" s="23">
        <f>+B225+0.01</f>
        <v>6.0499999999999989</v>
      </c>
      <c r="C227" s="31" t="s">
        <v>181</v>
      </c>
      <c r="D227" s="25" t="s">
        <v>11</v>
      </c>
      <c r="E227" s="26">
        <v>2500</v>
      </c>
      <c r="F227" s="26"/>
      <c r="G227" s="26"/>
      <c r="H227" s="26"/>
      <c r="I227" s="26">
        <f t="shared" si="27"/>
        <v>2500</v>
      </c>
      <c r="J227" s="26"/>
      <c r="K227" s="27">
        <f t="shared" si="28"/>
        <v>2500</v>
      </c>
    </row>
    <row r="228" spans="2:11">
      <c r="B228" s="23">
        <f>+B226+0.01</f>
        <v>6.0599999999999987</v>
      </c>
      <c r="C228" s="31" t="s">
        <v>284</v>
      </c>
      <c r="D228" s="25" t="s">
        <v>11</v>
      </c>
      <c r="E228" s="26">
        <v>7500</v>
      </c>
      <c r="F228" s="26"/>
      <c r="G228" s="26"/>
      <c r="H228" s="26">
        <v>350</v>
      </c>
      <c r="I228" s="26">
        <f>+E228+G228+H228</f>
        <v>7850</v>
      </c>
      <c r="J228" s="26"/>
      <c r="K228" s="27">
        <f>+I228+J228</f>
        <v>7850</v>
      </c>
    </row>
    <row r="229" spans="2:11">
      <c r="B229" s="23">
        <f>+B227+0.01</f>
        <v>6.0599999999999987</v>
      </c>
      <c r="C229" s="31" t="s">
        <v>285</v>
      </c>
      <c r="D229" s="25" t="s">
        <v>11</v>
      </c>
      <c r="E229" s="26">
        <v>5500</v>
      </c>
      <c r="F229" s="26"/>
      <c r="G229" s="26"/>
      <c r="H229" s="26">
        <v>350</v>
      </c>
      <c r="I229" s="26">
        <f>+E229+G229+H229</f>
        <v>5850</v>
      </c>
      <c r="J229" s="26"/>
      <c r="K229" s="27">
        <f>+I229+J229</f>
        <v>5850</v>
      </c>
    </row>
    <row r="230" spans="2:11">
      <c r="B230" s="23">
        <f>+B227+0.01</f>
        <v>6.0599999999999987</v>
      </c>
      <c r="C230" s="28" t="s">
        <v>182</v>
      </c>
      <c r="D230" s="25" t="s">
        <v>178</v>
      </c>
      <c r="E230" s="26">
        <v>65000</v>
      </c>
      <c r="F230" s="26"/>
      <c r="G230" s="26"/>
      <c r="H230" s="26"/>
      <c r="I230" s="26">
        <f t="shared" si="27"/>
        <v>65000</v>
      </c>
      <c r="J230" s="26"/>
      <c r="K230" s="27">
        <f t="shared" si="28"/>
        <v>65000</v>
      </c>
    </row>
    <row r="231" spans="2:11" ht="26.4">
      <c r="B231" s="23">
        <f t="shared" si="29"/>
        <v>6.0699999999999985</v>
      </c>
      <c r="C231" s="28" t="s">
        <v>183</v>
      </c>
      <c r="D231" s="25" t="s">
        <v>11</v>
      </c>
      <c r="E231" s="26">
        <v>1500</v>
      </c>
      <c r="F231" s="26"/>
      <c r="G231" s="26"/>
      <c r="H231" s="26"/>
      <c r="I231" s="26">
        <f t="shared" si="27"/>
        <v>1500</v>
      </c>
      <c r="J231" s="26"/>
      <c r="K231" s="27">
        <f t="shared" si="28"/>
        <v>1500</v>
      </c>
    </row>
    <row r="232" spans="2:11">
      <c r="B232" s="23">
        <f t="shared" si="29"/>
        <v>6.0799999999999983</v>
      </c>
      <c r="C232" s="24" t="s">
        <v>184</v>
      </c>
      <c r="D232" s="25" t="s">
        <v>11</v>
      </c>
      <c r="E232" s="26">
        <v>100</v>
      </c>
      <c r="F232" s="26"/>
      <c r="G232" s="26"/>
      <c r="H232" s="26"/>
      <c r="I232" s="26">
        <f t="shared" si="27"/>
        <v>100</v>
      </c>
      <c r="J232" s="26"/>
      <c r="K232" s="27">
        <f t="shared" si="28"/>
        <v>100</v>
      </c>
    </row>
    <row r="233" spans="2:11">
      <c r="B233" s="23">
        <f t="shared" si="29"/>
        <v>6.0899999999999981</v>
      </c>
      <c r="C233" s="24" t="s">
        <v>185</v>
      </c>
      <c r="D233" s="25" t="s">
        <v>11</v>
      </c>
      <c r="E233" s="26">
        <v>600</v>
      </c>
      <c r="F233" s="26"/>
      <c r="G233" s="26"/>
      <c r="H233" s="26"/>
      <c r="I233" s="26">
        <f t="shared" si="27"/>
        <v>600</v>
      </c>
      <c r="J233" s="26"/>
      <c r="K233" s="27">
        <f>+I233+J233</f>
        <v>600</v>
      </c>
    </row>
    <row r="234" spans="2:11">
      <c r="B234" s="23">
        <f t="shared" si="29"/>
        <v>6.0999999999999979</v>
      </c>
      <c r="C234" s="24" t="s">
        <v>186</v>
      </c>
      <c r="D234" s="25" t="s">
        <v>11</v>
      </c>
      <c r="E234" s="26">
        <v>450</v>
      </c>
      <c r="F234" s="26"/>
      <c r="G234" s="26"/>
      <c r="H234" s="26"/>
      <c r="I234" s="26">
        <f t="shared" si="27"/>
        <v>450</v>
      </c>
      <c r="J234" s="26"/>
      <c r="K234" s="27">
        <f t="shared" si="28"/>
        <v>450</v>
      </c>
    </row>
    <row r="235" spans="2:11">
      <c r="B235" s="23">
        <f t="shared" si="29"/>
        <v>6.1099999999999977</v>
      </c>
      <c r="C235" s="28" t="s">
        <v>12</v>
      </c>
      <c r="D235" s="25" t="s">
        <v>11</v>
      </c>
      <c r="E235" s="26">
        <v>3500</v>
      </c>
      <c r="F235" s="26"/>
      <c r="G235" s="26"/>
      <c r="H235" s="26"/>
      <c r="I235" s="26">
        <f t="shared" si="27"/>
        <v>3500</v>
      </c>
      <c r="J235" s="26"/>
      <c r="K235" s="27">
        <f t="shared" si="28"/>
        <v>3500</v>
      </c>
    </row>
    <row r="236" spans="2:11" ht="26.4">
      <c r="B236" s="23">
        <f t="shared" si="29"/>
        <v>6.1199999999999974</v>
      </c>
      <c r="C236" s="28" t="s">
        <v>187</v>
      </c>
      <c r="D236" s="25" t="s">
        <v>11</v>
      </c>
      <c r="E236" s="26">
        <v>15500</v>
      </c>
      <c r="F236" s="26"/>
      <c r="G236" s="26"/>
      <c r="H236" s="26"/>
      <c r="I236" s="26">
        <f t="shared" si="27"/>
        <v>15500</v>
      </c>
      <c r="J236" s="26"/>
      <c r="K236" s="27">
        <f t="shared" si="28"/>
        <v>15500</v>
      </c>
    </row>
    <row r="237" spans="2:11" ht="26.4">
      <c r="B237" s="23">
        <f t="shared" si="29"/>
        <v>6.1299999999999972</v>
      </c>
      <c r="C237" s="28" t="s">
        <v>188</v>
      </c>
      <c r="D237" s="25" t="s">
        <v>178</v>
      </c>
      <c r="E237" s="26">
        <v>65000</v>
      </c>
      <c r="F237" s="26"/>
      <c r="G237" s="26"/>
      <c r="H237" s="26"/>
      <c r="I237" s="26">
        <f t="shared" si="27"/>
        <v>65000</v>
      </c>
      <c r="J237" s="26"/>
      <c r="K237" s="27">
        <f t="shared" si="28"/>
        <v>65000</v>
      </c>
    </row>
    <row r="238" spans="2:11" ht="14.4" thickBot="1">
      <c r="B238" s="449"/>
      <c r="C238" s="449"/>
      <c r="D238" s="449"/>
      <c r="E238" s="449"/>
      <c r="F238" s="449"/>
      <c r="G238" s="449"/>
      <c r="H238" s="449"/>
      <c r="I238" s="449"/>
      <c r="J238" s="449"/>
      <c r="K238" s="449"/>
    </row>
    <row r="239" spans="2:11" ht="14.4" thickBot="1">
      <c r="B239" s="22">
        <v>7</v>
      </c>
      <c r="C239" s="459" t="s">
        <v>32</v>
      </c>
      <c r="D239" s="460"/>
      <c r="E239" s="460"/>
      <c r="F239" s="460"/>
      <c r="G239" s="460"/>
      <c r="H239" s="460"/>
      <c r="I239" s="460"/>
      <c r="J239" s="460"/>
      <c r="K239" s="461"/>
    </row>
    <row r="240" spans="2:11">
      <c r="B240" s="449"/>
      <c r="C240" s="449"/>
      <c r="D240" s="449"/>
      <c r="E240" s="449"/>
      <c r="F240" s="449"/>
      <c r="G240" s="449"/>
      <c r="H240" s="449"/>
      <c r="I240" s="449"/>
      <c r="J240" s="449"/>
      <c r="K240" s="449"/>
    </row>
    <row r="241" spans="2:11">
      <c r="B241" s="23">
        <f>+B237+0.01</f>
        <v>6.139999999999997</v>
      </c>
      <c r="C241" s="28" t="s">
        <v>276</v>
      </c>
      <c r="D241" s="25" t="s">
        <v>6</v>
      </c>
      <c r="E241" s="26">
        <v>175000</v>
      </c>
      <c r="F241" s="26"/>
      <c r="G241" s="26"/>
      <c r="H241" s="26"/>
      <c r="I241" s="26">
        <f>+E241+G241+H241</f>
        <v>175000</v>
      </c>
      <c r="J241" s="26"/>
      <c r="K241" s="27">
        <f>+I241+J241</f>
        <v>175000</v>
      </c>
    </row>
    <row r="242" spans="2:11">
      <c r="B242" s="23">
        <f>+B238+0.01</f>
        <v>0.01</v>
      </c>
      <c r="C242" s="28" t="s">
        <v>277</v>
      </c>
      <c r="D242" s="25" t="s">
        <v>6</v>
      </c>
      <c r="E242" s="26">
        <v>65000</v>
      </c>
      <c r="F242" s="26"/>
      <c r="G242" s="26"/>
      <c r="H242" s="26"/>
      <c r="I242" s="26">
        <f>+E242+G242+H242</f>
        <v>65000</v>
      </c>
      <c r="J242" s="26"/>
      <c r="K242" s="27">
        <f>+I242+J242</f>
        <v>65000</v>
      </c>
    </row>
    <row r="243" spans="2:11">
      <c r="B243" s="23">
        <f>+B239+0.01</f>
        <v>7.01</v>
      </c>
      <c r="C243" s="28" t="s">
        <v>271</v>
      </c>
      <c r="D243" s="25" t="s">
        <v>6</v>
      </c>
      <c r="E243" s="26">
        <v>156000</v>
      </c>
      <c r="F243" s="26"/>
      <c r="G243" s="26"/>
      <c r="H243" s="26"/>
      <c r="I243" s="26">
        <f t="shared" ref="I243:I264" si="30">+E243+G243+H243</f>
        <v>156000</v>
      </c>
      <c r="J243" s="26"/>
      <c r="K243" s="27">
        <f t="shared" ref="K243:K264" si="31">+I243+J243</f>
        <v>156000</v>
      </c>
    </row>
    <row r="244" spans="2:11">
      <c r="B244" s="23">
        <f>+B240+0.01</f>
        <v>0.01</v>
      </c>
      <c r="C244" s="28" t="s">
        <v>270</v>
      </c>
      <c r="D244" s="25" t="s">
        <v>6</v>
      </c>
      <c r="E244" s="26">
        <v>58000</v>
      </c>
      <c r="F244" s="26"/>
      <c r="G244" s="26"/>
      <c r="H244" s="26"/>
      <c r="I244" s="26">
        <f>+E244+G244+H244</f>
        <v>58000</v>
      </c>
      <c r="J244" s="26"/>
      <c r="K244" s="27">
        <f>+I244+J244</f>
        <v>58000</v>
      </c>
    </row>
    <row r="245" spans="2:11">
      <c r="B245" s="23">
        <f>+B240+0.01</f>
        <v>0.01</v>
      </c>
      <c r="C245" s="28" t="s">
        <v>272</v>
      </c>
      <c r="D245" s="25" t="s">
        <v>6</v>
      </c>
      <c r="E245" s="26">
        <v>145000</v>
      </c>
      <c r="F245" s="26"/>
      <c r="G245" s="26"/>
      <c r="H245" s="26"/>
      <c r="I245" s="26">
        <f>+E245+G245+H245</f>
        <v>145000</v>
      </c>
      <c r="J245" s="26"/>
      <c r="K245" s="27">
        <f>+I245+J245</f>
        <v>145000</v>
      </c>
    </row>
    <row r="246" spans="2:11">
      <c r="B246" s="23">
        <f>+B243+0.01</f>
        <v>7.02</v>
      </c>
      <c r="C246" s="28" t="s">
        <v>273</v>
      </c>
      <c r="D246" s="25" t="s">
        <v>6</v>
      </c>
      <c r="E246" s="26">
        <v>50000</v>
      </c>
      <c r="F246" s="26"/>
      <c r="G246" s="26"/>
      <c r="H246" s="26"/>
      <c r="I246" s="26">
        <f t="shared" si="30"/>
        <v>50000</v>
      </c>
      <c r="J246" s="26"/>
      <c r="K246" s="27">
        <f t="shared" si="31"/>
        <v>50000</v>
      </c>
    </row>
    <row r="247" spans="2:11">
      <c r="B247" s="23">
        <f>+B245+0.01</f>
        <v>0.02</v>
      </c>
      <c r="C247" s="28" t="s">
        <v>274</v>
      </c>
      <c r="D247" s="25" t="s">
        <v>6</v>
      </c>
      <c r="E247" s="26">
        <v>135000</v>
      </c>
      <c r="F247" s="26"/>
      <c r="G247" s="26"/>
      <c r="H247" s="26"/>
      <c r="I247" s="26">
        <f>+E247+G247+H247</f>
        <v>135000</v>
      </c>
      <c r="J247" s="26"/>
      <c r="K247" s="27">
        <f>+I247+J247</f>
        <v>135000</v>
      </c>
    </row>
    <row r="248" spans="2:11">
      <c r="B248" s="23">
        <f>+B246+0.01</f>
        <v>7.0299999999999994</v>
      </c>
      <c r="C248" s="28" t="s">
        <v>275</v>
      </c>
      <c r="D248" s="25" t="s">
        <v>6</v>
      </c>
      <c r="E248" s="26">
        <v>50000</v>
      </c>
      <c r="F248" s="26"/>
      <c r="G248" s="26"/>
      <c r="H248" s="26"/>
      <c r="I248" s="26">
        <f t="shared" si="30"/>
        <v>50000</v>
      </c>
      <c r="J248" s="26"/>
      <c r="K248" s="27">
        <f t="shared" si="31"/>
        <v>50000</v>
      </c>
    </row>
    <row r="249" spans="2:11" ht="26.4">
      <c r="B249" s="23">
        <f t="shared" ref="B249:B264" si="32">+B248+0.01</f>
        <v>7.0399999999999991</v>
      </c>
      <c r="C249" s="28" t="s">
        <v>225</v>
      </c>
      <c r="D249" s="25" t="s">
        <v>6</v>
      </c>
      <c r="E249" s="26"/>
      <c r="F249" s="26"/>
      <c r="G249" s="26"/>
      <c r="H249" s="26"/>
      <c r="I249" s="26">
        <f t="shared" si="30"/>
        <v>0</v>
      </c>
      <c r="J249" s="26"/>
      <c r="K249" s="27">
        <f t="shared" si="31"/>
        <v>0</v>
      </c>
    </row>
    <row r="250" spans="2:11" ht="26.4">
      <c r="B250" s="23">
        <f t="shared" si="32"/>
        <v>7.0499999999999989</v>
      </c>
      <c r="C250" s="28" t="s">
        <v>224</v>
      </c>
      <c r="D250" s="25" t="s">
        <v>6</v>
      </c>
      <c r="E250" s="26"/>
      <c r="F250" s="26"/>
      <c r="G250" s="26"/>
      <c r="H250" s="26"/>
      <c r="I250" s="26">
        <f t="shared" si="30"/>
        <v>0</v>
      </c>
      <c r="J250" s="26"/>
      <c r="K250" s="27">
        <f t="shared" si="31"/>
        <v>0</v>
      </c>
    </row>
    <row r="251" spans="2:11">
      <c r="B251" s="23">
        <f t="shared" si="32"/>
        <v>7.0599999999999987</v>
      </c>
      <c r="C251" s="28" t="s">
        <v>222</v>
      </c>
      <c r="D251" s="25" t="s">
        <v>5</v>
      </c>
      <c r="E251" s="26"/>
      <c r="F251" s="26"/>
      <c r="G251" s="26"/>
      <c r="H251" s="26"/>
      <c r="I251" s="26">
        <f t="shared" si="30"/>
        <v>0</v>
      </c>
      <c r="J251" s="26"/>
      <c r="K251" s="27">
        <f t="shared" si="31"/>
        <v>0</v>
      </c>
    </row>
    <row r="252" spans="2:11" ht="26.4">
      <c r="B252" s="23">
        <f>+B250+0.01</f>
        <v>7.0599999999999987</v>
      </c>
      <c r="C252" s="28" t="s">
        <v>254</v>
      </c>
      <c r="D252" s="25" t="s">
        <v>6</v>
      </c>
      <c r="E252" s="26">
        <v>32000</v>
      </c>
      <c r="F252" s="26"/>
      <c r="G252" s="26"/>
      <c r="H252" s="26"/>
      <c r="I252" s="26">
        <f>+E252+G252+H252</f>
        <v>32000</v>
      </c>
      <c r="J252" s="26"/>
      <c r="K252" s="27">
        <f>+I252+J252</f>
        <v>32000</v>
      </c>
    </row>
    <row r="253" spans="2:11">
      <c r="B253" s="23">
        <f>+B251+0.01</f>
        <v>7.0699999999999985</v>
      </c>
      <c r="C253" s="28" t="s">
        <v>223</v>
      </c>
      <c r="D253" s="25" t="s">
        <v>0</v>
      </c>
      <c r="E253" s="26">
        <v>22500</v>
      </c>
      <c r="F253" s="26"/>
      <c r="G253" s="26"/>
      <c r="H253" s="26">
        <v>1000</v>
      </c>
      <c r="I253" s="26">
        <f t="shared" si="30"/>
        <v>23500</v>
      </c>
      <c r="J253" s="26"/>
      <c r="K253" s="27">
        <f t="shared" si="31"/>
        <v>23500</v>
      </c>
    </row>
    <row r="254" spans="2:11">
      <c r="B254" s="23">
        <f>+B252+0.01</f>
        <v>7.0699999999999985</v>
      </c>
      <c r="C254" s="28" t="s">
        <v>286</v>
      </c>
      <c r="D254" s="25" t="s">
        <v>6</v>
      </c>
      <c r="E254" s="26">
        <v>9500</v>
      </c>
      <c r="F254" s="26"/>
      <c r="G254" s="26"/>
      <c r="H254" s="26">
        <v>250</v>
      </c>
      <c r="I254" s="26">
        <f>+E254+G254+H254</f>
        <v>9750</v>
      </c>
      <c r="J254" s="26"/>
      <c r="K254" s="27">
        <f>+I254+J254</f>
        <v>9750</v>
      </c>
    </row>
    <row r="255" spans="2:11">
      <c r="B255" s="23">
        <f>+B253+0.01</f>
        <v>7.0799999999999983</v>
      </c>
      <c r="C255" s="28" t="s">
        <v>287</v>
      </c>
      <c r="D255" s="25" t="s">
        <v>6</v>
      </c>
      <c r="E255" s="26">
        <v>9500</v>
      </c>
      <c r="F255" s="26"/>
      <c r="G255" s="26"/>
      <c r="H255" s="26">
        <v>250</v>
      </c>
      <c r="I255" s="26">
        <f>+E255+G255+H255</f>
        <v>9750</v>
      </c>
      <c r="J255" s="26"/>
      <c r="K255" s="27">
        <f>+I255+J255</f>
        <v>9750</v>
      </c>
    </row>
    <row r="256" spans="2:11">
      <c r="B256" s="23">
        <f>+B253+0.01</f>
        <v>7.0799999999999983</v>
      </c>
      <c r="C256" s="28" t="s">
        <v>226</v>
      </c>
      <c r="D256" s="25" t="s">
        <v>0</v>
      </c>
      <c r="E256" s="26"/>
      <c r="F256" s="26"/>
      <c r="G256" s="26"/>
      <c r="H256" s="26"/>
      <c r="I256" s="26">
        <f t="shared" si="30"/>
        <v>0</v>
      </c>
      <c r="J256" s="26"/>
      <c r="K256" s="27">
        <f t="shared" si="31"/>
        <v>0</v>
      </c>
    </row>
    <row r="257" spans="2:11" ht="39.6">
      <c r="B257" s="38">
        <f t="shared" si="32"/>
        <v>7.0899999999999981</v>
      </c>
      <c r="C257" s="28" t="s">
        <v>255</v>
      </c>
      <c r="D257" s="25" t="s">
        <v>5</v>
      </c>
      <c r="E257" s="26">
        <v>230000</v>
      </c>
      <c r="F257" s="26"/>
      <c r="G257" s="26"/>
      <c r="H257" s="26"/>
      <c r="I257" s="26">
        <f t="shared" si="30"/>
        <v>230000</v>
      </c>
      <c r="J257" s="26"/>
      <c r="K257" s="27">
        <f t="shared" si="31"/>
        <v>230000</v>
      </c>
    </row>
    <row r="258" spans="2:11" ht="27" customHeight="1">
      <c r="B258" s="38">
        <f t="shared" si="32"/>
        <v>7.0999999999999979</v>
      </c>
      <c r="C258" s="28" t="s">
        <v>258</v>
      </c>
      <c r="D258" s="25" t="s">
        <v>6</v>
      </c>
      <c r="E258" s="26">
        <v>255000</v>
      </c>
      <c r="F258" s="26"/>
      <c r="G258" s="26"/>
      <c r="H258" s="26"/>
      <c r="I258" s="26">
        <f t="shared" si="30"/>
        <v>255000</v>
      </c>
      <c r="J258" s="26"/>
      <c r="K258" s="27">
        <f t="shared" si="31"/>
        <v>255000</v>
      </c>
    </row>
    <row r="259" spans="2:11" ht="26.25" customHeight="1">
      <c r="B259" s="23">
        <f t="shared" si="32"/>
        <v>7.1099999999999977</v>
      </c>
      <c r="C259" s="28" t="s">
        <v>259</v>
      </c>
      <c r="D259" s="25" t="s">
        <v>6</v>
      </c>
      <c r="E259" s="26">
        <v>235000</v>
      </c>
      <c r="F259" s="26"/>
      <c r="G259" s="26"/>
      <c r="H259" s="26"/>
      <c r="I259" s="26">
        <f t="shared" si="30"/>
        <v>235000</v>
      </c>
      <c r="J259" s="26"/>
      <c r="K259" s="27">
        <f t="shared" si="31"/>
        <v>235000</v>
      </c>
    </row>
    <row r="260" spans="2:11" ht="30.75" customHeight="1">
      <c r="B260" s="23">
        <f t="shared" si="32"/>
        <v>7.1199999999999974</v>
      </c>
      <c r="C260" s="28" t="s">
        <v>260</v>
      </c>
      <c r="D260" s="25" t="s">
        <v>6</v>
      </c>
      <c r="E260" s="26">
        <v>215000</v>
      </c>
      <c r="F260" s="26"/>
      <c r="G260" s="26"/>
      <c r="H260" s="26"/>
      <c r="I260" s="26">
        <f t="shared" si="30"/>
        <v>215000</v>
      </c>
      <c r="J260" s="26"/>
      <c r="K260" s="27">
        <f t="shared" si="31"/>
        <v>215000</v>
      </c>
    </row>
    <row r="261" spans="2:11">
      <c r="B261" s="23">
        <f t="shared" si="32"/>
        <v>7.1299999999999972</v>
      </c>
      <c r="C261" s="28"/>
      <c r="D261" s="25"/>
      <c r="E261" s="26"/>
      <c r="F261" s="26"/>
      <c r="G261" s="26"/>
      <c r="H261" s="26"/>
      <c r="I261" s="26">
        <f t="shared" si="30"/>
        <v>0</v>
      </c>
      <c r="J261" s="26"/>
      <c r="K261" s="27">
        <f t="shared" si="31"/>
        <v>0</v>
      </c>
    </row>
    <row r="262" spans="2:11">
      <c r="B262" s="23">
        <f t="shared" si="32"/>
        <v>7.139999999999997</v>
      </c>
      <c r="C262" s="28"/>
      <c r="D262" s="25"/>
      <c r="E262" s="26"/>
      <c r="F262" s="26"/>
      <c r="G262" s="26"/>
      <c r="H262" s="26"/>
      <c r="I262" s="26">
        <f t="shared" si="30"/>
        <v>0</v>
      </c>
      <c r="J262" s="26"/>
      <c r="K262" s="27">
        <f t="shared" si="31"/>
        <v>0</v>
      </c>
    </row>
    <row r="263" spans="2:11">
      <c r="B263" s="23">
        <f t="shared" si="32"/>
        <v>7.1499999999999968</v>
      </c>
      <c r="C263" s="28"/>
      <c r="D263" s="25"/>
      <c r="E263" s="26"/>
      <c r="F263" s="26"/>
      <c r="G263" s="26"/>
      <c r="H263" s="26"/>
      <c r="I263" s="26">
        <f t="shared" si="30"/>
        <v>0</v>
      </c>
      <c r="J263" s="26"/>
      <c r="K263" s="27">
        <f t="shared" si="31"/>
        <v>0</v>
      </c>
    </row>
    <row r="264" spans="2:11">
      <c r="B264" s="23">
        <f t="shared" si="32"/>
        <v>7.1599999999999966</v>
      </c>
      <c r="C264" s="28"/>
      <c r="D264" s="25"/>
      <c r="E264" s="26"/>
      <c r="F264" s="26"/>
      <c r="G264" s="26"/>
      <c r="H264" s="26"/>
      <c r="I264" s="26">
        <f t="shared" si="30"/>
        <v>0</v>
      </c>
      <c r="J264" s="26"/>
      <c r="K264" s="27">
        <f t="shared" si="31"/>
        <v>0</v>
      </c>
    </row>
    <row r="265" spans="2:11" ht="14.4" thickBot="1">
      <c r="B265" s="449"/>
      <c r="C265" s="449"/>
      <c r="D265" s="449"/>
      <c r="E265" s="449"/>
      <c r="F265" s="449"/>
      <c r="G265" s="449"/>
      <c r="H265" s="449"/>
      <c r="I265" s="449"/>
      <c r="J265" s="449"/>
      <c r="K265" s="449"/>
    </row>
    <row r="266" spans="2:11" ht="14.4" thickBot="1">
      <c r="B266" s="22">
        <v>8</v>
      </c>
      <c r="C266" s="459" t="s">
        <v>189</v>
      </c>
      <c r="D266" s="460"/>
      <c r="E266" s="460"/>
      <c r="F266" s="460"/>
      <c r="G266" s="460"/>
      <c r="H266" s="460"/>
      <c r="I266" s="460"/>
      <c r="J266" s="460"/>
      <c r="K266" s="461"/>
    </row>
    <row r="267" spans="2:11">
      <c r="B267" s="449"/>
      <c r="C267" s="449"/>
      <c r="D267" s="449"/>
      <c r="E267" s="449"/>
      <c r="F267" s="449"/>
      <c r="G267" s="449"/>
      <c r="H267" s="449"/>
      <c r="I267" s="449"/>
      <c r="J267" s="449"/>
      <c r="K267" s="449"/>
    </row>
    <row r="268" spans="2:11" ht="26.4">
      <c r="B268" s="23">
        <f>+B266+0.01</f>
        <v>8.01</v>
      </c>
      <c r="C268" s="28" t="s">
        <v>190</v>
      </c>
      <c r="D268" s="37" t="s">
        <v>10</v>
      </c>
      <c r="E268" s="30">
        <v>28567</v>
      </c>
      <c r="F268" s="26"/>
      <c r="G268" s="26"/>
      <c r="H268" s="26"/>
      <c r="I268" s="26">
        <f t="shared" ref="I268:I275" si="33">+E268+G268+H268</f>
        <v>28567</v>
      </c>
      <c r="J268" s="26"/>
      <c r="K268" s="27">
        <f>+I268+J268</f>
        <v>28567</v>
      </c>
    </row>
    <row r="269" spans="2:11" ht="52.8">
      <c r="B269" s="23">
        <f t="shared" ref="B269:B275" si="34">+B268+0.01</f>
        <v>8.02</v>
      </c>
      <c r="C269" s="28" t="s">
        <v>191</v>
      </c>
      <c r="D269" s="37" t="s">
        <v>5</v>
      </c>
      <c r="E269" s="30">
        <v>2527</v>
      </c>
      <c r="F269" s="26"/>
      <c r="G269" s="26"/>
      <c r="H269" s="26"/>
      <c r="I269" s="26">
        <f t="shared" si="33"/>
        <v>2527</v>
      </c>
      <c r="J269" s="26"/>
      <c r="K269" s="27">
        <f t="shared" ref="K269:K275" si="35">+I269+J269</f>
        <v>2527</v>
      </c>
    </row>
    <row r="270" spans="2:11" ht="39.6">
      <c r="B270" s="23">
        <f t="shared" si="34"/>
        <v>8.0299999999999994</v>
      </c>
      <c r="C270" s="28" t="s">
        <v>192</v>
      </c>
      <c r="D270" s="37" t="s">
        <v>10</v>
      </c>
      <c r="E270" s="30">
        <v>68890</v>
      </c>
      <c r="F270" s="26"/>
      <c r="G270" s="26"/>
      <c r="H270" s="26"/>
      <c r="I270" s="26">
        <f t="shared" si="33"/>
        <v>68890</v>
      </c>
      <c r="J270" s="26"/>
      <c r="K270" s="27">
        <f t="shared" si="35"/>
        <v>68890</v>
      </c>
    </row>
    <row r="271" spans="2:11">
      <c r="B271" s="23">
        <f t="shared" si="34"/>
        <v>8.0399999999999991</v>
      </c>
      <c r="C271" s="28" t="s">
        <v>193</v>
      </c>
      <c r="D271" s="37" t="s">
        <v>10</v>
      </c>
      <c r="E271" s="30">
        <v>45000</v>
      </c>
      <c r="F271" s="26"/>
      <c r="G271" s="26"/>
      <c r="H271" s="26"/>
      <c r="I271" s="26">
        <f t="shared" si="33"/>
        <v>45000</v>
      </c>
      <c r="J271" s="26"/>
      <c r="K271" s="27">
        <f>+I271+J271</f>
        <v>45000</v>
      </c>
    </row>
    <row r="272" spans="2:11" ht="39.6">
      <c r="B272" s="23">
        <f t="shared" si="34"/>
        <v>8.0499999999999989</v>
      </c>
      <c r="C272" s="28" t="s">
        <v>194</v>
      </c>
      <c r="D272" s="37" t="s">
        <v>10</v>
      </c>
      <c r="E272" s="30">
        <v>84272</v>
      </c>
      <c r="F272" s="26"/>
      <c r="G272" s="26"/>
      <c r="H272" s="26"/>
      <c r="I272" s="26">
        <f t="shared" si="33"/>
        <v>84272</v>
      </c>
      <c r="J272" s="26"/>
      <c r="K272" s="27">
        <f t="shared" si="35"/>
        <v>84272</v>
      </c>
    </row>
    <row r="273" spans="2:11">
      <c r="B273" s="23">
        <f t="shared" si="34"/>
        <v>8.0599999999999987</v>
      </c>
      <c r="C273" s="28" t="s">
        <v>195</v>
      </c>
      <c r="D273" s="37" t="s">
        <v>5</v>
      </c>
      <c r="E273" s="30">
        <v>1703</v>
      </c>
      <c r="F273" s="26"/>
      <c r="G273" s="26"/>
      <c r="H273" s="26"/>
      <c r="I273" s="26">
        <f t="shared" si="33"/>
        <v>1703</v>
      </c>
      <c r="J273" s="26"/>
      <c r="K273" s="27">
        <f t="shared" si="35"/>
        <v>1703</v>
      </c>
    </row>
    <row r="274" spans="2:11" ht="52.8">
      <c r="B274" s="23">
        <f t="shared" si="34"/>
        <v>8.0699999999999985</v>
      </c>
      <c r="C274" s="28" t="s">
        <v>196</v>
      </c>
      <c r="D274" s="37" t="s">
        <v>10</v>
      </c>
      <c r="E274" s="30">
        <v>432017</v>
      </c>
      <c r="F274" s="26"/>
      <c r="G274" s="26"/>
      <c r="H274" s="26"/>
      <c r="I274" s="26">
        <f t="shared" si="33"/>
        <v>432017</v>
      </c>
      <c r="J274" s="26"/>
      <c r="K274" s="27">
        <f t="shared" si="35"/>
        <v>432017</v>
      </c>
    </row>
    <row r="275" spans="2:11" ht="52.8">
      <c r="B275" s="23">
        <f t="shared" si="34"/>
        <v>8.0799999999999983</v>
      </c>
      <c r="C275" s="28" t="s">
        <v>197</v>
      </c>
      <c r="D275" s="37" t="s">
        <v>10</v>
      </c>
      <c r="E275" s="30">
        <v>451464</v>
      </c>
      <c r="F275" s="26"/>
      <c r="G275" s="26"/>
      <c r="H275" s="26"/>
      <c r="I275" s="26">
        <f t="shared" si="33"/>
        <v>451464</v>
      </c>
      <c r="J275" s="26"/>
      <c r="K275" s="27">
        <f t="shared" si="35"/>
        <v>451464</v>
      </c>
    </row>
    <row r="276" spans="2:11" ht="14.4" thickBot="1">
      <c r="K276" s="17"/>
    </row>
    <row r="277" spans="2:11" ht="14.4" thickBot="1">
      <c r="B277" s="22">
        <v>9</v>
      </c>
      <c r="C277" s="459" t="s">
        <v>198</v>
      </c>
      <c r="D277" s="460"/>
      <c r="E277" s="460"/>
      <c r="F277" s="460"/>
      <c r="G277" s="460"/>
      <c r="H277" s="460"/>
      <c r="I277" s="460"/>
      <c r="J277" s="460"/>
      <c r="K277" s="461"/>
    </row>
    <row r="278" spans="2:11">
      <c r="B278" s="449"/>
      <c r="C278" s="449"/>
      <c r="D278" s="449"/>
      <c r="E278" s="449"/>
      <c r="F278" s="449"/>
      <c r="G278" s="449"/>
      <c r="H278" s="449"/>
      <c r="I278" s="449"/>
      <c r="J278" s="449"/>
      <c r="K278" s="449"/>
    </row>
    <row r="279" spans="2:11" ht="26.4">
      <c r="B279" s="23">
        <f>+B277+0.01</f>
        <v>9.01</v>
      </c>
      <c r="C279" s="28" t="s">
        <v>199</v>
      </c>
      <c r="D279" s="37" t="s">
        <v>200</v>
      </c>
      <c r="E279" s="30">
        <v>4000</v>
      </c>
      <c r="F279" s="26"/>
      <c r="G279" s="26"/>
      <c r="H279" s="26"/>
      <c r="I279" s="26">
        <f>+E279+G279+H279</f>
        <v>4000</v>
      </c>
      <c r="J279" s="26"/>
      <c r="K279" s="27">
        <f>+I279+J279</f>
        <v>4000</v>
      </c>
    </row>
    <row r="280" spans="2:11">
      <c r="B280" s="23">
        <f>+B279+0.01</f>
        <v>9.02</v>
      </c>
      <c r="C280" s="28"/>
      <c r="D280" s="37"/>
      <c r="E280" s="30"/>
      <c r="F280" s="26"/>
      <c r="G280" s="26"/>
      <c r="H280" s="26"/>
      <c r="I280" s="26">
        <f>+E280+G280+H280</f>
        <v>0</v>
      </c>
      <c r="J280" s="26"/>
      <c r="K280" s="27"/>
    </row>
    <row r="281" spans="2:11" ht="14.4" thickBot="1">
      <c r="K281" s="17"/>
    </row>
    <row r="282" spans="2:11" ht="14.4" thickBot="1">
      <c r="B282" s="22">
        <v>9</v>
      </c>
      <c r="C282" s="459" t="s">
        <v>245</v>
      </c>
      <c r="D282" s="460"/>
      <c r="E282" s="460"/>
      <c r="F282" s="460"/>
      <c r="G282" s="460"/>
      <c r="H282" s="460"/>
      <c r="I282" s="460"/>
      <c r="J282" s="460"/>
      <c r="K282" s="461"/>
    </row>
    <row r="283" spans="2:11">
      <c r="B283" s="449"/>
      <c r="C283" s="449"/>
      <c r="D283" s="449"/>
      <c r="E283" s="449"/>
      <c r="F283" s="449"/>
      <c r="G283" s="449"/>
      <c r="H283" s="449"/>
      <c r="I283" s="449"/>
      <c r="J283" s="449"/>
      <c r="K283" s="449"/>
    </row>
    <row r="284" spans="2:11">
      <c r="B284" s="23">
        <f>+B283+0.01</f>
        <v>0.01</v>
      </c>
      <c r="C284" s="28" t="s">
        <v>248</v>
      </c>
      <c r="D284" s="37" t="s">
        <v>178</v>
      </c>
      <c r="E284" s="30">
        <v>105000</v>
      </c>
      <c r="F284" s="26"/>
      <c r="G284" s="26"/>
      <c r="H284" s="26"/>
      <c r="I284" s="26">
        <f>+E284+G284+H284</f>
        <v>105000</v>
      </c>
      <c r="J284" s="26"/>
      <c r="K284" s="27">
        <f>+I284+J284</f>
        <v>105000</v>
      </c>
    </row>
    <row r="285" spans="2:11">
      <c r="B285" s="23">
        <f>+B282+0.01</f>
        <v>9.01</v>
      </c>
      <c r="C285" s="28" t="s">
        <v>244</v>
      </c>
      <c r="D285" s="37" t="s">
        <v>178</v>
      </c>
      <c r="E285" s="30">
        <v>105000</v>
      </c>
      <c r="F285" s="26"/>
      <c r="G285" s="26"/>
      <c r="H285" s="26"/>
      <c r="I285" s="26">
        <f>+E285+G285+H285</f>
        <v>105000</v>
      </c>
      <c r="J285" s="26"/>
      <c r="K285" s="27">
        <f>+I285+J285</f>
        <v>105000</v>
      </c>
    </row>
    <row r="286" spans="2:11">
      <c r="B286" s="23">
        <f>+B285+0.01</f>
        <v>9.02</v>
      </c>
      <c r="C286" s="28" t="s">
        <v>246</v>
      </c>
      <c r="D286" s="37" t="s">
        <v>178</v>
      </c>
      <c r="E286" s="30">
        <v>105000</v>
      </c>
      <c r="F286" s="26"/>
      <c r="G286" s="26"/>
      <c r="H286" s="26"/>
      <c r="I286" s="26">
        <f>+E286+G286+H286</f>
        <v>105000</v>
      </c>
      <c r="J286" s="26"/>
      <c r="K286" s="27">
        <f>+I286+J286</f>
        <v>105000</v>
      </c>
    </row>
    <row r="287" spans="2:11" ht="26.4">
      <c r="B287" s="23">
        <f>+B285+0.01</f>
        <v>9.02</v>
      </c>
      <c r="C287" s="28" t="s">
        <v>249</v>
      </c>
      <c r="D287" s="37" t="s">
        <v>178</v>
      </c>
      <c r="E287" s="30">
        <v>105000</v>
      </c>
      <c r="F287" s="26"/>
      <c r="G287" s="26"/>
      <c r="H287" s="26"/>
      <c r="I287" s="26">
        <f>+E287+G287+H287</f>
        <v>105000</v>
      </c>
      <c r="J287" s="26"/>
      <c r="K287" s="27">
        <f>+I287+J287</f>
        <v>105000</v>
      </c>
    </row>
    <row r="288" spans="2:11">
      <c r="B288" s="23">
        <f>+B286+0.01</f>
        <v>9.0299999999999994</v>
      </c>
      <c r="C288" s="28" t="s">
        <v>247</v>
      </c>
      <c r="D288" s="37" t="s">
        <v>11</v>
      </c>
      <c r="E288" s="30">
        <v>350000</v>
      </c>
      <c r="F288" s="26"/>
      <c r="G288" s="26"/>
      <c r="H288" s="26"/>
      <c r="I288" s="26">
        <f>+E288+G288+H288</f>
        <v>350000</v>
      </c>
      <c r="J288" s="26"/>
      <c r="K288" s="27">
        <f>+I288+J288</f>
        <v>350000</v>
      </c>
    </row>
    <row r="289" spans="2:11" ht="14.4" thickBot="1">
      <c r="K289" s="17"/>
    </row>
    <row r="290" spans="2:11" ht="14.4" thickBot="1">
      <c r="B290" s="22">
        <v>10</v>
      </c>
      <c r="C290" s="459" t="s">
        <v>201</v>
      </c>
      <c r="D290" s="460"/>
      <c r="E290" s="460"/>
      <c r="F290" s="460"/>
      <c r="G290" s="460"/>
      <c r="H290" s="460"/>
      <c r="I290" s="460"/>
      <c r="J290" s="460"/>
      <c r="K290" s="461"/>
    </row>
    <row r="291" spans="2:11">
      <c r="B291" s="449"/>
      <c r="C291" s="449"/>
      <c r="D291" s="449"/>
      <c r="E291" s="449"/>
      <c r="F291" s="449"/>
      <c r="G291" s="449"/>
      <c r="H291" s="449"/>
      <c r="I291" s="449"/>
      <c r="J291" s="449"/>
      <c r="K291" s="449"/>
    </row>
    <row r="292" spans="2:11">
      <c r="B292" s="38">
        <f>+B290+0.01</f>
        <v>10.01</v>
      </c>
      <c r="C292" s="28" t="s">
        <v>53</v>
      </c>
      <c r="D292" s="37" t="s">
        <v>0</v>
      </c>
      <c r="E292" s="30">
        <v>9500</v>
      </c>
      <c r="F292" s="26"/>
      <c r="G292" s="26"/>
      <c r="H292" s="26"/>
      <c r="I292" s="26">
        <f>+E292+G292+H292</f>
        <v>9500</v>
      </c>
      <c r="J292" s="26"/>
      <c r="K292" s="27">
        <f>+I292+J292</f>
        <v>9500</v>
      </c>
    </row>
    <row r="293" spans="2:11">
      <c r="B293" s="38">
        <f>+B292+0.01</f>
        <v>10.02</v>
      </c>
      <c r="C293" s="28" t="s">
        <v>45</v>
      </c>
      <c r="D293" s="37" t="s">
        <v>6</v>
      </c>
      <c r="E293" s="30">
        <v>16000</v>
      </c>
      <c r="F293" s="26"/>
      <c r="G293" s="26"/>
      <c r="H293" s="26"/>
      <c r="I293" s="26">
        <f>+E293+G293+H293</f>
        <v>16000</v>
      </c>
      <c r="J293" s="26"/>
      <c r="K293" s="30">
        <f>+I293+J293</f>
        <v>16000</v>
      </c>
    </row>
    <row r="294" spans="2:11">
      <c r="K294" s="17"/>
    </row>
    <row r="295" spans="2:11">
      <c r="K295" s="17"/>
    </row>
  </sheetData>
  <sheetProtection selectLockedCells="1" selectUnlockedCells="1"/>
  <dataConsolidate/>
  <mergeCells count="41">
    <mergeCell ref="C290:K290"/>
    <mergeCell ref="B291:K291"/>
    <mergeCell ref="C239:K239"/>
    <mergeCell ref="B240:K240"/>
    <mergeCell ref="C282:K282"/>
    <mergeCell ref="B265:K265"/>
    <mergeCell ref="C266:K266"/>
    <mergeCell ref="B267:K267"/>
    <mergeCell ref="C277:K277"/>
    <mergeCell ref="B278:K278"/>
    <mergeCell ref="B283:K283"/>
    <mergeCell ref="C9:K9"/>
    <mergeCell ref="B10:K10"/>
    <mergeCell ref="B53:K53"/>
    <mergeCell ref="C54:K54"/>
    <mergeCell ref="B55:K55"/>
    <mergeCell ref="C220:K220"/>
    <mergeCell ref="C196:K196"/>
    <mergeCell ref="B197:K197"/>
    <mergeCell ref="B195:K195"/>
    <mergeCell ref="B155:K155"/>
    <mergeCell ref="C156:K156"/>
    <mergeCell ref="B157:K157"/>
    <mergeCell ref="B219:K219"/>
    <mergeCell ref="B189:K189"/>
    <mergeCell ref="B221:K221"/>
    <mergeCell ref="B238:K238"/>
    <mergeCell ref="C2:K2"/>
    <mergeCell ref="C3:K3"/>
    <mergeCell ref="C4:K4"/>
    <mergeCell ref="C5:K5"/>
    <mergeCell ref="B6:K6"/>
    <mergeCell ref="B8:K8"/>
    <mergeCell ref="B205:K205"/>
    <mergeCell ref="C206:K206"/>
    <mergeCell ref="B207:K207"/>
    <mergeCell ref="B70:K70"/>
    <mergeCell ref="C71:K71"/>
    <mergeCell ref="B72:K72"/>
    <mergeCell ref="B187:K187"/>
    <mergeCell ref="C188:K188"/>
  </mergeCells>
  <printOptions horizontalCentered="1"/>
  <pageMargins left="0.98425196850393704" right="0.70866141732283472" top="0.78740157480314965" bottom="0.78740157480314965" header="0.31496062992125984" footer="0.31496062992125984"/>
  <pageSetup scale="76" orientation="portrait" horizontalDpi="4294967293" r:id="rId1"/>
  <rowBreaks count="1" manualBreakCount="1">
    <brk id="295" min="1" max="9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3"/>
    <pageSetUpPr fitToPage="1"/>
  </sheetPr>
  <dimension ref="A1:P199"/>
  <sheetViews>
    <sheetView showGridLines="0" tabSelected="1" view="pageBreakPreview" zoomScaleNormal="50" zoomScaleSheetLayoutView="100" workbookViewId="0">
      <selection sqref="A1:F17"/>
    </sheetView>
  </sheetViews>
  <sheetFormatPr baseColWidth="10" defaultColWidth="11.44140625" defaultRowHeight="15"/>
  <cols>
    <col min="1" max="1" width="7.6640625" style="303" bestFit="1" customWidth="1"/>
    <col min="2" max="2" width="64.5546875" style="303" customWidth="1"/>
    <col min="3" max="3" width="10.44140625" style="304" bestFit="1" customWidth="1"/>
    <col min="4" max="4" width="10.33203125" style="300" bestFit="1" customWidth="1"/>
    <col min="5" max="5" width="13.88671875" style="301" bestFit="1" customWidth="1"/>
    <col min="6" max="6" width="17.88671875" style="302" customWidth="1"/>
    <col min="7" max="10" width="13.88671875" style="44" hidden="1" customWidth="1"/>
    <col min="11" max="11" width="10.88671875" style="44" hidden="1" customWidth="1"/>
    <col min="12" max="12" width="12.77734375" style="44" hidden="1" customWidth="1"/>
    <col min="13" max="13" width="10.88671875" style="44" hidden="1" customWidth="1"/>
    <col min="14" max="14" width="12.77734375" style="44" hidden="1" customWidth="1"/>
    <col min="15" max="15" width="17.109375" style="44" customWidth="1"/>
    <col min="16" max="16" width="17" style="44" bestFit="1" customWidth="1"/>
    <col min="17" max="16384" width="11.44140625" style="44"/>
  </cols>
  <sheetData>
    <row r="1" spans="1:16" s="40" customFormat="1" ht="19.5" customHeight="1">
      <c r="A1" s="466" t="s">
        <v>541</v>
      </c>
      <c r="B1" s="467"/>
      <c r="C1" s="467"/>
      <c r="D1" s="467"/>
      <c r="E1" s="467"/>
      <c r="F1" s="468"/>
    </row>
    <row r="2" spans="1:16" s="9" customFormat="1" ht="19.5" customHeight="1">
      <c r="A2" s="645"/>
      <c r="B2" s="646"/>
      <c r="C2" s="646"/>
      <c r="D2" s="646"/>
      <c r="E2" s="646"/>
      <c r="F2" s="647"/>
    </row>
    <row r="3" spans="1:16" s="9" customFormat="1" ht="40.049999999999997" customHeight="1" thickBot="1">
      <c r="A3" s="287" t="s">
        <v>55</v>
      </c>
      <c r="B3" s="287" t="s">
        <v>56</v>
      </c>
      <c r="C3" s="287" t="s">
        <v>520</v>
      </c>
      <c r="D3" s="287" t="s">
        <v>292</v>
      </c>
      <c r="E3" s="288" t="s">
        <v>207</v>
      </c>
      <c r="F3" s="289" t="s">
        <v>57</v>
      </c>
      <c r="G3" s="289" t="s">
        <v>292</v>
      </c>
      <c r="H3" s="289" t="s">
        <v>543</v>
      </c>
      <c r="I3" s="289" t="s">
        <v>292</v>
      </c>
      <c r="J3" s="289" t="s">
        <v>543</v>
      </c>
      <c r="K3" s="289" t="s">
        <v>292</v>
      </c>
      <c r="L3" s="289" t="s">
        <v>543</v>
      </c>
      <c r="M3" s="289" t="s">
        <v>292</v>
      </c>
      <c r="N3" s="289" t="s">
        <v>543</v>
      </c>
    </row>
    <row r="4" spans="1:16" s="40" customFormat="1" ht="16.2" hidden="1" thickBot="1">
      <c r="A4" s="290">
        <v>1</v>
      </c>
      <c r="B4" s="291" t="s">
        <v>521</v>
      </c>
      <c r="C4" s="291"/>
      <c r="D4" s="291"/>
      <c r="E4" s="292"/>
      <c r="F4" s="643">
        <f>SUM(F5:F5)</f>
        <v>653933.83052500011</v>
      </c>
      <c r="G4" s="293"/>
      <c r="H4" s="293">
        <f>SUM(H5:H5)</f>
        <v>653933.83052500011</v>
      </c>
      <c r="I4" s="293"/>
      <c r="J4" s="293">
        <f>SUM(J5:J5)</f>
        <v>0</v>
      </c>
      <c r="K4" s="293"/>
      <c r="L4" s="293">
        <f>SUM(L5:L5)</f>
        <v>0</v>
      </c>
      <c r="M4" s="293"/>
      <c r="N4" s="293">
        <f>SUM(N5:N5)</f>
        <v>0</v>
      </c>
    </row>
    <row r="5" spans="1:16" s="40" customFormat="1" ht="37.799999999999997" customHeight="1" thickBot="1">
      <c r="A5" s="294">
        <v>1.1000000000000001</v>
      </c>
      <c r="B5" s="295" t="s">
        <v>538</v>
      </c>
      <c r="C5" s="296" t="s">
        <v>522</v>
      </c>
      <c r="D5" s="297">
        <v>1</v>
      </c>
      <c r="E5" s="637">
        <f>' APU'!E22</f>
        <v>653933.83052500011</v>
      </c>
      <c r="F5" s="637">
        <f>D5*E5</f>
        <v>653933.83052500011</v>
      </c>
      <c r="G5" s="314">
        <v>1</v>
      </c>
      <c r="H5" s="298">
        <f>G5*E5</f>
        <v>653933.83052500011</v>
      </c>
      <c r="I5" s="314">
        <f>D5-G5</f>
        <v>0</v>
      </c>
      <c r="J5" s="298">
        <f>I5*E5</f>
        <v>0</v>
      </c>
      <c r="K5" s="314">
        <v>0</v>
      </c>
      <c r="L5" s="298">
        <f>E5*K5</f>
        <v>0</v>
      </c>
      <c r="M5" s="314">
        <v>0</v>
      </c>
      <c r="N5" s="298">
        <f>E5*M5</f>
        <v>0</v>
      </c>
    </row>
    <row r="6" spans="1:16" s="40" customFormat="1" ht="16.2" thickBot="1">
      <c r="A6" s="290">
        <v>2</v>
      </c>
      <c r="B6" s="291" t="s">
        <v>523</v>
      </c>
      <c r="C6" s="291"/>
      <c r="D6" s="291"/>
      <c r="E6" s="638"/>
      <c r="F6" s="639">
        <f>SUM(F7:F10)</f>
        <v>15414276.471341141</v>
      </c>
      <c r="G6" s="293"/>
      <c r="H6" s="293">
        <f>SUM(H7:H10)</f>
        <v>6040748.6231090911</v>
      </c>
      <c r="I6" s="293"/>
      <c r="J6" s="293">
        <f>SUM(J7:J10)</f>
        <v>9373527.8482320476</v>
      </c>
      <c r="K6" s="293"/>
      <c r="L6" s="293">
        <f>SUM(L7:L10)</f>
        <v>0</v>
      </c>
      <c r="M6" s="293"/>
      <c r="N6" s="293">
        <f>SUM(N7:N10)</f>
        <v>0</v>
      </c>
    </row>
    <row r="7" spans="1:16" s="40" customFormat="1" ht="15.6">
      <c r="A7" s="294">
        <v>2.1</v>
      </c>
      <c r="B7" s="295" t="s">
        <v>526</v>
      </c>
      <c r="C7" s="296" t="s">
        <v>8</v>
      </c>
      <c r="D7" s="636">
        <f>9*2.2*1</f>
        <v>19.8</v>
      </c>
      <c r="E7" s="637">
        <f>' APU'!E44</f>
        <v>16666.861560000001</v>
      </c>
      <c r="F7" s="637">
        <f>D7*E7</f>
        <v>330003.85888800002</v>
      </c>
      <c r="G7" s="314">
        <v>5</v>
      </c>
      <c r="H7" s="298">
        <f>G7*E7</f>
        <v>83334.30780000001</v>
      </c>
      <c r="I7" s="298">
        <f>D7-G7</f>
        <v>14.8</v>
      </c>
      <c r="J7" s="298">
        <f>I7*E7</f>
        <v>246669.55108800004</v>
      </c>
      <c r="K7" s="314">
        <v>0</v>
      </c>
      <c r="L7" s="298">
        <f>E7*K7</f>
        <v>0</v>
      </c>
      <c r="M7" s="314">
        <v>0</v>
      </c>
      <c r="N7" s="298">
        <f>E7*M7</f>
        <v>0</v>
      </c>
    </row>
    <row r="8" spans="1:16" s="40" customFormat="1" ht="15.6">
      <c r="A8" s="294">
        <v>2.2000000000000002</v>
      </c>
      <c r="B8" s="295" t="s">
        <v>537</v>
      </c>
      <c r="C8" s="296" t="s">
        <v>8</v>
      </c>
      <c r="D8" s="636">
        <f>45*3*0.5</f>
        <v>67.5</v>
      </c>
      <c r="E8" s="637">
        <f>' APU'!E66</f>
        <v>177487.2699840625</v>
      </c>
      <c r="F8" s="637">
        <f t="shared" ref="F8:F10" si="0">D8*E8</f>
        <v>11980390.72392422</v>
      </c>
      <c r="G8" s="314">
        <v>30</v>
      </c>
      <c r="H8" s="298">
        <f t="shared" ref="H8:H10" si="1">G8*E8</f>
        <v>5324618.0995218754</v>
      </c>
      <c r="I8" s="298">
        <f>D8-G8</f>
        <v>37.5</v>
      </c>
      <c r="J8" s="298">
        <f>I8*E8</f>
        <v>6655772.6244023433</v>
      </c>
      <c r="K8" s="314">
        <v>0</v>
      </c>
      <c r="L8" s="298">
        <f>E8*K8</f>
        <v>0</v>
      </c>
      <c r="M8" s="314">
        <v>0</v>
      </c>
      <c r="N8" s="298">
        <f>E8*M8</f>
        <v>0</v>
      </c>
      <c r="O8" s="316"/>
    </row>
    <row r="9" spans="1:16" s="40" customFormat="1" ht="12" customHeight="1">
      <c r="A9" s="294">
        <v>2.2999999999999998</v>
      </c>
      <c r="B9" s="295" t="s">
        <v>525</v>
      </c>
      <c r="C9" s="296" t="s">
        <v>8</v>
      </c>
      <c r="D9" s="636">
        <f>(45*3*0.3)*0.5</f>
        <v>20.25</v>
      </c>
      <c r="E9" s="637">
        <f>' APU'!E88</f>
        <v>93961.757973295462</v>
      </c>
      <c r="F9" s="637">
        <f t="shared" si="0"/>
        <v>1902725.5989592331</v>
      </c>
      <c r="G9" s="314">
        <v>2</v>
      </c>
      <c r="H9" s="298">
        <f t="shared" si="1"/>
        <v>187923.51594659092</v>
      </c>
      <c r="I9" s="298">
        <f>D9-G9</f>
        <v>18.25</v>
      </c>
      <c r="J9" s="298">
        <f>I9*E9</f>
        <v>1714802.0830126421</v>
      </c>
      <c r="K9" s="314">
        <v>0</v>
      </c>
      <c r="L9" s="298">
        <f>E9*K9</f>
        <v>0</v>
      </c>
      <c r="M9" s="314">
        <v>0</v>
      </c>
      <c r="N9" s="298">
        <f>E9*M9</f>
        <v>0</v>
      </c>
    </row>
    <row r="10" spans="1:16" s="40" customFormat="1" ht="34.200000000000003" customHeight="1" thickBot="1">
      <c r="A10" s="294">
        <v>2.4</v>
      </c>
      <c r="B10" s="295" t="s">
        <v>535</v>
      </c>
      <c r="C10" s="296" t="s">
        <v>8</v>
      </c>
      <c r="D10" s="636">
        <f>45*3*0.2</f>
        <v>27</v>
      </c>
      <c r="E10" s="637">
        <f>' APU'!E110</f>
        <v>44487.269984062499</v>
      </c>
      <c r="F10" s="637">
        <f t="shared" si="0"/>
        <v>1201156.2895696876</v>
      </c>
      <c r="G10" s="314">
        <v>10</v>
      </c>
      <c r="H10" s="298">
        <f t="shared" si="1"/>
        <v>444872.69984062499</v>
      </c>
      <c r="I10" s="298">
        <f>D10-G10</f>
        <v>17</v>
      </c>
      <c r="J10" s="298">
        <f>I10*E10</f>
        <v>756283.58972906251</v>
      </c>
      <c r="K10" s="314">
        <v>0</v>
      </c>
      <c r="L10" s="298">
        <f>E10*K10</f>
        <v>0</v>
      </c>
      <c r="M10" s="314">
        <v>0</v>
      </c>
      <c r="N10" s="298">
        <f>E10*M10</f>
        <v>0</v>
      </c>
      <c r="O10" s="316"/>
    </row>
    <row r="11" spans="1:16" s="40" customFormat="1" ht="16.2" thickBot="1">
      <c r="A11" s="290">
        <v>3</v>
      </c>
      <c r="B11" s="291" t="s">
        <v>410</v>
      </c>
      <c r="C11" s="291"/>
      <c r="D11" s="291"/>
      <c r="E11" s="638"/>
      <c r="F11" s="639">
        <f>SUM(F12:F12)</f>
        <v>11230203.434438588</v>
      </c>
      <c r="G11" s="293"/>
      <c r="H11" s="293">
        <f>SUM(H12:H12)</f>
        <v>0</v>
      </c>
      <c r="I11" s="293"/>
      <c r="J11" s="293">
        <f>SUM(J12:J12)</f>
        <v>11230203.434438588</v>
      </c>
      <c r="K11" s="293"/>
      <c r="L11" s="293">
        <f>SUM(L12:L12)</f>
        <v>0</v>
      </c>
      <c r="M11" s="293"/>
      <c r="N11" s="293">
        <f>SUM(N12:N12)</f>
        <v>0</v>
      </c>
    </row>
    <row r="12" spans="1:16" s="40" customFormat="1" ht="31.8" thickBot="1">
      <c r="A12" s="294">
        <v>3.1</v>
      </c>
      <c r="B12" s="295" t="s">
        <v>540</v>
      </c>
      <c r="C12" s="296" t="s">
        <v>8</v>
      </c>
      <c r="D12" s="636">
        <f>9*2.2*0.6</f>
        <v>11.88</v>
      </c>
      <c r="E12" s="637">
        <f>' APU'!E132</f>
        <v>945303.31939718756</v>
      </c>
      <c r="F12" s="637">
        <f>E12*D12</f>
        <v>11230203.434438588</v>
      </c>
      <c r="G12" s="314">
        <v>0</v>
      </c>
      <c r="H12" s="295">
        <f>G12*E12</f>
        <v>0</v>
      </c>
      <c r="I12" s="298">
        <f>D12-G12</f>
        <v>11.88</v>
      </c>
      <c r="J12" s="298">
        <f>I12*E12</f>
        <v>11230203.434438588</v>
      </c>
      <c r="K12" s="314">
        <v>0</v>
      </c>
      <c r="L12" s="298">
        <f>E12*K12</f>
        <v>0</v>
      </c>
      <c r="M12" s="314">
        <v>0</v>
      </c>
      <c r="N12" s="298">
        <f>E12*M12</f>
        <v>0</v>
      </c>
    </row>
    <row r="13" spans="1:16" s="40" customFormat="1" ht="16.2" thickBot="1">
      <c r="A13" s="290">
        <v>4</v>
      </c>
      <c r="B13" s="291" t="s">
        <v>524</v>
      </c>
      <c r="C13" s="291"/>
      <c r="D13" s="291"/>
      <c r="E13" s="638"/>
      <c r="F13" s="639">
        <f>SUM(F14:F14)</f>
        <v>16504534.220384054</v>
      </c>
      <c r="G13" s="293"/>
      <c r="H13" s="293">
        <f>SUM(H14:H14)</f>
        <v>16504534.220384054</v>
      </c>
      <c r="I13" s="293"/>
      <c r="J13" s="293">
        <f>SUM(J14:J14)</f>
        <v>0</v>
      </c>
      <c r="K13" s="293"/>
      <c r="L13" s="293">
        <f>SUM(L14:L14)</f>
        <v>0</v>
      </c>
      <c r="M13" s="293"/>
      <c r="N13" s="293">
        <f>SUM(N14:N14)</f>
        <v>0</v>
      </c>
    </row>
    <row r="14" spans="1:16" s="40" customFormat="1" ht="45" customHeight="1">
      <c r="A14" s="294">
        <v>4.0999999999999996</v>
      </c>
      <c r="B14" s="295" t="s">
        <v>539</v>
      </c>
      <c r="C14" s="299" t="s">
        <v>2</v>
      </c>
      <c r="D14" s="636">
        <v>1836.1972734590772</v>
      </c>
      <c r="E14" s="637">
        <f>' APU'!E155</f>
        <v>8988.4319397187501</v>
      </c>
      <c r="F14" s="637">
        <f>D14*E14</f>
        <v>16504534.220384054</v>
      </c>
      <c r="G14" s="314">
        <f>D14</f>
        <v>1836.1972734590772</v>
      </c>
      <c r="H14" s="298">
        <f>G14*E14</f>
        <v>16504534.220384054</v>
      </c>
      <c r="I14" s="298">
        <f>D14-G14</f>
        <v>0</v>
      </c>
      <c r="J14" s="298">
        <f>I14*E14</f>
        <v>0</v>
      </c>
      <c r="K14" s="314">
        <v>0</v>
      </c>
      <c r="L14" s="298">
        <f>E14*K14</f>
        <v>0</v>
      </c>
      <c r="M14" s="314">
        <v>0</v>
      </c>
      <c r="N14" s="298">
        <f>E14*M14</f>
        <v>0</v>
      </c>
    </row>
    <row r="15" spans="1:16" s="40" customFormat="1" ht="15.45" customHeight="1">
      <c r="A15" s="333"/>
      <c r="B15" s="465" t="s">
        <v>544</v>
      </c>
      <c r="C15" s="465"/>
      <c r="D15" s="465"/>
      <c r="E15" s="640"/>
      <c r="F15" s="641">
        <f>F4+F6+F11+F13</f>
        <v>43802947.956688784</v>
      </c>
      <c r="G15" s="331"/>
      <c r="H15" s="422">
        <f>H4+H6+H11+H13</f>
        <v>23199216.674018145</v>
      </c>
      <c r="I15" s="315"/>
      <c r="J15" s="422">
        <f>J4+J6+J11+J13</f>
        <v>20603731.282670636</v>
      </c>
      <c r="K15" s="315"/>
      <c r="L15" s="422">
        <f>L4+L6+L11+L13</f>
        <v>0</v>
      </c>
      <c r="M15" s="315"/>
      <c r="N15" s="422">
        <f>N4+N6+N11+N13</f>
        <v>0</v>
      </c>
      <c r="O15" s="281"/>
      <c r="P15" s="282"/>
    </row>
    <row r="16" spans="1:16" s="40" customFormat="1" ht="15.45" customHeight="1">
      <c r="A16" s="633" t="s">
        <v>627</v>
      </c>
      <c r="B16" s="634"/>
      <c r="C16" s="634"/>
      <c r="D16" s="635"/>
      <c r="E16" s="644">
        <v>0.1452</v>
      </c>
      <c r="F16" s="642">
        <f>F15*E16</f>
        <v>6360188.0433112113</v>
      </c>
      <c r="G16" s="332"/>
      <c r="H16" s="423">
        <f>H15*$E$16</f>
        <v>3368526.2610674347</v>
      </c>
      <c r="I16" s="330"/>
      <c r="J16" s="423">
        <f>J15*$E$16</f>
        <v>2991661.7822437761</v>
      </c>
      <c r="K16" s="330"/>
      <c r="L16" s="423">
        <f>L15*$E$16</f>
        <v>0</v>
      </c>
      <c r="M16" s="330"/>
      <c r="N16" s="423">
        <f>N15*$E$16</f>
        <v>0</v>
      </c>
      <c r="O16" s="281"/>
      <c r="P16" s="282"/>
    </row>
    <row r="17" spans="1:16" s="40" customFormat="1" ht="15.45" customHeight="1">
      <c r="A17" s="333"/>
      <c r="B17" s="465" t="s">
        <v>562</v>
      </c>
      <c r="C17" s="465"/>
      <c r="D17" s="465"/>
      <c r="E17" s="640"/>
      <c r="F17" s="641">
        <f>F15+F16</f>
        <v>50163135.999999993</v>
      </c>
      <c r="G17" s="331"/>
      <c r="H17" s="422">
        <f>H15+H16</f>
        <v>26567742.93508558</v>
      </c>
      <c r="I17" s="315"/>
      <c r="J17" s="422">
        <f>J15+J16</f>
        <v>23595393.064914413</v>
      </c>
      <c r="K17" s="315"/>
      <c r="L17" s="422">
        <f>L15+L16</f>
        <v>0</v>
      </c>
      <c r="M17" s="315"/>
      <c r="N17" s="422">
        <f>N15+N16</f>
        <v>0</v>
      </c>
      <c r="O17" s="281"/>
      <c r="P17" s="282"/>
    </row>
    <row r="18" spans="1:16" s="40" customFormat="1">
      <c r="A18" s="300"/>
      <c r="B18" s="300"/>
      <c r="C18" s="300"/>
      <c r="D18" s="300"/>
      <c r="E18" s="301"/>
      <c r="F18" s="302"/>
    </row>
    <row r="19" spans="1:16" s="40" customFormat="1" ht="25.5" customHeight="1">
      <c r="A19" s="300"/>
      <c r="B19" s="300"/>
      <c r="C19" s="300"/>
      <c r="D19" s="300"/>
      <c r="E19" s="301"/>
      <c r="F19" s="302"/>
    </row>
    <row r="20" spans="1:16" s="40" customFormat="1">
      <c r="A20" s="300"/>
      <c r="B20" s="300"/>
      <c r="C20" s="300"/>
      <c r="D20" s="300"/>
      <c r="E20" s="301"/>
      <c r="F20" s="302"/>
    </row>
    <row r="21" spans="1:16" s="40" customFormat="1" ht="16.5" customHeight="1">
      <c r="A21" s="300"/>
      <c r="B21" s="300"/>
      <c r="C21" s="300"/>
      <c r="D21" s="300"/>
      <c r="E21" s="301"/>
      <c r="F21" s="302"/>
    </row>
    <row r="22" spans="1:16" s="40" customFormat="1" ht="16.5" customHeight="1">
      <c r="A22" s="300"/>
      <c r="B22" s="300"/>
      <c r="C22" s="300"/>
      <c r="D22" s="300"/>
      <c r="E22" s="301"/>
      <c r="F22" s="302"/>
    </row>
    <row r="23" spans="1:16" s="40" customFormat="1" ht="15.75" customHeight="1">
      <c r="A23" s="300"/>
      <c r="B23" s="300"/>
      <c r="C23" s="300"/>
      <c r="D23" s="300"/>
      <c r="E23" s="301"/>
      <c r="F23" s="302"/>
    </row>
    <row r="24" spans="1:16" s="40" customFormat="1" ht="18" customHeight="1">
      <c r="A24" s="300"/>
      <c r="B24" s="300"/>
      <c r="C24" s="300"/>
      <c r="D24" s="300"/>
      <c r="E24" s="301"/>
      <c r="F24" s="302"/>
    </row>
    <row r="25" spans="1:16" s="40" customFormat="1" ht="30" customHeight="1">
      <c r="A25" s="300"/>
      <c r="B25" s="300"/>
      <c r="C25" s="300"/>
      <c r="D25" s="300"/>
      <c r="E25" s="301"/>
      <c r="F25" s="302"/>
    </row>
    <row r="26" spans="1:16" s="40" customFormat="1" ht="11.25" customHeight="1">
      <c r="A26" s="300"/>
      <c r="B26" s="300"/>
      <c r="C26" s="300"/>
      <c r="D26" s="300"/>
      <c r="E26" s="301"/>
      <c r="F26" s="302"/>
    </row>
    <row r="27" spans="1:16" s="40" customFormat="1" ht="22.5" customHeight="1">
      <c r="A27" s="300"/>
      <c r="B27" s="300"/>
      <c r="C27" s="300"/>
      <c r="D27" s="300"/>
      <c r="E27" s="301"/>
      <c r="F27" s="302"/>
    </row>
    <row r="28" spans="1:16">
      <c r="A28" s="300"/>
      <c r="B28" s="300"/>
      <c r="C28" s="300"/>
    </row>
    <row r="29" spans="1:16">
      <c r="A29" s="300"/>
      <c r="B29" s="300"/>
      <c r="C29" s="300"/>
    </row>
    <row r="30" spans="1:16">
      <c r="A30" s="300"/>
      <c r="B30" s="300"/>
      <c r="C30" s="300"/>
    </row>
    <row r="31" spans="1:16">
      <c r="A31" s="300"/>
      <c r="B31" s="300"/>
      <c r="C31" s="300"/>
    </row>
    <row r="32" spans="1:16">
      <c r="A32" s="300"/>
      <c r="B32" s="300"/>
      <c r="C32" s="300"/>
    </row>
    <row r="33" spans="1:3">
      <c r="A33" s="300"/>
      <c r="B33" s="300"/>
      <c r="C33" s="300"/>
    </row>
    <row r="34" spans="1:3">
      <c r="A34" s="300"/>
      <c r="B34" s="300"/>
      <c r="C34" s="300"/>
    </row>
    <row r="35" spans="1:3">
      <c r="A35" s="300"/>
      <c r="B35" s="300"/>
      <c r="C35" s="300"/>
    </row>
    <row r="36" spans="1:3">
      <c r="A36" s="300"/>
      <c r="B36" s="300"/>
      <c r="C36" s="300"/>
    </row>
    <row r="37" spans="1:3">
      <c r="A37" s="300"/>
      <c r="B37" s="300"/>
      <c r="C37" s="300"/>
    </row>
    <row r="38" spans="1:3">
      <c r="A38" s="300"/>
      <c r="B38" s="300"/>
      <c r="C38" s="300"/>
    </row>
    <row r="39" spans="1:3">
      <c r="A39" s="300"/>
      <c r="B39" s="300"/>
      <c r="C39" s="300"/>
    </row>
    <row r="40" spans="1:3">
      <c r="A40" s="300"/>
      <c r="B40" s="300"/>
      <c r="C40" s="300"/>
    </row>
    <row r="41" spans="1:3">
      <c r="A41" s="300"/>
      <c r="B41" s="300"/>
      <c r="C41" s="300"/>
    </row>
    <row r="42" spans="1:3">
      <c r="A42" s="300"/>
      <c r="B42" s="300"/>
      <c r="C42" s="300"/>
    </row>
    <row r="43" spans="1:3">
      <c r="A43" s="300"/>
      <c r="B43" s="300"/>
      <c r="C43" s="300"/>
    </row>
    <row r="44" spans="1:3">
      <c r="A44" s="300"/>
      <c r="B44" s="300"/>
      <c r="C44" s="300"/>
    </row>
    <row r="45" spans="1:3">
      <c r="A45" s="300"/>
      <c r="B45" s="300"/>
      <c r="C45" s="300"/>
    </row>
    <row r="46" spans="1:3">
      <c r="A46" s="300"/>
      <c r="B46" s="300"/>
      <c r="C46" s="300"/>
    </row>
    <row r="47" spans="1:3">
      <c r="A47" s="300"/>
      <c r="B47" s="300"/>
      <c r="C47" s="300"/>
    </row>
    <row r="48" spans="1:3">
      <c r="A48" s="300"/>
      <c r="B48" s="300"/>
      <c r="C48" s="300"/>
    </row>
    <row r="49" spans="1:3">
      <c r="A49" s="300"/>
      <c r="B49" s="300"/>
      <c r="C49" s="300"/>
    </row>
    <row r="50" spans="1:3">
      <c r="A50" s="300"/>
      <c r="B50" s="300"/>
      <c r="C50" s="300"/>
    </row>
    <row r="51" spans="1:3">
      <c r="A51" s="300"/>
      <c r="B51" s="300"/>
      <c r="C51" s="300"/>
    </row>
    <row r="52" spans="1:3">
      <c r="A52" s="300"/>
      <c r="B52" s="300"/>
      <c r="C52" s="300"/>
    </row>
    <row r="53" spans="1:3">
      <c r="A53" s="300"/>
      <c r="B53" s="300"/>
      <c r="C53" s="300"/>
    </row>
    <row r="54" spans="1:3">
      <c r="A54" s="300"/>
      <c r="B54" s="300"/>
      <c r="C54" s="300"/>
    </row>
    <row r="55" spans="1:3">
      <c r="A55" s="300"/>
      <c r="B55" s="300"/>
      <c r="C55" s="300"/>
    </row>
    <row r="56" spans="1:3">
      <c r="A56" s="300"/>
      <c r="B56" s="300"/>
      <c r="C56" s="300"/>
    </row>
    <row r="57" spans="1:3">
      <c r="A57" s="300"/>
      <c r="B57" s="300"/>
      <c r="C57" s="300"/>
    </row>
    <row r="58" spans="1:3">
      <c r="A58" s="300"/>
      <c r="B58" s="300"/>
      <c r="C58" s="300"/>
    </row>
    <row r="59" spans="1:3">
      <c r="A59" s="300"/>
      <c r="B59" s="300"/>
      <c r="C59" s="300"/>
    </row>
    <row r="60" spans="1:3">
      <c r="A60" s="300"/>
      <c r="B60" s="300"/>
      <c r="C60" s="300"/>
    </row>
    <row r="61" spans="1:3">
      <c r="A61" s="300"/>
      <c r="B61" s="300"/>
      <c r="C61" s="300"/>
    </row>
    <row r="62" spans="1:3">
      <c r="A62" s="300"/>
      <c r="B62" s="300"/>
      <c r="C62" s="300"/>
    </row>
    <row r="63" spans="1:3">
      <c r="A63" s="300"/>
      <c r="B63" s="300"/>
      <c r="C63" s="300"/>
    </row>
    <row r="64" spans="1:3">
      <c r="A64" s="300"/>
      <c r="B64" s="300"/>
      <c r="C64" s="300"/>
    </row>
    <row r="65" spans="1:3">
      <c r="A65" s="300"/>
      <c r="B65" s="300"/>
      <c r="C65" s="300"/>
    </row>
    <row r="66" spans="1:3">
      <c r="A66" s="300"/>
      <c r="B66" s="300"/>
      <c r="C66" s="300"/>
    </row>
    <row r="67" spans="1:3">
      <c r="A67" s="300"/>
      <c r="B67" s="300"/>
      <c r="C67" s="300"/>
    </row>
    <row r="68" spans="1:3">
      <c r="A68" s="300"/>
      <c r="B68" s="300"/>
      <c r="C68" s="300"/>
    </row>
    <row r="69" spans="1:3">
      <c r="A69" s="300"/>
      <c r="B69" s="300"/>
      <c r="C69" s="300"/>
    </row>
    <row r="70" spans="1:3">
      <c r="A70" s="300"/>
      <c r="B70" s="300"/>
      <c r="C70" s="300"/>
    </row>
    <row r="71" spans="1:3">
      <c r="A71" s="300"/>
      <c r="B71" s="300"/>
      <c r="C71" s="300"/>
    </row>
    <row r="72" spans="1:3">
      <c r="A72" s="300"/>
      <c r="B72" s="300"/>
      <c r="C72" s="300"/>
    </row>
    <row r="73" spans="1:3">
      <c r="A73" s="300"/>
      <c r="B73" s="300"/>
      <c r="C73" s="300"/>
    </row>
    <row r="74" spans="1:3">
      <c r="A74" s="300"/>
      <c r="B74" s="300"/>
      <c r="C74" s="300"/>
    </row>
    <row r="75" spans="1:3">
      <c r="A75" s="300"/>
      <c r="B75" s="300"/>
      <c r="C75" s="300"/>
    </row>
    <row r="76" spans="1:3">
      <c r="A76" s="300"/>
      <c r="B76" s="300"/>
      <c r="C76" s="300"/>
    </row>
    <row r="77" spans="1:3">
      <c r="A77" s="300"/>
      <c r="B77" s="300"/>
      <c r="C77" s="300"/>
    </row>
    <row r="78" spans="1:3">
      <c r="A78" s="300"/>
      <c r="B78" s="300"/>
      <c r="C78" s="300"/>
    </row>
    <row r="79" spans="1:3">
      <c r="A79" s="300"/>
      <c r="B79" s="300"/>
      <c r="C79" s="300"/>
    </row>
    <row r="80" spans="1:3">
      <c r="A80" s="300"/>
      <c r="B80" s="300"/>
      <c r="C80" s="300"/>
    </row>
    <row r="81" spans="1:3">
      <c r="A81" s="300"/>
      <c r="B81" s="300"/>
      <c r="C81" s="300"/>
    </row>
    <row r="82" spans="1:3">
      <c r="A82" s="300"/>
      <c r="B82" s="300"/>
      <c r="C82" s="300"/>
    </row>
    <row r="83" spans="1:3">
      <c r="A83" s="300"/>
      <c r="B83" s="300"/>
      <c r="C83" s="300"/>
    </row>
    <row r="84" spans="1:3">
      <c r="A84" s="300"/>
      <c r="B84" s="300"/>
      <c r="C84" s="300"/>
    </row>
    <row r="85" spans="1:3">
      <c r="A85" s="300"/>
      <c r="B85" s="300"/>
      <c r="C85" s="300"/>
    </row>
    <row r="86" spans="1:3">
      <c r="A86" s="300"/>
      <c r="B86" s="300"/>
      <c r="C86" s="300"/>
    </row>
    <row r="87" spans="1:3">
      <c r="A87" s="300"/>
      <c r="B87" s="300"/>
      <c r="C87" s="300"/>
    </row>
    <row r="88" spans="1:3">
      <c r="A88" s="300"/>
      <c r="B88" s="300"/>
      <c r="C88" s="300"/>
    </row>
    <row r="89" spans="1:3">
      <c r="A89" s="300"/>
      <c r="B89" s="300"/>
      <c r="C89" s="300"/>
    </row>
    <row r="90" spans="1:3">
      <c r="A90" s="300"/>
      <c r="B90" s="300"/>
      <c r="C90" s="300"/>
    </row>
    <row r="91" spans="1:3">
      <c r="A91" s="300"/>
      <c r="B91" s="300"/>
      <c r="C91" s="300"/>
    </row>
    <row r="92" spans="1:3">
      <c r="A92" s="300"/>
      <c r="B92" s="300"/>
      <c r="C92" s="300"/>
    </row>
    <row r="93" spans="1:3">
      <c r="A93" s="300"/>
      <c r="B93" s="300"/>
      <c r="C93" s="300"/>
    </row>
    <row r="94" spans="1:3">
      <c r="A94" s="300"/>
      <c r="B94" s="300"/>
      <c r="C94" s="300"/>
    </row>
    <row r="95" spans="1:3">
      <c r="A95" s="300"/>
      <c r="B95" s="300"/>
      <c r="C95" s="300"/>
    </row>
    <row r="96" spans="1:3">
      <c r="A96" s="300"/>
      <c r="B96" s="300"/>
      <c r="C96" s="300"/>
    </row>
    <row r="97" spans="1:3">
      <c r="A97" s="300"/>
      <c r="B97" s="300"/>
      <c r="C97" s="300"/>
    </row>
    <row r="98" spans="1:3">
      <c r="A98" s="300"/>
      <c r="B98" s="300"/>
      <c r="C98" s="300"/>
    </row>
    <row r="99" spans="1:3">
      <c r="A99" s="300"/>
      <c r="B99" s="300"/>
      <c r="C99" s="300"/>
    </row>
    <row r="100" spans="1:3">
      <c r="A100" s="300"/>
      <c r="B100" s="300"/>
      <c r="C100" s="300"/>
    </row>
    <row r="101" spans="1:3">
      <c r="A101" s="300"/>
      <c r="B101" s="300"/>
      <c r="C101" s="300"/>
    </row>
    <row r="102" spans="1:3">
      <c r="A102" s="300"/>
      <c r="B102" s="300"/>
      <c r="C102" s="300"/>
    </row>
    <row r="103" spans="1:3">
      <c r="A103" s="300"/>
      <c r="B103" s="300"/>
      <c r="C103" s="300"/>
    </row>
    <row r="104" spans="1:3">
      <c r="A104" s="300"/>
      <c r="B104" s="300"/>
      <c r="C104" s="300"/>
    </row>
    <row r="105" spans="1:3">
      <c r="A105" s="300"/>
      <c r="B105" s="300"/>
      <c r="C105" s="300"/>
    </row>
    <row r="106" spans="1:3">
      <c r="A106" s="300"/>
      <c r="B106" s="300"/>
      <c r="C106" s="300"/>
    </row>
    <row r="107" spans="1:3">
      <c r="A107" s="300"/>
      <c r="B107" s="300"/>
      <c r="C107" s="300"/>
    </row>
    <row r="108" spans="1:3">
      <c r="A108" s="300"/>
      <c r="B108" s="300"/>
      <c r="C108" s="300"/>
    </row>
    <row r="109" spans="1:3">
      <c r="A109" s="300"/>
      <c r="B109" s="300"/>
      <c r="C109" s="300"/>
    </row>
    <row r="110" spans="1:3">
      <c r="A110" s="300"/>
      <c r="B110" s="300"/>
      <c r="C110" s="300"/>
    </row>
    <row r="111" spans="1:3">
      <c r="A111" s="300"/>
      <c r="B111" s="300"/>
      <c r="C111" s="300"/>
    </row>
    <row r="112" spans="1:3">
      <c r="A112" s="300"/>
      <c r="B112" s="300"/>
      <c r="C112" s="300"/>
    </row>
    <row r="113" spans="1:3">
      <c r="A113" s="300"/>
      <c r="B113" s="300"/>
      <c r="C113" s="300"/>
    </row>
    <row r="114" spans="1:3">
      <c r="A114" s="300"/>
      <c r="B114" s="300"/>
      <c r="C114" s="300"/>
    </row>
    <row r="115" spans="1:3">
      <c r="A115" s="300"/>
      <c r="B115" s="300"/>
      <c r="C115" s="300"/>
    </row>
    <row r="116" spans="1:3">
      <c r="A116" s="300"/>
      <c r="B116" s="300"/>
      <c r="C116" s="300"/>
    </row>
    <row r="117" spans="1:3">
      <c r="A117" s="300"/>
      <c r="B117" s="300"/>
      <c r="C117" s="300"/>
    </row>
    <row r="118" spans="1:3">
      <c r="A118" s="300"/>
      <c r="B118" s="300"/>
      <c r="C118" s="300"/>
    </row>
    <row r="119" spans="1:3">
      <c r="A119" s="300"/>
      <c r="B119" s="300"/>
      <c r="C119" s="300"/>
    </row>
    <row r="120" spans="1:3">
      <c r="A120" s="300"/>
      <c r="B120" s="300"/>
      <c r="C120" s="300"/>
    </row>
    <row r="121" spans="1:3">
      <c r="A121" s="300"/>
      <c r="B121" s="300"/>
      <c r="C121" s="300"/>
    </row>
    <row r="122" spans="1:3">
      <c r="A122" s="300"/>
      <c r="B122" s="300"/>
      <c r="C122" s="300"/>
    </row>
    <row r="123" spans="1:3">
      <c r="A123" s="300"/>
      <c r="B123" s="300"/>
      <c r="C123" s="300"/>
    </row>
    <row r="124" spans="1:3">
      <c r="A124" s="300"/>
      <c r="B124" s="300"/>
      <c r="C124" s="300"/>
    </row>
    <row r="125" spans="1:3">
      <c r="A125" s="300"/>
      <c r="B125" s="300"/>
      <c r="C125" s="300"/>
    </row>
    <row r="126" spans="1:3">
      <c r="A126" s="300"/>
      <c r="B126" s="300"/>
      <c r="C126" s="300"/>
    </row>
    <row r="127" spans="1:3">
      <c r="A127" s="300"/>
      <c r="B127" s="300"/>
      <c r="C127" s="300"/>
    </row>
    <row r="128" spans="1:3">
      <c r="A128" s="300"/>
      <c r="B128" s="300"/>
      <c r="C128" s="300"/>
    </row>
    <row r="129" spans="1:3">
      <c r="A129" s="300"/>
      <c r="B129" s="300"/>
      <c r="C129" s="300"/>
    </row>
    <row r="130" spans="1:3">
      <c r="A130" s="300"/>
      <c r="B130" s="300"/>
      <c r="C130" s="300"/>
    </row>
    <row r="131" spans="1:3">
      <c r="A131" s="300"/>
      <c r="B131" s="300"/>
      <c r="C131" s="300"/>
    </row>
    <row r="132" spans="1:3">
      <c r="A132" s="300"/>
      <c r="B132" s="300"/>
      <c r="C132" s="300"/>
    </row>
    <row r="133" spans="1:3">
      <c r="A133" s="300"/>
      <c r="B133" s="300"/>
      <c r="C133" s="300"/>
    </row>
    <row r="134" spans="1:3">
      <c r="A134" s="300"/>
      <c r="B134" s="300"/>
      <c r="C134" s="300"/>
    </row>
    <row r="135" spans="1:3">
      <c r="A135" s="300"/>
      <c r="B135" s="300"/>
      <c r="C135" s="300"/>
    </row>
    <row r="136" spans="1:3">
      <c r="A136" s="300"/>
      <c r="B136" s="300"/>
      <c r="C136" s="300"/>
    </row>
    <row r="137" spans="1:3">
      <c r="A137" s="300"/>
      <c r="B137" s="300"/>
      <c r="C137" s="300"/>
    </row>
    <row r="138" spans="1:3">
      <c r="A138" s="300"/>
      <c r="B138" s="300"/>
      <c r="C138" s="300"/>
    </row>
    <row r="139" spans="1:3">
      <c r="A139" s="300"/>
      <c r="B139" s="300"/>
      <c r="C139" s="300"/>
    </row>
    <row r="140" spans="1:3">
      <c r="A140" s="300"/>
      <c r="B140" s="300"/>
      <c r="C140" s="300"/>
    </row>
    <row r="141" spans="1:3">
      <c r="A141" s="300"/>
      <c r="B141" s="300"/>
      <c r="C141" s="300"/>
    </row>
    <row r="142" spans="1:3">
      <c r="A142" s="300"/>
      <c r="B142" s="300"/>
      <c r="C142" s="300"/>
    </row>
    <row r="143" spans="1:3">
      <c r="A143" s="300"/>
      <c r="B143" s="300"/>
      <c r="C143" s="300"/>
    </row>
    <row r="144" spans="1:3">
      <c r="A144" s="300"/>
      <c r="B144" s="300"/>
      <c r="C144" s="300"/>
    </row>
    <row r="145" spans="1:3">
      <c r="A145" s="300"/>
      <c r="B145" s="300"/>
      <c r="C145" s="300"/>
    </row>
    <row r="146" spans="1:3">
      <c r="A146" s="300"/>
      <c r="B146" s="300"/>
      <c r="C146" s="300"/>
    </row>
    <row r="147" spans="1:3">
      <c r="A147" s="300"/>
      <c r="B147" s="300"/>
      <c r="C147" s="300"/>
    </row>
    <row r="148" spans="1:3">
      <c r="A148" s="300"/>
      <c r="B148" s="300"/>
      <c r="C148" s="300"/>
    </row>
    <row r="149" spans="1:3">
      <c r="A149" s="300"/>
      <c r="B149" s="300"/>
      <c r="C149" s="300"/>
    </row>
    <row r="150" spans="1:3">
      <c r="A150" s="300"/>
      <c r="B150" s="300"/>
      <c r="C150" s="300"/>
    </row>
    <row r="151" spans="1:3">
      <c r="A151" s="300"/>
      <c r="B151" s="300"/>
      <c r="C151" s="300"/>
    </row>
    <row r="152" spans="1:3">
      <c r="A152" s="300"/>
      <c r="B152" s="300"/>
      <c r="C152" s="300"/>
    </row>
    <row r="153" spans="1:3">
      <c r="A153" s="300"/>
      <c r="B153" s="300"/>
      <c r="C153" s="300"/>
    </row>
    <row r="154" spans="1:3">
      <c r="A154" s="300"/>
      <c r="B154" s="300"/>
      <c r="C154" s="300"/>
    </row>
    <row r="155" spans="1:3">
      <c r="A155" s="300"/>
      <c r="B155" s="300"/>
      <c r="C155" s="300"/>
    </row>
    <row r="156" spans="1:3">
      <c r="A156" s="300"/>
      <c r="B156" s="300"/>
      <c r="C156" s="300"/>
    </row>
    <row r="157" spans="1:3">
      <c r="A157" s="300"/>
      <c r="B157" s="300"/>
      <c r="C157" s="300"/>
    </row>
    <row r="158" spans="1:3">
      <c r="A158" s="300"/>
      <c r="B158" s="300"/>
      <c r="C158" s="300"/>
    </row>
    <row r="159" spans="1:3">
      <c r="A159" s="300"/>
      <c r="B159" s="300"/>
      <c r="C159" s="300"/>
    </row>
    <row r="160" spans="1:3">
      <c r="A160" s="300"/>
      <c r="B160" s="300"/>
      <c r="C160" s="300"/>
    </row>
    <row r="161" spans="1:3">
      <c r="A161" s="300"/>
      <c r="B161" s="300"/>
      <c r="C161" s="300"/>
    </row>
    <row r="162" spans="1:3">
      <c r="A162" s="300"/>
      <c r="B162" s="300"/>
      <c r="C162" s="300"/>
    </row>
    <row r="163" spans="1:3">
      <c r="A163" s="300"/>
      <c r="B163" s="300"/>
      <c r="C163" s="300"/>
    </row>
    <row r="164" spans="1:3">
      <c r="A164" s="300"/>
      <c r="B164" s="300"/>
      <c r="C164" s="300"/>
    </row>
    <row r="165" spans="1:3">
      <c r="A165" s="300"/>
      <c r="B165" s="300"/>
      <c r="C165" s="300"/>
    </row>
    <row r="166" spans="1:3">
      <c r="A166" s="300"/>
      <c r="B166" s="300"/>
      <c r="C166" s="300"/>
    </row>
    <row r="167" spans="1:3">
      <c r="A167" s="300"/>
      <c r="B167" s="300"/>
      <c r="C167" s="300"/>
    </row>
    <row r="168" spans="1:3">
      <c r="A168" s="300"/>
      <c r="B168" s="300"/>
      <c r="C168" s="300"/>
    </row>
    <row r="169" spans="1:3">
      <c r="A169" s="300"/>
      <c r="B169" s="300"/>
      <c r="C169" s="300"/>
    </row>
    <row r="170" spans="1:3">
      <c r="A170" s="300"/>
      <c r="B170" s="300"/>
      <c r="C170" s="300"/>
    </row>
    <row r="171" spans="1:3">
      <c r="A171" s="300"/>
      <c r="B171" s="300"/>
      <c r="C171" s="300"/>
    </row>
    <row r="172" spans="1:3">
      <c r="A172" s="300"/>
      <c r="B172" s="300"/>
      <c r="C172" s="300"/>
    </row>
    <row r="173" spans="1:3">
      <c r="A173" s="300"/>
      <c r="B173" s="300"/>
      <c r="C173" s="300"/>
    </row>
    <row r="174" spans="1:3">
      <c r="A174" s="300"/>
      <c r="B174" s="300"/>
      <c r="C174" s="300"/>
    </row>
    <row r="175" spans="1:3">
      <c r="A175" s="300"/>
      <c r="B175" s="300"/>
      <c r="C175" s="300"/>
    </row>
    <row r="176" spans="1:3">
      <c r="A176" s="300"/>
      <c r="B176" s="300"/>
      <c r="C176" s="300"/>
    </row>
    <row r="177" spans="1:3">
      <c r="A177" s="300"/>
      <c r="B177" s="300"/>
      <c r="C177" s="300"/>
    </row>
    <row r="178" spans="1:3">
      <c r="A178" s="300"/>
      <c r="B178" s="300"/>
      <c r="C178" s="300"/>
    </row>
    <row r="179" spans="1:3">
      <c r="A179" s="300"/>
      <c r="B179" s="300"/>
      <c r="C179" s="300"/>
    </row>
    <row r="180" spans="1:3">
      <c r="A180" s="300"/>
      <c r="B180" s="300"/>
      <c r="C180" s="300"/>
    </row>
    <row r="181" spans="1:3">
      <c r="A181" s="300"/>
      <c r="B181" s="300"/>
      <c r="C181" s="300"/>
    </row>
    <row r="182" spans="1:3">
      <c r="A182" s="300"/>
      <c r="B182" s="300"/>
      <c r="C182" s="300"/>
    </row>
    <row r="183" spans="1:3">
      <c r="A183" s="300"/>
      <c r="B183" s="300"/>
      <c r="C183" s="300"/>
    </row>
    <row r="184" spans="1:3">
      <c r="A184" s="300"/>
      <c r="B184" s="300"/>
      <c r="C184" s="300"/>
    </row>
    <row r="185" spans="1:3">
      <c r="A185" s="300"/>
      <c r="B185" s="300"/>
      <c r="C185" s="300"/>
    </row>
    <row r="186" spans="1:3">
      <c r="A186" s="300"/>
      <c r="B186" s="300"/>
      <c r="C186" s="300"/>
    </row>
    <row r="187" spans="1:3">
      <c r="A187" s="300"/>
      <c r="B187" s="300"/>
      <c r="C187" s="300"/>
    </row>
    <row r="188" spans="1:3">
      <c r="A188" s="300"/>
      <c r="B188" s="300"/>
      <c r="C188" s="300"/>
    </row>
    <row r="189" spans="1:3">
      <c r="A189" s="300"/>
      <c r="B189" s="300"/>
      <c r="C189" s="300"/>
    </row>
    <row r="190" spans="1:3">
      <c r="A190" s="300"/>
      <c r="B190" s="300"/>
      <c r="C190" s="300"/>
    </row>
    <row r="191" spans="1:3">
      <c r="A191" s="300"/>
      <c r="B191" s="300"/>
      <c r="C191" s="300"/>
    </row>
    <row r="192" spans="1:3">
      <c r="A192" s="300"/>
      <c r="B192" s="300"/>
      <c r="C192" s="300"/>
    </row>
    <row r="193" spans="1:3">
      <c r="A193" s="300"/>
      <c r="B193" s="300"/>
      <c r="C193" s="300"/>
    </row>
    <row r="194" spans="1:3">
      <c r="A194" s="300"/>
      <c r="B194" s="300"/>
      <c r="C194" s="300"/>
    </row>
    <row r="195" spans="1:3">
      <c r="A195" s="300"/>
      <c r="B195" s="300"/>
      <c r="C195" s="300"/>
    </row>
    <row r="196" spans="1:3">
      <c r="A196" s="300"/>
      <c r="B196" s="300"/>
      <c r="C196" s="300"/>
    </row>
    <row r="197" spans="1:3">
      <c r="A197" s="300"/>
      <c r="B197" s="300"/>
      <c r="C197" s="300"/>
    </row>
    <row r="198" spans="1:3">
      <c r="A198" s="300"/>
      <c r="B198" s="300"/>
      <c r="C198" s="300"/>
    </row>
    <row r="199" spans="1:3">
      <c r="A199" s="300"/>
      <c r="B199" s="300"/>
      <c r="C199" s="300"/>
    </row>
  </sheetData>
  <sheetProtection formatCells="0" formatColumns="0" formatRows="0" insertColumns="0" insertRows="0" insertHyperlinks="0" deleteColumns="0" deleteRows="0" selectLockedCells="1" sort="0" autoFilter="0" pivotTables="0"/>
  <dataConsolidate link="1"/>
  <mergeCells count="4">
    <mergeCell ref="A1:F2"/>
    <mergeCell ref="A16:D16"/>
    <mergeCell ref="B15:D15"/>
    <mergeCell ref="B17:D17"/>
  </mergeCells>
  <phoneticPr fontId="8" type="noConversion"/>
  <printOptions horizontalCentered="1"/>
  <pageMargins left="0.70866141732283472" right="0.70866141732283472" top="0.74803149606299213" bottom="0.74803149606299213" header="0.31496062992125984" footer="0.31496062992125984"/>
  <pageSetup scale="73" fitToHeight="0" orientation="portrait" r:id="rId1"/>
  <headerFooter>
    <oddFooter>&amp;C&amp;F</oddFooter>
  </headerFooter>
  <drawing r:id="rId2"/>
  <legacyDrawingHF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9DDCF4-E9C2-4541-9C5F-7460F3A8F346}">
  <sheetPr>
    <tabColor theme="3"/>
  </sheetPr>
  <dimension ref="B1:N52"/>
  <sheetViews>
    <sheetView topLeftCell="A2" zoomScale="87" zoomScaleNormal="87" workbookViewId="0">
      <selection activeCell="E22" sqref="E22"/>
    </sheetView>
  </sheetViews>
  <sheetFormatPr baseColWidth="10" defaultColWidth="11.109375" defaultRowHeight="14.4"/>
  <cols>
    <col min="1" max="1" width="1.6640625" style="334" customWidth="1"/>
    <col min="2" max="2" width="8" style="334" customWidth="1"/>
    <col min="3" max="3" width="45.33203125" style="334" customWidth="1"/>
    <col min="4" max="6" width="11.109375" style="334"/>
    <col min="7" max="7" width="11.33203125" style="334" bestFit="1" customWidth="1"/>
    <col min="8" max="8" width="10.88671875" style="335" customWidth="1"/>
    <col min="9" max="9" width="11.109375" style="334"/>
    <col min="10" max="10" width="15.6640625" style="334" bestFit="1" customWidth="1"/>
    <col min="11" max="11" width="10.33203125" style="334" customWidth="1"/>
    <col min="12" max="12" width="0" style="334" hidden="1" customWidth="1"/>
    <col min="13" max="13" width="21.5546875" style="334" hidden="1" customWidth="1"/>
    <col min="14" max="14" width="15.33203125" style="334" bestFit="1" customWidth="1"/>
    <col min="15" max="15" width="18.33203125" style="334" customWidth="1"/>
    <col min="16" max="16384" width="11.109375" style="334"/>
  </cols>
  <sheetData>
    <row r="1" spans="2:13" ht="21.6" customHeight="1" thickBot="1"/>
    <row r="2" spans="2:13" ht="21.6" customHeight="1">
      <c r="B2" s="470" t="s">
        <v>563</v>
      </c>
      <c r="C2" s="471"/>
      <c r="D2" s="471"/>
      <c r="E2" s="471"/>
      <c r="F2" s="471"/>
      <c r="G2" s="471"/>
      <c r="H2" s="471"/>
      <c r="I2" s="471"/>
      <c r="J2" s="471"/>
      <c r="K2" s="472"/>
    </row>
    <row r="3" spans="2:13" ht="24.6" thickBot="1">
      <c r="B3" s="336"/>
      <c r="C3" s="337"/>
      <c r="D3" s="338" t="s">
        <v>296</v>
      </c>
      <c r="E3" s="338" t="s">
        <v>564</v>
      </c>
      <c r="F3" s="338" t="s">
        <v>565</v>
      </c>
      <c r="G3" s="338" t="s">
        <v>566</v>
      </c>
      <c r="H3" s="338" t="s">
        <v>321</v>
      </c>
      <c r="I3" s="338" t="s">
        <v>567</v>
      </c>
      <c r="J3" s="339" t="s">
        <v>568</v>
      </c>
      <c r="K3" s="340" t="s">
        <v>569</v>
      </c>
    </row>
    <row r="4" spans="2:13" ht="15" thickBot="1">
      <c r="B4" s="341"/>
      <c r="C4" s="342"/>
      <c r="D4" s="343"/>
      <c r="E4" s="343"/>
      <c r="F4" s="343"/>
      <c r="G4" s="343"/>
      <c r="H4" s="343"/>
      <c r="I4" s="343"/>
      <c r="J4" s="344"/>
      <c r="K4" s="345"/>
    </row>
    <row r="5" spans="2:13">
      <c r="B5" s="346"/>
      <c r="C5" s="473" t="s">
        <v>570</v>
      </c>
      <c r="D5" s="474"/>
      <c r="E5" s="474"/>
      <c r="F5" s="475"/>
      <c r="G5" s="347">
        <f>+'PRESUPUESTO DE OBRA'!F15</f>
        <v>43802947.956688784</v>
      </c>
      <c r="H5" s="348"/>
      <c r="I5" s="349"/>
      <c r="J5" s="350"/>
      <c r="K5" s="351"/>
    </row>
    <row r="6" spans="2:13" ht="15" thickBot="1">
      <c r="B6" s="346"/>
      <c r="C6" s="476" t="s">
        <v>571</v>
      </c>
      <c r="D6" s="477"/>
      <c r="E6" s="477"/>
      <c r="F6" s="478"/>
      <c r="G6" s="352">
        <f>'PRESUPUESTO DE OBRA'!F17</f>
        <v>50163135.999999993</v>
      </c>
      <c r="H6" s="353"/>
      <c r="I6" s="349"/>
      <c r="J6" s="350"/>
      <c r="K6" s="351"/>
      <c r="L6" s="354"/>
    </row>
    <row r="7" spans="2:13">
      <c r="B7" s="346"/>
      <c r="C7" s="355"/>
      <c r="D7" s="348"/>
      <c r="E7" s="348"/>
      <c r="F7" s="349"/>
      <c r="G7" s="356"/>
      <c r="H7" s="348"/>
      <c r="I7" s="349"/>
      <c r="J7" s="350"/>
      <c r="K7" s="351"/>
      <c r="L7" s="354"/>
    </row>
    <row r="8" spans="2:13">
      <c r="B8" s="357" t="s">
        <v>572</v>
      </c>
      <c r="C8" s="358" t="s">
        <v>573</v>
      </c>
      <c r="D8" s="359"/>
      <c r="E8" s="359"/>
      <c r="F8" s="360"/>
      <c r="G8" s="360"/>
      <c r="H8" s="359"/>
      <c r="I8" s="360"/>
      <c r="J8" s="361"/>
      <c r="K8" s="362"/>
      <c r="L8" s="354"/>
    </row>
    <row r="9" spans="2:13" ht="24">
      <c r="B9" s="363" t="s">
        <v>574</v>
      </c>
      <c r="C9" s="364" t="s">
        <v>575</v>
      </c>
      <c r="D9" s="365"/>
      <c r="E9" s="365"/>
      <c r="F9" s="366"/>
      <c r="G9" s="366"/>
      <c r="H9" s="365"/>
      <c r="I9" s="366"/>
      <c r="J9" s="367">
        <f>SUM(J10:J13)</f>
        <v>5694383.2343695424</v>
      </c>
      <c r="K9" s="368">
        <f>SUM(K10:K13)</f>
        <v>0.13</v>
      </c>
      <c r="L9" s="354"/>
      <c r="M9" s="354"/>
    </row>
    <row r="10" spans="2:13">
      <c r="B10" s="369"/>
      <c r="C10" s="370" t="s">
        <v>576</v>
      </c>
      <c r="D10" s="371" t="s">
        <v>565</v>
      </c>
      <c r="E10" s="371"/>
      <c r="F10" s="372"/>
      <c r="G10" s="372"/>
      <c r="H10" s="373">
        <v>0.04</v>
      </c>
      <c r="I10" s="373"/>
      <c r="J10" s="374">
        <f>$G$5*H10</f>
        <v>1752117.9182675513</v>
      </c>
      <c r="K10" s="375">
        <f>+J10/$G$5</f>
        <v>0.04</v>
      </c>
      <c r="L10" s="479"/>
      <c r="M10" s="480"/>
    </row>
    <row r="11" spans="2:13">
      <c r="B11" s="369"/>
      <c r="C11" s="370" t="s">
        <v>577</v>
      </c>
      <c r="D11" s="371" t="s">
        <v>565</v>
      </c>
      <c r="E11" s="371"/>
      <c r="F11" s="372"/>
      <c r="G11" s="372"/>
      <c r="H11" s="373">
        <v>0.02</v>
      </c>
      <c r="I11" s="373"/>
      <c r="J11" s="374">
        <f t="shared" ref="J11:J15" si="0">$G$5*H11</f>
        <v>876058.95913377567</v>
      </c>
      <c r="K11" s="375">
        <f t="shared" ref="K11:K15" si="1">+J11/$G$5</f>
        <v>0.02</v>
      </c>
      <c r="L11" s="481"/>
      <c r="M11" s="480"/>
    </row>
    <row r="12" spans="2:13">
      <c r="B12" s="369"/>
      <c r="C12" s="370" t="s">
        <v>578</v>
      </c>
      <c r="D12" s="371" t="s">
        <v>565</v>
      </c>
      <c r="E12" s="371"/>
      <c r="F12" s="372"/>
      <c r="G12" s="372"/>
      <c r="H12" s="378">
        <v>0.02</v>
      </c>
      <c r="I12" s="373"/>
      <c r="J12" s="374">
        <f t="shared" si="0"/>
        <v>876058.95913377567</v>
      </c>
      <c r="K12" s="375">
        <f t="shared" si="1"/>
        <v>0.02</v>
      </c>
      <c r="L12" s="481"/>
      <c r="M12" s="480"/>
    </row>
    <row r="13" spans="2:13">
      <c r="B13" s="369"/>
      <c r="C13" s="370" t="s">
        <v>579</v>
      </c>
      <c r="D13" s="371" t="s">
        <v>565</v>
      </c>
      <c r="E13" s="371"/>
      <c r="F13" s="372"/>
      <c r="G13" s="372"/>
      <c r="H13" s="379">
        <v>0.05</v>
      </c>
      <c r="I13" s="373"/>
      <c r="J13" s="374">
        <f t="shared" si="0"/>
        <v>2190147.3978344393</v>
      </c>
      <c r="K13" s="375">
        <f t="shared" si="1"/>
        <v>0.05</v>
      </c>
      <c r="L13" s="481"/>
      <c r="M13" s="480"/>
    </row>
    <row r="14" spans="2:13">
      <c r="B14" s="369"/>
      <c r="C14" s="370" t="s">
        <v>581</v>
      </c>
      <c r="D14" s="371" t="s">
        <v>565</v>
      </c>
      <c r="E14" s="371"/>
      <c r="F14" s="372"/>
      <c r="G14" s="372"/>
      <c r="H14" s="632">
        <f>2%*0.8%</f>
        <v>1.6000000000000001E-4</v>
      </c>
      <c r="I14" s="372"/>
      <c r="J14" s="374">
        <f t="shared" si="0"/>
        <v>7008.4716730702057</v>
      </c>
      <c r="K14" s="375">
        <f t="shared" si="1"/>
        <v>1.6000000000000001E-4</v>
      </c>
      <c r="L14" s="377"/>
      <c r="M14" s="376"/>
    </row>
    <row r="15" spans="2:13">
      <c r="B15" s="369"/>
      <c r="C15" s="370" t="s">
        <v>582</v>
      </c>
      <c r="D15" s="371" t="s">
        <v>565</v>
      </c>
      <c r="E15" s="371"/>
      <c r="F15" s="372"/>
      <c r="G15" s="372"/>
      <c r="H15" s="380">
        <v>1.4999999999999999E-2</v>
      </c>
      <c r="I15" s="372"/>
      <c r="J15" s="374">
        <f t="shared" si="0"/>
        <v>657044.2193503317</v>
      </c>
      <c r="K15" s="375">
        <f t="shared" si="1"/>
        <v>1.4999999999999998E-2</v>
      </c>
      <c r="L15" s="377"/>
      <c r="M15" s="376"/>
    </row>
    <row r="16" spans="2:13">
      <c r="B16" s="363" t="s">
        <v>583</v>
      </c>
      <c r="C16" s="381" t="s">
        <v>584</v>
      </c>
      <c r="D16" s="365"/>
      <c r="E16" s="365"/>
      <c r="F16" s="366"/>
      <c r="G16" s="366"/>
      <c r="H16" s="365"/>
      <c r="I16" s="366"/>
      <c r="J16" s="367">
        <f>SUM(J17:J17)</f>
        <v>275897.24799999996</v>
      </c>
      <c r="K16" s="382">
        <f>K17</f>
        <v>6.2985999999999997E-3</v>
      </c>
      <c r="L16" s="481"/>
      <c r="M16" s="480"/>
    </row>
    <row r="17" spans="2:13">
      <c r="B17" s="383" t="s">
        <v>585</v>
      </c>
      <c r="C17" s="370" t="s">
        <v>586</v>
      </c>
      <c r="D17" s="371">
        <v>1</v>
      </c>
      <c r="E17" s="371"/>
      <c r="F17" s="372"/>
      <c r="G17" s="374">
        <f>G6*0.55%</f>
        <v>275897.24799999996</v>
      </c>
      <c r="H17" s="371"/>
      <c r="I17" s="372"/>
      <c r="J17" s="374">
        <f>+G17*D17</f>
        <v>275897.24799999996</v>
      </c>
      <c r="K17" s="375">
        <f>J17/G5</f>
        <v>6.2985999999999997E-3</v>
      </c>
    </row>
    <row r="18" spans="2:13">
      <c r="B18" s="369"/>
      <c r="C18" s="370"/>
      <c r="D18" s="371"/>
      <c r="E18" s="371"/>
      <c r="F18" s="372"/>
      <c r="G18" s="384"/>
      <c r="H18" s="371"/>
      <c r="I18" s="372"/>
      <c r="J18" s="384"/>
      <c r="K18" s="385"/>
    </row>
    <row r="19" spans="2:13">
      <c r="B19" s="363" t="s">
        <v>587</v>
      </c>
      <c r="C19" s="381" t="s">
        <v>588</v>
      </c>
      <c r="D19" s="365"/>
      <c r="E19" s="365"/>
      <c r="F19" s="366"/>
      <c r="G19" s="386"/>
      <c r="H19" s="365"/>
      <c r="I19" s="366"/>
      <c r="J19" s="367">
        <f>+SUM(J20:J22)</f>
        <v>3257550</v>
      </c>
      <c r="K19" s="382">
        <f>SUM(K20:K22)</f>
        <v>7.4368282317915702E-2</v>
      </c>
      <c r="M19" s="387"/>
    </row>
    <row r="20" spans="2:13">
      <c r="B20" s="383" t="s">
        <v>589</v>
      </c>
      <c r="C20" s="370" t="s">
        <v>625</v>
      </c>
      <c r="D20" s="371" t="s">
        <v>590</v>
      </c>
      <c r="E20" s="371">
        <v>1</v>
      </c>
      <c r="F20" s="388">
        <v>0.75</v>
      </c>
      <c r="G20" s="374">
        <v>3000000</v>
      </c>
      <c r="H20" s="371">
        <v>1</v>
      </c>
      <c r="I20" s="389">
        <v>1.4478</v>
      </c>
      <c r="J20" s="374">
        <f>E20*F20*G20*H20*I20</f>
        <v>3257550</v>
      </c>
      <c r="K20" s="375">
        <f>J20/G5</f>
        <v>7.4368282317915702E-2</v>
      </c>
      <c r="M20" s="390"/>
    </row>
    <row r="21" spans="2:13">
      <c r="B21" s="383"/>
      <c r="C21" s="370"/>
      <c r="D21" s="371"/>
      <c r="E21" s="371"/>
      <c r="F21" s="388"/>
      <c r="G21" s="374"/>
      <c r="H21" s="371"/>
      <c r="I21" s="389"/>
      <c r="J21" s="374"/>
      <c r="K21" s="375"/>
    </row>
    <row r="22" spans="2:13">
      <c r="B22" s="383"/>
      <c r="C22" s="370"/>
      <c r="D22" s="371"/>
      <c r="E22" s="371"/>
      <c r="F22" s="388"/>
      <c r="G22" s="374"/>
      <c r="H22" s="371"/>
      <c r="I22" s="389"/>
      <c r="J22" s="374"/>
      <c r="K22" s="375"/>
    </row>
    <row r="23" spans="2:13">
      <c r="B23" s="369"/>
      <c r="C23" s="370"/>
      <c r="D23" s="371"/>
      <c r="E23" s="371"/>
      <c r="F23" s="372"/>
      <c r="G23" s="391"/>
      <c r="H23" s="371"/>
      <c r="I23" s="372"/>
      <c r="J23" s="384"/>
      <c r="K23" s="385"/>
    </row>
    <row r="24" spans="2:13">
      <c r="B24" s="363" t="s">
        <v>591</v>
      </c>
      <c r="C24" s="381" t="s">
        <v>592</v>
      </c>
      <c r="D24" s="365"/>
      <c r="E24" s="365"/>
      <c r="F24" s="366"/>
      <c r="G24" s="386"/>
      <c r="H24" s="365"/>
      <c r="I24" s="366"/>
      <c r="J24" s="367">
        <f>+SUM(J25:J29)</f>
        <v>2100000</v>
      </c>
      <c r="K24" s="382">
        <f>SUM(K25:K29)</f>
        <v>4.7941978747102265E-2</v>
      </c>
    </row>
    <row r="25" spans="2:13" ht="22.8">
      <c r="B25" s="383" t="s">
        <v>593</v>
      </c>
      <c r="C25" s="392" t="s">
        <v>594</v>
      </c>
      <c r="D25" s="371" t="s">
        <v>6</v>
      </c>
      <c r="E25" s="371"/>
      <c r="F25" s="372"/>
      <c r="G25" s="393">
        <v>700000</v>
      </c>
      <c r="H25" s="371">
        <v>1</v>
      </c>
      <c r="I25" s="371"/>
      <c r="J25" s="394">
        <f>+H25*G25</f>
        <v>700000</v>
      </c>
      <c r="K25" s="395">
        <f>+J25/$G$5</f>
        <v>1.5980659582367419E-2</v>
      </c>
    </row>
    <row r="26" spans="2:13" ht="22.8">
      <c r="B26" s="383" t="s">
        <v>595</v>
      </c>
      <c r="C26" s="392" t="s">
        <v>596</v>
      </c>
      <c r="D26" s="371" t="s">
        <v>6</v>
      </c>
      <c r="E26" s="371"/>
      <c r="F26" s="372"/>
      <c r="G26" s="393">
        <v>500000</v>
      </c>
      <c r="H26" s="371">
        <v>1</v>
      </c>
      <c r="I26" s="371"/>
      <c r="J26" s="394">
        <f t="shared" ref="J26:J29" si="2">+H26*G26</f>
        <v>500000</v>
      </c>
      <c r="K26" s="395">
        <f>+J26/$G$5</f>
        <v>1.1414756844548157E-2</v>
      </c>
    </row>
    <row r="27" spans="2:13" ht="22.8">
      <c r="B27" s="383" t="s">
        <v>597</v>
      </c>
      <c r="C27" s="392" t="s">
        <v>598</v>
      </c>
      <c r="D27" s="371" t="s">
        <v>317</v>
      </c>
      <c r="E27" s="371"/>
      <c r="F27" s="372"/>
      <c r="G27" s="393">
        <v>350000</v>
      </c>
      <c r="H27" s="371">
        <v>0</v>
      </c>
      <c r="I27" s="371"/>
      <c r="J27" s="394">
        <f t="shared" si="2"/>
        <v>0</v>
      </c>
      <c r="K27" s="395">
        <f>+J27/$G$5</f>
        <v>0</v>
      </c>
    </row>
    <row r="28" spans="2:13">
      <c r="B28" s="383" t="s">
        <v>599</v>
      </c>
      <c r="C28" s="392" t="s">
        <v>600</v>
      </c>
      <c r="D28" s="371" t="s">
        <v>317</v>
      </c>
      <c r="E28" s="371"/>
      <c r="F28" s="372"/>
      <c r="G28" s="393">
        <v>659084.28419978707</v>
      </c>
      <c r="H28" s="371">
        <v>0</v>
      </c>
      <c r="I28" s="371"/>
      <c r="J28" s="394">
        <f t="shared" si="2"/>
        <v>0</v>
      </c>
      <c r="K28" s="395">
        <f>+J28/$G$5</f>
        <v>0</v>
      </c>
    </row>
    <row r="29" spans="2:13">
      <c r="B29" s="383" t="s">
        <v>601</v>
      </c>
      <c r="C29" s="392" t="s">
        <v>602</v>
      </c>
      <c r="D29" s="371" t="s">
        <v>603</v>
      </c>
      <c r="E29" s="371"/>
      <c r="F29" s="372"/>
      <c r="G29" s="393">
        <v>900000</v>
      </c>
      <c r="H29" s="371">
        <v>1</v>
      </c>
      <c r="I29" s="371"/>
      <c r="J29" s="393">
        <f t="shared" si="2"/>
        <v>900000</v>
      </c>
      <c r="K29" s="375">
        <f>+J29/$G$5</f>
        <v>2.0546562320186684E-2</v>
      </c>
    </row>
    <row r="30" spans="2:13">
      <c r="B30" s="369"/>
      <c r="C30" s="370"/>
      <c r="D30" s="371"/>
      <c r="E30" s="371"/>
      <c r="F30" s="372"/>
      <c r="G30" s="372"/>
      <c r="H30" s="371"/>
      <c r="I30" s="372"/>
      <c r="J30" s="384"/>
      <c r="K30" s="385"/>
    </row>
    <row r="31" spans="2:13">
      <c r="B31" s="363" t="s">
        <v>604</v>
      </c>
      <c r="C31" s="381" t="s">
        <v>605</v>
      </c>
      <c r="D31" s="365"/>
      <c r="E31" s="365"/>
      <c r="F31" s="366"/>
      <c r="G31" s="366"/>
      <c r="H31" s="365"/>
      <c r="I31" s="366"/>
      <c r="J31" s="367">
        <f>+SUM(J32:J39)</f>
        <v>0</v>
      </c>
      <c r="K31" s="382">
        <f>SUM(K32:K39)</f>
        <v>0</v>
      </c>
    </row>
    <row r="32" spans="2:13">
      <c r="B32" s="383" t="s">
        <v>606</v>
      </c>
      <c r="C32" s="392" t="s">
        <v>607</v>
      </c>
      <c r="D32" s="371" t="s">
        <v>6</v>
      </c>
      <c r="E32" s="371"/>
      <c r="F32" s="388">
        <v>0</v>
      </c>
      <c r="G32" s="396">
        <v>11495000</v>
      </c>
      <c r="H32" s="371">
        <v>4</v>
      </c>
      <c r="I32" s="371">
        <v>1.4478</v>
      </c>
      <c r="J32" s="393">
        <f>+G32*F32*H32*I32</f>
        <v>0</v>
      </c>
      <c r="K32" s="375">
        <f>+J32/$G$5</f>
        <v>0</v>
      </c>
    </row>
    <row r="33" spans="2:14">
      <c r="B33" s="383" t="s">
        <v>608</v>
      </c>
      <c r="C33" s="392" t="s">
        <v>609</v>
      </c>
      <c r="D33" s="371" t="s">
        <v>6</v>
      </c>
      <c r="E33" s="371"/>
      <c r="F33" s="388">
        <v>0</v>
      </c>
      <c r="G33" s="396">
        <v>3024000</v>
      </c>
      <c r="H33" s="371">
        <v>4</v>
      </c>
      <c r="I33" s="371">
        <v>1.4478</v>
      </c>
      <c r="J33" s="393">
        <f t="shared" ref="J33:J39" si="3">+G33*F33*H33*I33</f>
        <v>0</v>
      </c>
      <c r="K33" s="375">
        <f>+J33/$G$5</f>
        <v>0</v>
      </c>
    </row>
    <row r="34" spans="2:14">
      <c r="B34" s="383" t="s">
        <v>610</v>
      </c>
      <c r="C34" s="392" t="s">
        <v>611</v>
      </c>
      <c r="D34" s="371" t="s">
        <v>6</v>
      </c>
      <c r="E34" s="371"/>
      <c r="F34" s="388">
        <v>0</v>
      </c>
      <c r="G34" s="397">
        <v>2350000</v>
      </c>
      <c r="H34" s="371">
        <v>4</v>
      </c>
      <c r="I34" s="371">
        <v>1.4478</v>
      </c>
      <c r="J34" s="393">
        <f t="shared" si="3"/>
        <v>0</v>
      </c>
      <c r="K34" s="375">
        <f>+J34/$G$5</f>
        <v>0</v>
      </c>
    </row>
    <row r="35" spans="2:14">
      <c r="B35" s="383" t="s">
        <v>612</v>
      </c>
      <c r="C35" s="392" t="s">
        <v>613</v>
      </c>
      <c r="D35" s="371" t="s">
        <v>6</v>
      </c>
      <c r="E35" s="371"/>
      <c r="F35" s="388">
        <v>0</v>
      </c>
      <c r="G35" s="396">
        <v>3472000</v>
      </c>
      <c r="H35" s="371">
        <v>4</v>
      </c>
      <c r="I35" s="371">
        <v>1.4478</v>
      </c>
      <c r="J35" s="393">
        <f t="shared" si="3"/>
        <v>0</v>
      </c>
      <c r="K35" s="375">
        <f>+J35/$G$5</f>
        <v>0</v>
      </c>
    </row>
    <row r="36" spans="2:14">
      <c r="B36" s="383" t="s">
        <v>614</v>
      </c>
      <c r="C36" s="392" t="s">
        <v>615</v>
      </c>
      <c r="D36" s="371" t="s">
        <v>6</v>
      </c>
      <c r="E36" s="371"/>
      <c r="F36" s="388">
        <v>0</v>
      </c>
      <c r="G36" s="396">
        <v>1924903</v>
      </c>
      <c r="H36" s="371">
        <v>4</v>
      </c>
      <c r="I36" s="371">
        <v>1.4478</v>
      </c>
      <c r="J36" s="393">
        <f t="shared" si="3"/>
        <v>0</v>
      </c>
      <c r="K36" s="375">
        <f>+J36/$G$5</f>
        <v>0</v>
      </c>
    </row>
    <row r="37" spans="2:14">
      <c r="B37" s="383" t="s">
        <v>616</v>
      </c>
      <c r="C37" s="392" t="s">
        <v>617</v>
      </c>
      <c r="D37" s="371" t="s">
        <v>6</v>
      </c>
      <c r="E37" s="371"/>
      <c r="F37" s="388">
        <v>0</v>
      </c>
      <c r="G37" s="396">
        <v>4815000</v>
      </c>
      <c r="H37" s="371">
        <v>4</v>
      </c>
      <c r="I37" s="371">
        <v>1.4478</v>
      </c>
      <c r="J37" s="393">
        <f t="shared" si="3"/>
        <v>0</v>
      </c>
      <c r="K37" s="375">
        <f>+J37/$G$5</f>
        <v>0</v>
      </c>
    </row>
    <row r="38" spans="2:14">
      <c r="B38" s="383" t="s">
        <v>618</v>
      </c>
      <c r="C38" s="392" t="s">
        <v>619</v>
      </c>
      <c r="D38" s="371" t="s">
        <v>6</v>
      </c>
      <c r="E38" s="371"/>
      <c r="F38" s="388">
        <v>0</v>
      </c>
      <c r="G38" s="396">
        <v>2770000</v>
      </c>
      <c r="H38" s="371">
        <v>4</v>
      </c>
      <c r="I38" s="371">
        <v>1.4478</v>
      </c>
      <c r="J38" s="393">
        <f t="shared" si="3"/>
        <v>0</v>
      </c>
      <c r="K38" s="375">
        <f>+J38/$G$5</f>
        <v>0</v>
      </c>
    </row>
    <row r="39" spans="2:14">
      <c r="B39" s="383" t="s">
        <v>620</v>
      </c>
      <c r="C39" s="392" t="s">
        <v>621</v>
      </c>
      <c r="D39" s="371" t="s">
        <v>6</v>
      </c>
      <c r="E39" s="371"/>
      <c r="F39" s="388">
        <v>0</v>
      </c>
      <c r="G39" s="396">
        <v>4370000</v>
      </c>
      <c r="H39" s="371">
        <v>4</v>
      </c>
      <c r="I39" s="371">
        <v>1.4478</v>
      </c>
      <c r="J39" s="393">
        <f t="shared" si="3"/>
        <v>0</v>
      </c>
      <c r="K39" s="375">
        <f>+J39/$G$5</f>
        <v>0</v>
      </c>
    </row>
    <row r="40" spans="2:14">
      <c r="B40" s="383"/>
      <c r="C40" s="392"/>
      <c r="D40" s="371"/>
      <c r="E40" s="371"/>
      <c r="F40" s="372"/>
      <c r="G40" s="398"/>
      <c r="H40" s="371"/>
      <c r="I40" s="371"/>
      <c r="J40" s="394"/>
      <c r="K40" s="385"/>
    </row>
    <row r="41" spans="2:14">
      <c r="B41" s="399"/>
      <c r="C41" s="400" t="s">
        <v>622</v>
      </c>
      <c r="D41" s="401"/>
      <c r="E41" s="401"/>
      <c r="F41" s="402"/>
      <c r="G41" s="402"/>
      <c r="H41" s="401"/>
      <c r="I41" s="402"/>
      <c r="J41" s="403">
        <f>ROUND(+J24+J19+J16+J9+J31,0)</f>
        <v>11327830</v>
      </c>
      <c r="K41" s="404">
        <f>+J41/$G$5</f>
        <v>0.25860885005275591</v>
      </c>
      <c r="M41" s="354">
        <f>G5*27%</f>
        <v>11826795.948305972</v>
      </c>
      <c r="N41" s="405"/>
    </row>
    <row r="42" spans="2:14">
      <c r="B42" s="369"/>
      <c r="C42" s="370"/>
      <c r="D42" s="371"/>
      <c r="E42" s="371"/>
      <c r="F42" s="372"/>
      <c r="G42" s="372"/>
      <c r="H42" s="371"/>
      <c r="I42" s="372"/>
      <c r="J42" s="384"/>
      <c r="K42" s="385"/>
    </row>
    <row r="43" spans="2:14">
      <c r="B43" s="399"/>
      <c r="C43" s="400" t="s">
        <v>623</v>
      </c>
      <c r="D43" s="401" t="s">
        <v>565</v>
      </c>
      <c r="E43" s="401"/>
      <c r="F43" s="402"/>
      <c r="G43" s="402"/>
      <c r="H43" s="406">
        <v>0.05</v>
      </c>
      <c r="I43" s="406"/>
      <c r="J43" s="403">
        <f>ROUND(+H43*G5,0)</f>
        <v>2190147</v>
      </c>
      <c r="K43" s="404">
        <f>+J43/$G$5</f>
        <v>4.9999990917633227E-2</v>
      </c>
      <c r="N43" s="407"/>
    </row>
    <row r="44" spans="2:14">
      <c r="B44" s="369"/>
      <c r="C44" s="370" t="s">
        <v>580</v>
      </c>
      <c r="D44" s="371"/>
      <c r="E44" s="371"/>
      <c r="F44" s="372"/>
      <c r="G44" s="372"/>
      <c r="H44" s="371"/>
      <c r="I44" s="372"/>
      <c r="J44" s="384"/>
      <c r="K44" s="408"/>
    </row>
    <row r="45" spans="2:14" ht="24.6" customHeight="1" thickBot="1">
      <c r="B45" s="409"/>
      <c r="C45" s="410" t="s">
        <v>624</v>
      </c>
      <c r="D45" s="411"/>
      <c r="E45" s="411"/>
      <c r="F45" s="412"/>
      <c r="G45" s="412"/>
      <c r="H45" s="411"/>
      <c r="I45" s="412"/>
      <c r="J45" s="413">
        <f>+J41+J43</f>
        <v>13517977</v>
      </c>
      <c r="K45" s="414">
        <f>+J45/G5</f>
        <v>0.3086088409703891</v>
      </c>
      <c r="L45" s="469"/>
      <c r="M45" s="469"/>
      <c r="N45" s="407"/>
    </row>
    <row r="46" spans="2:14">
      <c r="K46" s="415"/>
    </row>
    <row r="47" spans="2:14">
      <c r="B47" s="416"/>
      <c r="C47" s="416"/>
      <c r="D47" s="416"/>
      <c r="E47" s="416"/>
      <c r="F47" s="416"/>
      <c r="G47" s="416"/>
      <c r="H47" s="417"/>
      <c r="I47" s="416"/>
      <c r="J47" s="416"/>
      <c r="K47" s="416"/>
      <c r="L47" s="416"/>
      <c r="M47" s="416"/>
      <c r="N47" s="416"/>
    </row>
    <row r="48" spans="2:14" ht="37.5" customHeight="1">
      <c r="B48" s="416"/>
      <c r="C48" s="418"/>
      <c r="D48" s="418"/>
      <c r="E48" s="416"/>
      <c r="F48" s="416"/>
      <c r="G48" s="416"/>
      <c r="H48" s="417"/>
      <c r="I48" s="416"/>
      <c r="J48" s="416"/>
      <c r="K48" s="416"/>
      <c r="L48" s="416"/>
      <c r="M48" s="416"/>
      <c r="N48" s="416"/>
    </row>
    <row r="49" spans="2:14">
      <c r="B49" s="416"/>
      <c r="C49" s="419"/>
      <c r="D49" s="416"/>
      <c r="E49" s="416"/>
      <c r="F49" s="416"/>
      <c r="G49" s="416"/>
      <c r="H49" s="417"/>
      <c r="I49" s="416"/>
      <c r="J49" s="416"/>
      <c r="K49" s="416"/>
      <c r="L49" s="416"/>
      <c r="M49" s="416"/>
      <c r="N49" s="416"/>
    </row>
    <row r="50" spans="2:14">
      <c r="B50" s="416"/>
      <c r="C50" s="420"/>
      <c r="D50" s="416"/>
      <c r="E50" s="416"/>
      <c r="F50" s="416"/>
      <c r="G50" s="416"/>
      <c r="H50" s="417"/>
      <c r="I50" s="416"/>
      <c r="J50" s="416"/>
      <c r="K50" s="416"/>
      <c r="L50" s="416"/>
      <c r="M50" s="416"/>
      <c r="N50" s="416"/>
    </row>
    <row r="51" spans="2:14">
      <c r="B51" s="416"/>
      <c r="C51" s="421"/>
      <c r="D51" s="416"/>
      <c r="E51" s="416"/>
      <c r="F51" s="416"/>
      <c r="G51" s="416"/>
      <c r="H51" s="417"/>
      <c r="I51" s="416"/>
      <c r="J51" s="416"/>
      <c r="K51" s="416"/>
      <c r="L51" s="416"/>
      <c r="M51" s="416"/>
      <c r="N51" s="416"/>
    </row>
    <row r="52" spans="2:14">
      <c r="B52" s="416"/>
      <c r="C52" s="420"/>
      <c r="D52" s="416"/>
      <c r="E52" s="416"/>
      <c r="F52" s="416"/>
      <c r="G52" s="416"/>
      <c r="H52" s="417"/>
      <c r="I52" s="416"/>
      <c r="J52" s="416"/>
      <c r="K52" s="416"/>
      <c r="L52" s="416"/>
      <c r="M52" s="416"/>
      <c r="N52" s="416"/>
    </row>
  </sheetData>
  <mergeCells count="6">
    <mergeCell ref="L45:M45"/>
    <mergeCell ref="B2:K2"/>
    <mergeCell ref="C5:F5"/>
    <mergeCell ref="C6:F6"/>
    <mergeCell ref="L10:M13"/>
    <mergeCell ref="L16:M16"/>
  </mergeCells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3"/>
  </sheetPr>
  <dimension ref="A1:G294"/>
  <sheetViews>
    <sheetView view="pageBreakPreview" topLeftCell="A68" zoomScale="75" zoomScaleNormal="100" zoomScaleSheetLayoutView="75" workbookViewId="0">
      <selection activeCell="K284" sqref="K284"/>
    </sheetView>
  </sheetViews>
  <sheetFormatPr baseColWidth="10" defaultRowHeight="13.2"/>
  <cols>
    <col min="1" max="1" width="28.44140625" customWidth="1"/>
    <col min="2" max="2" width="54.33203125" bestFit="1" customWidth="1"/>
    <col min="3" max="3" width="13.33203125" style="275" customWidth="1"/>
    <col min="4" max="4" width="14.88671875" style="275" customWidth="1"/>
    <col min="5" max="5" width="12.88671875" bestFit="1" customWidth="1"/>
    <col min="6" max="6" width="22.33203125" customWidth="1"/>
    <col min="7" max="7" width="14.109375" bestFit="1" customWidth="1"/>
    <col min="8" max="8" width="5.88671875" customWidth="1"/>
    <col min="9" max="9" width="11.88671875" customWidth="1"/>
    <col min="10" max="10" width="14.109375" bestFit="1" customWidth="1"/>
  </cols>
  <sheetData>
    <row r="1" spans="1:6" ht="79.8" customHeight="1">
      <c r="A1" s="424" t="s">
        <v>541</v>
      </c>
      <c r="B1" s="425"/>
      <c r="C1" s="425"/>
      <c r="D1" s="426"/>
      <c r="E1" s="427"/>
      <c r="F1" s="428"/>
    </row>
    <row r="2" spans="1:6" ht="15.6" customHeight="1">
      <c r="A2" s="433" t="s">
        <v>512</v>
      </c>
      <c r="B2" s="434"/>
      <c r="C2" s="434"/>
      <c r="D2" s="435"/>
      <c r="E2" s="429"/>
      <c r="F2" s="430"/>
    </row>
    <row r="3" spans="1:6" ht="15.6" customHeight="1">
      <c r="A3" s="433" t="s">
        <v>343</v>
      </c>
      <c r="B3" s="434"/>
      <c r="C3" s="434"/>
      <c r="D3" s="435"/>
      <c r="E3" s="431"/>
      <c r="F3" s="432"/>
    </row>
    <row r="4" spans="1:6" ht="16.2" thickBot="1">
      <c r="A4" s="436" t="s">
        <v>344</v>
      </c>
      <c r="B4" s="437"/>
      <c r="C4" s="437"/>
      <c r="D4" s="437"/>
      <c r="E4" s="437"/>
      <c r="F4" s="438"/>
    </row>
    <row r="5" spans="1:6" ht="15.6">
      <c r="A5" s="439" t="str">
        <f>'PRESUPUESTO DE OBRA'!B5</f>
        <v xml:space="preserve"> Localización y Replanteo (muro de contención cauce y rampa de acceso a puente peatonal)</v>
      </c>
      <c r="B5" s="440"/>
      <c r="C5" s="440"/>
      <c r="D5" s="441"/>
      <c r="E5" s="80" t="s">
        <v>359</v>
      </c>
      <c r="F5" s="81" t="s">
        <v>296</v>
      </c>
    </row>
    <row r="6" spans="1:6" ht="16.2" thickBot="1">
      <c r="A6" s="442"/>
      <c r="B6" s="443"/>
      <c r="C6" s="443"/>
      <c r="D6" s="444"/>
      <c r="E6" s="104">
        <v>1.1000000000000001</v>
      </c>
      <c r="F6" s="82" t="s">
        <v>316</v>
      </c>
    </row>
    <row r="7" spans="1:6" ht="15.6">
      <c r="A7" s="130" t="s">
        <v>345</v>
      </c>
      <c r="B7" s="131" t="s">
        <v>346</v>
      </c>
      <c r="C7" s="277" t="s">
        <v>296</v>
      </c>
      <c r="D7" s="277" t="s">
        <v>321</v>
      </c>
      <c r="E7" s="132" t="s">
        <v>347</v>
      </c>
      <c r="F7" s="133" t="s">
        <v>348</v>
      </c>
    </row>
    <row r="8" spans="1:6" ht="16.2" thickBot="1">
      <c r="A8" s="134"/>
      <c r="B8" s="135"/>
      <c r="C8" s="136"/>
      <c r="D8" s="137"/>
      <c r="E8" s="138"/>
      <c r="F8" s="139"/>
    </row>
    <row r="9" spans="1:6" ht="16.2" thickBot="1">
      <c r="A9" s="126" t="s">
        <v>349</v>
      </c>
      <c r="B9" s="127"/>
      <c r="C9" s="280">
        <f>F9/E22</f>
        <v>0</v>
      </c>
      <c r="D9" s="278"/>
      <c r="E9" s="128" t="s">
        <v>350</v>
      </c>
      <c r="F9" s="129">
        <f>SUM(F8:F8)</f>
        <v>0</v>
      </c>
    </row>
    <row r="10" spans="1:6" ht="15.6">
      <c r="A10" s="130" t="s">
        <v>345</v>
      </c>
      <c r="B10" s="131" t="s">
        <v>351</v>
      </c>
      <c r="C10" s="277" t="s">
        <v>296</v>
      </c>
      <c r="D10" s="276" t="s">
        <v>514</v>
      </c>
      <c r="E10" s="132" t="s">
        <v>347</v>
      </c>
      <c r="F10" s="133" t="s">
        <v>348</v>
      </c>
    </row>
    <row r="11" spans="1:6" ht="15.6">
      <c r="A11" s="130"/>
      <c r="B11" s="305" t="s">
        <v>466</v>
      </c>
      <c r="C11" s="306" t="s">
        <v>316</v>
      </c>
      <c r="D11" s="307">
        <v>1</v>
      </c>
      <c r="E11" s="328">
        <f>'DESG. CUADRILLAS'!F13</f>
        <v>368828.13825000002</v>
      </c>
      <c r="F11" s="308">
        <f>D11*E11</f>
        <v>368828.13825000002</v>
      </c>
    </row>
    <row r="12" spans="1:6" ht="15.6">
      <c r="A12" s="130"/>
      <c r="B12" s="305" t="s">
        <v>467</v>
      </c>
      <c r="C12" s="306" t="s">
        <v>316</v>
      </c>
      <c r="D12" s="307">
        <v>1</v>
      </c>
      <c r="E12" s="328">
        <f>'DESG. CUADRILLAS'!F14</f>
        <v>230156.46225000001</v>
      </c>
      <c r="F12" s="308">
        <f>D12*E12</f>
        <v>230156.46225000001</v>
      </c>
    </row>
    <row r="13" spans="1:6" ht="16.2" thickBot="1">
      <c r="A13" s="83"/>
      <c r="B13" s="84"/>
      <c r="C13" s="182"/>
      <c r="D13" s="183"/>
      <c r="E13" s="329"/>
      <c r="F13" s="105"/>
    </row>
    <row r="14" spans="1:6" ht="16.2" thickBot="1">
      <c r="A14" s="126" t="s">
        <v>352</v>
      </c>
      <c r="B14" s="127"/>
      <c r="C14" s="280">
        <f>F14/E22</f>
        <v>0.91597126886540647</v>
      </c>
      <c r="D14" s="278"/>
      <c r="E14" s="128" t="s">
        <v>350</v>
      </c>
      <c r="F14" s="129">
        <f>SUM(F11:F13)</f>
        <v>598984.60050000006</v>
      </c>
    </row>
    <row r="15" spans="1:6" ht="15.6">
      <c r="A15" s="130" t="s">
        <v>345</v>
      </c>
      <c r="B15" s="131" t="s">
        <v>314</v>
      </c>
      <c r="C15" s="277" t="s">
        <v>296</v>
      </c>
      <c r="D15" s="277" t="s">
        <v>321</v>
      </c>
      <c r="E15" s="132" t="s">
        <v>347</v>
      </c>
      <c r="F15" s="133" t="s">
        <v>348</v>
      </c>
    </row>
    <row r="16" spans="1:6" ht="16.2" thickBot="1">
      <c r="A16" s="134" t="s">
        <v>353</v>
      </c>
      <c r="B16" s="135" t="s">
        <v>354</v>
      </c>
      <c r="C16" s="136" t="s">
        <v>355</v>
      </c>
      <c r="D16" s="137">
        <v>0.05</v>
      </c>
      <c r="E16" s="138">
        <f>F14</f>
        <v>598984.60050000006</v>
      </c>
      <c r="F16" s="139">
        <f>D16*E16</f>
        <v>29949.230025000004</v>
      </c>
    </row>
    <row r="17" spans="1:6" ht="16.2" thickBot="1">
      <c r="A17" s="126" t="s">
        <v>356</v>
      </c>
      <c r="B17" s="127"/>
      <c r="C17" s="280">
        <f>F17/E22</f>
        <v>4.5798563443270331E-2</v>
      </c>
      <c r="D17" s="278"/>
      <c r="E17" s="128" t="s">
        <v>350</v>
      </c>
      <c r="F17" s="129">
        <f>SUM(F16)</f>
        <v>29949.230025000004</v>
      </c>
    </row>
    <row r="18" spans="1:6" ht="15.6">
      <c r="A18" s="130" t="s">
        <v>345</v>
      </c>
      <c r="B18" s="131" t="s">
        <v>357</v>
      </c>
      <c r="C18" s="277" t="s">
        <v>296</v>
      </c>
      <c r="D18" s="277" t="s">
        <v>321</v>
      </c>
      <c r="E18" s="132" t="s">
        <v>347</v>
      </c>
      <c r="F18" s="133" t="s">
        <v>348</v>
      </c>
    </row>
    <row r="19" spans="1:6" ht="16.2" thickBot="1">
      <c r="A19" s="83" t="s">
        <v>517</v>
      </c>
      <c r="B19" s="86" t="s">
        <v>519</v>
      </c>
      <c r="C19" s="182" t="s">
        <v>516</v>
      </c>
      <c r="D19" s="183">
        <v>0.5</v>
      </c>
      <c r="E19" s="85">
        <v>50000</v>
      </c>
      <c r="F19" s="105">
        <f>ROUND(E19*D19,0)</f>
        <v>25000</v>
      </c>
    </row>
    <row r="20" spans="1:6" ht="16.2" thickBot="1">
      <c r="A20" s="126" t="s">
        <v>513</v>
      </c>
      <c r="B20" s="127"/>
      <c r="C20" s="280">
        <f>F20/E22</f>
        <v>3.8230167691323078E-2</v>
      </c>
      <c r="D20" s="278"/>
      <c r="E20" s="128" t="s">
        <v>350</v>
      </c>
      <c r="F20" s="129">
        <f>SUM(F19:F19)</f>
        <v>25000</v>
      </c>
    </row>
    <row r="21" spans="1:6" ht="16.2" thickBot="1">
      <c r="A21" s="101"/>
      <c r="B21" s="102"/>
      <c r="C21" s="279"/>
      <c r="D21" s="279"/>
      <c r="E21" s="102"/>
      <c r="F21" s="103"/>
    </row>
    <row r="22" spans="1:6" ht="16.2" thickBot="1">
      <c r="A22" s="447" t="s">
        <v>358</v>
      </c>
      <c r="B22" s="448"/>
      <c r="C22" s="448"/>
      <c r="D22" s="448"/>
      <c r="E22" s="445">
        <f>F9+F14+F17+F20</f>
        <v>653933.83052500011</v>
      </c>
      <c r="F22" s="446"/>
    </row>
    <row r="23" spans="1:6" ht="18" customHeight="1" thickBot="1"/>
    <row r="24" spans="1:6" ht="68.400000000000006" customHeight="1">
      <c r="A24" s="424" t="str">
        <f>$A$1</f>
        <v>CONSTRUCCIÓN DE OBRAS DE MEJORAMIENTO PUENTE VEREDA QUITASOL  MUNICIPIO DE SANTA ROSA DE OSOS -ANTIOQUIA</v>
      </c>
      <c r="B24" s="425"/>
      <c r="C24" s="425"/>
      <c r="D24" s="426"/>
      <c r="E24" s="427"/>
      <c r="F24" s="428"/>
    </row>
    <row r="25" spans="1:6" ht="15.6">
      <c r="A25" s="433" t="s">
        <v>512</v>
      </c>
      <c r="B25" s="434"/>
      <c r="C25" s="434"/>
      <c r="D25" s="435"/>
      <c r="E25" s="429"/>
      <c r="F25" s="430"/>
    </row>
    <row r="26" spans="1:6" ht="15.6">
      <c r="A26" s="433" t="s">
        <v>343</v>
      </c>
      <c r="B26" s="434"/>
      <c r="C26" s="434"/>
      <c r="D26" s="435"/>
      <c r="E26" s="431"/>
      <c r="F26" s="432"/>
    </row>
    <row r="27" spans="1:6" ht="16.2" thickBot="1">
      <c r="A27" s="436" t="s">
        <v>344</v>
      </c>
      <c r="B27" s="437"/>
      <c r="C27" s="437"/>
      <c r="D27" s="437"/>
      <c r="E27" s="437"/>
      <c r="F27" s="438"/>
    </row>
    <row r="28" spans="1:6" ht="15.6">
      <c r="A28" s="439" t="str">
        <f>'PRESUPUESTO DE OBRA'!B7</f>
        <v xml:space="preserve">Conformación con maquinaria de material aluvial del cauce </v>
      </c>
      <c r="B28" s="440"/>
      <c r="C28" s="440"/>
      <c r="D28" s="441"/>
      <c r="E28" s="80" t="s">
        <v>359</v>
      </c>
      <c r="F28" s="81" t="s">
        <v>296</v>
      </c>
    </row>
    <row r="29" spans="1:6" ht="16.2" thickBot="1">
      <c r="A29" s="442"/>
      <c r="B29" s="443"/>
      <c r="C29" s="443"/>
      <c r="D29" s="444"/>
      <c r="E29" s="104">
        <v>2.1</v>
      </c>
      <c r="F29" s="82" t="s">
        <v>8</v>
      </c>
    </row>
    <row r="30" spans="1:6" ht="15.6">
      <c r="A30" s="130" t="s">
        <v>345</v>
      </c>
      <c r="B30" s="131" t="s">
        <v>346</v>
      </c>
      <c r="C30" s="277" t="s">
        <v>296</v>
      </c>
      <c r="D30" s="277" t="s">
        <v>321</v>
      </c>
      <c r="E30" s="132" t="s">
        <v>347</v>
      </c>
      <c r="F30" s="133" t="s">
        <v>348</v>
      </c>
    </row>
    <row r="31" spans="1:6" ht="16.2" thickBot="1">
      <c r="A31" s="134"/>
      <c r="B31" s="135"/>
      <c r="C31" s="136"/>
      <c r="D31" s="137"/>
      <c r="E31" s="138"/>
      <c r="F31" s="139"/>
    </row>
    <row r="32" spans="1:6" ht="16.2" thickBot="1">
      <c r="A32" s="126" t="s">
        <v>349</v>
      </c>
      <c r="B32" s="127"/>
      <c r="C32" s="280">
        <f>F32/E44</f>
        <v>0</v>
      </c>
      <c r="D32" s="278"/>
      <c r="E32" s="128" t="s">
        <v>350</v>
      </c>
      <c r="F32" s="129">
        <f>SUM(F31:F31)</f>
        <v>0</v>
      </c>
    </row>
    <row r="33" spans="1:6" ht="15.6">
      <c r="A33" s="130" t="s">
        <v>345</v>
      </c>
      <c r="B33" s="131" t="s">
        <v>351</v>
      </c>
      <c r="C33" s="277" t="s">
        <v>296</v>
      </c>
      <c r="D33" s="276" t="s">
        <v>514</v>
      </c>
      <c r="E33" s="132" t="s">
        <v>347</v>
      </c>
      <c r="F33" s="133" t="s">
        <v>348</v>
      </c>
    </row>
    <row r="34" spans="1:6" ht="16.2" thickBot="1">
      <c r="A34" s="130"/>
      <c r="B34" s="305" t="s">
        <v>315</v>
      </c>
      <c r="C34" s="306" t="s">
        <v>43</v>
      </c>
      <c r="D34" s="307">
        <f>D40</f>
        <v>0.1</v>
      </c>
      <c r="E34" s="138">
        <f>'DESG. CUADRILLAS'!F9/8</f>
        <v>15874.871999999999</v>
      </c>
      <c r="F34" s="310">
        <f>E34*D34</f>
        <v>1587.4872</v>
      </c>
    </row>
    <row r="35" spans="1:6" ht="16.2" thickBot="1">
      <c r="A35" s="126" t="s">
        <v>352</v>
      </c>
      <c r="B35" s="127"/>
      <c r="C35" s="280">
        <f>F35/E44</f>
        <v>9.5248118206604934E-2</v>
      </c>
      <c r="D35" s="278"/>
      <c r="E35" s="128" t="s">
        <v>350</v>
      </c>
      <c r="F35" s="129">
        <f>SUM(F34)</f>
        <v>1587.4872</v>
      </c>
    </row>
    <row r="36" spans="1:6" ht="15.6">
      <c r="A36" s="130" t="s">
        <v>345</v>
      </c>
      <c r="B36" s="131" t="s">
        <v>314</v>
      </c>
      <c r="C36" s="277" t="s">
        <v>296</v>
      </c>
      <c r="D36" s="277" t="s">
        <v>321</v>
      </c>
      <c r="E36" s="132" t="s">
        <v>347</v>
      </c>
      <c r="F36" s="133" t="s">
        <v>348</v>
      </c>
    </row>
    <row r="37" spans="1:6" ht="16.2" thickBot="1">
      <c r="A37" s="134" t="s">
        <v>353</v>
      </c>
      <c r="B37" s="135" t="s">
        <v>354</v>
      </c>
      <c r="C37" s="136" t="s">
        <v>355</v>
      </c>
      <c r="D37" s="137">
        <v>0.05</v>
      </c>
      <c r="E37" s="138">
        <f>F35</f>
        <v>1587.4872</v>
      </c>
      <c r="F37" s="139">
        <f>D37*E37</f>
        <v>79.37436000000001</v>
      </c>
    </row>
    <row r="38" spans="1:6" ht="16.2" thickBot="1">
      <c r="A38" s="126" t="s">
        <v>356</v>
      </c>
      <c r="B38" s="127"/>
      <c r="C38" s="280">
        <f>F38/E44</f>
        <v>4.7624059103302469E-3</v>
      </c>
      <c r="D38" s="278"/>
      <c r="E38" s="128" t="s">
        <v>350</v>
      </c>
      <c r="F38" s="129">
        <f>SUM(F37)</f>
        <v>79.37436000000001</v>
      </c>
    </row>
    <row r="39" spans="1:6" ht="15.6">
      <c r="A39" s="130" t="s">
        <v>345</v>
      </c>
      <c r="B39" s="131" t="s">
        <v>357</v>
      </c>
      <c r="C39" s="277" t="s">
        <v>296</v>
      </c>
      <c r="D39" s="276" t="s">
        <v>514</v>
      </c>
      <c r="E39" s="132" t="s">
        <v>347</v>
      </c>
      <c r="F39" s="133" t="s">
        <v>348</v>
      </c>
    </row>
    <row r="40" spans="1:6" ht="31.2">
      <c r="A40" s="130"/>
      <c r="B40" s="309" t="s">
        <v>527</v>
      </c>
      <c r="C40" s="279" t="s">
        <v>515</v>
      </c>
      <c r="D40" s="308">
        <f>1/10</f>
        <v>0.1</v>
      </c>
      <c r="E40" s="308">
        <v>150000</v>
      </c>
      <c r="F40">
        <f>D40*E40</f>
        <v>15000</v>
      </c>
    </row>
    <row r="41" spans="1:6" ht="16.2" thickBot="1">
      <c r="A41" s="83"/>
      <c r="B41" s="86"/>
      <c r="C41" s="182"/>
      <c r="D41" s="183"/>
      <c r="E41" s="85"/>
      <c r="F41" s="105"/>
    </row>
    <row r="42" spans="1:6" ht="16.2" thickBot="1">
      <c r="A42" s="126" t="s">
        <v>513</v>
      </c>
      <c r="B42" s="127"/>
      <c r="C42" s="280">
        <f>F42/E44</f>
        <v>0.89998947588306477</v>
      </c>
      <c r="D42" s="278"/>
      <c r="E42" s="128" t="s">
        <v>350</v>
      </c>
      <c r="F42" s="129">
        <f>SUM(F40:F41)</f>
        <v>15000</v>
      </c>
    </row>
    <row r="43" spans="1:6" ht="16.2" thickBot="1">
      <c r="A43" s="101"/>
      <c r="B43" s="102"/>
      <c r="C43" s="279"/>
      <c r="D43" s="279"/>
      <c r="E43" s="102"/>
      <c r="F43" s="103"/>
    </row>
    <row r="44" spans="1:6" ht="16.2" thickBot="1">
      <c r="A44" s="447" t="s">
        <v>358</v>
      </c>
      <c r="B44" s="448"/>
      <c r="C44" s="448"/>
      <c r="D44" s="448"/>
      <c r="E44" s="445">
        <f>F32+F35+F38+F42</f>
        <v>16666.861560000001</v>
      </c>
      <c r="F44" s="446"/>
    </row>
    <row r="45" spans="1:6" ht="13.8" thickBot="1"/>
    <row r="46" spans="1:6" ht="57" customHeight="1">
      <c r="A46" s="424" t="str">
        <f>$A$1</f>
        <v>CONSTRUCCIÓN DE OBRAS DE MEJORAMIENTO PUENTE VEREDA QUITASOL  MUNICIPIO DE SANTA ROSA DE OSOS -ANTIOQUIA</v>
      </c>
      <c r="B46" s="425"/>
      <c r="C46" s="425"/>
      <c r="D46" s="426"/>
      <c r="E46" s="427"/>
      <c r="F46" s="428"/>
    </row>
    <row r="47" spans="1:6" ht="15.6">
      <c r="A47" s="433" t="s">
        <v>512</v>
      </c>
      <c r="B47" s="434"/>
      <c r="C47" s="434"/>
      <c r="D47" s="435"/>
      <c r="E47" s="429"/>
      <c r="F47" s="430"/>
    </row>
    <row r="48" spans="1:6" ht="15.6">
      <c r="A48" s="433" t="s">
        <v>343</v>
      </c>
      <c r="B48" s="434"/>
      <c r="C48" s="434"/>
      <c r="D48" s="435"/>
      <c r="E48" s="431"/>
      <c r="F48" s="432"/>
    </row>
    <row r="49" spans="1:6" ht="16.2" thickBot="1">
      <c r="A49" s="436" t="s">
        <v>344</v>
      </c>
      <c r="B49" s="437"/>
      <c r="C49" s="437"/>
      <c r="D49" s="437"/>
      <c r="E49" s="437"/>
      <c r="F49" s="438"/>
    </row>
    <row r="50" spans="1:6" ht="15.6">
      <c r="A50" s="439" t="str">
        <f>'PRESUPUESTO DE OBRA'!B8</f>
        <v xml:space="preserve">Excavación con maquina de material heterogeneo para lleno </v>
      </c>
      <c r="B50" s="440"/>
      <c r="C50" s="440"/>
      <c r="D50" s="441"/>
      <c r="E50" s="80" t="s">
        <v>359</v>
      </c>
      <c r="F50" s="81" t="s">
        <v>296</v>
      </c>
    </row>
    <row r="51" spans="1:6" ht="16.2" thickBot="1">
      <c r="A51" s="442"/>
      <c r="B51" s="443"/>
      <c r="C51" s="443"/>
      <c r="D51" s="444"/>
      <c r="E51" s="104">
        <v>2.2000000000000002</v>
      </c>
      <c r="F51" s="82" t="s">
        <v>8</v>
      </c>
    </row>
    <row r="52" spans="1:6" ht="15.6">
      <c r="A52" s="130" t="s">
        <v>345</v>
      </c>
      <c r="B52" s="131" t="s">
        <v>346</v>
      </c>
      <c r="C52" s="277" t="s">
        <v>296</v>
      </c>
      <c r="D52" s="277" t="s">
        <v>321</v>
      </c>
      <c r="E52" s="132" t="s">
        <v>347</v>
      </c>
      <c r="F52" s="133" t="s">
        <v>348</v>
      </c>
    </row>
    <row r="53" spans="1:6" ht="16.2" thickBot="1">
      <c r="A53" s="134"/>
      <c r="B53" s="135"/>
      <c r="C53" s="136"/>
      <c r="D53" s="137"/>
      <c r="E53" s="138"/>
      <c r="F53" s="139"/>
    </row>
    <row r="54" spans="1:6" ht="16.2" thickBot="1">
      <c r="A54" s="126" t="s">
        <v>349</v>
      </c>
      <c r="B54" s="127"/>
      <c r="C54" s="280">
        <f>F54/E66</f>
        <v>0</v>
      </c>
      <c r="D54" s="278"/>
      <c r="E54" s="128" t="s">
        <v>350</v>
      </c>
      <c r="F54" s="129">
        <f>SUM(F53:F53)</f>
        <v>0</v>
      </c>
    </row>
    <row r="55" spans="1:6" ht="15.6">
      <c r="A55" s="130" t="s">
        <v>345</v>
      </c>
      <c r="B55" s="131" t="s">
        <v>351</v>
      </c>
      <c r="C55" s="277" t="s">
        <v>296</v>
      </c>
      <c r="D55" s="276" t="s">
        <v>514</v>
      </c>
      <c r="E55" s="132" t="s">
        <v>347</v>
      </c>
      <c r="F55" s="133" t="s">
        <v>348</v>
      </c>
    </row>
    <row r="56" spans="1:6" ht="16.2" thickBot="1">
      <c r="A56" s="130"/>
      <c r="B56" s="305" t="str">
        <f>B100</f>
        <v>1 Ayudante entendido</v>
      </c>
      <c r="C56" s="306"/>
      <c r="D56" s="307">
        <f>D62</f>
        <v>0.1</v>
      </c>
      <c r="E56" s="138">
        <f>E100</f>
        <v>23688.285562499997</v>
      </c>
      <c r="F56" s="310">
        <f>D56*E56</f>
        <v>2368.82855625</v>
      </c>
    </row>
    <row r="57" spans="1:6" ht="16.2" thickBot="1">
      <c r="A57" s="126" t="s">
        <v>352</v>
      </c>
      <c r="B57" s="127"/>
      <c r="C57" s="280">
        <f>F57/E66</f>
        <v>1.3346470180440035E-2</v>
      </c>
      <c r="D57" s="278"/>
      <c r="E57" s="128" t="s">
        <v>350</v>
      </c>
      <c r="F57" s="129">
        <f>SUM(F56)</f>
        <v>2368.82855625</v>
      </c>
    </row>
    <row r="58" spans="1:6" ht="15.6">
      <c r="A58" s="130" t="s">
        <v>345</v>
      </c>
      <c r="B58" s="131" t="s">
        <v>314</v>
      </c>
      <c r="C58" s="277" t="s">
        <v>296</v>
      </c>
      <c r="D58" s="277" t="s">
        <v>321</v>
      </c>
      <c r="E58" s="132" t="s">
        <v>347</v>
      </c>
      <c r="F58" s="133" t="s">
        <v>348</v>
      </c>
    </row>
    <row r="59" spans="1:6" ht="16.2" thickBot="1">
      <c r="A59" s="134" t="s">
        <v>353</v>
      </c>
      <c r="B59" s="135" t="s">
        <v>354</v>
      </c>
      <c r="C59" s="136" t="s">
        <v>355</v>
      </c>
      <c r="D59" s="137">
        <v>0.05</v>
      </c>
      <c r="E59" s="138">
        <f>F57</f>
        <v>2368.82855625</v>
      </c>
      <c r="F59" s="139">
        <f>D59*E59</f>
        <v>118.44142781250001</v>
      </c>
    </row>
    <row r="60" spans="1:6" ht="16.2" thickBot="1">
      <c r="A60" s="126" t="s">
        <v>356</v>
      </c>
      <c r="B60" s="127"/>
      <c r="C60" s="280">
        <f>F60/E66</f>
        <v>6.673235090220019E-4</v>
      </c>
      <c r="D60" s="278"/>
      <c r="E60" s="128" t="s">
        <v>350</v>
      </c>
      <c r="F60" s="129">
        <f>SUM(F59)</f>
        <v>118.44142781250001</v>
      </c>
    </row>
    <row r="61" spans="1:6" ht="15.6">
      <c r="A61" s="130" t="s">
        <v>345</v>
      </c>
      <c r="B61" s="131" t="s">
        <v>357</v>
      </c>
      <c r="C61" s="277" t="s">
        <v>296</v>
      </c>
      <c r="D61" s="276" t="s">
        <v>514</v>
      </c>
      <c r="E61" s="132" t="s">
        <v>347</v>
      </c>
      <c r="F61" s="133" t="s">
        <v>348</v>
      </c>
    </row>
    <row r="62" spans="1:6" ht="31.2">
      <c r="A62" s="130"/>
      <c r="B62" s="309" t="s">
        <v>527</v>
      </c>
      <c r="C62" s="279" t="s">
        <v>515</v>
      </c>
      <c r="D62" s="308">
        <f>1/10</f>
        <v>0.1</v>
      </c>
      <c r="E62" s="308">
        <v>1750000</v>
      </c>
      <c r="F62">
        <f>D62*E62</f>
        <v>175000</v>
      </c>
    </row>
    <row r="63" spans="1:6" ht="16.2" thickBot="1">
      <c r="A63" s="83"/>
      <c r="B63" s="86"/>
      <c r="C63" s="182"/>
      <c r="D63" s="183"/>
      <c r="E63" s="85"/>
      <c r="F63" s="105"/>
    </row>
    <row r="64" spans="1:6" ht="16.2" thickBot="1">
      <c r="A64" s="126" t="s">
        <v>513</v>
      </c>
      <c r="B64" s="127"/>
      <c r="C64" s="280">
        <f>F64/E66</f>
        <v>0.98598620631053802</v>
      </c>
      <c r="D64" s="278"/>
      <c r="E64" s="128" t="s">
        <v>350</v>
      </c>
      <c r="F64" s="129">
        <f>SUM(F62:F63)</f>
        <v>175000</v>
      </c>
    </row>
    <row r="65" spans="1:6" ht="16.2" thickBot="1">
      <c r="A65" s="101"/>
      <c r="B65" s="102"/>
      <c r="C65" s="279"/>
      <c r="D65" s="279"/>
      <c r="E65" s="102"/>
      <c r="F65" s="103"/>
    </row>
    <row r="66" spans="1:6" ht="16.2" thickBot="1">
      <c r="A66" s="447" t="s">
        <v>358</v>
      </c>
      <c r="B66" s="448"/>
      <c r="C66" s="448"/>
      <c r="D66" s="448"/>
      <c r="E66" s="445">
        <f>F54+F57+F60+F64</f>
        <v>177487.2699840625</v>
      </c>
      <c r="F66" s="446"/>
    </row>
    <row r="67" spans="1:6" ht="13.8" thickBot="1"/>
    <row r="68" spans="1:6" ht="66" customHeight="1">
      <c r="A68" s="424" t="str">
        <f>$A$1</f>
        <v>CONSTRUCCIÓN DE OBRAS DE MEJORAMIENTO PUENTE VEREDA QUITASOL  MUNICIPIO DE SANTA ROSA DE OSOS -ANTIOQUIA</v>
      </c>
      <c r="B68" s="425"/>
      <c r="C68" s="425"/>
      <c r="D68" s="426"/>
      <c r="E68" s="427"/>
      <c r="F68" s="428"/>
    </row>
    <row r="69" spans="1:6" ht="15.6">
      <c r="A69" s="433" t="s">
        <v>512</v>
      </c>
      <c r="B69" s="434"/>
      <c r="C69" s="434"/>
      <c r="D69" s="435"/>
      <c r="E69" s="429"/>
      <c r="F69" s="430"/>
    </row>
    <row r="70" spans="1:6" ht="15.6">
      <c r="A70" s="433" t="s">
        <v>343</v>
      </c>
      <c r="B70" s="434"/>
      <c r="C70" s="434"/>
      <c r="D70" s="435"/>
      <c r="E70" s="431"/>
      <c r="F70" s="432"/>
    </row>
    <row r="71" spans="1:6" ht="16.2" thickBot="1">
      <c r="A71" s="436" t="s">
        <v>344</v>
      </c>
      <c r="B71" s="437"/>
      <c r="C71" s="437"/>
      <c r="D71" s="437"/>
      <c r="E71" s="437"/>
      <c r="F71" s="438"/>
    </row>
    <row r="72" spans="1:6" ht="15.6">
      <c r="A72" s="439" t="str">
        <f>'PRESUPUESTO DE OBRA'!B9</f>
        <v>Excavación manual en roca ( Incluye compresor y Dinamita )</v>
      </c>
      <c r="B72" s="440"/>
      <c r="C72" s="440"/>
      <c r="D72" s="441"/>
      <c r="E72" s="80" t="s">
        <v>359</v>
      </c>
      <c r="F72" s="81" t="s">
        <v>296</v>
      </c>
    </row>
    <row r="73" spans="1:6" ht="16.2" thickBot="1">
      <c r="A73" s="442"/>
      <c r="B73" s="443"/>
      <c r="C73" s="443"/>
      <c r="D73" s="444"/>
      <c r="E73" s="104">
        <v>2.2999999999999998</v>
      </c>
      <c r="F73" s="82" t="s">
        <v>8</v>
      </c>
    </row>
    <row r="74" spans="1:6" ht="15.6">
      <c r="A74" s="130" t="s">
        <v>345</v>
      </c>
      <c r="B74" s="131" t="s">
        <v>346</v>
      </c>
      <c r="C74" s="277" t="s">
        <v>296</v>
      </c>
      <c r="D74" s="277" t="s">
        <v>321</v>
      </c>
      <c r="E74" s="132" t="s">
        <v>347</v>
      </c>
      <c r="F74" s="133" t="s">
        <v>348</v>
      </c>
    </row>
    <row r="75" spans="1:6" ht="16.2" thickBot="1">
      <c r="A75" s="134"/>
      <c r="B75" s="135" t="s">
        <v>529</v>
      </c>
      <c r="C75" s="136" t="s">
        <v>2</v>
      </c>
      <c r="D75" s="137">
        <v>1</v>
      </c>
      <c r="E75" s="138">
        <v>50000</v>
      </c>
      <c r="F75" s="139">
        <f>D75*E75</f>
        <v>50000</v>
      </c>
    </row>
    <row r="76" spans="1:6" ht="16.2" thickBot="1">
      <c r="A76" s="126" t="s">
        <v>349</v>
      </c>
      <c r="B76" s="127"/>
      <c r="C76" s="280">
        <f>F76/E88</f>
        <v>0.53213138066457122</v>
      </c>
      <c r="D76" s="278"/>
      <c r="E76" s="128" t="s">
        <v>350</v>
      </c>
      <c r="F76" s="129">
        <f>SUM(F75:F75)</f>
        <v>50000</v>
      </c>
    </row>
    <row r="77" spans="1:6" ht="15.6">
      <c r="A77" s="130" t="s">
        <v>345</v>
      </c>
      <c r="B77" s="131" t="s">
        <v>351</v>
      </c>
      <c r="C77" s="277" t="s">
        <v>296</v>
      </c>
      <c r="D77" s="276" t="s">
        <v>514</v>
      </c>
      <c r="E77" s="132" t="s">
        <v>347</v>
      </c>
      <c r="F77" s="133" t="s">
        <v>348</v>
      </c>
    </row>
    <row r="78" spans="1:6" ht="16.2" thickBot="1">
      <c r="A78" s="130"/>
      <c r="B78" s="305" t="str">
        <f>'DESG. CUADRILLAS'!A24</f>
        <v>1 Oficial + 1 Ayudante Entendido</v>
      </c>
      <c r="C78" s="306" t="s">
        <v>8</v>
      </c>
      <c r="D78" s="311">
        <f>D84</f>
        <v>0.36363636363636365</v>
      </c>
      <c r="E78" s="138">
        <f>'DESG. CUADRILLAS'!D24/8</f>
        <v>57995.080406249996</v>
      </c>
      <c r="F78" s="310">
        <f>E78*D78</f>
        <v>21089.120147727273</v>
      </c>
    </row>
    <row r="79" spans="1:6" ht="16.2" thickBot="1">
      <c r="A79" s="126" t="s">
        <v>352</v>
      </c>
      <c r="B79" s="127"/>
      <c r="C79" s="280">
        <f>F79/E88</f>
        <v>0.22444365242422282</v>
      </c>
      <c r="D79" s="278"/>
      <c r="E79" s="128" t="s">
        <v>350</v>
      </c>
      <c r="F79" s="129">
        <f>SUM(F78)</f>
        <v>21089.120147727273</v>
      </c>
    </row>
    <row r="80" spans="1:6" ht="15.6">
      <c r="A80" s="130" t="s">
        <v>345</v>
      </c>
      <c r="B80" s="131" t="s">
        <v>314</v>
      </c>
      <c r="C80" s="277" t="s">
        <v>296</v>
      </c>
      <c r="D80" s="277" t="s">
        <v>321</v>
      </c>
      <c r="E80" s="132" t="s">
        <v>347</v>
      </c>
      <c r="F80" s="133" t="s">
        <v>348</v>
      </c>
    </row>
    <row r="81" spans="1:6" ht="16.2" thickBot="1">
      <c r="A81" s="134" t="s">
        <v>353</v>
      </c>
      <c r="B81" s="135" t="s">
        <v>354</v>
      </c>
      <c r="C81" s="136" t="s">
        <v>355</v>
      </c>
      <c r="D81" s="137">
        <v>0.05</v>
      </c>
      <c r="E81" s="138">
        <f>F79</f>
        <v>21089.120147727273</v>
      </c>
      <c r="F81" s="139">
        <f>D81*E81</f>
        <v>1054.4560073863638</v>
      </c>
    </row>
    <row r="82" spans="1:6" ht="16.2" thickBot="1">
      <c r="A82" s="126" t="s">
        <v>356</v>
      </c>
      <c r="B82" s="127"/>
      <c r="C82" s="280">
        <f>F82/E88</f>
        <v>1.1222182621211142E-2</v>
      </c>
      <c r="D82" s="278"/>
      <c r="E82" s="128" t="s">
        <v>350</v>
      </c>
      <c r="F82" s="129">
        <f>SUM(F81)</f>
        <v>1054.4560073863638</v>
      </c>
    </row>
    <row r="83" spans="1:6" ht="15.6">
      <c r="A83" s="130" t="s">
        <v>345</v>
      </c>
      <c r="B83" s="131" t="s">
        <v>357</v>
      </c>
      <c r="C83" s="277" t="s">
        <v>296</v>
      </c>
      <c r="D83" s="276" t="s">
        <v>514</v>
      </c>
      <c r="E83" s="132" t="s">
        <v>347</v>
      </c>
      <c r="F83" s="133" t="s">
        <v>348</v>
      </c>
    </row>
    <row r="84" spans="1:6" ht="15.6">
      <c r="A84" s="130"/>
      <c r="B84" s="309" t="s">
        <v>528</v>
      </c>
      <c r="C84" s="279" t="s">
        <v>515</v>
      </c>
      <c r="D84" s="137">
        <f>1/2.75</f>
        <v>0.36363636363636365</v>
      </c>
      <c r="E84" s="308">
        <v>60000</v>
      </c>
      <c r="F84">
        <f>D84*E84</f>
        <v>21818.18181818182</v>
      </c>
    </row>
    <row r="85" spans="1:6" ht="16.2" thickBot="1">
      <c r="A85" s="83"/>
      <c r="B85" s="86"/>
      <c r="C85" s="182"/>
      <c r="D85" s="183"/>
      <c r="E85" s="85"/>
      <c r="F85" s="105"/>
    </row>
    <row r="86" spans="1:6" ht="16.2" thickBot="1">
      <c r="A86" s="126" t="s">
        <v>513</v>
      </c>
      <c r="B86" s="127"/>
      <c r="C86" s="280">
        <f>F86/E88</f>
        <v>0.23220278428999475</v>
      </c>
      <c r="D86" s="278"/>
      <c r="E86" s="128" t="s">
        <v>350</v>
      </c>
      <c r="F86" s="129">
        <f>SUM(F84:F85)</f>
        <v>21818.18181818182</v>
      </c>
    </row>
    <row r="87" spans="1:6" ht="16.2" thickBot="1">
      <c r="A87" s="101"/>
      <c r="B87" s="102"/>
      <c r="C87" s="279"/>
      <c r="D87" s="279"/>
      <c r="E87" s="102"/>
      <c r="F87" s="103"/>
    </row>
    <row r="88" spans="1:6" ht="16.2" thickBot="1">
      <c r="A88" s="447" t="s">
        <v>358</v>
      </c>
      <c r="B88" s="448"/>
      <c r="C88" s="448"/>
      <c r="D88" s="448"/>
      <c r="E88" s="445">
        <f>F76+F79+F82+F86</f>
        <v>93961.757973295462</v>
      </c>
      <c r="F88" s="446"/>
    </row>
    <row r="89" spans="1:6" ht="13.8" thickBot="1"/>
    <row r="90" spans="1:6" ht="59.4" customHeight="1">
      <c r="A90" s="424" t="str">
        <f>$A$1</f>
        <v>CONSTRUCCIÓN DE OBRAS DE MEJORAMIENTO PUENTE VEREDA QUITASOL  MUNICIPIO DE SANTA ROSA DE OSOS -ANTIOQUIA</v>
      </c>
      <c r="B90" s="425"/>
      <c r="C90" s="425"/>
      <c r="D90" s="426"/>
      <c r="E90" s="427"/>
      <c r="F90" s="428"/>
    </row>
    <row r="91" spans="1:6" ht="15.6">
      <c r="A91" s="433" t="s">
        <v>512</v>
      </c>
      <c r="B91" s="434"/>
      <c r="C91" s="434"/>
      <c r="D91" s="435"/>
      <c r="E91" s="429"/>
      <c r="F91" s="430"/>
    </row>
    <row r="92" spans="1:6" ht="15.6">
      <c r="A92" s="433" t="s">
        <v>343</v>
      </c>
      <c r="B92" s="434"/>
      <c r="C92" s="434"/>
      <c r="D92" s="435"/>
      <c r="E92" s="431"/>
      <c r="F92" s="432"/>
    </row>
    <row r="93" spans="1:6" ht="16.2" thickBot="1">
      <c r="A93" s="436" t="s">
        <v>344</v>
      </c>
      <c r="B93" s="437"/>
      <c r="C93" s="437"/>
      <c r="D93" s="437"/>
      <c r="E93" s="437"/>
      <c r="F93" s="438"/>
    </row>
    <row r="94" spans="1:6" ht="15.6">
      <c r="A94" s="439" t="str">
        <f>'PRESUPUESTO DE OBRA'!B10</f>
        <v xml:space="preserve">Lleno con maquina de material seleccionado de la excavación incluye compactación </v>
      </c>
      <c r="B94" s="440"/>
      <c r="C94" s="440"/>
      <c r="D94" s="441"/>
      <c r="E94" s="80" t="s">
        <v>359</v>
      </c>
      <c r="F94" s="81" t="s">
        <v>296</v>
      </c>
    </row>
    <row r="95" spans="1:6" ht="16.2" thickBot="1">
      <c r="A95" s="442"/>
      <c r="B95" s="443"/>
      <c r="C95" s="443"/>
      <c r="D95" s="444"/>
      <c r="E95" s="104">
        <v>2.4</v>
      </c>
      <c r="F95" s="82" t="s">
        <v>8</v>
      </c>
    </row>
    <row r="96" spans="1:6" ht="15.6">
      <c r="A96" s="130" t="s">
        <v>345</v>
      </c>
      <c r="B96" s="131" t="s">
        <v>346</v>
      </c>
      <c r="C96" s="277" t="s">
        <v>296</v>
      </c>
      <c r="D96" s="277" t="s">
        <v>321</v>
      </c>
      <c r="E96" s="132" t="s">
        <v>347</v>
      </c>
      <c r="F96" s="133" t="s">
        <v>348</v>
      </c>
    </row>
    <row r="97" spans="1:6" ht="16.2" thickBot="1">
      <c r="A97" s="134"/>
      <c r="B97" s="135"/>
      <c r="C97" s="136"/>
      <c r="D97" s="137"/>
      <c r="E97" s="138"/>
      <c r="F97" s="139"/>
    </row>
    <row r="98" spans="1:6" ht="16.2" thickBot="1">
      <c r="A98" s="126" t="s">
        <v>349</v>
      </c>
      <c r="B98" s="127"/>
      <c r="C98" s="280">
        <f>F98/E110</f>
        <v>0</v>
      </c>
      <c r="D98" s="278"/>
      <c r="E98" s="128" t="s">
        <v>350</v>
      </c>
      <c r="F98" s="129">
        <f>SUM(F97:F97)</f>
        <v>0</v>
      </c>
    </row>
    <row r="99" spans="1:6" ht="15.6">
      <c r="A99" s="130" t="s">
        <v>345</v>
      </c>
      <c r="B99" s="131" t="s">
        <v>351</v>
      </c>
      <c r="C99" s="277" t="s">
        <v>296</v>
      </c>
      <c r="D99" s="276" t="s">
        <v>514</v>
      </c>
      <c r="E99" s="132" t="s">
        <v>347</v>
      </c>
      <c r="F99" s="133" t="s">
        <v>348</v>
      </c>
    </row>
    <row r="100" spans="1:6" ht="16.2" thickBot="1">
      <c r="A100" s="130"/>
      <c r="B100" s="305" t="str" cm="1">
        <f t="array" ref="B100:C100">'DESG. CUADRILLAS'!A21:B21</f>
        <v>1 Ayudante entendido</v>
      </c>
      <c r="C100" s="306">
        <v>0</v>
      </c>
      <c r="D100" s="307">
        <f>D106</f>
        <v>0.1</v>
      </c>
      <c r="E100" s="138">
        <f>'DESG. CUADRILLAS'!D21/8</f>
        <v>23688.285562499997</v>
      </c>
      <c r="F100" s="310">
        <f>D100*E100</f>
        <v>2368.82855625</v>
      </c>
    </row>
    <row r="101" spans="1:6" ht="16.2" thickBot="1">
      <c r="A101" s="126" t="s">
        <v>352</v>
      </c>
      <c r="B101" s="127"/>
      <c r="C101" s="280">
        <f>F101/E110</f>
        <v>5.3247334734152704E-2</v>
      </c>
      <c r="D101" s="278"/>
      <c r="E101" s="128" t="s">
        <v>350</v>
      </c>
      <c r="F101" s="129">
        <f>SUM(F100)</f>
        <v>2368.82855625</v>
      </c>
    </row>
    <row r="102" spans="1:6" ht="15.6">
      <c r="A102" s="130" t="s">
        <v>345</v>
      </c>
      <c r="B102" s="131" t="s">
        <v>314</v>
      </c>
      <c r="C102" s="277" t="s">
        <v>296</v>
      </c>
      <c r="D102" s="277" t="s">
        <v>321</v>
      </c>
      <c r="E102" s="132" t="s">
        <v>347</v>
      </c>
      <c r="F102" s="133" t="s">
        <v>348</v>
      </c>
    </row>
    <row r="103" spans="1:6" ht="16.2" thickBot="1">
      <c r="A103" s="134" t="s">
        <v>353</v>
      </c>
      <c r="B103" s="135" t="s">
        <v>354</v>
      </c>
      <c r="C103" s="136" t="s">
        <v>355</v>
      </c>
      <c r="D103" s="137">
        <v>0.05</v>
      </c>
      <c r="E103" s="138">
        <f>F101</f>
        <v>2368.82855625</v>
      </c>
      <c r="F103" s="139">
        <f>D103*E103</f>
        <v>118.44142781250001</v>
      </c>
    </row>
    <row r="104" spans="1:6" ht="16.2" thickBot="1">
      <c r="A104" s="126" t="s">
        <v>356</v>
      </c>
      <c r="B104" s="127"/>
      <c r="C104" s="280">
        <f>F104/E110</f>
        <v>2.6623667367076352E-3</v>
      </c>
      <c r="D104" s="278"/>
      <c r="E104" s="128" t="s">
        <v>350</v>
      </c>
      <c r="F104" s="129">
        <f>SUM(F103)</f>
        <v>118.44142781250001</v>
      </c>
    </row>
    <row r="105" spans="1:6" ht="15.6">
      <c r="A105" s="130" t="s">
        <v>345</v>
      </c>
      <c r="B105" s="131" t="s">
        <v>357</v>
      </c>
      <c r="C105" s="277" t="s">
        <v>296</v>
      </c>
      <c r="D105" s="276" t="s">
        <v>514</v>
      </c>
      <c r="E105" s="132" t="s">
        <v>347</v>
      </c>
      <c r="F105" s="133" t="s">
        <v>348</v>
      </c>
    </row>
    <row r="106" spans="1:6" ht="31.2">
      <c r="A106" s="130"/>
      <c r="B106" s="309" t="s">
        <v>527</v>
      </c>
      <c r="C106" s="279" t="s">
        <v>515</v>
      </c>
      <c r="D106" s="308">
        <f>1/10</f>
        <v>0.1</v>
      </c>
      <c r="E106" s="308">
        <v>210000</v>
      </c>
      <c r="F106">
        <f>D106*E106</f>
        <v>21000</v>
      </c>
    </row>
    <row r="107" spans="1:6" ht="16.2" thickBot="1">
      <c r="A107" s="83"/>
      <c r="B107" s="86" t="s">
        <v>536</v>
      </c>
      <c r="C107" s="182" t="s">
        <v>515</v>
      </c>
      <c r="D107" s="183">
        <v>0.1</v>
      </c>
      <c r="E107" s="308">
        <v>210000</v>
      </c>
      <c r="F107" s="313">
        <f>D107*E107</f>
        <v>21000</v>
      </c>
    </row>
    <row r="108" spans="1:6" ht="16.2" thickBot="1">
      <c r="A108" s="126" t="s">
        <v>513</v>
      </c>
      <c r="B108" s="127"/>
      <c r="C108" s="280">
        <f>F108/E110</f>
        <v>0.94409029852913973</v>
      </c>
      <c r="D108" s="278"/>
      <c r="E108" s="128" t="s">
        <v>350</v>
      </c>
      <c r="F108" s="129">
        <f>SUM(F106:F107)</f>
        <v>42000</v>
      </c>
    </row>
    <row r="109" spans="1:6" ht="16.2" thickBot="1">
      <c r="A109" s="101"/>
      <c r="B109" s="102"/>
      <c r="C109" s="279"/>
      <c r="D109" s="279"/>
      <c r="E109" s="102"/>
      <c r="F109" s="103"/>
    </row>
    <row r="110" spans="1:6" ht="16.2" thickBot="1">
      <c r="A110" s="447" t="s">
        <v>358</v>
      </c>
      <c r="B110" s="448"/>
      <c r="C110" s="448"/>
      <c r="D110" s="448"/>
      <c r="E110" s="445">
        <f>F98+F101+F104+F108</f>
        <v>44487.269984062499</v>
      </c>
      <c r="F110" s="446"/>
    </row>
    <row r="111" spans="1:6" ht="13.8" thickBot="1"/>
    <row r="112" spans="1:6" ht="69" customHeight="1">
      <c r="A112" s="424" t="str">
        <f>$A$1</f>
        <v>CONSTRUCCIÓN DE OBRAS DE MEJORAMIENTO PUENTE VEREDA QUITASOL  MUNICIPIO DE SANTA ROSA DE OSOS -ANTIOQUIA</v>
      </c>
      <c r="B112" s="425"/>
      <c r="C112" s="425"/>
      <c r="D112" s="426"/>
      <c r="E112" s="427"/>
      <c r="F112" s="428"/>
    </row>
    <row r="113" spans="1:6" ht="15.6">
      <c r="A113" s="433" t="s">
        <v>512</v>
      </c>
      <c r="B113" s="434"/>
      <c r="C113" s="434"/>
      <c r="D113" s="435"/>
      <c r="E113" s="429"/>
      <c r="F113" s="430"/>
    </row>
    <row r="114" spans="1:6" ht="15.6">
      <c r="A114" s="433" t="s">
        <v>343</v>
      </c>
      <c r="B114" s="434"/>
      <c r="C114" s="434"/>
      <c r="D114" s="435"/>
      <c r="E114" s="431"/>
      <c r="F114" s="432"/>
    </row>
    <row r="115" spans="1:6" ht="16.2" thickBot="1">
      <c r="A115" s="436" t="s">
        <v>344</v>
      </c>
      <c r="B115" s="437"/>
      <c r="C115" s="437"/>
      <c r="D115" s="437"/>
      <c r="E115" s="437"/>
      <c r="F115" s="438"/>
    </row>
    <row r="116" spans="1:6" ht="15.6">
      <c r="A116" s="439" t="str">
        <f>'PRESUPUESTO DE OBRA'!B12</f>
        <v>Suministro, transporte e instalación de concreto Clase D  f'c = 21 MPa , para todas las obras (fundaciones, estribos y aletas)</v>
      </c>
      <c r="B116" s="440"/>
      <c r="C116" s="440"/>
      <c r="D116" s="441"/>
      <c r="E116" s="80" t="s">
        <v>359</v>
      </c>
      <c r="F116" s="81" t="s">
        <v>296</v>
      </c>
    </row>
    <row r="117" spans="1:6" ht="16.2" thickBot="1">
      <c r="A117" s="442"/>
      <c r="B117" s="443"/>
      <c r="C117" s="443"/>
      <c r="D117" s="444"/>
      <c r="E117" s="104">
        <v>3.1</v>
      </c>
      <c r="F117" s="82" t="s">
        <v>8</v>
      </c>
    </row>
    <row r="118" spans="1:6" ht="15.6">
      <c r="A118" s="130" t="s">
        <v>345</v>
      </c>
      <c r="B118" s="131" t="s">
        <v>346</v>
      </c>
      <c r="C118" s="277" t="s">
        <v>296</v>
      </c>
      <c r="D118" s="277" t="s">
        <v>321</v>
      </c>
      <c r="E118" s="132" t="s">
        <v>347</v>
      </c>
      <c r="F118" s="133" t="s">
        <v>348</v>
      </c>
    </row>
    <row r="119" spans="1:6" ht="16.2" thickBot="1">
      <c r="A119" s="134"/>
      <c r="B119" s="135" t="s">
        <v>530</v>
      </c>
      <c r="C119" s="136" t="s">
        <v>8</v>
      </c>
      <c r="D119" s="137">
        <v>1</v>
      </c>
      <c r="E119" s="138">
        <f>CONCRETOS!E37</f>
        <v>835964</v>
      </c>
      <c r="F119" s="139">
        <f>D119*E119</f>
        <v>835964</v>
      </c>
    </row>
    <row r="120" spans="1:6" ht="16.2" thickBot="1">
      <c r="A120" s="126" t="s">
        <v>349</v>
      </c>
      <c r="B120" s="127"/>
      <c r="C120" s="280">
        <f>F120/E132</f>
        <v>0.88433414211756667</v>
      </c>
      <c r="D120" s="278"/>
      <c r="E120" s="128" t="s">
        <v>350</v>
      </c>
      <c r="F120" s="129">
        <f>SUM(F119:F119)</f>
        <v>835964</v>
      </c>
    </row>
    <row r="121" spans="1:6" ht="15.6">
      <c r="A121" s="130" t="s">
        <v>345</v>
      </c>
      <c r="B121" s="131" t="s">
        <v>351</v>
      </c>
      <c r="C121" s="277" t="s">
        <v>296</v>
      </c>
      <c r="D121" s="276" t="s">
        <v>514</v>
      </c>
      <c r="E121" s="132" t="s">
        <v>347</v>
      </c>
      <c r="F121" s="133" t="s">
        <v>348</v>
      </c>
    </row>
    <row r="122" spans="1:6" ht="16.2" thickBot="1">
      <c r="A122" s="130"/>
      <c r="B122" s="305" t="str" cm="1">
        <f t="array" ref="B122:C122">'DESG. CUADRILLAS'!A24:B24</f>
        <v>1 Oficial + 1 Ayudante Entendido</v>
      </c>
      <c r="C122" s="306">
        <v>0</v>
      </c>
      <c r="D122" s="307">
        <v>0.2</v>
      </c>
      <c r="E122" s="138">
        <f>'DESG. CUADRILLAS'!D28/8</f>
        <v>97806.282843750014</v>
      </c>
      <c r="F122" s="310">
        <f>D122*E122</f>
        <v>19561.256568750003</v>
      </c>
    </row>
    <row r="123" spans="1:6" ht="16.2" thickBot="1">
      <c r="A123" s="126" t="s">
        <v>352</v>
      </c>
      <c r="B123" s="127"/>
      <c r="C123" s="280">
        <f>F123/E132</f>
        <v>2.0693100476177385E-2</v>
      </c>
      <c r="D123" s="278"/>
      <c r="E123" s="128" t="s">
        <v>350</v>
      </c>
      <c r="F123" s="129">
        <f>SUM(F122)</f>
        <v>19561.256568750003</v>
      </c>
    </row>
    <row r="124" spans="1:6" ht="15.6">
      <c r="A124" s="130" t="s">
        <v>345</v>
      </c>
      <c r="B124" s="131" t="s">
        <v>314</v>
      </c>
      <c r="C124" s="277" t="s">
        <v>296</v>
      </c>
      <c r="D124" s="277" t="s">
        <v>321</v>
      </c>
      <c r="E124" s="132" t="s">
        <v>347</v>
      </c>
      <c r="F124" s="133" t="s">
        <v>348</v>
      </c>
    </row>
    <row r="125" spans="1:6" ht="16.2" thickBot="1">
      <c r="A125" s="134" t="s">
        <v>353</v>
      </c>
      <c r="B125" s="135" t="s">
        <v>354</v>
      </c>
      <c r="C125" s="136" t="s">
        <v>355</v>
      </c>
      <c r="D125" s="137">
        <v>0.05</v>
      </c>
      <c r="E125" s="138">
        <f>F123</f>
        <v>19561.256568750003</v>
      </c>
      <c r="F125" s="139">
        <f>D125*E125</f>
        <v>978.06282843750023</v>
      </c>
    </row>
    <row r="126" spans="1:6" ht="16.2" thickBot="1">
      <c r="A126" s="126" t="s">
        <v>356</v>
      </c>
      <c r="B126" s="127"/>
      <c r="C126" s="280">
        <f>F126/E132</f>
        <v>1.0346550238088691E-3</v>
      </c>
      <c r="D126" s="278"/>
      <c r="E126" s="128" t="s">
        <v>350</v>
      </c>
      <c r="F126" s="129">
        <f>SUM(F125)</f>
        <v>978.06282843750023</v>
      </c>
    </row>
    <row r="127" spans="1:6" ht="15.6">
      <c r="A127" s="130" t="s">
        <v>345</v>
      </c>
      <c r="B127" s="131" t="s">
        <v>357</v>
      </c>
      <c r="C127" s="277" t="s">
        <v>296</v>
      </c>
      <c r="D127" s="276" t="s">
        <v>514</v>
      </c>
      <c r="E127" s="132" t="s">
        <v>347</v>
      </c>
      <c r="F127" s="133" t="s">
        <v>348</v>
      </c>
    </row>
    <row r="128" spans="1:6" ht="15.6">
      <c r="A128" s="130"/>
      <c r="B128" s="309" t="s">
        <v>319</v>
      </c>
      <c r="C128" s="279" t="s">
        <v>515</v>
      </c>
      <c r="D128" s="308">
        <f>0.02</f>
        <v>0.02</v>
      </c>
      <c r="E128" s="308">
        <f>EQUIPO!D18</f>
        <v>65000</v>
      </c>
      <c r="F128">
        <f>D128*E128</f>
        <v>1300</v>
      </c>
    </row>
    <row r="129" spans="1:6" ht="16.2" thickBot="1">
      <c r="A129" s="83"/>
      <c r="B129" s="86" t="s">
        <v>531</v>
      </c>
      <c r="C129" s="182" t="s">
        <v>516</v>
      </c>
      <c r="D129" s="183">
        <f>35</f>
        <v>35</v>
      </c>
      <c r="E129" s="85">
        <v>2500</v>
      </c>
      <c r="F129">
        <f>D129*E129</f>
        <v>87500</v>
      </c>
    </row>
    <row r="130" spans="1:6" ht="16.2" thickBot="1">
      <c r="A130" s="126" t="s">
        <v>513</v>
      </c>
      <c r="B130" s="127"/>
      <c r="C130" s="280">
        <f>F130/E132</f>
        <v>9.3938102382447E-2</v>
      </c>
      <c r="D130" s="278"/>
      <c r="E130" s="128" t="s">
        <v>350</v>
      </c>
      <c r="F130" s="129">
        <f>SUM(F128:F129)</f>
        <v>88800</v>
      </c>
    </row>
    <row r="131" spans="1:6" ht="16.2" thickBot="1">
      <c r="A131" s="101"/>
      <c r="B131" s="102"/>
      <c r="C131" s="279"/>
      <c r="D131" s="279"/>
      <c r="E131" s="102"/>
      <c r="F131" s="103"/>
    </row>
    <row r="132" spans="1:6" ht="16.2" thickBot="1">
      <c r="A132" s="447" t="s">
        <v>358</v>
      </c>
      <c r="B132" s="448"/>
      <c r="C132" s="448"/>
      <c r="D132" s="448"/>
      <c r="E132" s="445">
        <f>F120+F123+F126+F130</f>
        <v>945303.31939718756</v>
      </c>
      <c r="F132" s="446"/>
    </row>
    <row r="133" spans="1:6" ht="13.8" thickBot="1"/>
    <row r="134" spans="1:6" ht="59.4" customHeight="1">
      <c r="A134" s="424" t="str">
        <f>$A$1</f>
        <v>CONSTRUCCIÓN DE OBRAS DE MEJORAMIENTO PUENTE VEREDA QUITASOL  MUNICIPIO DE SANTA ROSA DE OSOS -ANTIOQUIA</v>
      </c>
      <c r="B134" s="425"/>
      <c r="C134" s="425"/>
      <c r="D134" s="426"/>
      <c r="E134" s="427"/>
      <c r="F134" s="428"/>
    </row>
    <row r="135" spans="1:6" ht="15.6">
      <c r="A135" s="433" t="s">
        <v>512</v>
      </c>
      <c r="B135" s="434"/>
      <c r="C135" s="434"/>
      <c r="D135" s="435"/>
      <c r="E135" s="429"/>
      <c r="F135" s="430"/>
    </row>
    <row r="136" spans="1:6" ht="15.6">
      <c r="A136" s="433" t="s">
        <v>343</v>
      </c>
      <c r="B136" s="434"/>
      <c r="C136" s="434"/>
      <c r="D136" s="435"/>
      <c r="E136" s="431"/>
      <c r="F136" s="432"/>
    </row>
    <row r="137" spans="1:6" ht="16.2" thickBot="1">
      <c r="A137" s="436" t="s">
        <v>344</v>
      </c>
      <c r="B137" s="437"/>
      <c r="C137" s="437"/>
      <c r="D137" s="437"/>
      <c r="E137" s="437"/>
      <c r="F137" s="438"/>
    </row>
    <row r="138" spans="1:6" ht="15.6">
      <c r="A138" s="439" t="str">
        <f>'PRESUPUESTO DE OBRA'!B14</f>
        <v>Suministro, transporte e instalación de acero de refuerzo fy=420 MPa, para todas las obras (muro de contención cauce y rampa de acceso a puente peatonal)</v>
      </c>
      <c r="B138" s="440"/>
      <c r="C138" s="440"/>
      <c r="D138" s="441"/>
      <c r="E138" s="80" t="s">
        <v>359</v>
      </c>
      <c r="F138" s="81" t="s">
        <v>296</v>
      </c>
    </row>
    <row r="139" spans="1:6" ht="16.2" thickBot="1">
      <c r="A139" s="442"/>
      <c r="B139" s="443"/>
      <c r="C139" s="443"/>
      <c r="D139" s="444"/>
      <c r="E139" s="104">
        <v>4.0999999999999996</v>
      </c>
      <c r="F139" s="82" t="s">
        <v>2</v>
      </c>
    </row>
    <row r="140" spans="1:6" ht="15.6">
      <c r="A140" s="130" t="s">
        <v>345</v>
      </c>
      <c r="B140" s="131" t="s">
        <v>346</v>
      </c>
      <c r="C140" s="277" t="s">
        <v>296</v>
      </c>
      <c r="D140" s="277" t="s">
        <v>321</v>
      </c>
      <c r="E140" s="132" t="s">
        <v>347</v>
      </c>
      <c r="F140" s="133" t="s">
        <v>348</v>
      </c>
    </row>
    <row r="141" spans="1:6" ht="15.6">
      <c r="A141" s="134"/>
      <c r="B141" s="135" t="s">
        <v>532</v>
      </c>
      <c r="C141" s="136" t="s">
        <v>2</v>
      </c>
      <c r="D141" s="137">
        <v>1.02</v>
      </c>
      <c r="E141" s="138">
        <f>INSUMOS!D8</f>
        <v>6500</v>
      </c>
      <c r="F141" s="139">
        <f>D141*E141</f>
        <v>6630</v>
      </c>
    </row>
    <row r="142" spans="1:6" ht="16.2" thickBot="1">
      <c r="A142" s="283"/>
      <c r="B142" s="312" t="s">
        <v>534</v>
      </c>
      <c r="C142" s="284" t="s">
        <v>2</v>
      </c>
      <c r="D142" s="285">
        <v>5.0000000000000001E-3</v>
      </c>
      <c r="E142" s="286">
        <v>11400</v>
      </c>
      <c r="F142" s="139">
        <f>D142*E142</f>
        <v>57</v>
      </c>
    </row>
    <row r="143" spans="1:6" ht="16.2" thickBot="1">
      <c r="A143" s="126" t="s">
        <v>349</v>
      </c>
      <c r="B143" s="127"/>
      <c r="C143" s="280">
        <f>F143/E155</f>
        <v>0.7439562367325705</v>
      </c>
      <c r="D143" s="278"/>
      <c r="E143" s="128" t="s">
        <v>350</v>
      </c>
      <c r="F143" s="129">
        <f>SUM(F141:F142)</f>
        <v>6687</v>
      </c>
    </row>
    <row r="144" spans="1:6" ht="15.6">
      <c r="A144" s="130" t="s">
        <v>345</v>
      </c>
      <c r="B144" s="131" t="s">
        <v>351</v>
      </c>
      <c r="C144" s="277" t="s">
        <v>296</v>
      </c>
      <c r="D144" s="276" t="s">
        <v>514</v>
      </c>
      <c r="E144" s="132" t="s">
        <v>347</v>
      </c>
      <c r="F144" s="133" t="s">
        <v>348</v>
      </c>
    </row>
    <row r="145" spans="1:6" ht="16.2" thickBot="1">
      <c r="A145" s="130"/>
      <c r="B145" s="305" t="str">
        <f>B122</f>
        <v>1 Oficial + 1 Ayudante Entendido</v>
      </c>
      <c r="C145" s="306"/>
      <c r="D145" s="307">
        <f>1/50</f>
        <v>0.02</v>
      </c>
      <c r="E145" s="138">
        <f>E122</f>
        <v>97806.282843750014</v>
      </c>
      <c r="F145" s="310">
        <f>D145*E145</f>
        <v>1956.1256568750002</v>
      </c>
    </row>
    <row r="146" spans="1:6" ht="16.2" thickBot="1">
      <c r="A146" s="126" t="s">
        <v>352</v>
      </c>
      <c r="B146" s="127"/>
      <c r="C146" s="280">
        <f>F146/E155</f>
        <v>0.21762701992892966</v>
      </c>
      <c r="D146" s="278"/>
      <c r="E146" s="128" t="s">
        <v>350</v>
      </c>
      <c r="F146" s="129">
        <f>SUM(F145)</f>
        <v>1956.1256568750002</v>
      </c>
    </row>
    <row r="147" spans="1:6" ht="15.6">
      <c r="A147" s="130" t="s">
        <v>345</v>
      </c>
      <c r="B147" s="131" t="s">
        <v>314</v>
      </c>
      <c r="C147" s="277" t="s">
        <v>296</v>
      </c>
      <c r="D147" s="277" t="s">
        <v>321</v>
      </c>
      <c r="E147" s="132" t="s">
        <v>347</v>
      </c>
      <c r="F147" s="133" t="s">
        <v>348</v>
      </c>
    </row>
    <row r="148" spans="1:6" ht="16.2" thickBot="1">
      <c r="A148" s="134" t="s">
        <v>353</v>
      </c>
      <c r="B148" s="135" t="s">
        <v>354</v>
      </c>
      <c r="C148" s="136" t="s">
        <v>355</v>
      </c>
      <c r="D148" s="137">
        <v>0.05</v>
      </c>
      <c r="E148" s="138">
        <f>F146</f>
        <v>1956.1256568750002</v>
      </c>
      <c r="F148" s="139">
        <f>D148*E148</f>
        <v>97.806282843750012</v>
      </c>
    </row>
    <row r="149" spans="1:6" ht="16.2" thickBot="1">
      <c r="A149" s="126" t="s">
        <v>356</v>
      </c>
      <c r="B149" s="127"/>
      <c r="C149" s="280">
        <f>F149/E155</f>
        <v>1.0881350996446482E-2</v>
      </c>
      <c r="D149" s="278"/>
      <c r="E149" s="128" t="s">
        <v>350</v>
      </c>
      <c r="F149" s="129">
        <f>SUM(F148)</f>
        <v>97.806282843750012</v>
      </c>
    </row>
    <row r="150" spans="1:6" ht="15.6">
      <c r="A150" s="130" t="s">
        <v>345</v>
      </c>
      <c r="B150" s="131" t="s">
        <v>357</v>
      </c>
      <c r="C150" s="277" t="s">
        <v>296</v>
      </c>
      <c r="D150" s="276" t="s">
        <v>514</v>
      </c>
      <c r="E150" s="132" t="s">
        <v>347</v>
      </c>
      <c r="F150" s="133" t="s">
        <v>348</v>
      </c>
    </row>
    <row r="151" spans="1:6" ht="15.6">
      <c r="A151" s="130"/>
      <c r="B151" s="86" t="s">
        <v>531</v>
      </c>
      <c r="C151" s="182" t="s">
        <v>533</v>
      </c>
      <c r="D151" s="183">
        <f>(1*45)/1000</f>
        <v>4.4999999999999998E-2</v>
      </c>
      <c r="E151" s="85">
        <v>5500</v>
      </c>
      <c r="F151">
        <f>D151*E151</f>
        <v>247.5</v>
      </c>
    </row>
    <row r="152" spans="1:6" ht="16.2" thickBot="1">
      <c r="A152" s="83"/>
      <c r="B152" s="86"/>
      <c r="C152" s="182"/>
      <c r="D152" s="183"/>
      <c r="E152" s="85"/>
      <c r="F152" s="105"/>
    </row>
    <row r="153" spans="1:6" ht="16.2" thickBot="1">
      <c r="A153" s="126" t="s">
        <v>513</v>
      </c>
      <c r="B153" s="127"/>
      <c r="C153" s="280">
        <f>F153/E155</f>
        <v>2.7535392342053416E-2</v>
      </c>
      <c r="D153" s="278"/>
      <c r="E153" s="128" t="s">
        <v>350</v>
      </c>
      <c r="F153" s="129">
        <f>SUM(F151:F152)</f>
        <v>247.5</v>
      </c>
    </row>
    <row r="154" spans="1:6" ht="16.2" thickBot="1">
      <c r="A154" s="101"/>
      <c r="B154" s="102"/>
      <c r="C154" s="279"/>
      <c r="D154" s="279"/>
      <c r="E154" s="102"/>
      <c r="F154" s="103"/>
    </row>
    <row r="155" spans="1:6" ht="16.2" thickBot="1">
      <c r="A155" s="447" t="s">
        <v>358</v>
      </c>
      <c r="B155" s="448"/>
      <c r="C155" s="448"/>
      <c r="D155" s="448"/>
      <c r="E155" s="445">
        <f>F143+F146+F149+F153</f>
        <v>8988.4319397187501</v>
      </c>
      <c r="F155" s="446"/>
    </row>
    <row r="158" spans="1:6" ht="18" hidden="1">
      <c r="A158" s="424" t="str">
        <f>$A$1</f>
        <v>CONSTRUCCIÓN DE OBRAS DE MEJORAMIENTO PUENTE VEREDA QUITASOL  MUNICIPIO DE SANTA ROSA DE OSOS -ANTIOQUIA</v>
      </c>
      <c r="B158" s="425"/>
      <c r="C158" s="425"/>
      <c r="D158" s="426"/>
      <c r="E158" s="427"/>
      <c r="F158" s="428"/>
    </row>
    <row r="159" spans="1:6" ht="15.6" hidden="1">
      <c r="A159" s="433" t="s">
        <v>512</v>
      </c>
      <c r="B159" s="434"/>
      <c r="C159" s="434"/>
      <c r="D159" s="435"/>
      <c r="E159" s="429"/>
      <c r="F159" s="430"/>
    </row>
    <row r="160" spans="1:6" ht="15.6" hidden="1">
      <c r="A160" s="433" t="s">
        <v>343</v>
      </c>
      <c r="B160" s="434"/>
      <c r="C160" s="434"/>
      <c r="D160" s="435"/>
      <c r="E160" s="431"/>
      <c r="F160" s="432"/>
    </row>
    <row r="161" spans="1:6" ht="16.2" hidden="1" thickBot="1">
      <c r="A161" s="436" t="s">
        <v>344</v>
      </c>
      <c r="B161" s="437"/>
      <c r="C161" s="437"/>
      <c r="D161" s="437"/>
      <c r="E161" s="437"/>
      <c r="F161" s="438"/>
    </row>
    <row r="162" spans="1:6" ht="15.6" hidden="1">
      <c r="A162" s="439"/>
      <c r="B162" s="440"/>
      <c r="C162" s="440"/>
      <c r="D162" s="441"/>
      <c r="E162" s="80" t="s">
        <v>359</v>
      </c>
      <c r="F162" s="81" t="s">
        <v>296</v>
      </c>
    </row>
    <row r="163" spans="1:6" ht="16.2" hidden="1" thickBot="1">
      <c r="A163" s="442"/>
      <c r="B163" s="443"/>
      <c r="C163" s="443"/>
      <c r="D163" s="444"/>
      <c r="E163" s="104"/>
      <c r="F163" s="82" t="s">
        <v>296</v>
      </c>
    </row>
    <row r="164" spans="1:6" ht="15.6" hidden="1">
      <c r="A164" s="130" t="s">
        <v>345</v>
      </c>
      <c r="B164" s="131" t="s">
        <v>346</v>
      </c>
      <c r="C164" s="277" t="s">
        <v>296</v>
      </c>
      <c r="D164" s="277" t="s">
        <v>321</v>
      </c>
      <c r="E164" s="132" t="s">
        <v>347</v>
      </c>
      <c r="F164" s="133" t="s">
        <v>348</v>
      </c>
    </row>
    <row r="165" spans="1:6" ht="15.6" hidden="1">
      <c r="A165" s="134"/>
      <c r="B165" s="135" t="s">
        <v>542</v>
      </c>
      <c r="C165" s="136" t="s">
        <v>296</v>
      </c>
      <c r="D165" s="137">
        <v>1.02</v>
      </c>
      <c r="E165" s="138">
        <v>5445910.9477124177</v>
      </c>
      <c r="F165" s="139">
        <f>D165*E165</f>
        <v>5554829.166666666</v>
      </c>
    </row>
    <row r="166" spans="1:6" ht="16.2" hidden="1" thickBot="1">
      <c r="A166" s="283"/>
      <c r="B166" s="312"/>
      <c r="C166" s="284"/>
      <c r="D166" s="285"/>
      <c r="E166" s="286"/>
      <c r="F166" s="139">
        <f>D166*E166</f>
        <v>0</v>
      </c>
    </row>
    <row r="167" spans="1:6" ht="16.2" hidden="1" thickBot="1">
      <c r="A167" s="126" t="s">
        <v>349</v>
      </c>
      <c r="B167" s="127"/>
      <c r="C167" s="280">
        <f>F167/E179</f>
        <v>0.765290054740417</v>
      </c>
      <c r="D167" s="278"/>
      <c r="E167" s="128" t="s">
        <v>350</v>
      </c>
      <c r="F167" s="129">
        <f>SUM(F165:F166)</f>
        <v>5554829.166666666</v>
      </c>
    </row>
    <row r="168" spans="1:6" ht="15.6" hidden="1">
      <c r="A168" s="130" t="s">
        <v>345</v>
      </c>
      <c r="B168" s="131" t="s">
        <v>351</v>
      </c>
      <c r="C168" s="277" t="s">
        <v>296</v>
      </c>
      <c r="D168" s="276" t="s">
        <v>514</v>
      </c>
      <c r="E168" s="132" t="s">
        <v>347</v>
      </c>
      <c r="F168" s="133" t="s">
        <v>348</v>
      </c>
    </row>
    <row r="169" spans="1:6" ht="16.2" hidden="1" thickBot="1">
      <c r="A169" s="130"/>
      <c r="B169" s="305" t="str">
        <f>B145</f>
        <v>1 Oficial + 1 Ayudante Entendido</v>
      </c>
      <c r="C169" s="306"/>
      <c r="D169" s="307">
        <v>4</v>
      </c>
      <c r="E169" s="138">
        <f>'DESG. CUADRILLAS'!D23/8</f>
        <v>50181.666843750005</v>
      </c>
      <c r="F169" s="310">
        <f>D169*E169</f>
        <v>200726.66737500002</v>
      </c>
    </row>
    <row r="170" spans="1:6" ht="16.2" hidden="1" thickBot="1">
      <c r="A170" s="126" t="s">
        <v>352</v>
      </c>
      <c r="B170" s="127"/>
      <c r="C170" s="280">
        <f>F170/E179</f>
        <v>2.7654157788520397E-2</v>
      </c>
      <c r="D170" s="278"/>
      <c r="E170" s="128" t="s">
        <v>350</v>
      </c>
      <c r="F170" s="129">
        <f>SUM(F169)</f>
        <v>200726.66737500002</v>
      </c>
    </row>
    <row r="171" spans="1:6" ht="15.6" hidden="1">
      <c r="A171" s="130" t="s">
        <v>345</v>
      </c>
      <c r="B171" s="131" t="s">
        <v>314</v>
      </c>
      <c r="C171" s="277" t="s">
        <v>296</v>
      </c>
      <c r="D171" s="277" t="s">
        <v>321</v>
      </c>
      <c r="E171" s="132" t="s">
        <v>347</v>
      </c>
      <c r="F171" s="133" t="s">
        <v>348</v>
      </c>
    </row>
    <row r="172" spans="1:6" ht="16.2" hidden="1" thickBot="1">
      <c r="A172" s="134" t="s">
        <v>353</v>
      </c>
      <c r="B172" s="135" t="s">
        <v>354</v>
      </c>
      <c r="C172" s="136" t="s">
        <v>355</v>
      </c>
      <c r="D172" s="137">
        <v>4</v>
      </c>
      <c r="E172" s="138">
        <f>F170</f>
        <v>200726.66737500002</v>
      </c>
      <c r="F172" s="139">
        <f>D172*E172</f>
        <v>802906.66950000008</v>
      </c>
    </row>
    <row r="173" spans="1:6" ht="16.2" hidden="1" thickBot="1">
      <c r="A173" s="126" t="s">
        <v>356</v>
      </c>
      <c r="B173" s="127"/>
      <c r="C173" s="280">
        <f>F173/E179</f>
        <v>0.11061663115408159</v>
      </c>
      <c r="D173" s="278"/>
      <c r="E173" s="128" t="s">
        <v>350</v>
      </c>
      <c r="F173" s="129">
        <f>SUM(F172)</f>
        <v>802906.66950000008</v>
      </c>
    </row>
    <row r="174" spans="1:6" ht="15.6" hidden="1">
      <c r="A174" s="130" t="s">
        <v>345</v>
      </c>
      <c r="B174" s="131" t="s">
        <v>357</v>
      </c>
      <c r="C174" s="277" t="s">
        <v>296</v>
      </c>
      <c r="D174" s="276" t="s">
        <v>514</v>
      </c>
      <c r="E174" s="132" t="s">
        <v>347</v>
      </c>
      <c r="F174" s="133" t="s">
        <v>348</v>
      </c>
    </row>
    <row r="175" spans="1:6" ht="15.6" hidden="1">
      <c r="A175" s="130"/>
      <c r="B175" s="86" t="s">
        <v>531</v>
      </c>
      <c r="C175" s="182" t="s">
        <v>545</v>
      </c>
      <c r="D175" s="183">
        <v>1</v>
      </c>
      <c r="E175" s="85">
        <v>700000</v>
      </c>
      <c r="F175">
        <f>D175*E175</f>
        <v>700000</v>
      </c>
    </row>
    <row r="176" spans="1:6" ht="16.2" hidden="1" thickBot="1">
      <c r="A176" s="83"/>
      <c r="B176" s="86"/>
      <c r="C176" s="182"/>
      <c r="D176" s="183"/>
      <c r="E176" s="85"/>
      <c r="F176" s="105"/>
    </row>
    <row r="177" spans="1:6" ht="16.2" hidden="1" thickBot="1">
      <c r="A177" s="126" t="s">
        <v>513</v>
      </c>
      <c r="B177" s="127"/>
      <c r="C177" s="280">
        <f>F177/E179</f>
        <v>9.6439156316980995E-2</v>
      </c>
      <c r="D177" s="278"/>
      <c r="E177" s="128" t="s">
        <v>350</v>
      </c>
      <c r="F177" s="129">
        <f>SUM(F175:F176)</f>
        <v>700000</v>
      </c>
    </row>
    <row r="178" spans="1:6" ht="16.2" thickBot="1">
      <c r="A178" s="101"/>
      <c r="B178" s="102"/>
      <c r="C178" s="279"/>
      <c r="D178" s="279"/>
      <c r="E178" s="102"/>
      <c r="F178" s="103"/>
    </row>
    <row r="179" spans="1:6" ht="16.2" thickBot="1">
      <c r="A179" s="447" t="s">
        <v>358</v>
      </c>
      <c r="B179" s="448"/>
      <c r="C179" s="448"/>
      <c r="D179" s="448"/>
      <c r="E179" s="445">
        <f>F167+F170+F173+F177</f>
        <v>7258462.5035416661</v>
      </c>
      <c r="F179" s="446"/>
    </row>
    <row r="180" spans="1:6" ht="18">
      <c r="A180" s="424" t="str">
        <f>$A$1</f>
        <v>CONSTRUCCIÓN DE OBRAS DE MEJORAMIENTO PUENTE VEREDA QUITASOL  MUNICIPIO DE SANTA ROSA DE OSOS -ANTIOQUIA</v>
      </c>
      <c r="B180" s="425"/>
      <c r="C180" s="425"/>
      <c r="D180" s="426"/>
      <c r="E180" s="427"/>
      <c r="F180" s="428"/>
    </row>
    <row r="181" spans="1:6" ht="15.6">
      <c r="A181" s="433" t="s">
        <v>512</v>
      </c>
      <c r="B181" s="434"/>
      <c r="C181" s="434"/>
      <c r="D181" s="435"/>
      <c r="E181" s="429"/>
      <c r="F181" s="430"/>
    </row>
    <row r="182" spans="1:6" ht="15.6">
      <c r="A182" s="433" t="s">
        <v>343</v>
      </c>
      <c r="B182" s="434"/>
      <c r="C182" s="434"/>
      <c r="D182" s="435"/>
      <c r="E182" s="431"/>
      <c r="F182" s="432"/>
    </row>
    <row r="183" spans="1:6" ht="16.2" thickBot="1">
      <c r="A183" s="436" t="s">
        <v>344</v>
      </c>
      <c r="B183" s="437"/>
      <c r="C183" s="437"/>
      <c r="D183" s="437"/>
      <c r="E183" s="437"/>
      <c r="F183" s="438"/>
    </row>
    <row r="184" spans="1:6" ht="15.6">
      <c r="A184" s="439"/>
      <c r="B184" s="440"/>
      <c r="C184" s="440"/>
      <c r="D184" s="441"/>
      <c r="E184" s="80" t="s">
        <v>359</v>
      </c>
      <c r="F184" s="81" t="s">
        <v>296</v>
      </c>
    </row>
    <row r="185" spans="1:6" ht="16.2" thickBot="1">
      <c r="A185" s="442"/>
      <c r="B185" s="443"/>
      <c r="C185" s="443"/>
      <c r="D185" s="444"/>
      <c r="E185" s="104">
        <v>2.4</v>
      </c>
      <c r="F185" s="82" t="s">
        <v>8</v>
      </c>
    </row>
    <row r="186" spans="1:6" ht="15.6">
      <c r="A186" s="130" t="s">
        <v>345</v>
      </c>
      <c r="B186" s="131" t="s">
        <v>346</v>
      </c>
      <c r="C186" s="277" t="s">
        <v>296</v>
      </c>
      <c r="D186" s="277" t="s">
        <v>321</v>
      </c>
      <c r="E186" s="132" t="s">
        <v>347</v>
      </c>
      <c r="F186" s="133" t="s">
        <v>348</v>
      </c>
    </row>
    <row r="187" spans="1:6" ht="16.2" thickBot="1">
      <c r="A187" s="134"/>
      <c r="B187" s="135"/>
      <c r="C187" s="136"/>
      <c r="D187" s="137"/>
      <c r="E187" s="138"/>
      <c r="F187" s="139"/>
    </row>
    <row r="188" spans="1:6" ht="16.2" thickBot="1">
      <c r="A188" s="126" t="s">
        <v>349</v>
      </c>
      <c r="B188" s="127"/>
      <c r="C188" s="280">
        <f>F188/E200</f>
        <v>0</v>
      </c>
      <c r="D188" s="278"/>
      <c r="E188" s="128" t="s">
        <v>350</v>
      </c>
      <c r="F188" s="129">
        <f>SUM(F187:F187)</f>
        <v>0</v>
      </c>
    </row>
    <row r="189" spans="1:6" ht="15.6">
      <c r="A189" s="130" t="s">
        <v>345</v>
      </c>
      <c r="B189" s="131" t="s">
        <v>351</v>
      </c>
      <c r="C189" s="277" t="s">
        <v>296</v>
      </c>
      <c r="D189" s="276" t="s">
        <v>514</v>
      </c>
      <c r="E189" s="132" t="s">
        <v>347</v>
      </c>
      <c r="F189" s="133" t="s">
        <v>348</v>
      </c>
    </row>
    <row r="190" spans="1:6" ht="16.2" thickBot="1">
      <c r="A190" s="130"/>
      <c r="B190" s="305" t="str" cm="1">
        <f t="array" ref="B190:C190">'DESG. CUADRILLAS'!A22:B22</f>
        <v>2 Ayudantes</v>
      </c>
      <c r="C190" s="306">
        <v>0</v>
      </c>
      <c r="D190" s="317">
        <v>2.2705235940530053</v>
      </c>
      <c r="E190" s="138">
        <f>'DESG. CUADRILLAS'!D22/8</f>
        <v>31749.743999999999</v>
      </c>
      <c r="F190" s="310">
        <f>D190*E190</f>
        <v>72088.542857142835</v>
      </c>
    </row>
    <row r="191" spans="1:6" ht="16.2" thickBot="1">
      <c r="A191" s="126" t="s">
        <v>352</v>
      </c>
      <c r="B191" s="127"/>
      <c r="C191" s="280">
        <f>F191/E200</f>
        <v>0.95238095238095244</v>
      </c>
      <c r="D191" s="278"/>
      <c r="E191" s="128" t="s">
        <v>350</v>
      </c>
      <c r="F191" s="129">
        <f>SUM(F190)</f>
        <v>72088.542857142835</v>
      </c>
    </row>
    <row r="192" spans="1:6" ht="15.6">
      <c r="A192" s="130" t="s">
        <v>345</v>
      </c>
      <c r="B192" s="131" t="s">
        <v>314</v>
      </c>
      <c r="C192" s="277" t="s">
        <v>296</v>
      </c>
      <c r="D192" s="277" t="s">
        <v>321</v>
      </c>
      <c r="E192" s="132" t="s">
        <v>347</v>
      </c>
      <c r="F192" s="133" t="s">
        <v>348</v>
      </c>
    </row>
    <row r="193" spans="1:6" ht="16.2" thickBot="1">
      <c r="A193" s="134" t="s">
        <v>353</v>
      </c>
      <c r="B193" s="135" t="s">
        <v>354</v>
      </c>
      <c r="C193" s="136" t="s">
        <v>355</v>
      </c>
      <c r="D193" s="137">
        <v>0.05</v>
      </c>
      <c r="E193" s="138">
        <f>F191</f>
        <v>72088.542857142835</v>
      </c>
      <c r="F193" s="139">
        <f>D193*E193</f>
        <v>3604.4271428571419</v>
      </c>
    </row>
    <row r="194" spans="1:6" ht="16.2" thickBot="1">
      <c r="A194" s="126" t="s">
        <v>356</v>
      </c>
      <c r="B194" s="127"/>
      <c r="C194" s="280">
        <f>F194/E200</f>
        <v>4.7619047619047623E-2</v>
      </c>
      <c r="D194" s="278"/>
      <c r="E194" s="128" t="s">
        <v>350</v>
      </c>
      <c r="F194" s="129">
        <f>SUM(F193)</f>
        <v>3604.4271428571419</v>
      </c>
    </row>
    <row r="195" spans="1:6" ht="15.6">
      <c r="A195" s="130" t="s">
        <v>345</v>
      </c>
      <c r="B195" s="131" t="s">
        <v>357</v>
      </c>
      <c r="C195" s="277" t="s">
        <v>296</v>
      </c>
      <c r="D195" s="276" t="s">
        <v>514</v>
      </c>
      <c r="E195" s="132" t="s">
        <v>347</v>
      </c>
      <c r="F195" s="133" t="s">
        <v>348</v>
      </c>
    </row>
    <row r="196" spans="1:6" ht="15.6">
      <c r="A196" s="130"/>
      <c r="B196" s="309"/>
      <c r="C196" s="279"/>
      <c r="D196" s="308"/>
      <c r="E196" s="308"/>
    </row>
    <row r="197" spans="1:6" ht="16.2" thickBot="1">
      <c r="A197" s="83"/>
      <c r="B197" s="86"/>
      <c r="C197" s="182"/>
      <c r="D197" s="183"/>
      <c r="E197" s="85"/>
      <c r="F197" s="313"/>
    </row>
    <row r="198" spans="1:6" ht="16.2" thickBot="1">
      <c r="A198" s="126" t="s">
        <v>513</v>
      </c>
      <c r="B198" s="127"/>
      <c r="C198" s="280">
        <f>F198/E200</f>
        <v>0</v>
      </c>
      <c r="D198" s="278"/>
      <c r="E198" s="128" t="s">
        <v>350</v>
      </c>
      <c r="F198" s="129">
        <f>SUM(F196:F197)</f>
        <v>0</v>
      </c>
    </row>
    <row r="199" spans="1:6" ht="16.2" thickBot="1">
      <c r="A199" s="101"/>
      <c r="B199" s="102"/>
      <c r="C199" s="279"/>
      <c r="D199" s="279"/>
      <c r="E199" s="102"/>
      <c r="F199" s="103"/>
    </row>
    <row r="200" spans="1:6" ht="16.2" thickBot="1">
      <c r="A200" s="447" t="s">
        <v>358</v>
      </c>
      <c r="B200" s="448"/>
      <c r="C200" s="448"/>
      <c r="D200" s="448"/>
      <c r="E200" s="445">
        <f>F188+F191+F194+F198</f>
        <v>75692.969999999972</v>
      </c>
      <c r="F200" s="446"/>
    </row>
    <row r="201" spans="1:6" ht="18">
      <c r="A201" s="424" t="str">
        <f>$A$1</f>
        <v>CONSTRUCCIÓN DE OBRAS DE MEJORAMIENTO PUENTE VEREDA QUITASOL  MUNICIPIO DE SANTA ROSA DE OSOS -ANTIOQUIA</v>
      </c>
      <c r="B201" s="425"/>
      <c r="C201" s="425"/>
      <c r="D201" s="426"/>
      <c r="E201" s="427"/>
      <c r="F201" s="428"/>
    </row>
    <row r="202" spans="1:6" ht="15.6">
      <c r="A202" s="433" t="s">
        <v>512</v>
      </c>
      <c r="B202" s="434"/>
      <c r="C202" s="434"/>
      <c r="D202" s="435"/>
      <c r="E202" s="429"/>
      <c r="F202" s="430"/>
    </row>
    <row r="203" spans="1:6" ht="15.6">
      <c r="A203" s="433" t="s">
        <v>343</v>
      </c>
      <c r="B203" s="434"/>
      <c r="C203" s="434"/>
      <c r="D203" s="435"/>
      <c r="E203" s="431"/>
      <c r="F203" s="432"/>
    </row>
    <row r="204" spans="1:6" ht="16.2" thickBot="1">
      <c r="A204" s="436" t="s">
        <v>344</v>
      </c>
      <c r="B204" s="437"/>
      <c r="C204" s="437"/>
      <c r="D204" s="437"/>
      <c r="E204" s="437"/>
      <c r="F204" s="438"/>
    </row>
    <row r="205" spans="1:6" ht="15.6">
      <c r="A205" s="439"/>
      <c r="B205" s="440"/>
      <c r="C205" s="440"/>
      <c r="D205" s="441"/>
      <c r="E205" s="80" t="s">
        <v>359</v>
      </c>
      <c r="F205" s="81" t="s">
        <v>296</v>
      </c>
    </row>
    <row r="206" spans="1:6" ht="16.2" thickBot="1">
      <c r="A206" s="442"/>
      <c r="B206" s="443"/>
      <c r="C206" s="443"/>
      <c r="D206" s="444"/>
      <c r="E206" s="104">
        <v>2.2000000000000002</v>
      </c>
      <c r="F206" s="82" t="s">
        <v>8</v>
      </c>
    </row>
    <row r="207" spans="1:6" ht="15.6">
      <c r="A207" s="130" t="s">
        <v>345</v>
      </c>
      <c r="B207" s="131" t="s">
        <v>346</v>
      </c>
      <c r="C207" s="277" t="s">
        <v>296</v>
      </c>
      <c r="D207" s="277" t="s">
        <v>321</v>
      </c>
      <c r="E207" s="132" t="s">
        <v>347</v>
      </c>
      <c r="F207" s="133" t="s">
        <v>348</v>
      </c>
    </row>
    <row r="208" spans="1:6" ht="16.2" thickBot="1">
      <c r="A208" s="134"/>
      <c r="B208" s="135"/>
      <c r="C208" s="136"/>
      <c r="D208" s="137"/>
      <c r="E208" s="138"/>
      <c r="F208" s="139"/>
    </row>
    <row r="209" spans="1:6" ht="16.2" thickBot="1">
      <c r="A209" s="126" t="s">
        <v>349</v>
      </c>
      <c r="B209" s="127"/>
      <c r="C209" s="280">
        <f>F209/E221</f>
        <v>0</v>
      </c>
      <c r="D209" s="278"/>
      <c r="E209" s="128" t="s">
        <v>350</v>
      </c>
      <c r="F209" s="129">
        <f>SUM(F208:F208)</f>
        <v>0</v>
      </c>
    </row>
    <row r="210" spans="1:6" ht="15.6">
      <c r="A210" s="130" t="s">
        <v>345</v>
      </c>
      <c r="B210" s="131" t="s">
        <v>351</v>
      </c>
      <c r="C210" s="277" t="s">
        <v>296</v>
      </c>
      <c r="D210" s="276" t="s">
        <v>514</v>
      </c>
      <c r="E210" s="132" t="s">
        <v>347</v>
      </c>
      <c r="F210" s="133" t="s">
        <v>348</v>
      </c>
    </row>
    <row r="211" spans="1:6" ht="16.2" thickBot="1">
      <c r="A211" s="130"/>
      <c r="B211" s="305" t="str" cm="1">
        <f t="array" ref="B211:C211">'DESG. CUADRILLAS'!A27:B27</f>
        <v>1 Oficial + 3 Ayudantes</v>
      </c>
      <c r="C211" s="306">
        <v>0</v>
      </c>
      <c r="D211" s="307">
        <v>1</v>
      </c>
      <c r="E211" s="138">
        <f>'DESG. CUADRILLAS'!D27/8</f>
        <v>81931.410843750011</v>
      </c>
      <c r="F211" s="310">
        <f>D211*E211</f>
        <v>81931.410843750011</v>
      </c>
    </row>
    <row r="212" spans="1:6" ht="16.2" thickBot="1">
      <c r="A212" s="126" t="s">
        <v>352</v>
      </c>
      <c r="B212" s="127"/>
      <c r="C212" s="280">
        <f>F212/E221</f>
        <v>0.78663332745009051</v>
      </c>
      <c r="D212" s="278"/>
      <c r="E212" s="128" t="s">
        <v>350</v>
      </c>
      <c r="F212" s="129">
        <f>SUM(F211)</f>
        <v>81931.410843750011</v>
      </c>
    </row>
    <row r="213" spans="1:6" ht="15.6">
      <c r="A213" s="130" t="s">
        <v>345</v>
      </c>
      <c r="B213" s="131" t="s">
        <v>314</v>
      </c>
      <c r="C213" s="277" t="s">
        <v>296</v>
      </c>
      <c r="D213" s="277" t="s">
        <v>321</v>
      </c>
      <c r="E213" s="132" t="s">
        <v>347</v>
      </c>
      <c r="F213" s="133" t="s">
        <v>348</v>
      </c>
    </row>
    <row r="214" spans="1:6" ht="16.2" thickBot="1">
      <c r="A214" s="134" t="s">
        <v>353</v>
      </c>
      <c r="B214" s="135" t="s">
        <v>354</v>
      </c>
      <c r="C214" s="136" t="s">
        <v>355</v>
      </c>
      <c r="D214" s="137">
        <v>0.05</v>
      </c>
      <c r="E214" s="138">
        <f>F212</f>
        <v>81931.410843750011</v>
      </c>
      <c r="F214" s="139">
        <f>D214*E214</f>
        <v>4096.5705421875009</v>
      </c>
    </row>
    <row r="215" spans="1:6" ht="16.2" thickBot="1">
      <c r="A215" s="126" t="s">
        <v>356</v>
      </c>
      <c r="B215" s="127"/>
      <c r="C215" s="280">
        <f>F215/E221</f>
        <v>3.9331666372504528E-2</v>
      </c>
      <c r="D215" s="278"/>
      <c r="E215" s="128" t="s">
        <v>350</v>
      </c>
      <c r="F215" s="129">
        <f>SUM(F214)</f>
        <v>4096.5705421875009</v>
      </c>
    </row>
    <row r="216" spans="1:6" ht="15.6">
      <c r="A216" s="130" t="s">
        <v>345</v>
      </c>
      <c r="B216" s="131" t="s">
        <v>357</v>
      </c>
      <c r="C216" s="277" t="s">
        <v>296</v>
      </c>
      <c r="D216" s="276" t="s">
        <v>514</v>
      </c>
      <c r="E216" s="132" t="s">
        <v>347</v>
      </c>
      <c r="F216" s="133" t="s">
        <v>348</v>
      </c>
    </row>
    <row r="217" spans="1:6" ht="15.6">
      <c r="A217" s="130"/>
      <c r="B217" s="309" t="s">
        <v>546</v>
      </c>
      <c r="C217" s="279" t="s">
        <v>547</v>
      </c>
      <c r="D217" s="318">
        <v>0.36253062499999977</v>
      </c>
      <c r="E217" s="308">
        <v>50000</v>
      </c>
      <c r="F217">
        <f>E217*D217</f>
        <v>18126.531249999989</v>
      </c>
    </row>
    <row r="218" spans="1:6" ht="16.2" thickBot="1">
      <c r="A218" s="83"/>
      <c r="B218" s="86"/>
      <c r="C218" s="182"/>
      <c r="D218" s="183"/>
      <c r="E218" s="85"/>
      <c r="F218" s="105"/>
    </row>
    <row r="219" spans="1:6" ht="16.2" thickBot="1">
      <c r="A219" s="126" t="s">
        <v>513</v>
      </c>
      <c r="B219" s="127"/>
      <c r="C219" s="280">
        <f>F219/E221</f>
        <v>0.174035006177405</v>
      </c>
      <c r="D219" s="278"/>
      <c r="E219" s="128" t="s">
        <v>350</v>
      </c>
      <c r="F219" s="129">
        <f>SUM(F217:F218)</f>
        <v>18126.531249999989</v>
      </c>
    </row>
    <row r="220" spans="1:6" ht="16.2" thickBot="1">
      <c r="A220" s="101"/>
      <c r="B220" s="102"/>
      <c r="C220" s="279"/>
      <c r="D220" s="279"/>
      <c r="E220" s="102"/>
      <c r="F220" s="103"/>
    </row>
    <row r="221" spans="1:6" ht="16.2" thickBot="1">
      <c r="A221" s="447" t="s">
        <v>358</v>
      </c>
      <c r="B221" s="448"/>
      <c r="C221" s="448"/>
      <c r="D221" s="448"/>
      <c r="E221" s="445">
        <f>F209+F212+F215+F219</f>
        <v>104154.5126359375</v>
      </c>
      <c r="F221" s="446"/>
    </row>
    <row r="222" spans="1:6" ht="18">
      <c r="A222" s="424" t="str">
        <f>$A$1</f>
        <v>CONSTRUCCIÓN DE OBRAS DE MEJORAMIENTO PUENTE VEREDA QUITASOL  MUNICIPIO DE SANTA ROSA DE OSOS -ANTIOQUIA</v>
      </c>
      <c r="B222" s="425"/>
      <c r="C222" s="425"/>
      <c r="D222" s="426"/>
      <c r="E222" s="427"/>
      <c r="F222" s="428"/>
    </row>
    <row r="223" spans="1:6" ht="15.6">
      <c r="A223" s="433" t="s">
        <v>512</v>
      </c>
      <c r="B223" s="434"/>
      <c r="C223" s="434"/>
      <c r="D223" s="435"/>
      <c r="E223" s="429"/>
      <c r="F223" s="430"/>
    </row>
    <row r="224" spans="1:6" ht="15.6">
      <c r="A224" s="433" t="s">
        <v>343</v>
      </c>
      <c r="B224" s="434"/>
      <c r="C224" s="434"/>
      <c r="D224" s="435"/>
      <c r="E224" s="431"/>
      <c r="F224" s="432"/>
    </row>
    <row r="225" spans="1:7" ht="16.2" thickBot="1">
      <c r="A225" s="436" t="s">
        <v>344</v>
      </c>
      <c r="B225" s="437"/>
      <c r="C225" s="437"/>
      <c r="D225" s="437"/>
      <c r="E225" s="437"/>
      <c r="F225" s="438"/>
    </row>
    <row r="226" spans="1:7" ht="15.6">
      <c r="A226" s="439"/>
      <c r="B226" s="440"/>
      <c r="C226" s="440"/>
      <c r="D226" s="441"/>
      <c r="E226" s="80" t="s">
        <v>359</v>
      </c>
      <c r="F226" s="81" t="s">
        <v>296</v>
      </c>
    </row>
    <row r="227" spans="1:7" ht="16.2" thickBot="1">
      <c r="A227" s="442"/>
      <c r="B227" s="443"/>
      <c r="C227" s="443"/>
      <c r="D227" s="444"/>
      <c r="E227" s="104"/>
      <c r="F227" s="82" t="s">
        <v>8</v>
      </c>
    </row>
    <row r="228" spans="1:7" ht="15.6">
      <c r="A228" s="130" t="s">
        <v>345</v>
      </c>
      <c r="B228" s="131" t="s">
        <v>346</v>
      </c>
      <c r="C228" s="277" t="s">
        <v>296</v>
      </c>
      <c r="D228" s="277" t="s">
        <v>321</v>
      </c>
      <c r="E228" s="132" t="s">
        <v>347</v>
      </c>
      <c r="F228" s="133" t="s">
        <v>348</v>
      </c>
    </row>
    <row r="229" spans="1:7" ht="15.6">
      <c r="A229" s="134"/>
      <c r="B229" s="319" t="s">
        <v>548</v>
      </c>
      <c r="C229" s="136" t="s">
        <v>8</v>
      </c>
      <c r="D229" s="137">
        <v>0.504</v>
      </c>
      <c r="E229" s="138">
        <f>INSUMOS!D11</f>
        <v>215000</v>
      </c>
      <c r="F229" s="139">
        <f>D229*E229</f>
        <v>108360</v>
      </c>
    </row>
    <row r="230" spans="1:7" ht="15.6">
      <c r="A230" s="135"/>
      <c r="B230" s="327" t="s">
        <v>320</v>
      </c>
      <c r="C230" s="136" t="s">
        <v>318</v>
      </c>
      <c r="D230" s="137">
        <v>111</v>
      </c>
      <c r="E230" s="138">
        <v>110</v>
      </c>
      <c r="F230" s="139">
        <f t="shared" ref="F230:F233" si="0">D230*E230</f>
        <v>12210</v>
      </c>
    </row>
    <row r="231" spans="1:7" ht="15.6">
      <c r="A231" s="135"/>
      <c r="B231" s="327" t="s">
        <v>549</v>
      </c>
      <c r="C231" s="136" t="s">
        <v>8</v>
      </c>
      <c r="D231" s="137">
        <v>0.4</v>
      </c>
      <c r="E231" s="138">
        <f>INSUMOS!D15</f>
        <v>81112.5</v>
      </c>
      <c r="F231" s="139">
        <f t="shared" si="0"/>
        <v>32445</v>
      </c>
    </row>
    <row r="232" spans="1:7" ht="15.6">
      <c r="A232" s="135"/>
      <c r="B232" s="327" t="s">
        <v>550</v>
      </c>
      <c r="C232" s="136" t="s">
        <v>8</v>
      </c>
      <c r="D232" s="137">
        <v>0.378</v>
      </c>
      <c r="E232" s="138">
        <f>INSUMOS!D16</f>
        <v>129118</v>
      </c>
      <c r="F232" s="139">
        <f t="shared" si="0"/>
        <v>48806.603999999999</v>
      </c>
    </row>
    <row r="233" spans="1:7" ht="16.2" thickBot="1">
      <c r="A233" s="135"/>
      <c r="B233" s="327" t="s">
        <v>375</v>
      </c>
      <c r="C233" s="136" t="s">
        <v>2</v>
      </c>
      <c r="D233" s="137">
        <v>156</v>
      </c>
      <c r="E233" s="138">
        <f>INSUMOS!D14</f>
        <v>823.52</v>
      </c>
      <c r="F233" s="139">
        <f t="shared" si="0"/>
        <v>128469.12</v>
      </c>
    </row>
    <row r="234" spans="1:7" ht="16.2" thickBot="1">
      <c r="A234" s="322" t="s">
        <v>349</v>
      </c>
      <c r="B234" s="323"/>
      <c r="C234" s="324">
        <f>F234/E246</f>
        <v>0.35829813160647955</v>
      </c>
      <c r="D234" s="325"/>
      <c r="E234" s="326" t="s">
        <v>350</v>
      </c>
      <c r="F234" s="129">
        <f>SUM(F229:F233)</f>
        <v>330290.72399999999</v>
      </c>
    </row>
    <row r="235" spans="1:7" ht="15.6">
      <c r="A235" s="130" t="s">
        <v>345</v>
      </c>
      <c r="B235" s="131" t="s">
        <v>351</v>
      </c>
      <c r="C235" s="277" t="s">
        <v>296</v>
      </c>
      <c r="D235" s="276" t="s">
        <v>514</v>
      </c>
      <c r="E235" s="132" t="s">
        <v>347</v>
      </c>
      <c r="F235" s="133" t="s">
        <v>348</v>
      </c>
    </row>
    <row r="236" spans="1:7" ht="16.2" thickBot="1">
      <c r="A236" s="130"/>
      <c r="B236" s="305" t="str">
        <f>'DESG. CUADRILLAS'!C30</f>
        <v>Cuadrilla 9</v>
      </c>
      <c r="C236" s="306" t="s">
        <v>553</v>
      </c>
      <c r="D236" s="307">
        <v>3.5</v>
      </c>
      <c r="E236" s="138">
        <f>'DESG. CUADRILLAS'!D30/8</f>
        <v>153244.31240624998</v>
      </c>
      <c r="F236" s="310">
        <f>D236*E236</f>
        <v>536355.09342187492</v>
      </c>
      <c r="G236">
        <f>1/185</f>
        <v>5.4054054054054057E-3</v>
      </c>
    </row>
    <row r="237" spans="1:7" ht="16.2" thickBot="1">
      <c r="A237" s="126" t="s">
        <v>352</v>
      </c>
      <c r="B237" s="127"/>
      <c r="C237" s="280">
        <f>F237/E246</f>
        <v>0.58183598232288414</v>
      </c>
      <c r="D237" s="278"/>
      <c r="E237" s="128" t="s">
        <v>350</v>
      </c>
      <c r="F237" s="129">
        <f>SUM(F236)</f>
        <v>536355.09342187492</v>
      </c>
    </row>
    <row r="238" spans="1:7" ht="15.6">
      <c r="A238" s="130" t="s">
        <v>345</v>
      </c>
      <c r="B238" s="131" t="s">
        <v>314</v>
      </c>
      <c r="C238" s="277" t="s">
        <v>296</v>
      </c>
      <c r="D238" s="277" t="s">
        <v>321</v>
      </c>
      <c r="E238" s="132" t="s">
        <v>347</v>
      </c>
      <c r="F238" s="133" t="s">
        <v>348</v>
      </c>
    </row>
    <row r="239" spans="1:7" ht="16.2" thickBot="1">
      <c r="A239" s="134" t="s">
        <v>353</v>
      </c>
      <c r="B239" s="135" t="s">
        <v>354</v>
      </c>
      <c r="C239" s="136" t="s">
        <v>355</v>
      </c>
      <c r="D239" s="137">
        <v>0.05</v>
      </c>
      <c r="E239" s="138">
        <f>F237</f>
        <v>536355.09342187492</v>
      </c>
      <c r="F239" s="139">
        <f>D239*E239</f>
        <v>26817.754671093746</v>
      </c>
    </row>
    <row r="240" spans="1:7" ht="16.2" thickBot="1">
      <c r="A240" s="126" t="s">
        <v>356</v>
      </c>
      <c r="B240" s="127"/>
      <c r="C240" s="280">
        <f>F240/E246</f>
        <v>2.9091799116144203E-2</v>
      </c>
      <c r="D240" s="278"/>
      <c r="E240" s="128" t="s">
        <v>350</v>
      </c>
      <c r="F240" s="129">
        <f>SUM(F239)</f>
        <v>26817.754671093746</v>
      </c>
    </row>
    <row r="241" spans="1:6" ht="15.6">
      <c r="A241" s="130" t="s">
        <v>345</v>
      </c>
      <c r="B241" s="131" t="s">
        <v>357</v>
      </c>
      <c r="C241" s="277" t="s">
        <v>296</v>
      </c>
      <c r="D241" s="276" t="s">
        <v>514</v>
      </c>
      <c r="E241" s="132" t="s">
        <v>347</v>
      </c>
      <c r="F241" s="133" t="s">
        <v>348</v>
      </c>
    </row>
    <row r="242" spans="1:6" ht="15.6">
      <c r="A242" s="130"/>
      <c r="B242" s="86" t="s">
        <v>531</v>
      </c>
      <c r="C242" s="182" t="s">
        <v>516</v>
      </c>
      <c r="D242" s="321">
        <v>14.184270812499976</v>
      </c>
      <c r="E242" s="85">
        <v>2000</v>
      </c>
      <c r="F242" s="320">
        <f>D242*E242</f>
        <v>28368.541624999954</v>
      </c>
    </row>
    <row r="243" spans="1:6" ht="16.2" thickBot="1">
      <c r="A243" s="83"/>
      <c r="B243" s="86"/>
      <c r="C243" s="182"/>
      <c r="D243" s="183"/>
      <c r="E243" s="85"/>
      <c r="F243" s="105"/>
    </row>
    <row r="244" spans="1:6" ht="16.2" thickBot="1">
      <c r="A244" s="126" t="s">
        <v>513</v>
      </c>
      <c r="B244" s="127"/>
      <c r="C244" s="280">
        <f>F244/E246</f>
        <v>3.077408695449203E-2</v>
      </c>
      <c r="D244" s="278"/>
      <c r="E244" s="128" t="s">
        <v>350</v>
      </c>
      <c r="F244" s="129">
        <f>SUM(F242:F243)</f>
        <v>28368.541624999954</v>
      </c>
    </row>
    <row r="245" spans="1:6" ht="16.2" thickBot="1">
      <c r="A245" s="101"/>
      <c r="B245" s="102"/>
      <c r="C245" s="279"/>
      <c r="D245" s="279"/>
      <c r="E245" s="102"/>
      <c r="F245" s="103"/>
    </row>
    <row r="246" spans="1:6" ht="16.2" thickBot="1">
      <c r="A246" s="447" t="s">
        <v>358</v>
      </c>
      <c r="B246" s="448"/>
      <c r="C246" s="448"/>
      <c r="D246" s="448"/>
      <c r="E246" s="445">
        <f>F234+F237+F240+F244</f>
        <v>921832.11371796869</v>
      </c>
      <c r="F246" s="446"/>
    </row>
    <row r="247" spans="1:6" ht="18">
      <c r="A247" s="424" t="str">
        <f>$A$1</f>
        <v>CONSTRUCCIÓN DE OBRAS DE MEJORAMIENTO PUENTE VEREDA QUITASOL  MUNICIPIO DE SANTA ROSA DE OSOS -ANTIOQUIA</v>
      </c>
      <c r="B247" s="425"/>
      <c r="C247" s="425"/>
      <c r="D247" s="426"/>
      <c r="E247" s="427"/>
      <c r="F247" s="428"/>
    </row>
    <row r="248" spans="1:6" ht="15.6">
      <c r="A248" s="433" t="s">
        <v>512</v>
      </c>
      <c r="B248" s="434"/>
      <c r="C248" s="434"/>
      <c r="D248" s="435"/>
      <c r="E248" s="429"/>
      <c r="F248" s="430"/>
    </row>
    <row r="249" spans="1:6" ht="15.6">
      <c r="A249" s="433" t="s">
        <v>343</v>
      </c>
      <c r="B249" s="434"/>
      <c r="C249" s="434"/>
      <c r="D249" s="435"/>
      <c r="E249" s="431"/>
      <c r="F249" s="432"/>
    </row>
    <row r="250" spans="1:6" ht="16.2" thickBot="1">
      <c r="A250" s="436" t="s">
        <v>344</v>
      </c>
      <c r="B250" s="437"/>
      <c r="C250" s="437"/>
      <c r="D250" s="437"/>
      <c r="E250" s="437"/>
      <c r="F250" s="438"/>
    </row>
    <row r="251" spans="1:6" ht="15.6">
      <c r="A251" s="439"/>
      <c r="B251" s="440"/>
      <c r="C251" s="440"/>
      <c r="D251" s="441"/>
      <c r="E251" s="80" t="s">
        <v>359</v>
      </c>
      <c r="F251" s="81" t="s">
        <v>296</v>
      </c>
    </row>
    <row r="252" spans="1:6" ht="16.2" thickBot="1">
      <c r="A252" s="442"/>
      <c r="B252" s="443"/>
      <c r="C252" s="443"/>
      <c r="D252" s="444"/>
      <c r="E252" s="104"/>
      <c r="F252" s="82" t="s">
        <v>8</v>
      </c>
    </row>
    <row r="253" spans="1:6" ht="15.6">
      <c r="A253" s="130" t="s">
        <v>345</v>
      </c>
      <c r="B253" s="131" t="s">
        <v>346</v>
      </c>
      <c r="C253" s="277" t="s">
        <v>296</v>
      </c>
      <c r="D253" s="277" t="s">
        <v>321</v>
      </c>
      <c r="E253" s="132" t="s">
        <v>347</v>
      </c>
      <c r="F253" s="133" t="s">
        <v>348</v>
      </c>
    </row>
    <row r="254" spans="1:6" ht="15.6">
      <c r="A254" s="134"/>
      <c r="B254" s="319" t="s">
        <v>554</v>
      </c>
      <c r="C254" s="136" t="s">
        <v>294</v>
      </c>
      <c r="D254" s="137">
        <v>0.55000000000000004</v>
      </c>
      <c r="E254" s="138">
        <v>192400</v>
      </c>
      <c r="F254" s="139">
        <f>D254*E254</f>
        <v>105820.00000000001</v>
      </c>
    </row>
    <row r="255" spans="1:6" ht="15.6">
      <c r="A255" s="135"/>
      <c r="B255" s="327" t="s">
        <v>555</v>
      </c>
      <c r="C255" s="136" t="s">
        <v>294</v>
      </c>
      <c r="D255" s="137">
        <v>0</v>
      </c>
      <c r="E255" s="138">
        <v>81446.399999999994</v>
      </c>
      <c r="F255" s="139">
        <f t="shared" ref="F255:F259" si="1">D255*E255</f>
        <v>0</v>
      </c>
    </row>
    <row r="256" spans="1:6" ht="15.6">
      <c r="A256" s="135"/>
      <c r="B256" s="327" t="s">
        <v>556</v>
      </c>
      <c r="C256" s="136" t="s">
        <v>2</v>
      </c>
      <c r="D256" s="137">
        <v>1</v>
      </c>
      <c r="E256" s="138">
        <v>14518</v>
      </c>
      <c r="F256" s="139">
        <f t="shared" si="1"/>
        <v>14518</v>
      </c>
    </row>
    <row r="257" spans="1:6" ht="15.6">
      <c r="A257" s="135"/>
      <c r="B257" s="327" t="s">
        <v>557</v>
      </c>
      <c r="C257" s="136" t="s">
        <v>8</v>
      </c>
      <c r="D257" s="137">
        <v>1.3</v>
      </c>
      <c r="E257" s="138">
        <v>186102.72224774997</v>
      </c>
      <c r="F257" s="139">
        <f t="shared" si="1"/>
        <v>241933.53892207498</v>
      </c>
    </row>
    <row r="258" spans="1:6" ht="15.6">
      <c r="A258" s="135"/>
      <c r="B258" s="327" t="s">
        <v>558</v>
      </c>
      <c r="C258" s="136" t="s">
        <v>294</v>
      </c>
      <c r="D258" s="137">
        <v>0.5</v>
      </c>
      <c r="E258" s="138">
        <v>11328.8</v>
      </c>
      <c r="F258" s="139">
        <f t="shared" si="1"/>
        <v>5664.4</v>
      </c>
    </row>
    <row r="259" spans="1:6" ht="16.2" thickBot="1">
      <c r="A259" s="135"/>
      <c r="B259" s="327" t="s">
        <v>559</v>
      </c>
      <c r="C259" s="136" t="s">
        <v>50</v>
      </c>
      <c r="D259" s="137">
        <v>0.2</v>
      </c>
      <c r="E259" s="138">
        <v>3200</v>
      </c>
      <c r="F259" s="139">
        <f t="shared" si="1"/>
        <v>640</v>
      </c>
    </row>
    <row r="260" spans="1:6" ht="16.2" thickBot="1">
      <c r="A260" s="322" t="s">
        <v>349</v>
      </c>
      <c r="B260" s="323"/>
      <c r="C260" s="324">
        <f>F260/E272</f>
        <v>0.82938391302634595</v>
      </c>
      <c r="D260" s="325"/>
      <c r="E260" s="326" t="s">
        <v>350</v>
      </c>
      <c r="F260" s="129">
        <f>SUM(F254:F259)</f>
        <v>368575.93892207503</v>
      </c>
    </row>
    <row r="261" spans="1:6" ht="15.6">
      <c r="A261" s="130" t="s">
        <v>345</v>
      </c>
      <c r="B261" s="131" t="s">
        <v>351</v>
      </c>
      <c r="C261" s="277" t="s">
        <v>296</v>
      </c>
      <c r="D261" s="276" t="s">
        <v>514</v>
      </c>
      <c r="E261" s="132" t="s">
        <v>347</v>
      </c>
      <c r="F261" s="133" t="s">
        <v>348</v>
      </c>
    </row>
    <row r="262" spans="1:6" ht="16.2" thickBot="1">
      <c r="A262" s="130"/>
      <c r="B262" s="305" t="str">
        <f>'DESG. CUADRILLAS'!C23</f>
        <v>Cuadrilla 2</v>
      </c>
      <c r="C262" s="306" t="s">
        <v>553</v>
      </c>
      <c r="D262" s="317">
        <v>1.4294979934240057</v>
      </c>
      <c r="E262" s="138">
        <f>'DESG. CUADRILLAS'!D23/8</f>
        <v>50181.666843750005</v>
      </c>
      <c r="F262" s="310">
        <f>D262*E262</f>
        <v>71734.592059812596</v>
      </c>
    </row>
    <row r="263" spans="1:6" ht="16.2" thickBot="1">
      <c r="A263" s="126" t="s">
        <v>352</v>
      </c>
      <c r="B263" s="127"/>
      <c r="C263" s="280">
        <f>F263/E272</f>
        <v>0.16141996907317019</v>
      </c>
      <c r="D263" s="278"/>
      <c r="E263" s="128" t="s">
        <v>350</v>
      </c>
      <c r="F263" s="129">
        <f>SUM(F262)</f>
        <v>71734.592059812596</v>
      </c>
    </row>
    <row r="264" spans="1:6" ht="15.6">
      <c r="A264" s="130" t="s">
        <v>345</v>
      </c>
      <c r="B264" s="131" t="s">
        <v>314</v>
      </c>
      <c r="C264" s="277" t="s">
        <v>296</v>
      </c>
      <c r="D264" s="277" t="s">
        <v>321</v>
      </c>
      <c r="E264" s="132" t="s">
        <v>347</v>
      </c>
      <c r="F264" s="133" t="s">
        <v>348</v>
      </c>
    </row>
    <row r="265" spans="1:6" ht="16.2" thickBot="1">
      <c r="A265" s="134" t="s">
        <v>353</v>
      </c>
      <c r="B265" s="135" t="s">
        <v>354</v>
      </c>
      <c r="C265" s="136" t="s">
        <v>355</v>
      </c>
      <c r="D265" s="137">
        <v>0.05</v>
      </c>
      <c r="E265" s="138">
        <f>F263</f>
        <v>71734.592059812596</v>
      </c>
      <c r="F265" s="139">
        <f>D265*E265</f>
        <v>3586.7296029906302</v>
      </c>
    </row>
    <row r="266" spans="1:6" ht="16.2" thickBot="1">
      <c r="A266" s="126" t="s">
        <v>356</v>
      </c>
      <c r="B266" s="127"/>
      <c r="C266" s="280">
        <f>F266/E272</f>
        <v>8.0709984536585112E-3</v>
      </c>
      <c r="D266" s="278"/>
      <c r="E266" s="128" t="s">
        <v>350</v>
      </c>
      <c r="F266" s="129">
        <f>SUM(F265)</f>
        <v>3586.7296029906302</v>
      </c>
    </row>
    <row r="267" spans="1:6" ht="15.6">
      <c r="A267" s="130" t="s">
        <v>345</v>
      </c>
      <c r="B267" s="131" t="s">
        <v>357</v>
      </c>
      <c r="C267" s="277" t="s">
        <v>296</v>
      </c>
      <c r="D267" s="276" t="s">
        <v>514</v>
      </c>
      <c r="E267" s="132" t="s">
        <v>347</v>
      </c>
      <c r="F267" s="133" t="s">
        <v>348</v>
      </c>
    </row>
    <row r="268" spans="1:6" ht="15.6">
      <c r="A268" s="130"/>
      <c r="B268" s="86" t="s">
        <v>531</v>
      </c>
      <c r="C268" s="182" t="s">
        <v>8</v>
      </c>
      <c r="D268" s="321">
        <v>1</v>
      </c>
      <c r="E268" s="85">
        <v>500</v>
      </c>
      <c r="F268" s="320">
        <f>D268*E268</f>
        <v>500</v>
      </c>
    </row>
    <row r="269" spans="1:6" ht="16.2" thickBot="1">
      <c r="A269" s="83"/>
      <c r="B269" s="86"/>
      <c r="C269" s="182"/>
      <c r="D269" s="183"/>
      <c r="E269" s="85"/>
      <c r="F269" s="105"/>
    </row>
    <row r="270" spans="1:6" ht="16.2" thickBot="1">
      <c r="A270" s="126" t="s">
        <v>513</v>
      </c>
      <c r="B270" s="127"/>
      <c r="C270" s="280">
        <f>F270/E272</f>
        <v>1.125119446825442E-3</v>
      </c>
      <c r="D270" s="278"/>
      <c r="E270" s="128" t="s">
        <v>350</v>
      </c>
      <c r="F270" s="129">
        <f>SUM(F268:F269)</f>
        <v>500</v>
      </c>
    </row>
    <row r="271" spans="1:6" ht="16.2" thickBot="1">
      <c r="A271" s="101"/>
      <c r="B271" s="102"/>
      <c r="C271" s="279"/>
      <c r="D271" s="279"/>
      <c r="E271" s="102"/>
      <c r="F271" s="103"/>
    </row>
    <row r="272" spans="1:6" ht="16.2" thickBot="1">
      <c r="A272" s="447" t="s">
        <v>358</v>
      </c>
      <c r="B272" s="448"/>
      <c r="C272" s="448"/>
      <c r="D272" s="448"/>
      <c r="E272" s="445">
        <f>F260+F263+F266+F270</f>
        <v>444397.26058487821</v>
      </c>
      <c r="F272" s="446"/>
    </row>
    <row r="273" spans="1:6" ht="18">
      <c r="A273" s="424" t="str">
        <f>$A$1</f>
        <v>CONSTRUCCIÓN DE OBRAS DE MEJORAMIENTO PUENTE VEREDA QUITASOL  MUNICIPIO DE SANTA ROSA DE OSOS -ANTIOQUIA</v>
      </c>
      <c r="B273" s="425"/>
      <c r="C273" s="425"/>
      <c r="D273" s="426"/>
      <c r="E273" s="427"/>
      <c r="F273" s="428"/>
    </row>
    <row r="274" spans="1:6" ht="15.6">
      <c r="A274" s="433" t="s">
        <v>512</v>
      </c>
      <c r="B274" s="434"/>
      <c r="C274" s="434"/>
      <c r="D274" s="435"/>
      <c r="E274" s="429"/>
      <c r="F274" s="430"/>
    </row>
    <row r="275" spans="1:6" ht="15.6">
      <c r="A275" s="433" t="s">
        <v>343</v>
      </c>
      <c r="B275" s="434"/>
      <c r="C275" s="434"/>
      <c r="D275" s="435"/>
      <c r="E275" s="431"/>
      <c r="F275" s="432"/>
    </row>
    <row r="276" spans="1:6" ht="16.2" thickBot="1">
      <c r="A276" s="436" t="s">
        <v>344</v>
      </c>
      <c r="B276" s="437"/>
      <c r="C276" s="437"/>
      <c r="D276" s="437"/>
      <c r="E276" s="437"/>
      <c r="F276" s="438"/>
    </row>
    <row r="277" spans="1:6" ht="15.6">
      <c r="A277" s="439"/>
      <c r="B277" s="440"/>
      <c r="C277" s="440"/>
      <c r="D277" s="441"/>
      <c r="E277" s="80" t="s">
        <v>359</v>
      </c>
      <c r="F277" s="81" t="s">
        <v>296</v>
      </c>
    </row>
    <row r="278" spans="1:6" ht="16.2" thickBot="1">
      <c r="A278" s="442"/>
      <c r="B278" s="443"/>
      <c r="C278" s="443"/>
      <c r="D278" s="444"/>
      <c r="E278" s="104"/>
      <c r="F278" s="82" t="s">
        <v>296</v>
      </c>
    </row>
    <row r="279" spans="1:6" ht="15.6">
      <c r="A279" s="130" t="s">
        <v>345</v>
      </c>
      <c r="B279" s="131" t="s">
        <v>346</v>
      </c>
      <c r="C279" s="277" t="s">
        <v>296</v>
      </c>
      <c r="D279" s="277" t="s">
        <v>321</v>
      </c>
      <c r="E279" s="132" t="s">
        <v>347</v>
      </c>
      <c r="F279" s="133" t="s">
        <v>348</v>
      </c>
    </row>
    <row r="280" spans="1:6" ht="15.6">
      <c r="A280" s="134"/>
      <c r="B280" s="135" t="s">
        <v>560</v>
      </c>
      <c r="C280" s="136" t="s">
        <v>296</v>
      </c>
      <c r="D280" s="137">
        <v>1.02</v>
      </c>
      <c r="E280" s="138">
        <v>18822357.026143789</v>
      </c>
      <c r="F280" s="139">
        <f>D280*E280</f>
        <v>19198804.166666664</v>
      </c>
    </row>
    <row r="281" spans="1:6" ht="16.2" thickBot="1">
      <c r="A281" s="283"/>
      <c r="B281" s="312"/>
      <c r="C281" s="284"/>
      <c r="D281" s="285"/>
      <c r="E281" s="286"/>
      <c r="F281" s="139">
        <f>D281*E281</f>
        <v>0</v>
      </c>
    </row>
    <row r="282" spans="1:6" ht="16.2" thickBot="1">
      <c r="A282" s="126" t="s">
        <v>349</v>
      </c>
      <c r="B282" s="127"/>
      <c r="C282" s="280">
        <f>F282/E294</f>
        <v>0.89887488357678502</v>
      </c>
      <c r="D282" s="278"/>
      <c r="E282" s="128" t="s">
        <v>350</v>
      </c>
      <c r="F282" s="129">
        <f>SUM(F280:F281)</f>
        <v>19198804.166666664</v>
      </c>
    </row>
    <row r="283" spans="1:6" ht="15.6">
      <c r="A283" s="130" t="s">
        <v>345</v>
      </c>
      <c r="B283" s="131" t="s">
        <v>351</v>
      </c>
      <c r="C283" s="277" t="s">
        <v>296</v>
      </c>
      <c r="D283" s="276" t="s">
        <v>514</v>
      </c>
      <c r="E283" s="132" t="s">
        <v>347</v>
      </c>
      <c r="F283" s="133" t="s">
        <v>348</v>
      </c>
    </row>
    <row r="284" spans="1:6" ht="16.2" thickBot="1">
      <c r="A284" s="130"/>
      <c r="B284" s="305" t="str">
        <f>'DESG. CUADRILLAS'!C24</f>
        <v>Cuadrilla 3</v>
      </c>
      <c r="C284" s="306" t="s">
        <v>553</v>
      </c>
      <c r="D284" s="307">
        <v>4</v>
      </c>
      <c r="E284" s="138">
        <f>'DESG. CUADRILLAS'!D24/8</f>
        <v>57995.080406249996</v>
      </c>
      <c r="F284" s="310">
        <f>D284*E284</f>
        <v>231980.32162499998</v>
      </c>
    </row>
    <row r="285" spans="1:6" ht="16.2" thickBot="1">
      <c r="A285" s="126" t="s">
        <v>352</v>
      </c>
      <c r="B285" s="131" t="s">
        <v>314</v>
      </c>
      <c r="C285" s="280">
        <f>F285/E294</f>
        <v>1.0861160038020269E-2</v>
      </c>
      <c r="D285" s="278"/>
      <c r="E285" s="128" t="s">
        <v>350</v>
      </c>
      <c r="F285" s="129">
        <f>SUM(F284)</f>
        <v>231980.32162499998</v>
      </c>
    </row>
    <row r="286" spans="1:6" ht="15.6">
      <c r="A286" s="130" t="s">
        <v>345</v>
      </c>
      <c r="C286" s="277" t="s">
        <v>296</v>
      </c>
      <c r="D286" s="277" t="s">
        <v>321</v>
      </c>
      <c r="E286" s="132" t="s">
        <v>347</v>
      </c>
      <c r="F286" s="133" t="s">
        <v>348</v>
      </c>
    </row>
    <row r="287" spans="1:6" ht="16.2" thickBot="1">
      <c r="A287" s="134" t="s">
        <v>353</v>
      </c>
      <c r="B287" s="135" t="s">
        <v>354</v>
      </c>
      <c r="C287" s="136" t="s">
        <v>355</v>
      </c>
      <c r="D287" s="137">
        <v>4</v>
      </c>
      <c r="E287" s="138">
        <f>F285</f>
        <v>231980.32162499998</v>
      </c>
      <c r="F287" s="139">
        <f>D287*E287</f>
        <v>927921.28649999993</v>
      </c>
    </row>
    <row r="288" spans="1:6" ht="16.2" thickBot="1">
      <c r="A288" s="126" t="s">
        <v>356</v>
      </c>
      <c r="B288" s="127"/>
      <c r="C288" s="280">
        <f>F288/E294</f>
        <v>4.3444640152081077E-2</v>
      </c>
      <c r="D288" s="278"/>
      <c r="E288" s="128" t="s">
        <v>350</v>
      </c>
      <c r="F288" s="129">
        <f>SUM(F287)</f>
        <v>927921.28649999993</v>
      </c>
    </row>
    <row r="289" spans="1:6" ht="15.6">
      <c r="A289" s="130" t="s">
        <v>345</v>
      </c>
      <c r="B289" s="131" t="s">
        <v>357</v>
      </c>
      <c r="C289" s="277" t="s">
        <v>296</v>
      </c>
      <c r="D289" s="276" t="s">
        <v>514</v>
      </c>
      <c r="E289" s="132" t="s">
        <v>347</v>
      </c>
      <c r="F289" s="133" t="s">
        <v>348</v>
      </c>
    </row>
    <row r="290" spans="1:6" ht="15.6">
      <c r="A290" s="130"/>
      <c r="B290" s="86" t="s">
        <v>531</v>
      </c>
      <c r="C290" s="182" t="s">
        <v>545</v>
      </c>
      <c r="D290" s="183">
        <v>1</v>
      </c>
      <c r="E290" s="85">
        <v>1000000</v>
      </c>
      <c r="F290">
        <f>D290*E290</f>
        <v>1000000</v>
      </c>
    </row>
    <row r="291" spans="1:6" ht="16.2" thickBot="1">
      <c r="A291" s="83"/>
      <c r="B291" s="86"/>
      <c r="C291" s="182"/>
      <c r="D291" s="183"/>
      <c r="E291" s="85"/>
      <c r="F291" s="105"/>
    </row>
    <row r="292" spans="1:6" ht="16.2" thickBot="1">
      <c r="A292" s="126" t="s">
        <v>513</v>
      </c>
      <c r="B292" s="127"/>
      <c r="C292" s="280">
        <f>F292/E294</f>
        <v>4.681931623311357E-2</v>
      </c>
      <c r="D292" s="278"/>
      <c r="E292" s="128" t="s">
        <v>350</v>
      </c>
      <c r="F292" s="129">
        <f>SUM(F290:F291)</f>
        <v>1000000</v>
      </c>
    </row>
    <row r="293" spans="1:6" ht="16.2" thickBot="1">
      <c r="A293" s="101"/>
      <c r="B293" s="102"/>
      <c r="C293" s="279"/>
      <c r="D293" s="279"/>
      <c r="E293" s="102"/>
      <c r="F293" s="103"/>
    </row>
    <row r="294" spans="1:6" ht="16.2" thickBot="1">
      <c r="A294" s="447" t="s">
        <v>358</v>
      </c>
      <c r="B294" s="448"/>
      <c r="C294" s="448"/>
      <c r="D294" s="448"/>
      <c r="E294" s="445">
        <f>F282+F285+F288+F292</f>
        <v>21358705.774791665</v>
      </c>
      <c r="F294" s="446"/>
    </row>
  </sheetData>
  <mergeCells count="104">
    <mergeCell ref="A276:F276"/>
    <mergeCell ref="A277:D278"/>
    <mergeCell ref="A294:D294"/>
    <mergeCell ref="E294:F294"/>
    <mergeCell ref="A250:F250"/>
    <mergeCell ref="A251:D252"/>
    <mergeCell ref="A272:D272"/>
    <mergeCell ref="E272:F272"/>
    <mergeCell ref="A273:D273"/>
    <mergeCell ref="E273:F275"/>
    <mergeCell ref="A274:D274"/>
    <mergeCell ref="A275:D275"/>
    <mergeCell ref="A225:F225"/>
    <mergeCell ref="A226:D227"/>
    <mergeCell ref="A246:D246"/>
    <mergeCell ref="E246:F246"/>
    <mergeCell ref="A247:D247"/>
    <mergeCell ref="E247:F249"/>
    <mergeCell ref="A248:D248"/>
    <mergeCell ref="A249:D249"/>
    <mergeCell ref="A204:F204"/>
    <mergeCell ref="A205:D206"/>
    <mergeCell ref="A221:D221"/>
    <mergeCell ref="E221:F221"/>
    <mergeCell ref="A222:D222"/>
    <mergeCell ref="E222:F224"/>
    <mergeCell ref="A223:D223"/>
    <mergeCell ref="A224:D224"/>
    <mergeCell ref="A183:F183"/>
    <mergeCell ref="A184:D185"/>
    <mergeCell ref="A200:D200"/>
    <mergeCell ref="E200:F200"/>
    <mergeCell ref="A201:D201"/>
    <mergeCell ref="E201:F203"/>
    <mergeCell ref="A202:D202"/>
    <mergeCell ref="A203:D203"/>
    <mergeCell ref="A162:D163"/>
    <mergeCell ref="A179:D179"/>
    <mergeCell ref="E179:F179"/>
    <mergeCell ref="A180:D180"/>
    <mergeCell ref="E180:F182"/>
    <mergeCell ref="A181:D181"/>
    <mergeCell ref="A182:D182"/>
    <mergeCell ref="A158:D158"/>
    <mergeCell ref="E158:F160"/>
    <mergeCell ref="A159:D159"/>
    <mergeCell ref="A160:D160"/>
    <mergeCell ref="A161:F161"/>
    <mergeCell ref="A68:D68"/>
    <mergeCell ref="E68:F70"/>
    <mergeCell ref="A69:D69"/>
    <mergeCell ref="A70:D70"/>
    <mergeCell ref="A137:F137"/>
    <mergeCell ref="A138:D139"/>
    <mergeCell ref="A155:D155"/>
    <mergeCell ref="E155:F155"/>
    <mergeCell ref="A94:D95"/>
    <mergeCell ref="A110:D110"/>
    <mergeCell ref="A88:D88"/>
    <mergeCell ref="E110:F110"/>
    <mergeCell ref="A132:D132"/>
    <mergeCell ref="E132:F132"/>
    <mergeCell ref="A134:D134"/>
    <mergeCell ref="E134:F136"/>
    <mergeCell ref="A135:D135"/>
    <mergeCell ref="A136:D136"/>
    <mergeCell ref="A112:D112"/>
    <mergeCell ref="E112:F114"/>
    <mergeCell ref="A113:D113"/>
    <mergeCell ref="A114:D114"/>
    <mergeCell ref="A115:F115"/>
    <mergeCell ref="A116:D117"/>
    <mergeCell ref="A93:F93"/>
    <mergeCell ref="A5:D6"/>
    <mergeCell ref="A22:D22"/>
    <mergeCell ref="E22:F22"/>
    <mergeCell ref="A50:D51"/>
    <mergeCell ref="E66:F66"/>
    <mergeCell ref="A71:F71"/>
    <mergeCell ref="A72:D73"/>
    <mergeCell ref="E88:F88"/>
    <mergeCell ref="A90:D90"/>
    <mergeCell ref="E90:F92"/>
    <mergeCell ref="A91:D91"/>
    <mergeCell ref="A92:D92"/>
    <mergeCell ref="A66:D66"/>
    <mergeCell ref="A1:D1"/>
    <mergeCell ref="E1:F3"/>
    <mergeCell ref="A2:D2"/>
    <mergeCell ref="A3:D3"/>
    <mergeCell ref="A4:F4"/>
    <mergeCell ref="A49:F49"/>
    <mergeCell ref="A24:D24"/>
    <mergeCell ref="E24:F26"/>
    <mergeCell ref="A25:D25"/>
    <mergeCell ref="A26:D26"/>
    <mergeCell ref="A27:F27"/>
    <mergeCell ref="A28:D29"/>
    <mergeCell ref="E44:F44"/>
    <mergeCell ref="A46:D46"/>
    <mergeCell ref="E46:F48"/>
    <mergeCell ref="A47:D47"/>
    <mergeCell ref="A48:D48"/>
    <mergeCell ref="A44:D44"/>
  </mergeCells>
  <hyperlinks>
    <hyperlink ref="E6" location="'Presupuesto Oficial'!A25" display="'Presupuesto Oficial'!A25" xr:uid="{7DC02C47-23F6-4BA6-B87B-9529564DD0E0}"/>
    <hyperlink ref="E29" location="'Presupuesto Oficial'!A25" display="'Presupuesto Oficial'!A25" xr:uid="{60782C9B-D259-4571-99F2-E2F4DCF7B696}"/>
    <hyperlink ref="E51" location="'Presupuesto Oficial'!A25" display="'Presupuesto Oficial'!A25" xr:uid="{22966377-6294-4513-A9FD-5C0D9399307A}"/>
    <hyperlink ref="E73" location="'Presupuesto Oficial'!A25" display="'Presupuesto Oficial'!A25" xr:uid="{33BC8B43-3034-4E37-950D-106C24E39CD9}"/>
    <hyperlink ref="E95" location="'Presupuesto Oficial'!A25" display="'Presupuesto Oficial'!A25" xr:uid="{7B08E076-E249-49FB-A2A3-CA46F680153D}"/>
    <hyperlink ref="E117" location="'Presupuesto Oficial'!A25" display="'Presupuesto Oficial'!A25" xr:uid="{99267BC8-43E8-4464-B8A6-00154B826BB2}"/>
    <hyperlink ref="E139" location="'Presupuesto Oficial'!A25" display="'Presupuesto Oficial'!A25" xr:uid="{AD8340E1-AB69-4D0B-8D7E-920E7CBD8A4B}"/>
    <hyperlink ref="E185" location="'Presupuesto Oficial'!A25" display="'Presupuesto Oficial'!A25" xr:uid="{8A318E0A-6019-44C9-B9F8-E4A544F614B6}"/>
    <hyperlink ref="E206" location="'Presupuesto Oficial'!A25" display="'Presupuesto Oficial'!A25" xr:uid="{60724155-771C-4768-B9D2-30D464FCC016}"/>
  </hyperlinks>
  <pageMargins left="0.70866141732283472" right="0.70866141732283472" top="0.74803149606299213" bottom="0.74803149606299213" header="0.31496062992125984" footer="0.31496062992125984"/>
  <pageSetup paperSize="9" scale="58" orientation="portrait" r:id="rId1"/>
  <headerFooter>
    <oddFooter>&amp;C&amp;F</oddFooter>
  </headerFooter>
  <drawing r:id="rId2"/>
  <legacyDrawingHF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3"/>
  </sheetPr>
  <dimension ref="A1:J58"/>
  <sheetViews>
    <sheetView view="pageBreakPreview" topLeftCell="A42" zoomScale="115" zoomScaleNormal="100" zoomScaleSheetLayoutView="115" workbookViewId="0">
      <selection activeCell="D15" sqref="D15"/>
    </sheetView>
  </sheetViews>
  <sheetFormatPr baseColWidth="10" defaultRowHeight="13.2"/>
  <cols>
    <col min="1" max="1" width="17.33203125" customWidth="1"/>
    <col min="3" max="3" width="12.6640625" customWidth="1"/>
    <col min="4" max="4" width="11.44140625" customWidth="1"/>
  </cols>
  <sheetData>
    <row r="1" spans="1:10" ht="13.8" thickBot="1"/>
    <row r="2" spans="1:10" ht="12.75" customHeight="1">
      <c r="A2" s="510" t="str">
        <f>'PRESUPUESTO DE OBRA'!A1</f>
        <v>CONSTRUCCIÓN DE OBRAS DE MEJORAMIENTO PUENTE VEREDA QUITASOL  MUNICIPIO DE SANTA ROSA DE OSOS -ANTIOQUIA</v>
      </c>
      <c r="B2" s="511"/>
      <c r="C2" s="511"/>
      <c r="D2" s="511"/>
      <c r="E2" s="511"/>
      <c r="F2" s="511"/>
      <c r="G2" s="512"/>
      <c r="H2" s="496"/>
      <c r="I2" s="497"/>
      <c r="J2" s="498"/>
    </row>
    <row r="3" spans="1:10" ht="12.75" customHeight="1">
      <c r="A3" s="513"/>
      <c r="B3" s="514"/>
      <c r="C3" s="514"/>
      <c r="D3" s="514"/>
      <c r="E3" s="514"/>
      <c r="F3" s="514"/>
      <c r="G3" s="515"/>
      <c r="H3" s="499"/>
      <c r="I3" s="500"/>
      <c r="J3" s="501"/>
    </row>
    <row r="4" spans="1:10" ht="12.75" customHeight="1">
      <c r="A4" s="513"/>
      <c r="B4" s="514"/>
      <c r="C4" s="514"/>
      <c r="D4" s="514"/>
      <c r="E4" s="514"/>
      <c r="F4" s="514"/>
      <c r="G4" s="515"/>
      <c r="H4" s="499"/>
      <c r="I4" s="500"/>
      <c r="J4" s="501"/>
    </row>
    <row r="5" spans="1:10" ht="13.5" customHeight="1">
      <c r="A5" s="513"/>
      <c r="B5" s="514"/>
      <c r="C5" s="514"/>
      <c r="D5" s="514"/>
      <c r="E5" s="514"/>
      <c r="F5" s="514"/>
      <c r="G5" s="515"/>
      <c r="H5" s="499"/>
      <c r="I5" s="500"/>
      <c r="J5" s="501"/>
    </row>
    <row r="6" spans="1:10" ht="12.75" customHeight="1">
      <c r="A6" s="513"/>
      <c r="B6" s="514"/>
      <c r="C6" s="514"/>
      <c r="D6" s="514"/>
      <c r="E6" s="514"/>
      <c r="F6" s="514"/>
      <c r="G6" s="515"/>
      <c r="H6" s="499"/>
      <c r="I6" s="500"/>
      <c r="J6" s="501"/>
    </row>
    <row r="7" spans="1:10" ht="13.8" thickBot="1">
      <c r="A7" s="516"/>
      <c r="B7" s="517"/>
      <c r="C7" s="517"/>
      <c r="D7" s="517"/>
      <c r="E7" s="517"/>
      <c r="F7" s="517"/>
      <c r="G7" s="518"/>
      <c r="H7" s="499"/>
      <c r="I7" s="500"/>
      <c r="J7" s="501"/>
    </row>
    <row r="8" spans="1:10" ht="18.600000000000001" thickBot="1">
      <c r="A8" s="507" t="s">
        <v>422</v>
      </c>
      <c r="B8" s="508"/>
      <c r="C8" s="508"/>
      <c r="D8" s="508"/>
      <c r="E8" s="508"/>
      <c r="F8" s="508"/>
      <c r="G8" s="509"/>
      <c r="H8" s="499"/>
      <c r="I8" s="500"/>
      <c r="J8" s="501"/>
    </row>
    <row r="9" spans="1:10" ht="13.8" thickBot="1">
      <c r="A9" s="270" t="s">
        <v>628</v>
      </c>
      <c r="B9" s="271">
        <v>1750905</v>
      </c>
      <c r="C9" s="505" t="s">
        <v>561</v>
      </c>
      <c r="D9" s="506"/>
      <c r="E9" s="271">
        <v>249095</v>
      </c>
      <c r="F9" s="272"/>
      <c r="G9" s="273"/>
      <c r="H9" s="502"/>
      <c r="I9" s="503"/>
      <c r="J9" s="504"/>
    </row>
    <row r="10" spans="1:10" ht="26.4">
      <c r="A10" s="269" t="s">
        <v>423</v>
      </c>
      <c r="B10" s="184">
        <v>1</v>
      </c>
      <c r="C10" s="184">
        <v>1.2</v>
      </c>
      <c r="D10" s="184">
        <v>1.5</v>
      </c>
      <c r="E10" s="184">
        <v>1.8</v>
      </c>
      <c r="F10" s="184">
        <v>2</v>
      </c>
      <c r="G10" s="184">
        <v>2.5</v>
      </c>
      <c r="H10" s="184">
        <v>3</v>
      </c>
      <c r="I10" s="184">
        <v>3.5</v>
      </c>
      <c r="J10" s="185">
        <v>4</v>
      </c>
    </row>
    <row r="11" spans="1:10" ht="26.4">
      <c r="A11" s="186" t="s">
        <v>424</v>
      </c>
      <c r="B11" s="142">
        <f>+B12*12</f>
        <v>2989140</v>
      </c>
      <c r="C11" s="142">
        <f t="shared" ref="C11:J11" si="0">+C12*12</f>
        <v>2989140</v>
      </c>
      <c r="D11" s="142">
        <f t="shared" si="0"/>
        <v>2989140</v>
      </c>
      <c r="E11" s="142">
        <f t="shared" si="0"/>
        <v>2989140</v>
      </c>
      <c r="F11" s="142">
        <f t="shared" si="0"/>
        <v>2989140</v>
      </c>
      <c r="G11" s="142">
        <f t="shared" si="0"/>
        <v>0</v>
      </c>
      <c r="H11" s="142">
        <f t="shared" si="0"/>
        <v>0</v>
      </c>
      <c r="I11" s="142">
        <f t="shared" si="0"/>
        <v>0</v>
      </c>
      <c r="J11" s="149">
        <f t="shared" si="0"/>
        <v>0</v>
      </c>
    </row>
    <row r="12" spans="1:10">
      <c r="A12" s="187" t="s">
        <v>425</v>
      </c>
      <c r="B12" s="142">
        <f>$E$9</f>
        <v>249095</v>
      </c>
      <c r="C12" s="142">
        <f t="shared" ref="C12:F12" si="1">$E$9</f>
        <v>249095</v>
      </c>
      <c r="D12" s="142">
        <f t="shared" si="1"/>
        <v>249095</v>
      </c>
      <c r="E12" s="142">
        <f t="shared" si="1"/>
        <v>249095</v>
      </c>
      <c r="F12" s="142">
        <f t="shared" si="1"/>
        <v>249095</v>
      </c>
      <c r="G12" s="142"/>
      <c r="H12" s="142"/>
      <c r="I12" s="142"/>
      <c r="J12" s="149"/>
    </row>
    <row r="13" spans="1:10">
      <c r="A13" s="187" t="s">
        <v>426</v>
      </c>
      <c r="B13" s="142">
        <f>ROUND($B$9*B10,0)</f>
        <v>1750905</v>
      </c>
      <c r="C13" s="142">
        <f t="shared" ref="C13:J13" si="2">ROUND($B$9*C10,0)</f>
        <v>2101086</v>
      </c>
      <c r="D13" s="142">
        <f t="shared" si="2"/>
        <v>2626358</v>
      </c>
      <c r="E13" s="142">
        <f t="shared" si="2"/>
        <v>3151629</v>
      </c>
      <c r="F13" s="142">
        <f t="shared" si="2"/>
        <v>3501810</v>
      </c>
      <c r="G13" s="142">
        <f t="shared" si="2"/>
        <v>4377263</v>
      </c>
      <c r="H13" s="142">
        <f t="shared" si="2"/>
        <v>5252715</v>
      </c>
      <c r="I13" s="142">
        <f t="shared" si="2"/>
        <v>6128168</v>
      </c>
      <c r="J13" s="149">
        <f t="shared" si="2"/>
        <v>7003620</v>
      </c>
    </row>
    <row r="14" spans="1:10">
      <c r="A14" s="188" t="s">
        <v>427</v>
      </c>
      <c r="B14" s="142">
        <f>+ROUND(B13*12,0)</f>
        <v>21010860</v>
      </c>
      <c r="C14" s="142">
        <f t="shared" ref="C14:H14" si="3">+ROUND(C13*12,0)</f>
        <v>25213032</v>
      </c>
      <c r="D14" s="142">
        <f t="shared" si="3"/>
        <v>31516296</v>
      </c>
      <c r="E14" s="142">
        <f t="shared" si="3"/>
        <v>37819548</v>
      </c>
      <c r="F14" s="142">
        <f t="shared" si="3"/>
        <v>42021720</v>
      </c>
      <c r="G14" s="142">
        <f t="shared" si="3"/>
        <v>52527156</v>
      </c>
      <c r="H14" s="142">
        <f t="shared" si="3"/>
        <v>63032580</v>
      </c>
      <c r="I14" s="142">
        <f>+ROUND(I13*12,0)</f>
        <v>73538016</v>
      </c>
      <c r="J14" s="149">
        <f>+ROUND(J13*12,0)</f>
        <v>84043440</v>
      </c>
    </row>
    <row r="15" spans="1:10" ht="26.4">
      <c r="A15" s="189" t="s">
        <v>428</v>
      </c>
      <c r="B15" s="142">
        <f>+ROUND((B14+B11)*0.1,0)</f>
        <v>2400000</v>
      </c>
      <c r="C15" s="142">
        <f t="shared" ref="C15:H15" si="4">+ROUND((C14+C11)*0.1,0)</f>
        <v>2820217</v>
      </c>
      <c r="D15" s="142">
        <f t="shared" si="4"/>
        <v>3450544</v>
      </c>
      <c r="E15" s="142">
        <f t="shared" si="4"/>
        <v>4080869</v>
      </c>
      <c r="F15" s="142">
        <f t="shared" si="4"/>
        <v>4501086</v>
      </c>
      <c r="G15" s="142">
        <f t="shared" si="4"/>
        <v>5252716</v>
      </c>
      <c r="H15" s="142">
        <f t="shared" si="4"/>
        <v>6303258</v>
      </c>
      <c r="I15" s="142">
        <f>+ROUND((I14+I11)*0.1,0)</f>
        <v>7353802</v>
      </c>
      <c r="J15" s="149">
        <f>+ROUND((J14+J11)*0.1,0)</f>
        <v>8404344</v>
      </c>
    </row>
    <row r="16" spans="1:10">
      <c r="A16" s="188" t="s">
        <v>429</v>
      </c>
      <c r="B16" s="142">
        <f>+ROUND(B13/2,0)</f>
        <v>875453</v>
      </c>
      <c r="C16" s="142">
        <f t="shared" ref="C16:H16" si="5">+ROUND(C13/2,0)</f>
        <v>1050543</v>
      </c>
      <c r="D16" s="142">
        <f t="shared" si="5"/>
        <v>1313179</v>
      </c>
      <c r="E16" s="142">
        <f t="shared" si="5"/>
        <v>1575815</v>
      </c>
      <c r="F16" s="142">
        <f t="shared" si="5"/>
        <v>1750905</v>
      </c>
      <c r="G16" s="142">
        <f t="shared" si="5"/>
        <v>2188632</v>
      </c>
      <c r="H16" s="142">
        <f t="shared" si="5"/>
        <v>2626358</v>
      </c>
      <c r="I16" s="142">
        <f>+ROUND(I13/2,0)</f>
        <v>3064084</v>
      </c>
      <c r="J16" s="149">
        <f>+ROUND(J13/2,0)</f>
        <v>3501810</v>
      </c>
    </row>
    <row r="17" spans="1:10">
      <c r="A17" s="188" t="s">
        <v>430</v>
      </c>
      <c r="B17" s="142">
        <f>+B13+B12</f>
        <v>2000000</v>
      </c>
      <c r="C17" s="142">
        <f t="shared" ref="C17:H17" si="6">+C13+C12</f>
        <v>2350181</v>
      </c>
      <c r="D17" s="142">
        <f t="shared" si="6"/>
        <v>2875453</v>
      </c>
      <c r="E17" s="142">
        <f t="shared" si="6"/>
        <v>3400724</v>
      </c>
      <c r="F17" s="142">
        <f t="shared" si="6"/>
        <v>3750905</v>
      </c>
      <c r="G17" s="142">
        <f t="shared" si="6"/>
        <v>4377263</v>
      </c>
      <c r="H17" s="142">
        <f t="shared" si="6"/>
        <v>5252715</v>
      </c>
      <c r="I17" s="142">
        <f>+I13+I12</f>
        <v>6128168</v>
      </c>
      <c r="J17" s="149">
        <f>+J13+J12</f>
        <v>7003620</v>
      </c>
    </row>
    <row r="18" spans="1:10" ht="26.4">
      <c r="A18" s="189" t="s">
        <v>431</v>
      </c>
      <c r="B18" s="142">
        <f>+ROUND(B15*(1%*12),0)</f>
        <v>288000</v>
      </c>
      <c r="C18" s="142">
        <f t="shared" ref="C18:H18" si="7">+ROUND(C15*(1%*12),0)</f>
        <v>338426</v>
      </c>
      <c r="D18" s="142">
        <f t="shared" si="7"/>
        <v>414065</v>
      </c>
      <c r="E18" s="142">
        <f t="shared" si="7"/>
        <v>489704</v>
      </c>
      <c r="F18" s="142">
        <f t="shared" si="7"/>
        <v>540130</v>
      </c>
      <c r="G18" s="142">
        <f t="shared" si="7"/>
        <v>630326</v>
      </c>
      <c r="H18" s="142">
        <f t="shared" si="7"/>
        <v>756391</v>
      </c>
      <c r="I18" s="142">
        <f>+ROUND(I15*(1%*12),0)</f>
        <v>882456</v>
      </c>
      <c r="J18" s="149">
        <f>+ROUND(J15*(1%*12),0)</f>
        <v>1008521</v>
      </c>
    </row>
    <row r="19" spans="1:10">
      <c r="A19" s="189" t="s">
        <v>432</v>
      </c>
      <c r="B19" s="142">
        <f>+ROUND((B13*12)/40,0)</f>
        <v>525272</v>
      </c>
      <c r="C19" s="142">
        <f>+ROUND((B13*12)/40,0)</f>
        <v>525272</v>
      </c>
      <c r="D19" s="142">
        <f>+ROUND((B13*12)/40,0)</f>
        <v>525272</v>
      </c>
      <c r="E19" s="142">
        <f>+ROUND((B13*12)/40,0)</f>
        <v>525272</v>
      </c>
      <c r="F19" s="142">
        <f>+ROUND((B13*12)/40,0)</f>
        <v>525272</v>
      </c>
      <c r="G19" s="142">
        <f>+ROUND((B13*12)/40,0)</f>
        <v>525272</v>
      </c>
      <c r="H19" s="142">
        <f>+ROUND(($B$13*12)/40,0)</f>
        <v>525272</v>
      </c>
      <c r="I19" s="142">
        <f>+ROUND(($B$13*12)/40,0)</f>
        <v>525272</v>
      </c>
      <c r="J19" s="149">
        <f>+ROUND(($B$13*12)/40,0)</f>
        <v>525272</v>
      </c>
    </row>
    <row r="20" spans="1:10" ht="26.4">
      <c r="A20" s="188" t="s">
        <v>433</v>
      </c>
      <c r="B20" s="142">
        <f>(B12/30)*(360-18)</f>
        <v>2839683</v>
      </c>
      <c r="C20" s="142">
        <f t="shared" ref="C20:H20" si="8">(C12/30)*(360-18)</f>
        <v>2839683</v>
      </c>
      <c r="D20" s="142">
        <f t="shared" si="8"/>
        <v>2839683</v>
      </c>
      <c r="E20" s="142">
        <f t="shared" si="8"/>
        <v>2839683</v>
      </c>
      <c r="F20" s="142">
        <f t="shared" si="8"/>
        <v>2839683</v>
      </c>
      <c r="G20" s="143">
        <f t="shared" si="8"/>
        <v>0</v>
      </c>
      <c r="H20" s="142">
        <f t="shared" si="8"/>
        <v>0</v>
      </c>
      <c r="I20" s="142">
        <f>(I12/30)*(360-18)</f>
        <v>0</v>
      </c>
      <c r="J20" s="149">
        <f>(J12/30)*(360-18)</f>
        <v>0</v>
      </c>
    </row>
    <row r="21" spans="1:10" ht="39.6">
      <c r="A21" s="189" t="s">
        <v>434</v>
      </c>
      <c r="B21" s="142">
        <v>0</v>
      </c>
      <c r="C21" s="142">
        <v>0</v>
      </c>
      <c r="D21" s="142">
        <v>0</v>
      </c>
      <c r="E21" s="142">
        <v>0</v>
      </c>
      <c r="F21" s="142">
        <v>0</v>
      </c>
      <c r="G21" s="142">
        <v>0</v>
      </c>
      <c r="H21" s="142">
        <v>0</v>
      </c>
      <c r="I21" s="142">
        <v>0</v>
      </c>
      <c r="J21" s="149">
        <v>0</v>
      </c>
    </row>
    <row r="22" spans="1:10">
      <c r="A22" s="189" t="s">
        <v>435</v>
      </c>
      <c r="B22" s="142">
        <f>+ROUND(B14*12%,0)</f>
        <v>2521303</v>
      </c>
      <c r="C22" s="142">
        <f t="shared" ref="C22:H22" si="9">+ROUND(C14*12%,0)</f>
        <v>3025564</v>
      </c>
      <c r="D22" s="142">
        <f t="shared" si="9"/>
        <v>3781956</v>
      </c>
      <c r="E22" s="142">
        <f t="shared" si="9"/>
        <v>4538346</v>
      </c>
      <c r="F22" s="142">
        <f t="shared" si="9"/>
        <v>5042606</v>
      </c>
      <c r="G22" s="142">
        <f t="shared" si="9"/>
        <v>6303259</v>
      </c>
      <c r="H22" s="142">
        <f t="shared" si="9"/>
        <v>7563910</v>
      </c>
      <c r="I22" s="142">
        <f>+ROUND(I14*12%,0)</f>
        <v>8824562</v>
      </c>
      <c r="J22" s="149">
        <f>+ROUND(J14*12%,0)</f>
        <v>10085213</v>
      </c>
    </row>
    <row r="23" spans="1:10" ht="39.6">
      <c r="A23" s="189" t="s">
        <v>436</v>
      </c>
      <c r="B23" s="142">
        <f>+ROUND((B13*12)*6.96%,0)</f>
        <v>1462356</v>
      </c>
      <c r="C23" s="142">
        <f t="shared" ref="C23:H23" si="10">+ROUND((C13*12)*6.96%,0)</f>
        <v>1754827</v>
      </c>
      <c r="D23" s="142">
        <f t="shared" si="10"/>
        <v>2193534</v>
      </c>
      <c r="E23" s="142">
        <f t="shared" si="10"/>
        <v>2632241</v>
      </c>
      <c r="F23" s="142">
        <f t="shared" si="10"/>
        <v>2924712</v>
      </c>
      <c r="G23" s="142">
        <f t="shared" si="10"/>
        <v>3655890</v>
      </c>
      <c r="H23" s="142">
        <f t="shared" si="10"/>
        <v>4387068</v>
      </c>
      <c r="I23" s="142">
        <f>+ROUND((I13*12)*6.96%,0)</f>
        <v>5118246</v>
      </c>
      <c r="J23" s="149">
        <f>+ROUND((J13*12)*6.96%,0)</f>
        <v>5849423</v>
      </c>
    </row>
    <row r="24" spans="1:10" ht="39.6">
      <c r="A24" s="189" t="s">
        <v>437</v>
      </c>
      <c r="B24" s="142">
        <f>+ROUND((B13*12)*4%,0)</f>
        <v>840434</v>
      </c>
      <c r="C24" s="142">
        <f t="shared" ref="C24:H24" si="11">+ROUND((C13*12)*4%,0)</f>
        <v>1008521</v>
      </c>
      <c r="D24" s="142">
        <f t="shared" si="11"/>
        <v>1260652</v>
      </c>
      <c r="E24" s="142">
        <f t="shared" si="11"/>
        <v>1512782</v>
      </c>
      <c r="F24" s="142">
        <f t="shared" si="11"/>
        <v>1680869</v>
      </c>
      <c r="G24" s="142">
        <f t="shared" si="11"/>
        <v>2101086</v>
      </c>
      <c r="H24" s="142">
        <f t="shared" si="11"/>
        <v>2521303</v>
      </c>
      <c r="I24" s="142">
        <f>+ROUND((I13*12)*4%,0)</f>
        <v>2941521</v>
      </c>
      <c r="J24" s="149">
        <f>+ROUND((J13*12)*4%,0)</f>
        <v>3361738</v>
      </c>
    </row>
    <row r="25" spans="1:10">
      <c r="A25" s="189" t="s">
        <v>438</v>
      </c>
      <c r="B25" s="142">
        <v>0</v>
      </c>
      <c r="C25" s="142">
        <v>0</v>
      </c>
      <c r="D25" s="142">
        <v>0</v>
      </c>
      <c r="E25" s="142">
        <v>0</v>
      </c>
      <c r="F25" s="142">
        <v>0</v>
      </c>
      <c r="G25" s="142">
        <v>0</v>
      </c>
      <c r="H25" s="142">
        <v>0</v>
      </c>
      <c r="I25" s="142">
        <v>0</v>
      </c>
      <c r="J25" s="149">
        <v>0</v>
      </c>
    </row>
    <row r="26" spans="1:10">
      <c r="A26" s="189" t="s">
        <v>439</v>
      </c>
      <c r="B26" s="142">
        <v>0</v>
      </c>
      <c r="C26" s="142">
        <v>0</v>
      </c>
      <c r="D26" s="142">
        <v>0</v>
      </c>
      <c r="E26" s="142">
        <v>0</v>
      </c>
      <c r="F26" s="142">
        <v>0</v>
      </c>
      <c r="G26" s="142">
        <v>0</v>
      </c>
      <c r="H26" s="142">
        <v>0</v>
      </c>
      <c r="I26" s="142">
        <v>0</v>
      </c>
      <c r="J26" s="149">
        <v>0</v>
      </c>
    </row>
    <row r="27" spans="1:10">
      <c r="A27" s="188" t="s">
        <v>440</v>
      </c>
      <c r="B27" s="142">
        <v>377400</v>
      </c>
      <c r="C27" s="142">
        <v>377400</v>
      </c>
      <c r="D27" s="142">
        <v>377400</v>
      </c>
      <c r="E27" s="142">
        <v>377400</v>
      </c>
      <c r="F27" s="142">
        <v>377400</v>
      </c>
      <c r="G27" s="142">
        <v>0</v>
      </c>
      <c r="H27" s="142">
        <v>0</v>
      </c>
      <c r="I27" s="142">
        <v>0</v>
      </c>
      <c r="J27" s="149">
        <v>0</v>
      </c>
    </row>
    <row r="28" spans="1:10" ht="26.4">
      <c r="A28" s="189" t="s">
        <v>441</v>
      </c>
      <c r="B28" s="142">
        <v>172620</v>
      </c>
      <c r="C28" s="142">
        <v>172620</v>
      </c>
      <c r="D28" s="142">
        <v>172620</v>
      </c>
      <c r="E28" s="142">
        <v>172620</v>
      </c>
      <c r="F28" s="142">
        <v>172620</v>
      </c>
      <c r="G28" s="142">
        <v>172620</v>
      </c>
      <c r="H28" s="142">
        <v>172620</v>
      </c>
      <c r="I28" s="142">
        <v>172620</v>
      </c>
      <c r="J28" s="149">
        <v>172620</v>
      </c>
    </row>
    <row r="29" spans="1:10">
      <c r="A29" s="190" t="s">
        <v>442</v>
      </c>
      <c r="B29" s="191">
        <f t="shared" ref="B29:J29" si="12">SUM(B14:B28)</f>
        <v>35313381</v>
      </c>
      <c r="C29" s="191">
        <f t="shared" si="12"/>
        <v>41476286</v>
      </c>
      <c r="D29" s="191">
        <f t="shared" si="12"/>
        <v>50720654</v>
      </c>
      <c r="E29" s="191">
        <f t="shared" si="12"/>
        <v>59965004</v>
      </c>
      <c r="F29" s="191">
        <f t="shared" si="12"/>
        <v>66127908</v>
      </c>
      <c r="G29" s="191">
        <f t="shared" si="12"/>
        <v>77734220</v>
      </c>
      <c r="H29" s="191">
        <f t="shared" si="12"/>
        <v>93141475</v>
      </c>
      <c r="I29" s="191">
        <f t="shared" si="12"/>
        <v>108548747</v>
      </c>
      <c r="J29" s="192">
        <f t="shared" si="12"/>
        <v>123956001</v>
      </c>
    </row>
    <row r="30" spans="1:10" ht="13.8" thickBot="1">
      <c r="A30" s="150"/>
      <c r="B30" s="151"/>
      <c r="C30" s="151"/>
      <c r="D30" s="148"/>
      <c r="E30" s="148"/>
      <c r="F30" s="148"/>
      <c r="G30" s="148"/>
      <c r="H30" s="148"/>
      <c r="I30" s="152"/>
      <c r="J30" s="153"/>
    </row>
    <row r="31" spans="1:10" ht="13.8" thickBot="1">
      <c r="A31" s="491" t="s">
        <v>443</v>
      </c>
      <c r="B31" s="492"/>
      <c r="C31" s="492"/>
      <c r="D31" s="492"/>
      <c r="E31" s="492"/>
      <c r="F31" s="492"/>
      <c r="G31" s="492"/>
      <c r="H31" s="492"/>
      <c r="I31" s="177"/>
      <c r="J31" s="178"/>
    </row>
    <row r="32" spans="1:10">
      <c r="A32" s="193" t="s">
        <v>444</v>
      </c>
      <c r="B32" s="175">
        <f t="shared" ref="B32:J32" si="13">+B11+B14</f>
        <v>24000000</v>
      </c>
      <c r="C32" s="175">
        <f t="shared" si="13"/>
        <v>28202172</v>
      </c>
      <c r="D32" s="175">
        <f t="shared" si="13"/>
        <v>34505436</v>
      </c>
      <c r="E32" s="175">
        <f t="shared" si="13"/>
        <v>40808688</v>
      </c>
      <c r="F32" s="175">
        <f t="shared" si="13"/>
        <v>45010860</v>
      </c>
      <c r="G32" s="175">
        <f t="shared" si="13"/>
        <v>52527156</v>
      </c>
      <c r="H32" s="175">
        <f t="shared" si="13"/>
        <v>63032580</v>
      </c>
      <c r="I32" s="175">
        <f t="shared" si="13"/>
        <v>73538016</v>
      </c>
      <c r="J32" s="176">
        <f t="shared" si="13"/>
        <v>84043440</v>
      </c>
    </row>
    <row r="33" spans="1:10">
      <c r="A33" s="194" t="s">
        <v>417</v>
      </c>
      <c r="B33" s="144">
        <f>+B12+B13</f>
        <v>2000000</v>
      </c>
      <c r="C33" s="144">
        <f t="shared" ref="C33:H33" si="14">+C12+C13</f>
        <v>2350181</v>
      </c>
      <c r="D33" s="144">
        <f t="shared" si="14"/>
        <v>2875453</v>
      </c>
      <c r="E33" s="144">
        <f t="shared" si="14"/>
        <v>3400724</v>
      </c>
      <c r="F33" s="144">
        <f t="shared" si="14"/>
        <v>3750905</v>
      </c>
      <c r="G33" s="144">
        <f t="shared" si="14"/>
        <v>4377263</v>
      </c>
      <c r="H33" s="144">
        <f t="shared" si="14"/>
        <v>5252715</v>
      </c>
      <c r="I33" s="144">
        <f>+I12+I13</f>
        <v>6128168</v>
      </c>
      <c r="J33" s="154">
        <f>+J12+J13</f>
        <v>7003620</v>
      </c>
    </row>
    <row r="34" spans="1:10">
      <c r="A34" s="194" t="s">
        <v>445</v>
      </c>
      <c r="B34" s="144">
        <f>+B33/30</f>
        <v>66666.666666666672</v>
      </c>
      <c r="C34" s="144">
        <f t="shared" ref="C34:H34" si="15">+C33/30</f>
        <v>78339.366666666669</v>
      </c>
      <c r="D34" s="144">
        <f t="shared" si="15"/>
        <v>95848.433333333334</v>
      </c>
      <c r="E34" s="144">
        <f t="shared" si="15"/>
        <v>113357.46666666666</v>
      </c>
      <c r="F34" s="144">
        <f t="shared" si="15"/>
        <v>125030.16666666667</v>
      </c>
      <c r="G34" s="144">
        <f t="shared" si="15"/>
        <v>145908.76666666666</v>
      </c>
      <c r="H34" s="144">
        <f t="shared" si="15"/>
        <v>175090.5</v>
      </c>
      <c r="I34" s="144">
        <f>+I33/30</f>
        <v>204272.26666666666</v>
      </c>
      <c r="J34" s="154">
        <f>+J33/30</f>
        <v>233454</v>
      </c>
    </row>
    <row r="35" spans="1:10" ht="13.8" thickBot="1">
      <c r="A35" s="195" t="s">
        <v>446</v>
      </c>
      <c r="B35" s="155">
        <f>+ROUND(B34/8,0)</f>
        <v>8333</v>
      </c>
      <c r="C35" s="155">
        <f t="shared" ref="C35:H35" si="16">+ROUND(C34/8,0)</f>
        <v>9792</v>
      </c>
      <c r="D35" s="155">
        <f t="shared" si="16"/>
        <v>11981</v>
      </c>
      <c r="E35" s="155">
        <f t="shared" si="16"/>
        <v>14170</v>
      </c>
      <c r="F35" s="155">
        <f t="shared" si="16"/>
        <v>15629</v>
      </c>
      <c r="G35" s="155">
        <f t="shared" si="16"/>
        <v>18239</v>
      </c>
      <c r="H35" s="155">
        <f t="shared" si="16"/>
        <v>21886</v>
      </c>
      <c r="I35" s="155">
        <f>+ROUND(I34/8,0)</f>
        <v>25534</v>
      </c>
      <c r="J35" s="156">
        <f>+ROUND(J34/8,0)</f>
        <v>29182</v>
      </c>
    </row>
    <row r="36" spans="1:10" ht="13.8">
      <c r="A36" s="203"/>
      <c r="B36" s="204"/>
      <c r="C36" s="204"/>
      <c r="D36" s="204"/>
      <c r="E36" s="204"/>
      <c r="F36" s="204"/>
      <c r="G36" s="204"/>
      <c r="H36" s="204"/>
      <c r="I36" s="204"/>
      <c r="J36" s="205"/>
    </row>
    <row r="37" spans="1:10" ht="14.4" thickBot="1">
      <c r="A37" s="203"/>
      <c r="B37" s="204"/>
      <c r="C37" s="204"/>
      <c r="D37" s="204"/>
      <c r="E37" s="204"/>
      <c r="F37" s="204"/>
      <c r="G37" s="204"/>
      <c r="H37" s="204"/>
      <c r="I37" s="204"/>
      <c r="J37" s="205"/>
    </row>
    <row r="38" spans="1:10">
      <c r="A38" s="493" t="s">
        <v>447</v>
      </c>
      <c r="B38" s="494"/>
      <c r="C38" s="494"/>
      <c r="D38" s="495"/>
      <c r="E38" s="206"/>
      <c r="F38" s="206"/>
      <c r="G38" s="206"/>
      <c r="H38" s="206"/>
      <c r="I38" s="152"/>
      <c r="J38" s="153"/>
    </row>
    <row r="39" spans="1:10" ht="39.6">
      <c r="A39" s="189" t="s">
        <v>448</v>
      </c>
      <c r="B39" s="141"/>
      <c r="C39" s="145">
        <f>+B29</f>
        <v>35313381</v>
      </c>
      <c r="D39" s="160"/>
      <c r="E39" s="152"/>
      <c r="F39" s="152"/>
      <c r="G39" s="152"/>
      <c r="H39" s="152"/>
      <c r="I39" s="152"/>
      <c r="J39" s="153"/>
    </row>
    <row r="40" spans="1:10" ht="26.4">
      <c r="A40" s="189" t="s">
        <v>449</v>
      </c>
      <c r="B40" s="146" t="s">
        <v>450</v>
      </c>
      <c r="C40" s="147">
        <f>360*8</f>
        <v>2880</v>
      </c>
      <c r="D40" s="160"/>
      <c r="E40" s="152"/>
      <c r="F40" s="152"/>
      <c r="G40" s="152"/>
      <c r="H40" s="152"/>
      <c r="I40" s="152"/>
      <c r="J40" s="153"/>
    </row>
    <row r="41" spans="1:10" ht="26.4">
      <c r="A41" s="189" t="s">
        <v>451</v>
      </c>
      <c r="B41" s="146" t="s">
        <v>452</v>
      </c>
      <c r="C41" s="147">
        <f>48*52</f>
        <v>2496</v>
      </c>
      <c r="D41" s="160"/>
      <c r="E41" s="152"/>
      <c r="F41" s="152"/>
      <c r="G41" s="152"/>
      <c r="H41" s="152"/>
      <c r="I41" s="152"/>
      <c r="J41" s="153"/>
    </row>
    <row r="42" spans="1:10" ht="92.4">
      <c r="A42" s="189" t="s">
        <v>453</v>
      </c>
      <c r="B42" s="146" t="s">
        <v>454</v>
      </c>
      <c r="C42" s="161">
        <f>+(365-53-17-3-15)*8</f>
        <v>2216</v>
      </c>
      <c r="D42" s="160"/>
      <c r="E42" s="152"/>
      <c r="F42" s="207"/>
      <c r="G42" s="152"/>
      <c r="H42" s="152"/>
      <c r="I42" s="152"/>
      <c r="J42" s="153"/>
    </row>
    <row r="43" spans="1:10" ht="26.4">
      <c r="A43" s="189" t="s">
        <v>455</v>
      </c>
      <c r="B43" s="141"/>
      <c r="C43" s="145">
        <f>+C39/C40</f>
        <v>12261.590625000001</v>
      </c>
      <c r="D43" s="162">
        <v>1</v>
      </c>
      <c r="E43" s="157"/>
      <c r="F43" s="152"/>
      <c r="G43" s="152"/>
      <c r="H43" s="152"/>
      <c r="I43" s="208"/>
      <c r="J43" s="153"/>
    </row>
    <row r="44" spans="1:10" ht="26.4">
      <c r="A44" s="189" t="s">
        <v>456</v>
      </c>
      <c r="B44" s="141"/>
      <c r="C44" s="145">
        <f>+C39/C41</f>
        <v>14147.989182692309</v>
      </c>
      <c r="D44" s="163">
        <f>+(C44*D43)/C43</f>
        <v>1.1538461538461537</v>
      </c>
      <c r="E44" s="158"/>
      <c r="F44" s="152"/>
      <c r="G44" s="152"/>
      <c r="H44" s="152"/>
      <c r="I44" s="208"/>
      <c r="J44" s="153"/>
    </row>
    <row r="45" spans="1:10" ht="27" thickBot="1">
      <c r="A45" s="196" t="s">
        <v>457</v>
      </c>
      <c r="B45" s="164"/>
      <c r="C45" s="165">
        <f>+C39/C42</f>
        <v>15935.641245487364</v>
      </c>
      <c r="D45" s="166">
        <f>+(C45*D44)/C44</f>
        <v>1.2996389891696749</v>
      </c>
      <c r="E45" s="159"/>
      <c r="F45" s="152"/>
      <c r="G45" s="152"/>
      <c r="H45" s="152"/>
      <c r="I45" s="152"/>
      <c r="J45" s="153"/>
    </row>
    <row r="46" spans="1:10" ht="13.8" thickBot="1">
      <c r="A46" s="150"/>
      <c r="B46" s="151"/>
      <c r="C46" s="151"/>
      <c r="D46" s="148"/>
      <c r="E46" s="148"/>
      <c r="F46" s="148"/>
      <c r="G46" s="148"/>
      <c r="H46" s="148"/>
      <c r="I46" s="152"/>
      <c r="J46" s="153"/>
    </row>
    <row r="47" spans="1:10" ht="39.75" customHeight="1" thickBot="1">
      <c r="A47" s="172" t="s">
        <v>423</v>
      </c>
      <c r="B47" s="173">
        <v>1</v>
      </c>
      <c r="C47" s="173">
        <v>1.2</v>
      </c>
      <c r="D47" s="173">
        <v>1.5</v>
      </c>
      <c r="E47" s="173">
        <v>1.8</v>
      </c>
      <c r="F47" s="173">
        <v>2</v>
      </c>
      <c r="G47" s="173">
        <v>2.5</v>
      </c>
      <c r="H47" s="173">
        <v>3</v>
      </c>
      <c r="I47" s="173">
        <v>3.5</v>
      </c>
      <c r="J47" s="174">
        <v>4</v>
      </c>
    </row>
    <row r="48" spans="1:10" ht="79.2">
      <c r="A48" s="197" t="s">
        <v>458</v>
      </c>
      <c r="B48" s="169">
        <f t="shared" ref="B48:J48" si="17">+(B29*100%)/(B11+B14)</f>
        <v>1.471390875</v>
      </c>
      <c r="C48" s="170">
        <f t="shared" si="17"/>
        <v>1.4706770102671525</v>
      </c>
      <c r="D48" s="170">
        <f t="shared" si="17"/>
        <v>1.4699322738596898</v>
      </c>
      <c r="E48" s="170">
        <f t="shared" si="17"/>
        <v>1.4694175906855913</v>
      </c>
      <c r="F48" s="170">
        <f t="shared" si="17"/>
        <v>1.469154510711415</v>
      </c>
      <c r="G48" s="170">
        <f t="shared" si="17"/>
        <v>1.4798863277501642</v>
      </c>
      <c r="H48" s="170">
        <f t="shared" si="17"/>
        <v>1.4776719436202674</v>
      </c>
      <c r="I48" s="170">
        <f t="shared" si="17"/>
        <v>1.4760902306638242</v>
      </c>
      <c r="J48" s="171">
        <f t="shared" si="17"/>
        <v>1.4749039425325761</v>
      </c>
    </row>
    <row r="49" spans="1:10" ht="40.200000000000003" thickBot="1">
      <c r="A49" s="196" t="s">
        <v>459</v>
      </c>
      <c r="B49" s="167">
        <f t="shared" ref="B49:J49" si="18">+B48*$D$45</f>
        <v>1.9122769494584835</v>
      </c>
      <c r="C49" s="167">
        <f t="shared" si="18"/>
        <v>1.9113491830186817</v>
      </c>
      <c r="D49" s="167">
        <f t="shared" si="18"/>
        <v>1.910381294546889</v>
      </c>
      <c r="E49" s="167">
        <f t="shared" si="18"/>
        <v>1.9097123922267609</v>
      </c>
      <c r="F49" s="167">
        <f t="shared" si="18"/>
        <v>1.9093704832350518</v>
      </c>
      <c r="G49" s="167">
        <f t="shared" si="18"/>
        <v>1.9233179710832455</v>
      </c>
      <c r="H49" s="167">
        <f t="shared" si="18"/>
        <v>1.9204400711310332</v>
      </c>
      <c r="I49" s="167">
        <f t="shared" si="18"/>
        <v>1.9183844153031646</v>
      </c>
      <c r="J49" s="168">
        <f t="shared" si="18"/>
        <v>1.9168426689954055</v>
      </c>
    </row>
    <row r="50" spans="1:10" ht="13.8" thickBot="1">
      <c r="A50" s="179"/>
      <c r="B50" s="180"/>
      <c r="C50" s="180"/>
      <c r="D50" s="180"/>
      <c r="E50" s="180"/>
      <c r="F50" s="180"/>
      <c r="G50" s="180"/>
      <c r="H50" s="180"/>
      <c r="I50" s="180"/>
      <c r="J50" s="181"/>
    </row>
    <row r="51" spans="1:10">
      <c r="A51" s="482"/>
      <c r="B51" s="483"/>
      <c r="C51" s="483"/>
      <c r="D51" s="484"/>
      <c r="J51" s="98"/>
    </row>
    <row r="52" spans="1:10">
      <c r="A52" s="485"/>
      <c r="B52" s="486"/>
      <c r="C52" s="486"/>
      <c r="D52" s="487"/>
      <c r="J52" s="98"/>
    </row>
    <row r="53" spans="1:10">
      <c r="A53" s="485"/>
      <c r="B53" s="486"/>
      <c r="C53" s="486"/>
      <c r="D53" s="487"/>
      <c r="J53" s="98"/>
    </row>
    <row r="54" spans="1:10">
      <c r="A54" s="485"/>
      <c r="B54" s="486"/>
      <c r="C54" s="486"/>
      <c r="D54" s="487"/>
      <c r="J54" s="98"/>
    </row>
    <row r="55" spans="1:10" ht="35.25" customHeight="1">
      <c r="A55" s="485"/>
      <c r="B55" s="486"/>
      <c r="C55" s="486"/>
      <c r="D55" s="487"/>
      <c r="J55" s="98"/>
    </row>
    <row r="56" spans="1:10">
      <c r="A56" s="485"/>
      <c r="B56" s="486"/>
      <c r="C56" s="486"/>
      <c r="D56" s="487"/>
      <c r="J56" s="98"/>
    </row>
    <row r="57" spans="1:10">
      <c r="A57" s="485"/>
      <c r="B57" s="486"/>
      <c r="C57" s="486"/>
      <c r="D57" s="487"/>
      <c r="J57" s="98"/>
    </row>
    <row r="58" spans="1:10" ht="13.8" thickBot="1">
      <c r="A58" s="488"/>
      <c r="B58" s="489"/>
      <c r="C58" s="489"/>
      <c r="D58" s="490"/>
      <c r="E58" s="99"/>
      <c r="F58" s="99"/>
      <c r="G58" s="99"/>
      <c r="H58" s="99"/>
      <c r="I58" s="99"/>
      <c r="J58" s="100"/>
    </row>
  </sheetData>
  <mergeCells count="7">
    <mergeCell ref="A51:D58"/>
    <mergeCell ref="A31:H31"/>
    <mergeCell ref="A38:D38"/>
    <mergeCell ref="H2:J9"/>
    <mergeCell ref="C9:D9"/>
    <mergeCell ref="A8:G8"/>
    <mergeCell ref="A2:G7"/>
  </mergeCells>
  <pageMargins left="0.70866141732283472" right="0.70866141732283472" top="0.74803149606299213" bottom="0.74803149606299213" header="0.31496062992125984" footer="0.31496062992125984"/>
  <pageSetup paperSize="9" scale="66" orientation="portrait" r:id="rId1"/>
  <headerFooter>
    <oddFooter>&amp;C&amp;F</oddFooter>
  </headerFooter>
  <rowBreaks count="1" manualBreakCount="1">
    <brk id="37" max="16383" man="1"/>
  </rowBreaks>
  <drawing r:id="rId2"/>
  <legacyDrawingHF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3"/>
  </sheetPr>
  <dimension ref="A1:I36"/>
  <sheetViews>
    <sheetView view="pageBreakPreview" zoomScale="115" zoomScaleNormal="100" zoomScaleSheetLayoutView="115" workbookViewId="0">
      <selection activeCell="A25" sqref="A25:B25"/>
    </sheetView>
  </sheetViews>
  <sheetFormatPr baseColWidth="10" defaultRowHeight="13.2"/>
  <cols>
    <col min="1" max="1" width="24.109375" customWidth="1"/>
    <col min="2" max="2" width="14.88671875" customWidth="1"/>
    <col min="3" max="3" width="17.6640625" customWidth="1"/>
    <col min="4" max="4" width="16.5546875" customWidth="1"/>
    <col min="5" max="5" width="16.6640625" customWidth="1"/>
  </cols>
  <sheetData>
    <row r="1" spans="1:9" s="40" customFormat="1" ht="24.75" customHeight="1">
      <c r="A1" s="535" t="str">
        <f>'PRESUPUESTO DE OBRA'!A1</f>
        <v>CONSTRUCCIÓN DE OBRAS DE MEJORAMIENTO PUENTE VEREDA QUITASOL  MUNICIPIO DE SANTA ROSA DE OSOS -ANTIOQUIA</v>
      </c>
      <c r="B1" s="536"/>
      <c r="C1" s="536"/>
      <c r="D1" s="537"/>
      <c r="E1" s="519"/>
      <c r="F1" s="520"/>
      <c r="G1" s="268"/>
    </row>
    <row r="2" spans="1:9" s="9" customFormat="1" ht="15" customHeight="1">
      <c r="A2" s="538"/>
      <c r="B2" s="539"/>
      <c r="C2" s="539"/>
      <c r="D2" s="540"/>
      <c r="E2" s="521"/>
      <c r="F2" s="522"/>
      <c r="G2" s="268"/>
    </row>
    <row r="3" spans="1:9" s="9" customFormat="1" ht="12.75" customHeight="1">
      <c r="A3" s="538"/>
      <c r="B3" s="539"/>
      <c r="C3" s="539"/>
      <c r="D3" s="540"/>
      <c r="E3" s="521"/>
      <c r="F3" s="522"/>
      <c r="G3" s="268"/>
    </row>
    <row r="4" spans="1:9" s="9" customFormat="1" ht="12.75" customHeight="1">
      <c r="A4" s="538"/>
      <c r="B4" s="539"/>
      <c r="C4" s="539"/>
      <c r="D4" s="540"/>
      <c r="E4" s="521"/>
      <c r="F4" s="522"/>
      <c r="G4" s="268"/>
      <c r="I4"/>
    </row>
    <row r="5" spans="1:9" s="9" customFormat="1" ht="12.75" customHeight="1">
      <c r="A5" s="538"/>
      <c r="B5" s="539"/>
      <c r="C5" s="539"/>
      <c r="D5" s="540"/>
      <c r="E5" s="521"/>
      <c r="F5" s="522"/>
      <c r="G5" s="268"/>
    </row>
    <row r="6" spans="1:9" s="9" customFormat="1" ht="13.5" customHeight="1" thickBot="1">
      <c r="A6" s="541"/>
      <c r="B6" s="542"/>
      <c r="C6" s="542"/>
      <c r="D6" s="543"/>
      <c r="E6" s="523"/>
      <c r="F6" s="524"/>
      <c r="G6" s="268"/>
    </row>
    <row r="7" spans="1:9" ht="28.2" thickBot="1">
      <c r="A7" s="223" t="s">
        <v>421</v>
      </c>
      <c r="B7" s="224" t="s">
        <v>460</v>
      </c>
      <c r="C7" s="224" t="s">
        <v>461</v>
      </c>
      <c r="D7" s="224" t="s">
        <v>462</v>
      </c>
      <c r="E7" s="225" t="s">
        <v>463</v>
      </c>
      <c r="F7" s="226" t="s">
        <v>295</v>
      </c>
    </row>
    <row r="8" spans="1:9" ht="13.8">
      <c r="A8" s="213" t="s">
        <v>518</v>
      </c>
      <c r="B8" s="211">
        <f>D17/30</f>
        <v>58363.5</v>
      </c>
      <c r="C8" s="212">
        <v>2.85</v>
      </c>
      <c r="D8" s="211">
        <f>B8*C8</f>
        <v>166335.97500000001</v>
      </c>
      <c r="E8" s="212">
        <v>1.65</v>
      </c>
      <c r="F8" s="214">
        <f t="shared" ref="F8:F14" si="0">D8*E8</f>
        <v>274454.35875000001</v>
      </c>
    </row>
    <row r="9" spans="1:9" ht="13.8">
      <c r="A9" s="215" t="s">
        <v>360</v>
      </c>
      <c r="B9" s="211">
        <f>D17/30</f>
        <v>58363.5</v>
      </c>
      <c r="C9" s="210">
        <v>1.28</v>
      </c>
      <c r="D9" s="209">
        <f t="shared" ref="D9:D14" si="1">B9*C9</f>
        <v>74705.279999999999</v>
      </c>
      <c r="E9" s="210">
        <v>1.7</v>
      </c>
      <c r="F9" s="216">
        <f t="shared" si="0"/>
        <v>126998.976</v>
      </c>
    </row>
    <row r="10" spans="1:9" ht="13.8">
      <c r="A10" s="215" t="s">
        <v>464</v>
      </c>
      <c r="B10" s="211">
        <f>D17/30</f>
        <v>58363.5</v>
      </c>
      <c r="C10" s="210">
        <v>1.91</v>
      </c>
      <c r="D10" s="209">
        <f t="shared" si="1"/>
        <v>111474.28499999999</v>
      </c>
      <c r="E10" s="210">
        <v>1.7</v>
      </c>
      <c r="F10" s="216">
        <f t="shared" si="0"/>
        <v>189506.28449999998</v>
      </c>
    </row>
    <row r="11" spans="1:9" ht="13.8">
      <c r="A11" s="215" t="s">
        <v>465</v>
      </c>
      <c r="B11" s="211">
        <f>$D$17/30</f>
        <v>58363.5</v>
      </c>
      <c r="C11" s="210">
        <v>3.11</v>
      </c>
      <c r="D11" s="209">
        <f t="shared" si="1"/>
        <v>181510.48499999999</v>
      </c>
      <c r="E11" s="210">
        <v>1.65</v>
      </c>
      <c r="F11" s="216">
        <f t="shared" si="0"/>
        <v>299492.30024999997</v>
      </c>
    </row>
    <row r="12" spans="1:9" ht="13.8">
      <c r="A12" s="215" t="s">
        <v>300</v>
      </c>
      <c r="B12" s="211">
        <f>$D$17/30</f>
        <v>58363.5</v>
      </c>
      <c r="C12" s="210">
        <v>3.11</v>
      </c>
      <c r="D12" s="209">
        <f t="shared" ref="D12" si="2">B12*C12</f>
        <v>181510.48499999999</v>
      </c>
      <c r="E12" s="210">
        <v>1.65</v>
      </c>
      <c r="F12" s="216">
        <f t="shared" ref="F12" si="3">D12*E12</f>
        <v>299492.30024999997</v>
      </c>
    </row>
    <row r="13" spans="1:9" ht="13.8">
      <c r="A13" s="215" t="s">
        <v>466</v>
      </c>
      <c r="B13" s="211">
        <f>D17/30</f>
        <v>58363.5</v>
      </c>
      <c r="C13" s="210">
        <v>3.83</v>
      </c>
      <c r="D13" s="209">
        <f>B13*C13</f>
        <v>223532.20500000002</v>
      </c>
      <c r="E13" s="210">
        <v>1.65</v>
      </c>
      <c r="F13" s="216">
        <f t="shared" si="0"/>
        <v>368828.13825000002</v>
      </c>
    </row>
    <row r="14" spans="1:9" ht="14.4" thickBot="1">
      <c r="A14" s="217" t="s">
        <v>467</v>
      </c>
      <c r="B14" s="227">
        <f>D17/30</f>
        <v>58363.5</v>
      </c>
      <c r="C14" s="219">
        <v>2.39</v>
      </c>
      <c r="D14" s="218">
        <f t="shared" si="1"/>
        <v>139488.76500000001</v>
      </c>
      <c r="E14" s="219">
        <v>1.65</v>
      </c>
      <c r="F14" s="220">
        <f t="shared" si="0"/>
        <v>230156.46225000001</v>
      </c>
    </row>
    <row r="15" spans="1:9" ht="13.8" thickBot="1">
      <c r="A15" s="97"/>
      <c r="F15" s="98"/>
    </row>
    <row r="16" spans="1:9" ht="14.4" thickBot="1">
      <c r="A16" s="532" t="s">
        <v>468</v>
      </c>
      <c r="B16" s="533"/>
      <c r="C16" s="533"/>
      <c r="D16" s="534"/>
      <c r="F16" s="98"/>
    </row>
    <row r="17" spans="1:6" ht="13.8">
      <c r="A17" s="548" t="s">
        <v>629</v>
      </c>
      <c r="B17" s="549"/>
      <c r="C17" s="549"/>
      <c r="D17" s="228">
        <f>'F. PRESTACIONAL'!B9</f>
        <v>1750905</v>
      </c>
      <c r="F17" s="98"/>
    </row>
    <row r="18" spans="1:6" ht="14.4" thickBot="1">
      <c r="A18" s="550" t="s">
        <v>487</v>
      </c>
      <c r="B18" s="551"/>
      <c r="C18" s="551"/>
      <c r="D18" s="222">
        <f>'F. PRESTACIONAL'!E9</f>
        <v>249095</v>
      </c>
      <c r="F18" s="98"/>
    </row>
    <row r="19" spans="1:6" ht="14.4" thickBot="1">
      <c r="A19" s="229"/>
      <c r="B19" s="230"/>
      <c r="C19" s="230"/>
      <c r="D19" s="230"/>
      <c r="F19" s="98"/>
    </row>
    <row r="20" spans="1:6" ht="13.8">
      <c r="A20" s="529" t="s">
        <v>469</v>
      </c>
      <c r="B20" s="530"/>
      <c r="C20" s="530"/>
      <c r="D20" s="531"/>
      <c r="F20" s="98"/>
    </row>
    <row r="21" spans="1:6" ht="13.8">
      <c r="A21" s="525" t="s">
        <v>470</v>
      </c>
      <c r="B21" s="526"/>
      <c r="C21" s="210"/>
      <c r="D21" s="221">
        <f>F10</f>
        <v>189506.28449999998</v>
      </c>
      <c r="F21" s="98"/>
    </row>
    <row r="22" spans="1:6" ht="13.8">
      <c r="A22" s="525" t="s">
        <v>471</v>
      </c>
      <c r="B22" s="526"/>
      <c r="C22" s="210" t="s">
        <v>479</v>
      </c>
      <c r="D22" s="221">
        <f>F9*2</f>
        <v>253997.95199999999</v>
      </c>
      <c r="F22" s="98"/>
    </row>
    <row r="23" spans="1:6" ht="13.8">
      <c r="A23" s="525" t="s">
        <v>472</v>
      </c>
      <c r="B23" s="526"/>
      <c r="C23" s="210" t="s">
        <v>480</v>
      </c>
      <c r="D23" s="221">
        <f>F8+F9</f>
        <v>401453.33475000004</v>
      </c>
      <c r="F23" s="98"/>
    </row>
    <row r="24" spans="1:6" ht="13.8">
      <c r="A24" s="525" t="s">
        <v>488</v>
      </c>
      <c r="B24" s="526"/>
      <c r="C24" s="210" t="s">
        <v>481</v>
      </c>
      <c r="D24" s="221">
        <f>F8+F10</f>
        <v>463960.64324999996</v>
      </c>
      <c r="F24" s="98"/>
    </row>
    <row r="25" spans="1:6" ht="13.8">
      <c r="A25" s="525" t="s">
        <v>473</v>
      </c>
      <c r="B25" s="526"/>
      <c r="C25" s="210" t="s">
        <v>482</v>
      </c>
      <c r="D25" s="221">
        <f>F8+F9+F9</f>
        <v>528452.31075000006</v>
      </c>
      <c r="F25" s="98"/>
    </row>
    <row r="26" spans="1:6" ht="13.8">
      <c r="A26" s="527" t="s">
        <v>474</v>
      </c>
      <c r="B26" s="528"/>
      <c r="C26" s="210" t="s">
        <v>483</v>
      </c>
      <c r="D26" s="221">
        <f>D25+F10</f>
        <v>717958.59525000001</v>
      </c>
      <c r="F26" s="98"/>
    </row>
    <row r="27" spans="1:6" ht="13.8">
      <c r="A27" s="525" t="s">
        <v>475</v>
      </c>
      <c r="B27" s="526"/>
      <c r="C27" s="210" t="s">
        <v>484</v>
      </c>
      <c r="D27" s="221">
        <f>F8+F9+F9+F9</f>
        <v>655451.28675000009</v>
      </c>
      <c r="F27" s="98"/>
    </row>
    <row r="28" spans="1:6" ht="13.8">
      <c r="A28" s="525" t="s">
        <v>476</v>
      </c>
      <c r="B28" s="526"/>
      <c r="C28" s="210" t="s">
        <v>485</v>
      </c>
      <c r="D28" s="221">
        <f>D27+F9</f>
        <v>782450.26275000011</v>
      </c>
      <c r="F28" s="98"/>
    </row>
    <row r="29" spans="1:6" ht="13.8">
      <c r="A29" s="525" t="s">
        <v>477</v>
      </c>
      <c r="B29" s="526"/>
      <c r="C29" s="210" t="s">
        <v>486</v>
      </c>
      <c r="D29" s="221">
        <f>D28+F10</f>
        <v>971956.54725000006</v>
      </c>
      <c r="F29" s="98"/>
    </row>
    <row r="30" spans="1:6" ht="14.4" thickBot="1">
      <c r="A30" s="550" t="s">
        <v>478</v>
      </c>
      <c r="B30" s="551"/>
      <c r="C30" s="210" t="s">
        <v>489</v>
      </c>
      <c r="D30" s="231">
        <f>F8+(F9*6)+F10</f>
        <v>1225954.4992499999</v>
      </c>
      <c r="E30" s="99"/>
      <c r="F30" s="100"/>
    </row>
    <row r="31" spans="1:6">
      <c r="A31" s="482"/>
      <c r="B31" s="483"/>
      <c r="C31" s="483"/>
      <c r="D31" s="484"/>
      <c r="E31" s="544"/>
      <c r="F31" s="545"/>
    </row>
    <row r="32" spans="1:6">
      <c r="A32" s="485"/>
      <c r="B32" s="486"/>
      <c r="C32" s="486"/>
      <c r="D32" s="487"/>
      <c r="E32" s="546"/>
      <c r="F32" s="547"/>
    </row>
    <row r="33" spans="1:6" ht="62.25" customHeight="1">
      <c r="A33" s="485"/>
      <c r="B33" s="486"/>
      <c r="C33" s="486"/>
      <c r="D33" s="487"/>
      <c r="E33" s="546"/>
      <c r="F33" s="547"/>
    </row>
    <row r="34" spans="1:6">
      <c r="A34" s="485"/>
      <c r="B34" s="486"/>
      <c r="C34" s="486"/>
      <c r="D34" s="487"/>
      <c r="E34" s="546"/>
      <c r="F34" s="547"/>
    </row>
    <row r="35" spans="1:6">
      <c r="A35" s="485"/>
      <c r="B35" s="486"/>
      <c r="C35" s="486"/>
      <c r="D35" s="487"/>
      <c r="E35" s="546"/>
      <c r="F35" s="547"/>
    </row>
    <row r="36" spans="1:6" ht="13.8" thickBot="1">
      <c r="A36" s="488"/>
      <c r="B36" s="489"/>
      <c r="C36" s="489"/>
      <c r="D36" s="490"/>
      <c r="E36" s="546"/>
      <c r="F36" s="547"/>
    </row>
  </sheetData>
  <mergeCells count="18">
    <mergeCell ref="E31:F36"/>
    <mergeCell ref="A24:B24"/>
    <mergeCell ref="A27:B27"/>
    <mergeCell ref="A28:B28"/>
    <mergeCell ref="A17:C17"/>
    <mergeCell ref="A18:C18"/>
    <mergeCell ref="A21:B21"/>
    <mergeCell ref="A31:D36"/>
    <mergeCell ref="A29:B29"/>
    <mergeCell ref="A30:B30"/>
    <mergeCell ref="E1:F6"/>
    <mergeCell ref="A25:B25"/>
    <mergeCell ref="A26:B26"/>
    <mergeCell ref="A20:D20"/>
    <mergeCell ref="A16:D16"/>
    <mergeCell ref="A22:B22"/>
    <mergeCell ref="A23:B23"/>
    <mergeCell ref="A1:D6"/>
  </mergeCells>
  <phoneticPr fontId="8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  <headerFooter>
    <oddFooter>&amp;C&amp;F</oddFooter>
  </headerFooter>
  <drawing r:id="rId2"/>
  <legacyDrawingHF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theme="3"/>
  </sheetPr>
  <dimension ref="A1:I66"/>
  <sheetViews>
    <sheetView view="pageBreakPreview" topLeftCell="B1" zoomScale="85" zoomScaleNormal="100" zoomScaleSheetLayoutView="85" workbookViewId="0">
      <selection activeCell="D16" sqref="D16"/>
    </sheetView>
  </sheetViews>
  <sheetFormatPr baseColWidth="10" defaultRowHeight="13.2"/>
  <cols>
    <col min="1" max="1" width="8.44140625" customWidth="1"/>
    <col min="2" max="2" width="54.88671875" customWidth="1"/>
    <col min="3" max="3" width="8.6640625" customWidth="1"/>
    <col min="4" max="4" width="16.6640625" customWidth="1"/>
  </cols>
  <sheetData>
    <row r="1" spans="1:9" s="40" customFormat="1" ht="24.75" customHeight="1">
      <c r="A1" s="552" t="str">
        <f>'PRESUPUESTO DE OBRA'!A1</f>
        <v>CONSTRUCCIÓN DE OBRAS DE MEJORAMIENTO PUENTE VEREDA QUITASOL  MUNICIPIO DE SANTA ROSA DE OSOS -ANTIOQUIA</v>
      </c>
      <c r="B1" s="553"/>
      <c r="C1" s="519"/>
      <c r="D1" s="520"/>
      <c r="E1" s="268"/>
      <c r="F1" s="268"/>
      <c r="G1" s="268"/>
    </row>
    <row r="2" spans="1:9" s="9" customFormat="1" ht="15" customHeight="1">
      <c r="A2" s="554"/>
      <c r="B2" s="555"/>
      <c r="C2" s="521"/>
      <c r="D2" s="522"/>
      <c r="E2" s="268"/>
      <c r="F2" s="268"/>
      <c r="G2" s="268"/>
    </row>
    <row r="3" spans="1:9" s="9" customFormat="1" ht="12.75" customHeight="1">
      <c r="A3" s="554"/>
      <c r="B3" s="555"/>
      <c r="C3" s="521"/>
      <c r="D3" s="522"/>
      <c r="E3" s="268"/>
      <c r="F3" s="268"/>
      <c r="G3" s="268"/>
    </row>
    <row r="4" spans="1:9" s="9" customFormat="1" ht="12.75" customHeight="1">
      <c r="A4" s="554"/>
      <c r="B4" s="555"/>
      <c r="C4" s="521"/>
      <c r="D4" s="522"/>
      <c r="E4" s="268"/>
      <c r="F4" s="268"/>
      <c r="G4" s="268"/>
      <c r="I4"/>
    </row>
    <row r="5" spans="1:9" s="9" customFormat="1" ht="12.75" customHeight="1">
      <c r="A5" s="554"/>
      <c r="B5" s="555"/>
      <c r="C5" s="521"/>
      <c r="D5" s="522"/>
      <c r="E5" s="268"/>
      <c r="F5" s="268"/>
      <c r="G5" s="268"/>
    </row>
    <row r="6" spans="1:9" s="9" customFormat="1" ht="13.5" customHeight="1" thickBot="1">
      <c r="A6" s="556"/>
      <c r="B6" s="557"/>
      <c r="C6" s="523"/>
      <c r="D6" s="524"/>
      <c r="E6" s="268"/>
      <c r="F6" s="268"/>
      <c r="G6" s="268"/>
    </row>
    <row r="7" spans="1:9" ht="15.6">
      <c r="A7" s="198" t="s">
        <v>362</v>
      </c>
      <c r="B7" s="199" t="s">
        <v>363</v>
      </c>
      <c r="C7" s="200" t="s">
        <v>296</v>
      </c>
      <c r="D7" s="201" t="s">
        <v>364</v>
      </c>
    </row>
    <row r="8" spans="1:9" ht="15.6">
      <c r="A8" s="106" t="s">
        <v>365</v>
      </c>
      <c r="B8" s="87" t="s">
        <v>420</v>
      </c>
      <c r="C8" s="88" t="s">
        <v>2</v>
      </c>
      <c r="D8" s="202">
        <v>6500</v>
      </c>
    </row>
    <row r="9" spans="1:9" ht="15.6">
      <c r="A9" s="106" t="s">
        <v>366</v>
      </c>
      <c r="B9" s="89" t="s">
        <v>368</v>
      </c>
      <c r="C9" s="90" t="s">
        <v>369</v>
      </c>
      <c r="D9" s="202">
        <v>200000</v>
      </c>
    </row>
    <row r="10" spans="1:9" ht="15.6">
      <c r="A10" s="106" t="s">
        <v>367</v>
      </c>
      <c r="B10" s="91" t="s">
        <v>371</v>
      </c>
      <c r="C10" s="90" t="s">
        <v>369</v>
      </c>
      <c r="D10" s="202">
        <v>110000</v>
      </c>
    </row>
    <row r="11" spans="1:9" ht="15.6">
      <c r="A11" s="106" t="s">
        <v>370</v>
      </c>
      <c r="B11" s="140" t="s">
        <v>419</v>
      </c>
      <c r="C11" s="90" t="s">
        <v>369</v>
      </c>
      <c r="D11" s="202">
        <v>215000</v>
      </c>
    </row>
    <row r="12" spans="1:9" ht="15.6">
      <c r="A12" s="106" t="s">
        <v>372</v>
      </c>
      <c r="B12" s="89" t="s">
        <v>377</v>
      </c>
      <c r="C12" s="93" t="s">
        <v>294</v>
      </c>
      <c r="D12" s="202">
        <v>4202</v>
      </c>
    </row>
    <row r="13" spans="1:9" ht="15.6">
      <c r="A13" s="106" t="s">
        <v>373</v>
      </c>
      <c r="B13" s="89" t="s">
        <v>378</v>
      </c>
      <c r="C13" s="93" t="s">
        <v>294</v>
      </c>
      <c r="D13" s="202">
        <v>3361</v>
      </c>
    </row>
    <row r="14" spans="1:9" ht="15.6">
      <c r="A14" s="106" t="s">
        <v>374</v>
      </c>
      <c r="B14" s="87" t="s">
        <v>375</v>
      </c>
      <c r="C14" s="88" t="s">
        <v>2</v>
      </c>
      <c r="D14" s="202">
        <f>41176/50</f>
        <v>823.52</v>
      </c>
    </row>
    <row r="15" spans="1:9" ht="15.6">
      <c r="A15" s="106"/>
      <c r="B15" s="87" t="s">
        <v>551</v>
      </c>
      <c r="C15" s="88" t="s">
        <v>8</v>
      </c>
      <c r="D15" s="202">
        <f>486675/6</f>
        <v>81112.5</v>
      </c>
    </row>
    <row r="16" spans="1:9" ht="15.6">
      <c r="A16" s="106"/>
      <c r="B16" s="87" t="s">
        <v>552</v>
      </c>
      <c r="C16" s="88" t="s">
        <v>8</v>
      </c>
      <c r="D16" s="202">
        <v>129118</v>
      </c>
    </row>
    <row r="17" spans="1:4" ht="15.6">
      <c r="A17" s="106"/>
      <c r="B17" s="87"/>
      <c r="C17" s="88"/>
      <c r="D17" s="202"/>
    </row>
    <row r="18" spans="1:4" ht="15.6">
      <c r="A18" s="106"/>
      <c r="B18" s="87"/>
      <c r="C18" s="88"/>
      <c r="D18" s="202"/>
    </row>
    <row r="19" spans="1:4" ht="15.6">
      <c r="A19" s="106"/>
      <c r="B19" s="87"/>
      <c r="C19" s="88"/>
      <c r="D19" s="202"/>
    </row>
    <row r="20" spans="1:4" ht="15.6">
      <c r="A20" s="106"/>
      <c r="B20" s="87"/>
      <c r="C20" s="88"/>
      <c r="D20" s="202"/>
    </row>
    <row r="21" spans="1:4" ht="15.6">
      <c r="A21" s="106"/>
      <c r="B21" s="87"/>
      <c r="C21" s="88"/>
      <c r="D21" s="202"/>
    </row>
    <row r="22" spans="1:4" ht="15.6">
      <c r="A22" s="106"/>
      <c r="B22" s="92"/>
      <c r="C22" s="90"/>
      <c r="D22" s="202"/>
    </row>
    <row r="23" spans="1:4" ht="15.6">
      <c r="A23" s="106"/>
      <c r="B23" s="92"/>
      <c r="C23" s="90"/>
      <c r="D23" s="202"/>
    </row>
    <row r="24" spans="1:4" ht="15.6">
      <c r="A24" s="106"/>
      <c r="B24" s="92"/>
      <c r="C24" s="90"/>
      <c r="D24" s="202"/>
    </row>
    <row r="25" spans="1:4" ht="15.6">
      <c r="A25" s="106"/>
      <c r="B25" s="89"/>
      <c r="C25" s="93"/>
      <c r="D25" s="202"/>
    </row>
    <row r="26" spans="1:4" ht="15.6">
      <c r="A26" s="106"/>
      <c r="B26" s="89"/>
      <c r="C26" s="93"/>
      <c r="D26" s="202"/>
    </row>
    <row r="27" spans="1:4" ht="15.6">
      <c r="A27" s="106"/>
      <c r="B27" s="89"/>
      <c r="C27" s="93"/>
      <c r="D27" s="202"/>
    </row>
    <row r="28" spans="1:4" ht="15.6">
      <c r="A28" s="106"/>
      <c r="B28" s="94"/>
      <c r="C28" s="95"/>
      <c r="D28" s="202"/>
    </row>
    <row r="29" spans="1:4" ht="15.6">
      <c r="A29" s="106"/>
      <c r="B29" s="94"/>
      <c r="C29" s="88"/>
      <c r="D29" s="202"/>
    </row>
    <row r="30" spans="1:4" ht="15.6">
      <c r="A30" s="106"/>
      <c r="B30" s="89"/>
      <c r="C30" s="93"/>
      <c r="D30" s="202"/>
    </row>
    <row r="31" spans="1:4" ht="15.6">
      <c r="A31" s="106"/>
      <c r="B31" s="89"/>
      <c r="C31" s="93"/>
      <c r="D31" s="202"/>
    </row>
    <row r="32" spans="1:4" ht="15.6">
      <c r="A32" s="106"/>
      <c r="B32" s="89"/>
      <c r="C32" s="93"/>
      <c r="D32" s="202"/>
    </row>
    <row r="33" spans="1:4" ht="15.6">
      <c r="A33" s="106"/>
      <c r="B33" s="89"/>
      <c r="C33" s="93"/>
      <c r="D33" s="202"/>
    </row>
    <row r="34" spans="1:4" ht="15.6">
      <c r="A34" s="106"/>
      <c r="B34" s="232"/>
      <c r="C34" s="93"/>
      <c r="D34" s="202"/>
    </row>
    <row r="35" spans="1:4" ht="15.6">
      <c r="A35" s="106"/>
      <c r="B35" s="89"/>
      <c r="C35" s="93"/>
      <c r="D35" s="202"/>
    </row>
    <row r="36" spans="1:4" ht="15.6">
      <c r="A36" s="106"/>
      <c r="B36" s="89"/>
      <c r="C36" s="93"/>
      <c r="D36" s="202"/>
    </row>
    <row r="37" spans="1:4" ht="15.6">
      <c r="A37" s="106"/>
      <c r="B37" s="89"/>
      <c r="C37" s="93"/>
      <c r="D37" s="202"/>
    </row>
    <row r="38" spans="1:4" ht="15.6">
      <c r="A38" s="106"/>
      <c r="B38" s="89"/>
      <c r="C38" s="93"/>
      <c r="D38" s="202"/>
    </row>
    <row r="39" spans="1:4" ht="15.6">
      <c r="A39" s="106"/>
      <c r="B39" s="89"/>
      <c r="C39" s="93"/>
      <c r="D39" s="202"/>
    </row>
    <row r="40" spans="1:4" ht="15.6">
      <c r="A40" s="106"/>
      <c r="B40" s="89"/>
      <c r="C40" s="93"/>
      <c r="D40" s="202"/>
    </row>
    <row r="41" spans="1:4" ht="15.6">
      <c r="A41" s="106"/>
      <c r="B41" s="89"/>
      <c r="C41" s="93"/>
      <c r="D41" s="202"/>
    </row>
    <row r="42" spans="1:4" ht="15.6">
      <c r="A42" s="106"/>
      <c r="B42" s="232"/>
      <c r="C42" s="93"/>
      <c r="D42" s="202"/>
    </row>
    <row r="43" spans="1:4" ht="15.6">
      <c r="A43" s="106"/>
      <c r="B43" s="89"/>
      <c r="C43" s="93"/>
      <c r="D43" s="202"/>
    </row>
    <row r="44" spans="1:4" ht="15.6">
      <c r="A44" s="106"/>
      <c r="B44" s="89"/>
      <c r="C44" s="93"/>
      <c r="D44" s="202"/>
    </row>
    <row r="45" spans="1:4" ht="15.6">
      <c r="A45" s="106"/>
      <c r="B45" s="89"/>
      <c r="C45" s="93"/>
      <c r="D45" s="202"/>
    </row>
    <row r="46" spans="1:4" ht="15.6">
      <c r="A46" s="106"/>
      <c r="B46" s="89"/>
      <c r="C46" s="93"/>
      <c r="D46" s="202"/>
    </row>
    <row r="47" spans="1:4" ht="15.6">
      <c r="A47" s="106"/>
      <c r="B47" s="96"/>
      <c r="C47" s="93"/>
      <c r="D47" s="202"/>
    </row>
    <row r="48" spans="1:4" ht="15.6">
      <c r="A48" s="106"/>
      <c r="B48" s="96"/>
      <c r="C48" s="93"/>
      <c r="D48" s="202"/>
    </row>
    <row r="49" spans="1:4" ht="15.6">
      <c r="A49" s="106"/>
      <c r="B49" s="96"/>
      <c r="C49" s="93"/>
      <c r="D49" s="202"/>
    </row>
    <row r="50" spans="1:4" ht="15.6">
      <c r="A50" s="106"/>
      <c r="B50" s="96"/>
      <c r="C50" s="93"/>
      <c r="D50" s="202"/>
    </row>
    <row r="51" spans="1:4" ht="15.6">
      <c r="A51" s="106"/>
      <c r="B51" s="96"/>
      <c r="C51" s="93"/>
      <c r="D51" s="202"/>
    </row>
    <row r="52" spans="1:4" ht="15.6">
      <c r="A52" s="106"/>
      <c r="B52" s="89"/>
      <c r="C52" s="93"/>
      <c r="D52" s="202"/>
    </row>
    <row r="53" spans="1:4" ht="15.6">
      <c r="A53" s="106"/>
      <c r="B53" s="89"/>
      <c r="C53" s="93"/>
      <c r="D53" s="202"/>
    </row>
    <row r="54" spans="1:4" ht="15.6">
      <c r="A54" s="106"/>
      <c r="B54" s="232"/>
      <c r="C54" s="93"/>
      <c r="D54" s="202"/>
    </row>
    <row r="55" spans="1:4" ht="15.6">
      <c r="A55" s="106"/>
      <c r="B55" s="89"/>
      <c r="C55" s="93"/>
      <c r="D55" s="202"/>
    </row>
    <row r="56" spans="1:4" ht="15.6">
      <c r="A56" s="106"/>
      <c r="B56" s="96"/>
      <c r="C56" s="95"/>
      <c r="D56" s="202"/>
    </row>
    <row r="57" spans="1:4" ht="15.6">
      <c r="A57" s="106"/>
      <c r="B57" s="96"/>
      <c r="C57" s="95"/>
      <c r="D57" s="202"/>
    </row>
    <row r="58" spans="1:4" ht="15.6">
      <c r="A58" s="106"/>
      <c r="B58" s="232"/>
      <c r="C58" s="93"/>
      <c r="D58" s="202"/>
    </row>
    <row r="59" spans="1:4" ht="15.6">
      <c r="A59" s="106"/>
      <c r="B59" s="232"/>
      <c r="C59" s="93"/>
      <c r="D59" s="202"/>
    </row>
    <row r="60" spans="1:4" ht="15.6">
      <c r="A60" s="106"/>
      <c r="B60" s="232"/>
      <c r="C60" s="93"/>
      <c r="D60" s="202"/>
    </row>
    <row r="61" spans="1:4" ht="16.2" thickBot="1">
      <c r="A61" s="106"/>
      <c r="B61" s="274"/>
      <c r="C61" s="93"/>
      <c r="D61" s="202"/>
    </row>
    <row r="62" spans="1:4" ht="18" customHeight="1">
      <c r="A62" s="482"/>
      <c r="B62" s="484"/>
      <c r="C62" s="544"/>
      <c r="D62" s="558"/>
    </row>
    <row r="63" spans="1:4" ht="18" customHeight="1">
      <c r="A63" s="485"/>
      <c r="B63" s="487"/>
      <c r="C63" s="546"/>
      <c r="D63" s="559"/>
    </row>
    <row r="64" spans="1:4" ht="44.25" customHeight="1">
      <c r="A64" s="485"/>
      <c r="B64" s="487"/>
      <c r="C64" s="546"/>
      <c r="D64" s="559"/>
    </row>
    <row r="65" spans="1:4" ht="18" customHeight="1">
      <c r="A65" s="485"/>
      <c r="B65" s="487"/>
      <c r="C65" s="546"/>
      <c r="D65" s="559"/>
    </row>
    <row r="66" spans="1:4" ht="18" customHeight="1" thickBot="1">
      <c r="A66" s="488"/>
      <c r="B66" s="490"/>
      <c r="C66" s="560"/>
      <c r="D66" s="561"/>
    </row>
  </sheetData>
  <mergeCells count="4">
    <mergeCell ref="A1:B6"/>
    <mergeCell ref="C1:D6"/>
    <mergeCell ref="A62:B66"/>
    <mergeCell ref="C62:D66"/>
  </mergeCells>
  <phoneticPr fontId="8" type="noConversion"/>
  <pageMargins left="0.70866141732283472" right="0.70866141732283472" top="0.74803149606299213" bottom="0.74803149606299213" header="0.31496062992125984" footer="0.31496062992125984"/>
  <pageSetup paperSize="9" scale="9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theme="3"/>
  </sheetPr>
  <dimension ref="A1:I27"/>
  <sheetViews>
    <sheetView view="pageBreakPreview" zoomScaleNormal="100" zoomScaleSheetLayoutView="100" workbookViewId="0">
      <selection activeCell="D9" sqref="D9"/>
    </sheetView>
  </sheetViews>
  <sheetFormatPr baseColWidth="10" defaultRowHeight="13.2"/>
  <cols>
    <col min="1" max="1" width="8.44140625" customWidth="1"/>
    <col min="2" max="2" width="54.88671875" customWidth="1"/>
    <col min="3" max="3" width="11.44140625" customWidth="1"/>
    <col min="4" max="4" width="16.6640625" customWidth="1"/>
  </cols>
  <sheetData>
    <row r="1" spans="1:9" s="40" customFormat="1" ht="24.75" customHeight="1">
      <c r="A1" s="552" t="str">
        <f>'PRESUPUESTO DE OBRA'!A1</f>
        <v>CONSTRUCCIÓN DE OBRAS DE MEJORAMIENTO PUENTE VEREDA QUITASOL  MUNICIPIO DE SANTA ROSA DE OSOS -ANTIOQUIA</v>
      </c>
      <c r="B1" s="553"/>
      <c r="C1" s="519"/>
      <c r="D1" s="520"/>
      <c r="E1" s="268"/>
      <c r="F1" s="268"/>
      <c r="G1" s="268"/>
    </row>
    <row r="2" spans="1:9" s="9" customFormat="1" ht="15" customHeight="1">
      <c r="A2" s="554"/>
      <c r="B2" s="555"/>
      <c r="C2" s="521"/>
      <c r="D2" s="522"/>
      <c r="E2" s="268"/>
      <c r="F2" s="268"/>
      <c r="G2" s="268"/>
    </row>
    <row r="3" spans="1:9" s="9" customFormat="1" ht="12.75" customHeight="1">
      <c r="A3" s="554"/>
      <c r="B3" s="555"/>
      <c r="C3" s="521"/>
      <c r="D3" s="522"/>
      <c r="E3" s="268"/>
      <c r="F3" s="268"/>
      <c r="G3" s="268"/>
    </row>
    <row r="4" spans="1:9" s="9" customFormat="1" ht="12.75" customHeight="1">
      <c r="A4" s="554"/>
      <c r="B4" s="555"/>
      <c r="C4" s="521"/>
      <c r="D4" s="522"/>
      <c r="E4" s="268"/>
      <c r="F4" s="268"/>
      <c r="G4" s="268"/>
      <c r="I4"/>
    </row>
    <row r="5" spans="1:9" s="9" customFormat="1" ht="12.75" customHeight="1">
      <c r="A5" s="554"/>
      <c r="B5" s="555"/>
      <c r="C5" s="521"/>
      <c r="D5" s="522"/>
      <c r="E5" s="268"/>
      <c r="F5" s="268"/>
      <c r="G5" s="268"/>
    </row>
    <row r="6" spans="1:9" s="9" customFormat="1" ht="13.5" customHeight="1" thickBot="1">
      <c r="A6" s="556"/>
      <c r="B6" s="557"/>
      <c r="C6" s="523"/>
      <c r="D6" s="524"/>
      <c r="E6" s="268"/>
      <c r="F6" s="268"/>
      <c r="G6" s="268"/>
    </row>
    <row r="7" spans="1:9" ht="16.2" thickBot="1">
      <c r="A7" s="236" t="s">
        <v>362</v>
      </c>
      <c r="B7" s="237" t="s">
        <v>310</v>
      </c>
      <c r="C7" s="238" t="s">
        <v>296</v>
      </c>
      <c r="D7" s="239" t="s">
        <v>364</v>
      </c>
    </row>
    <row r="8" spans="1:9" ht="15.6">
      <c r="A8" s="240" t="s">
        <v>490</v>
      </c>
      <c r="B8" s="241" t="s">
        <v>361</v>
      </c>
      <c r="C8" s="242" t="s">
        <v>508</v>
      </c>
      <c r="D8" s="243">
        <v>150000</v>
      </c>
    </row>
    <row r="9" spans="1:9" ht="15.6">
      <c r="A9" s="233" t="s">
        <v>491</v>
      </c>
      <c r="B9" s="87" t="s">
        <v>182</v>
      </c>
      <c r="C9" s="235" t="s">
        <v>508</v>
      </c>
      <c r="D9" s="234">
        <v>165000</v>
      </c>
    </row>
    <row r="10" spans="1:9" ht="15.6">
      <c r="A10" s="233" t="s">
        <v>492</v>
      </c>
      <c r="B10" s="232" t="s">
        <v>501</v>
      </c>
      <c r="C10" s="235" t="s">
        <v>508</v>
      </c>
      <c r="D10" s="234">
        <v>100000</v>
      </c>
    </row>
    <row r="11" spans="1:9" ht="15.6">
      <c r="A11" s="233" t="s">
        <v>493</v>
      </c>
      <c r="B11" s="140" t="s">
        <v>418</v>
      </c>
      <c r="C11" s="235" t="s">
        <v>508</v>
      </c>
      <c r="D11" s="234">
        <v>70000</v>
      </c>
    </row>
    <row r="12" spans="1:9" ht="15.6">
      <c r="A12" s="233" t="s">
        <v>494</v>
      </c>
      <c r="B12" s="140" t="s">
        <v>502</v>
      </c>
      <c r="C12" s="235" t="s">
        <v>508</v>
      </c>
      <c r="D12" s="234">
        <v>85000</v>
      </c>
    </row>
    <row r="13" spans="1:9" ht="15.6">
      <c r="A13" s="233" t="s">
        <v>495</v>
      </c>
      <c r="B13" s="87" t="s">
        <v>504</v>
      </c>
      <c r="C13" s="235" t="s">
        <v>509</v>
      </c>
      <c r="D13" s="234">
        <v>79000</v>
      </c>
    </row>
    <row r="14" spans="1:9" ht="15.6">
      <c r="A14" s="233" t="s">
        <v>496</v>
      </c>
      <c r="B14" s="87" t="s">
        <v>503</v>
      </c>
      <c r="C14" s="235" t="s">
        <v>509</v>
      </c>
      <c r="D14" s="234">
        <v>50000</v>
      </c>
    </row>
    <row r="15" spans="1:9" ht="15.6">
      <c r="A15" s="233" t="s">
        <v>497</v>
      </c>
      <c r="B15" s="87" t="s">
        <v>505</v>
      </c>
      <c r="C15" s="235" t="s">
        <v>509</v>
      </c>
      <c r="D15" s="234">
        <v>60000</v>
      </c>
    </row>
    <row r="16" spans="1:9" ht="15.6">
      <c r="A16" s="233" t="s">
        <v>498</v>
      </c>
      <c r="B16" s="87" t="s">
        <v>506</v>
      </c>
      <c r="C16" s="235" t="s">
        <v>509</v>
      </c>
      <c r="D16" s="234">
        <v>45000</v>
      </c>
    </row>
    <row r="17" spans="1:4" ht="15.6">
      <c r="A17" s="233" t="s">
        <v>499</v>
      </c>
      <c r="B17" s="87" t="s">
        <v>507</v>
      </c>
      <c r="C17" s="235" t="s">
        <v>508</v>
      </c>
      <c r="D17" s="234">
        <v>60000</v>
      </c>
    </row>
    <row r="18" spans="1:4" ht="15.6">
      <c r="A18" s="233" t="s">
        <v>500</v>
      </c>
      <c r="B18" s="87" t="s">
        <v>319</v>
      </c>
      <c r="C18" s="235" t="s">
        <v>509</v>
      </c>
      <c r="D18" s="234">
        <v>65000</v>
      </c>
    </row>
    <row r="19" spans="1:4" ht="15.6">
      <c r="A19" s="233" t="s">
        <v>511</v>
      </c>
      <c r="B19" s="87" t="s">
        <v>510</v>
      </c>
      <c r="C19" s="235" t="s">
        <v>509</v>
      </c>
      <c r="D19" s="234">
        <v>45000</v>
      </c>
    </row>
    <row r="20" spans="1:4" ht="15.6">
      <c r="A20" s="233"/>
      <c r="B20" s="87"/>
      <c r="C20" s="88"/>
      <c r="D20" s="234"/>
    </row>
    <row r="21" spans="1:4" ht="15.6">
      <c r="A21" s="233"/>
      <c r="B21" s="87"/>
      <c r="C21" s="88"/>
      <c r="D21" s="234"/>
    </row>
    <row r="22" spans="1:4" ht="16.2" thickBot="1">
      <c r="A22" s="233"/>
      <c r="B22" s="87"/>
      <c r="C22" s="88"/>
      <c r="D22" s="234"/>
    </row>
    <row r="23" spans="1:4">
      <c r="A23" s="482"/>
      <c r="B23" s="484"/>
      <c r="C23" s="544"/>
      <c r="D23" s="558"/>
    </row>
    <row r="24" spans="1:4" ht="66" customHeight="1">
      <c r="A24" s="485"/>
      <c r="B24" s="487"/>
      <c r="C24" s="546"/>
      <c r="D24" s="559"/>
    </row>
    <row r="25" spans="1:4">
      <c r="A25" s="485"/>
      <c r="B25" s="487"/>
      <c r="C25" s="546"/>
      <c r="D25" s="559"/>
    </row>
    <row r="26" spans="1:4">
      <c r="A26" s="485"/>
      <c r="B26" s="487"/>
      <c r="C26" s="546"/>
      <c r="D26" s="559"/>
    </row>
    <row r="27" spans="1:4" ht="13.8" thickBot="1">
      <c r="A27" s="488"/>
      <c r="B27" s="490"/>
      <c r="C27" s="560"/>
      <c r="D27" s="561"/>
    </row>
  </sheetData>
  <mergeCells count="4">
    <mergeCell ref="A23:B27"/>
    <mergeCell ref="C23:D27"/>
    <mergeCell ref="A1:B6"/>
    <mergeCell ref="C1:D6"/>
  </mergeCells>
  <pageMargins left="0.70866141732283472" right="0.70866141732283472" top="0.74803149606299213" bottom="0.74803149606299213" header="0.31496062992125984" footer="0.31496062992125984"/>
  <pageSetup paperSize="9" scale="96" orientation="portrait" r:id="rId1"/>
  <headerFooter>
    <oddFooter>&amp;C&amp;F</oddFooter>
  </headerFooter>
  <drawing r:id="rId2"/>
  <legacyDrawingHF r:id="rId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theme="3"/>
  </sheetPr>
  <dimension ref="A1:I96"/>
  <sheetViews>
    <sheetView view="pageBreakPreview" zoomScale="115" zoomScaleNormal="100" zoomScaleSheetLayoutView="115" workbookViewId="0">
      <selection activeCell="E56" sqref="E56"/>
    </sheetView>
  </sheetViews>
  <sheetFormatPr baseColWidth="10" defaultRowHeight="13.2"/>
  <cols>
    <col min="1" max="1" width="22.109375" customWidth="1"/>
    <col min="2" max="2" width="12.33203125" customWidth="1"/>
    <col min="3" max="3" width="15.44140625" bestFit="1" customWidth="1"/>
    <col min="4" max="4" width="15.44140625" customWidth="1"/>
    <col min="5" max="5" width="7" customWidth="1"/>
    <col min="6" max="6" width="13.109375" bestFit="1" customWidth="1"/>
  </cols>
  <sheetData>
    <row r="1" spans="1:9" s="40" customFormat="1" ht="15" customHeight="1">
      <c r="A1" s="564" t="str">
        <f>'PRESUPUESTO DE OBRA'!A1</f>
        <v>CONSTRUCCIÓN DE OBRAS DE MEJORAMIENTO PUENTE VEREDA QUITASOL  MUNICIPIO DE SANTA ROSA DE OSOS -ANTIOQUIA</v>
      </c>
      <c r="B1" s="565"/>
      <c r="C1" s="565"/>
      <c r="D1" s="566"/>
      <c r="E1" s="519"/>
      <c r="F1" s="520"/>
      <c r="G1" s="268"/>
    </row>
    <row r="2" spans="1:9" s="9" customFormat="1" ht="15" customHeight="1">
      <c r="A2" s="567"/>
      <c r="B2" s="568"/>
      <c r="C2" s="568"/>
      <c r="D2" s="569"/>
      <c r="E2" s="521"/>
      <c r="F2" s="522"/>
      <c r="G2" s="268"/>
    </row>
    <row r="3" spans="1:9" s="9" customFormat="1" ht="12.75" customHeight="1">
      <c r="A3" s="567"/>
      <c r="B3" s="568"/>
      <c r="C3" s="568"/>
      <c r="D3" s="569"/>
      <c r="E3" s="521"/>
      <c r="F3" s="522"/>
      <c r="G3" s="268"/>
    </row>
    <row r="4" spans="1:9" s="9" customFormat="1" ht="12.75" customHeight="1">
      <c r="A4" s="567"/>
      <c r="B4" s="568"/>
      <c r="C4" s="568"/>
      <c r="D4" s="569"/>
      <c r="E4" s="521"/>
      <c r="F4" s="522"/>
      <c r="G4" s="268"/>
      <c r="I4"/>
    </row>
    <row r="5" spans="1:9" s="9" customFormat="1" ht="12.75" customHeight="1">
      <c r="A5" s="567"/>
      <c r="B5" s="568"/>
      <c r="C5" s="568"/>
      <c r="D5" s="569"/>
      <c r="E5" s="521"/>
      <c r="F5" s="522"/>
      <c r="G5" s="268"/>
    </row>
    <row r="6" spans="1:9" s="9" customFormat="1" ht="13.5" customHeight="1" thickBot="1">
      <c r="A6" s="570"/>
      <c r="B6" s="571"/>
      <c r="C6" s="571"/>
      <c r="D6" s="572"/>
      <c r="E6" s="523"/>
      <c r="F6" s="524"/>
      <c r="G6" s="268"/>
    </row>
    <row r="7" spans="1:9" ht="14.4" thickBot="1">
      <c r="A7" s="573" t="s">
        <v>379</v>
      </c>
      <c r="B7" s="574"/>
      <c r="C7" s="574"/>
      <c r="D7" s="574"/>
      <c r="E7" s="574"/>
      <c r="F7" s="251"/>
    </row>
    <row r="8" spans="1:9" ht="14.4" thickBot="1">
      <c r="A8" s="107"/>
      <c r="B8" s="108"/>
      <c r="C8" s="109"/>
      <c r="D8" s="109"/>
      <c r="E8" s="109"/>
      <c r="F8" s="110"/>
    </row>
    <row r="9" spans="1:9" ht="14.4" thickBot="1">
      <c r="A9" s="575" t="s">
        <v>380</v>
      </c>
      <c r="B9" s="248"/>
      <c r="C9" s="249" t="s">
        <v>381</v>
      </c>
      <c r="D9" s="250" t="s">
        <v>382</v>
      </c>
      <c r="E9" s="109"/>
      <c r="F9" s="110"/>
    </row>
    <row r="10" spans="1:9" ht="13.8">
      <c r="A10" s="576"/>
      <c r="B10" s="267" t="s">
        <v>2</v>
      </c>
      <c r="C10" s="244">
        <v>52154</v>
      </c>
      <c r="D10" s="245">
        <f>C10/50</f>
        <v>1043.08</v>
      </c>
      <c r="E10" s="109"/>
      <c r="F10" s="110"/>
    </row>
    <row r="11" spans="1:9" ht="27.6">
      <c r="A11" s="265" t="s">
        <v>383</v>
      </c>
      <c r="B11" s="246" t="s">
        <v>384</v>
      </c>
      <c r="C11" s="112"/>
      <c r="D11" s="122">
        <v>188000</v>
      </c>
      <c r="E11" s="109"/>
      <c r="F11" s="110"/>
    </row>
    <row r="12" spans="1:9" ht="27.6">
      <c r="A12" s="265" t="s">
        <v>385</v>
      </c>
      <c r="B12" s="246" t="s">
        <v>384</v>
      </c>
      <c r="C12" s="112"/>
      <c r="D12" s="122">
        <v>238000</v>
      </c>
      <c r="E12" s="109"/>
      <c r="F12" s="110"/>
    </row>
    <row r="13" spans="1:9" ht="13.8">
      <c r="A13" s="265" t="s">
        <v>386</v>
      </c>
      <c r="B13" s="246" t="s">
        <v>384</v>
      </c>
      <c r="C13" s="112"/>
      <c r="D13" s="122">
        <v>318000</v>
      </c>
      <c r="E13" s="109"/>
      <c r="F13" s="110"/>
    </row>
    <row r="14" spans="1:9" ht="14.4" thickBot="1">
      <c r="A14" s="266" t="s">
        <v>387</v>
      </c>
      <c r="B14" s="247" t="s">
        <v>388</v>
      </c>
      <c r="C14" s="123"/>
      <c r="D14" s="124">
        <v>75</v>
      </c>
      <c r="E14" s="109"/>
      <c r="F14" s="110"/>
    </row>
    <row r="15" spans="1:9" ht="14.4" thickBot="1">
      <c r="A15" s="107"/>
      <c r="B15" s="108"/>
      <c r="C15" s="109"/>
      <c r="D15" s="109"/>
      <c r="E15" s="109"/>
      <c r="F15" s="110"/>
    </row>
    <row r="16" spans="1:9" ht="15" thickBot="1">
      <c r="A16" s="252" t="s">
        <v>389</v>
      </c>
      <c r="B16" s="253"/>
      <c r="C16" s="254"/>
      <c r="D16" s="254"/>
      <c r="E16" s="254"/>
      <c r="F16" s="251"/>
    </row>
    <row r="17" spans="1:6" ht="13.8">
      <c r="A17" s="113" t="s">
        <v>390</v>
      </c>
      <c r="B17" s="125" t="s">
        <v>296</v>
      </c>
      <c r="C17" s="125" t="s">
        <v>321</v>
      </c>
      <c r="D17" s="125" t="s">
        <v>391</v>
      </c>
      <c r="E17" s="577" t="s">
        <v>392</v>
      </c>
      <c r="F17" s="578"/>
    </row>
    <row r="18" spans="1:6" ht="13.8">
      <c r="A18" s="114" t="s">
        <v>393</v>
      </c>
      <c r="B18" s="111" t="s">
        <v>2</v>
      </c>
      <c r="C18" s="111">
        <v>364</v>
      </c>
      <c r="D18" s="112">
        <f>D10</f>
        <v>1043.08</v>
      </c>
      <c r="E18" s="562">
        <f>+ROUND(D18*C18,0)</f>
        <v>379681</v>
      </c>
      <c r="F18" s="563"/>
    </row>
    <row r="19" spans="1:6" ht="13.8">
      <c r="A19" s="114" t="s">
        <v>368</v>
      </c>
      <c r="B19" s="111" t="s">
        <v>384</v>
      </c>
      <c r="C19" s="111">
        <v>1.1599999999999999</v>
      </c>
      <c r="D19" s="112">
        <f>D11</f>
        <v>188000</v>
      </c>
      <c r="E19" s="562">
        <f>+ROUND(D19*C19,0)</f>
        <v>218080</v>
      </c>
      <c r="F19" s="563"/>
    </row>
    <row r="20" spans="1:6" ht="14.4" thickBot="1">
      <c r="A20" s="119" t="s">
        <v>394</v>
      </c>
      <c r="B20" s="120" t="s">
        <v>388</v>
      </c>
      <c r="C20" s="120">
        <v>220</v>
      </c>
      <c r="D20" s="121">
        <f>D14</f>
        <v>75</v>
      </c>
      <c r="E20" s="579">
        <f>+ROUND(D20*C20,0)</f>
        <v>16500</v>
      </c>
      <c r="F20" s="580"/>
    </row>
    <row r="21" spans="1:6" ht="14.4" thickBot="1">
      <c r="A21" s="581" t="s">
        <v>295</v>
      </c>
      <c r="B21" s="582"/>
      <c r="C21" s="582"/>
      <c r="D21" s="582"/>
      <c r="E21" s="583">
        <f>SUM(E18:E20)</f>
        <v>614261</v>
      </c>
      <c r="F21" s="584"/>
    </row>
    <row r="22" spans="1:6" ht="14.4" thickBot="1">
      <c r="A22" s="107"/>
      <c r="B22" s="108"/>
      <c r="C22" s="109"/>
      <c r="D22" s="109"/>
      <c r="E22" s="109"/>
      <c r="F22" s="110"/>
    </row>
    <row r="23" spans="1:6" ht="15" thickBot="1">
      <c r="A23" s="252" t="s">
        <v>395</v>
      </c>
      <c r="B23" s="253"/>
      <c r="C23" s="254"/>
      <c r="D23" s="254"/>
      <c r="E23" s="254"/>
      <c r="F23" s="251"/>
    </row>
    <row r="24" spans="1:6" ht="13.8">
      <c r="A24" s="113" t="s">
        <v>390</v>
      </c>
      <c r="B24" s="125" t="s">
        <v>296</v>
      </c>
      <c r="C24" s="125" t="s">
        <v>321</v>
      </c>
      <c r="D24" s="125" t="s">
        <v>391</v>
      </c>
      <c r="E24" s="577" t="s">
        <v>392</v>
      </c>
      <c r="F24" s="578"/>
    </row>
    <row r="25" spans="1:6" ht="13.8">
      <c r="A25" s="114" t="s">
        <v>393</v>
      </c>
      <c r="B25" s="111" t="s">
        <v>2</v>
      </c>
      <c r="C25" s="111">
        <v>302</v>
      </c>
      <c r="D25" s="112">
        <f>D10</f>
        <v>1043.08</v>
      </c>
      <c r="E25" s="562">
        <f>+ROUND(D25*C25,0)</f>
        <v>315010</v>
      </c>
      <c r="F25" s="563"/>
    </row>
    <row r="26" spans="1:6" ht="13.8">
      <c r="A26" s="114" t="s">
        <v>368</v>
      </c>
      <c r="B26" s="111" t="s">
        <v>384</v>
      </c>
      <c r="C26" s="111">
        <v>1.2</v>
      </c>
      <c r="D26" s="112">
        <f>D11</f>
        <v>188000</v>
      </c>
      <c r="E26" s="562">
        <f>+ROUND(D26*C26,0)</f>
        <v>225600</v>
      </c>
      <c r="F26" s="563"/>
    </row>
    <row r="27" spans="1:6" ht="14.4" thickBot="1">
      <c r="A27" s="119" t="s">
        <v>394</v>
      </c>
      <c r="B27" s="120" t="s">
        <v>388</v>
      </c>
      <c r="C27" s="120">
        <v>182</v>
      </c>
      <c r="D27" s="121">
        <f>+D14</f>
        <v>75</v>
      </c>
      <c r="E27" s="579">
        <f>+ROUND(D27*C27,0)</f>
        <v>13650</v>
      </c>
      <c r="F27" s="580"/>
    </row>
    <row r="28" spans="1:6" ht="14.4" thickBot="1">
      <c r="A28" s="581" t="s">
        <v>295</v>
      </c>
      <c r="B28" s="582"/>
      <c r="C28" s="582"/>
      <c r="D28" s="582"/>
      <c r="E28" s="583">
        <f>SUM(E25:E27)</f>
        <v>554260</v>
      </c>
      <c r="F28" s="584"/>
    </row>
    <row r="29" spans="1:6" ht="14.4" thickBot="1">
      <c r="A29" s="107"/>
      <c r="B29" s="108"/>
      <c r="C29" s="109"/>
      <c r="D29" s="109"/>
      <c r="E29" s="109"/>
      <c r="F29" s="110"/>
    </row>
    <row r="30" spans="1:6" ht="15" thickBot="1">
      <c r="A30" s="252" t="s">
        <v>396</v>
      </c>
      <c r="B30" s="253" t="s">
        <v>397</v>
      </c>
      <c r="C30" s="254"/>
      <c r="D30" s="254"/>
      <c r="E30" s="254"/>
      <c r="F30" s="251"/>
    </row>
    <row r="31" spans="1:6" ht="13.8">
      <c r="A31" s="113" t="s">
        <v>390</v>
      </c>
      <c r="B31" s="125" t="s">
        <v>296</v>
      </c>
      <c r="C31" s="125" t="s">
        <v>321</v>
      </c>
      <c r="D31" s="125" t="s">
        <v>391</v>
      </c>
      <c r="E31" s="577" t="s">
        <v>392</v>
      </c>
      <c r="F31" s="578"/>
    </row>
    <row r="32" spans="1:6" ht="13.8">
      <c r="A32" s="114" t="s">
        <v>393</v>
      </c>
      <c r="B32" s="111" t="s">
        <v>2</v>
      </c>
      <c r="C32" s="115">
        <v>420</v>
      </c>
      <c r="D32" s="112">
        <f>D10</f>
        <v>1043.08</v>
      </c>
      <c r="E32" s="562">
        <f>+ROUND(D32*C32,0)</f>
        <v>438094</v>
      </c>
      <c r="F32" s="563"/>
    </row>
    <row r="33" spans="1:6" ht="13.8">
      <c r="A33" s="114" t="s">
        <v>398</v>
      </c>
      <c r="B33" s="111" t="s">
        <v>384</v>
      </c>
      <c r="C33" s="111">
        <v>0.67</v>
      </c>
      <c r="D33" s="112">
        <f>D12</f>
        <v>238000</v>
      </c>
      <c r="E33" s="562">
        <f>+ROUND(D33*C33,0)</f>
        <v>159460</v>
      </c>
      <c r="F33" s="563"/>
    </row>
    <row r="34" spans="1:6" ht="13.8">
      <c r="A34" s="114" t="s">
        <v>399</v>
      </c>
      <c r="B34" s="111" t="s">
        <v>384</v>
      </c>
      <c r="C34" s="111">
        <v>0.67</v>
      </c>
      <c r="D34" s="112">
        <f>D13</f>
        <v>318000</v>
      </c>
      <c r="E34" s="562">
        <f>+ROUND(D34*C34,0)</f>
        <v>213060</v>
      </c>
      <c r="F34" s="563"/>
    </row>
    <row r="35" spans="1:6" ht="13.8">
      <c r="A35" s="114" t="s">
        <v>400</v>
      </c>
      <c r="B35" s="111" t="s">
        <v>297</v>
      </c>
      <c r="C35" s="111">
        <v>0.13</v>
      </c>
      <c r="D35" s="112">
        <v>45000</v>
      </c>
      <c r="E35" s="585">
        <f>+ROUND(D35*C35,0)</f>
        <v>5850</v>
      </c>
      <c r="F35" s="586"/>
    </row>
    <row r="36" spans="1:6" ht="14.4" thickBot="1">
      <c r="A36" s="119" t="s">
        <v>320</v>
      </c>
      <c r="B36" s="120" t="s">
        <v>388</v>
      </c>
      <c r="C36" s="120">
        <v>260</v>
      </c>
      <c r="D36" s="121">
        <f>+D14</f>
        <v>75</v>
      </c>
      <c r="E36" s="587">
        <f>+ROUND(D36*C36,0)</f>
        <v>19500</v>
      </c>
      <c r="F36" s="588"/>
    </row>
    <row r="37" spans="1:6" ht="14.4" thickBot="1">
      <c r="A37" s="581" t="s">
        <v>295</v>
      </c>
      <c r="B37" s="582"/>
      <c r="C37" s="582"/>
      <c r="D37" s="582"/>
      <c r="E37" s="583">
        <f>SUM(E32:E36)</f>
        <v>835964</v>
      </c>
      <c r="F37" s="584"/>
    </row>
    <row r="38" spans="1:6" ht="14.4" thickBot="1">
      <c r="A38" s="116"/>
      <c r="B38" s="108"/>
      <c r="C38" s="108"/>
      <c r="D38" s="108"/>
      <c r="E38" s="117"/>
      <c r="F38" s="118"/>
    </row>
    <row r="39" spans="1:6" ht="15" thickBot="1">
      <c r="A39" s="252" t="s">
        <v>401</v>
      </c>
      <c r="B39" s="253" t="s">
        <v>402</v>
      </c>
      <c r="C39" s="254"/>
      <c r="D39" s="254"/>
      <c r="E39" s="254"/>
      <c r="F39" s="251"/>
    </row>
    <row r="40" spans="1:6" ht="13.8">
      <c r="A40" s="113" t="s">
        <v>390</v>
      </c>
      <c r="B40" s="125" t="s">
        <v>296</v>
      </c>
      <c r="C40" s="125" t="s">
        <v>321</v>
      </c>
      <c r="D40" s="125" t="s">
        <v>391</v>
      </c>
      <c r="E40" s="577" t="s">
        <v>392</v>
      </c>
      <c r="F40" s="578"/>
    </row>
    <row r="41" spans="1:6" ht="13.8">
      <c r="A41" s="114" t="s">
        <v>393</v>
      </c>
      <c r="B41" s="111" t="s">
        <v>2</v>
      </c>
      <c r="C41" s="115">
        <v>380</v>
      </c>
      <c r="D41" s="112">
        <f>D10</f>
        <v>1043.08</v>
      </c>
      <c r="E41" s="562">
        <f>+ROUND(D41*C41,0)</f>
        <v>396370</v>
      </c>
      <c r="F41" s="563"/>
    </row>
    <row r="42" spans="1:6" ht="13.8">
      <c r="A42" s="114" t="s">
        <v>398</v>
      </c>
      <c r="B42" s="111" t="s">
        <v>384</v>
      </c>
      <c r="C42" s="111">
        <v>0.6</v>
      </c>
      <c r="D42" s="112">
        <f>D12</f>
        <v>238000</v>
      </c>
      <c r="E42" s="562">
        <f>+ROUND(D42*C42,0)</f>
        <v>142800</v>
      </c>
      <c r="F42" s="563"/>
    </row>
    <row r="43" spans="1:6" ht="13.8">
      <c r="A43" s="114" t="s">
        <v>399</v>
      </c>
      <c r="B43" s="111" t="s">
        <v>384</v>
      </c>
      <c r="C43" s="111">
        <v>0.76</v>
      </c>
      <c r="D43" s="112">
        <f>D13</f>
        <v>318000</v>
      </c>
      <c r="E43" s="562">
        <f>+ROUND(D43*C43,0)</f>
        <v>241680</v>
      </c>
      <c r="F43" s="563"/>
    </row>
    <row r="44" spans="1:6" ht="13.8">
      <c r="A44" s="114" t="s">
        <v>400</v>
      </c>
      <c r="B44" s="111" t="s">
        <v>297</v>
      </c>
      <c r="C44" s="111">
        <v>0.13</v>
      </c>
      <c r="D44" s="112">
        <f>D35</f>
        <v>45000</v>
      </c>
      <c r="E44" s="562">
        <f>+ROUND(D44*C44,0)</f>
        <v>5850</v>
      </c>
      <c r="F44" s="563"/>
    </row>
    <row r="45" spans="1:6" ht="14.4" thickBot="1">
      <c r="A45" s="119" t="s">
        <v>320</v>
      </c>
      <c r="B45" s="120" t="s">
        <v>388</v>
      </c>
      <c r="C45" s="120">
        <v>250</v>
      </c>
      <c r="D45" s="121">
        <f>+D14</f>
        <v>75</v>
      </c>
      <c r="E45" s="579">
        <f>+ROUND(D45*C45,0)</f>
        <v>18750</v>
      </c>
      <c r="F45" s="580"/>
    </row>
    <row r="46" spans="1:6" ht="14.4" thickBot="1">
      <c r="A46" s="581" t="s">
        <v>295</v>
      </c>
      <c r="B46" s="582"/>
      <c r="C46" s="582"/>
      <c r="D46" s="582"/>
      <c r="E46" s="583">
        <f>SUM(E41:E45)</f>
        <v>805450</v>
      </c>
      <c r="F46" s="584"/>
    </row>
    <row r="47" spans="1:6" ht="14.4" thickBot="1">
      <c r="A47" s="116"/>
      <c r="B47" s="108"/>
      <c r="C47" s="108"/>
      <c r="D47" s="108"/>
      <c r="E47" s="117"/>
      <c r="F47" s="118"/>
    </row>
    <row r="48" spans="1:6" ht="15" thickBot="1">
      <c r="A48" s="252" t="s">
        <v>403</v>
      </c>
      <c r="B48" s="253" t="s">
        <v>404</v>
      </c>
      <c r="C48" s="254"/>
      <c r="D48" s="254"/>
      <c r="E48" s="254"/>
      <c r="F48" s="251"/>
    </row>
    <row r="49" spans="1:8" ht="13.8">
      <c r="A49" s="113" t="s">
        <v>390</v>
      </c>
      <c r="B49" s="125" t="s">
        <v>296</v>
      </c>
      <c r="C49" s="125" t="s">
        <v>321</v>
      </c>
      <c r="D49" s="125" t="s">
        <v>391</v>
      </c>
      <c r="E49" s="577" t="s">
        <v>392</v>
      </c>
      <c r="F49" s="578"/>
    </row>
    <row r="50" spans="1:8" ht="13.8">
      <c r="A50" s="114" t="s">
        <v>393</v>
      </c>
      <c r="B50" s="111" t="s">
        <v>2</v>
      </c>
      <c r="C50" s="111">
        <v>350</v>
      </c>
      <c r="D50" s="112">
        <f>D10</f>
        <v>1043.08</v>
      </c>
      <c r="E50" s="562">
        <f>+ROUND(D50*C50,0)</f>
        <v>365078</v>
      </c>
      <c r="F50" s="563"/>
      <c r="H50">
        <f>45000/50</f>
        <v>900</v>
      </c>
    </row>
    <row r="51" spans="1:8" ht="13.8">
      <c r="A51" s="114" t="s">
        <v>398</v>
      </c>
      <c r="B51" s="111" t="s">
        <v>384</v>
      </c>
      <c r="C51" s="111">
        <v>0.56000000000000005</v>
      </c>
      <c r="D51" s="112">
        <f>D12</f>
        <v>238000</v>
      </c>
      <c r="E51" s="562">
        <f>+ROUND(D51*C51,0)</f>
        <v>133280</v>
      </c>
      <c r="F51" s="563"/>
    </row>
    <row r="52" spans="1:8" ht="13.8">
      <c r="A52" s="114" t="s">
        <v>399</v>
      </c>
      <c r="B52" s="111" t="s">
        <v>384</v>
      </c>
      <c r="C52" s="111">
        <v>0.84</v>
      </c>
      <c r="D52" s="112">
        <f>D13</f>
        <v>318000</v>
      </c>
      <c r="E52" s="562">
        <f>+ROUND(D52*C52,0)</f>
        <v>267120</v>
      </c>
      <c r="F52" s="563"/>
    </row>
    <row r="53" spans="1:8" ht="13.8">
      <c r="A53" s="114" t="s">
        <v>400</v>
      </c>
      <c r="B53" s="111" t="s">
        <v>297</v>
      </c>
      <c r="C53" s="111">
        <v>0.23</v>
      </c>
      <c r="D53" s="112">
        <f>D44</f>
        <v>45000</v>
      </c>
      <c r="E53" s="562">
        <f>+ROUND(D53*C53,0)</f>
        <v>10350</v>
      </c>
      <c r="F53" s="563"/>
    </row>
    <row r="54" spans="1:8" ht="14.4" thickBot="1">
      <c r="A54" s="119" t="s">
        <v>320</v>
      </c>
      <c r="B54" s="120" t="s">
        <v>388</v>
      </c>
      <c r="C54" s="120">
        <v>180</v>
      </c>
      <c r="D54" s="121">
        <f>+D14</f>
        <v>75</v>
      </c>
      <c r="E54" s="579">
        <f>+ROUND(D54*C54,0)</f>
        <v>13500</v>
      </c>
      <c r="F54" s="580"/>
    </row>
    <row r="55" spans="1:8" ht="14.4" thickBot="1">
      <c r="A55" s="581" t="s">
        <v>295</v>
      </c>
      <c r="B55" s="582"/>
      <c r="C55" s="582"/>
      <c r="D55" s="582"/>
      <c r="E55" s="583">
        <f>SUM(E50:F54)*1.05</f>
        <v>828794.4</v>
      </c>
      <c r="F55" s="584"/>
    </row>
    <row r="56" spans="1:8" ht="14.4" thickBot="1">
      <c r="A56" s="107"/>
      <c r="B56" s="108"/>
      <c r="C56" s="109"/>
      <c r="D56" s="109"/>
      <c r="E56" s="109"/>
      <c r="F56" s="110"/>
    </row>
    <row r="57" spans="1:8" ht="15" thickBot="1">
      <c r="A57" s="252" t="s">
        <v>405</v>
      </c>
      <c r="B57" s="253" t="s">
        <v>406</v>
      </c>
      <c r="C57" s="254"/>
      <c r="D57" s="254"/>
      <c r="E57" s="254"/>
      <c r="F57" s="251"/>
    </row>
    <row r="58" spans="1:8" ht="13.8">
      <c r="A58" s="113" t="s">
        <v>390</v>
      </c>
      <c r="B58" s="125" t="s">
        <v>296</v>
      </c>
      <c r="C58" s="125" t="s">
        <v>321</v>
      </c>
      <c r="D58" s="125" t="s">
        <v>391</v>
      </c>
      <c r="E58" s="577" t="s">
        <v>392</v>
      </c>
      <c r="F58" s="578"/>
    </row>
    <row r="59" spans="1:8" ht="13.8">
      <c r="A59" s="114" t="s">
        <v>393</v>
      </c>
      <c r="B59" s="111" t="s">
        <v>2</v>
      </c>
      <c r="C59" s="111">
        <v>260</v>
      </c>
      <c r="D59" s="112">
        <f>D10</f>
        <v>1043.08</v>
      </c>
      <c r="E59" s="562">
        <f>+ROUND(D59*C59,0)</f>
        <v>271201</v>
      </c>
      <c r="F59" s="563"/>
    </row>
    <row r="60" spans="1:8" ht="13.8">
      <c r="A60" s="114" t="s">
        <v>398</v>
      </c>
      <c r="B60" s="111" t="s">
        <v>384</v>
      </c>
      <c r="C60" s="111">
        <v>0.52</v>
      </c>
      <c r="D60" s="112">
        <f>D12</f>
        <v>238000</v>
      </c>
      <c r="E60" s="562">
        <f>+ROUND(D60*C60,0)</f>
        <v>123760</v>
      </c>
      <c r="F60" s="563"/>
    </row>
    <row r="61" spans="1:8" ht="13.8">
      <c r="A61" s="114" t="s">
        <v>399</v>
      </c>
      <c r="B61" s="111" t="s">
        <v>384</v>
      </c>
      <c r="C61" s="111">
        <v>0.94</v>
      </c>
      <c r="D61" s="112">
        <f>D13</f>
        <v>318000</v>
      </c>
      <c r="E61" s="562">
        <f>+ROUND(D61*C61,0)</f>
        <v>298920</v>
      </c>
      <c r="F61" s="563"/>
    </row>
    <row r="62" spans="1:8" ht="13.8">
      <c r="A62" s="114" t="s">
        <v>400</v>
      </c>
      <c r="B62" s="111" t="s">
        <v>297</v>
      </c>
      <c r="C62" s="111">
        <v>0.13</v>
      </c>
      <c r="D62" s="112">
        <f>D53</f>
        <v>45000</v>
      </c>
      <c r="E62" s="562">
        <f>+ROUND(D62*C62,0)</f>
        <v>5850</v>
      </c>
      <c r="F62" s="563"/>
    </row>
    <row r="63" spans="1:8" ht="14.4" thickBot="1">
      <c r="A63" s="119" t="s">
        <v>320</v>
      </c>
      <c r="B63" s="120" t="s">
        <v>388</v>
      </c>
      <c r="C63" s="120">
        <v>170</v>
      </c>
      <c r="D63" s="121">
        <f>+D14</f>
        <v>75</v>
      </c>
      <c r="E63" s="579">
        <f>+ROUND(D63*C63,0)</f>
        <v>12750</v>
      </c>
      <c r="F63" s="580"/>
    </row>
    <row r="64" spans="1:8" ht="14.4" thickBot="1">
      <c r="A64" s="581" t="s">
        <v>295</v>
      </c>
      <c r="B64" s="582"/>
      <c r="C64" s="582"/>
      <c r="D64" s="582"/>
      <c r="E64" s="583">
        <f>SUM(E59:E63)</f>
        <v>712481</v>
      </c>
      <c r="F64" s="584"/>
    </row>
    <row r="65" spans="1:6" ht="14.4" thickBot="1">
      <c r="A65" s="107"/>
      <c r="B65" s="108"/>
      <c r="C65" s="109"/>
      <c r="D65" s="109"/>
      <c r="E65" s="109"/>
      <c r="F65" s="110"/>
    </row>
    <row r="66" spans="1:6" ht="15" thickBot="1">
      <c r="A66" s="252" t="s">
        <v>376</v>
      </c>
      <c r="B66" s="253" t="s">
        <v>407</v>
      </c>
      <c r="C66" s="254"/>
      <c r="D66" s="254"/>
      <c r="E66" s="254"/>
      <c r="F66" s="251"/>
    </row>
    <row r="67" spans="1:6" ht="13.8">
      <c r="A67" s="113" t="s">
        <v>390</v>
      </c>
      <c r="B67" s="125" t="s">
        <v>296</v>
      </c>
      <c r="C67" s="125" t="s">
        <v>321</v>
      </c>
      <c r="D67" s="125" t="s">
        <v>391</v>
      </c>
      <c r="E67" s="577" t="s">
        <v>392</v>
      </c>
      <c r="F67" s="578"/>
    </row>
    <row r="68" spans="1:6" ht="13.8">
      <c r="A68" s="114" t="s">
        <v>393</v>
      </c>
      <c r="B68" s="111" t="s">
        <v>2</v>
      </c>
      <c r="C68" s="111">
        <v>230</v>
      </c>
      <c r="D68" s="112">
        <f>D10</f>
        <v>1043.08</v>
      </c>
      <c r="E68" s="562">
        <f>+ROUND(D68*C68,0)</f>
        <v>239908</v>
      </c>
      <c r="F68" s="563"/>
    </row>
    <row r="69" spans="1:6" ht="13.8">
      <c r="A69" s="114" t="s">
        <v>398</v>
      </c>
      <c r="B69" s="111" t="s">
        <v>384</v>
      </c>
      <c r="C69" s="111">
        <v>0.55000000000000004</v>
      </c>
      <c r="D69" s="112">
        <f>D12</f>
        <v>238000</v>
      </c>
      <c r="E69" s="562">
        <f>+ROUND(D69*C69,0)</f>
        <v>130900</v>
      </c>
      <c r="F69" s="563"/>
    </row>
    <row r="70" spans="1:6" ht="13.8">
      <c r="A70" s="114" t="s">
        <v>399</v>
      </c>
      <c r="B70" s="111" t="s">
        <v>384</v>
      </c>
      <c r="C70" s="111">
        <v>0.92</v>
      </c>
      <c r="D70" s="112">
        <f>D13</f>
        <v>318000</v>
      </c>
      <c r="E70" s="562">
        <f>+ROUND(D70*C70,0)</f>
        <v>292560</v>
      </c>
      <c r="F70" s="563"/>
    </row>
    <row r="71" spans="1:6" ht="13.8">
      <c r="A71" s="114" t="s">
        <v>400</v>
      </c>
      <c r="B71" s="111" t="s">
        <v>297</v>
      </c>
      <c r="C71" s="111">
        <v>0.13</v>
      </c>
      <c r="D71" s="112">
        <f>D62</f>
        <v>45000</v>
      </c>
      <c r="E71" s="562">
        <f>+ROUND(D71*C71,0)</f>
        <v>5850</v>
      </c>
      <c r="F71" s="563"/>
    </row>
    <row r="72" spans="1:6" ht="14.4" thickBot="1">
      <c r="A72" s="119" t="s">
        <v>320</v>
      </c>
      <c r="B72" s="120" t="s">
        <v>388</v>
      </c>
      <c r="C72" s="120">
        <v>170</v>
      </c>
      <c r="D72" s="121">
        <f>+D14</f>
        <v>75</v>
      </c>
      <c r="E72" s="579">
        <f>+ROUND(D72*C72,0)</f>
        <v>12750</v>
      </c>
      <c r="F72" s="580"/>
    </row>
    <row r="73" spans="1:6" ht="14.4" thickBot="1">
      <c r="A73" s="581" t="s">
        <v>295</v>
      </c>
      <c r="B73" s="582"/>
      <c r="C73" s="582"/>
      <c r="D73" s="582"/>
      <c r="E73" s="583">
        <f>SUM(E68:E72)</f>
        <v>681968</v>
      </c>
      <c r="F73" s="584"/>
    </row>
    <row r="74" spans="1:6" ht="14.4" thickBot="1">
      <c r="A74" s="107"/>
      <c r="B74" s="108"/>
      <c r="C74" s="109"/>
      <c r="D74" s="109"/>
      <c r="E74" s="109"/>
      <c r="F74" s="110"/>
    </row>
    <row r="75" spans="1:6" ht="15" thickBot="1">
      <c r="A75" s="252" t="s">
        <v>408</v>
      </c>
      <c r="B75" s="253" t="s">
        <v>409</v>
      </c>
      <c r="C75" s="254"/>
      <c r="D75" s="254"/>
      <c r="E75" s="254"/>
      <c r="F75" s="251"/>
    </row>
    <row r="76" spans="1:6" ht="13.8">
      <c r="A76" s="113" t="s">
        <v>390</v>
      </c>
      <c r="B76" s="125" t="s">
        <v>296</v>
      </c>
      <c r="C76" s="125" t="s">
        <v>321</v>
      </c>
      <c r="D76" s="125" t="s">
        <v>391</v>
      </c>
      <c r="E76" s="577" t="s">
        <v>392</v>
      </c>
      <c r="F76" s="578"/>
    </row>
    <row r="77" spans="1:6" ht="13.8">
      <c r="A77" s="114" t="s">
        <v>393</v>
      </c>
      <c r="B77" s="111" t="s">
        <v>2</v>
      </c>
      <c r="C77" s="111">
        <v>175</v>
      </c>
      <c r="D77" s="112">
        <f>D10</f>
        <v>1043.08</v>
      </c>
      <c r="E77" s="562">
        <f>+ROUND(D77*C77,0)</f>
        <v>182539</v>
      </c>
      <c r="F77" s="563"/>
    </row>
    <row r="78" spans="1:6" ht="13.8">
      <c r="A78" s="114" t="s">
        <v>398</v>
      </c>
      <c r="B78" s="111" t="s">
        <v>384</v>
      </c>
      <c r="C78" s="111">
        <v>0.55000000000000004</v>
      </c>
      <c r="D78" s="112">
        <f>D12</f>
        <v>238000</v>
      </c>
      <c r="E78" s="562">
        <f>+ROUND(D78*C78,0)</f>
        <v>130900</v>
      </c>
      <c r="F78" s="563"/>
    </row>
    <row r="79" spans="1:6" ht="13.8">
      <c r="A79" s="114" t="s">
        <v>399</v>
      </c>
      <c r="B79" s="111" t="s">
        <v>384</v>
      </c>
      <c r="C79" s="111">
        <v>0.98</v>
      </c>
      <c r="D79" s="112">
        <f>D13</f>
        <v>318000</v>
      </c>
      <c r="E79" s="562">
        <f>+ROUND(D79*C79,0)</f>
        <v>311640</v>
      </c>
      <c r="F79" s="563"/>
    </row>
    <row r="80" spans="1:6" ht="13.8">
      <c r="A80" s="114" t="s">
        <v>400</v>
      </c>
      <c r="B80" s="111" t="s">
        <v>297</v>
      </c>
      <c r="C80" s="111">
        <v>0.13</v>
      </c>
      <c r="D80" s="112">
        <f>D71</f>
        <v>45000</v>
      </c>
      <c r="E80" s="562">
        <f>+ROUND(D80*C80,0)</f>
        <v>5850</v>
      </c>
      <c r="F80" s="563"/>
    </row>
    <row r="81" spans="1:6" ht="14.4" thickBot="1">
      <c r="A81" s="119" t="s">
        <v>320</v>
      </c>
      <c r="B81" s="120" t="s">
        <v>388</v>
      </c>
      <c r="C81" s="120">
        <v>160</v>
      </c>
      <c r="D81" s="121">
        <f>+D14</f>
        <v>75</v>
      </c>
      <c r="E81" s="579">
        <f>+ROUND(D81*C81,0)</f>
        <v>12000</v>
      </c>
      <c r="F81" s="580"/>
    </row>
    <row r="82" spans="1:6" ht="14.4" thickBot="1">
      <c r="A82" s="581" t="s">
        <v>295</v>
      </c>
      <c r="B82" s="582"/>
      <c r="C82" s="582"/>
      <c r="D82" s="582"/>
      <c r="E82" s="583">
        <f>SUM(E77:F81)</f>
        <v>642929</v>
      </c>
      <c r="F82" s="584"/>
    </row>
    <row r="83" spans="1:6" ht="14.4" thickBot="1">
      <c r="A83" s="107"/>
      <c r="B83" s="108"/>
      <c r="C83" s="109"/>
      <c r="D83" s="109"/>
      <c r="E83" s="109"/>
      <c r="F83" s="110"/>
    </row>
    <row r="84" spans="1:6" ht="16.2" thickBot="1">
      <c r="A84" s="594" t="s">
        <v>410</v>
      </c>
      <c r="B84" s="595"/>
      <c r="C84" s="595"/>
      <c r="D84" s="595"/>
      <c r="E84" s="595"/>
      <c r="F84" s="255"/>
    </row>
    <row r="85" spans="1:6" ht="13.8">
      <c r="A85" s="263" t="s">
        <v>411</v>
      </c>
      <c r="B85" s="264" t="s">
        <v>296</v>
      </c>
      <c r="C85" s="264" t="s">
        <v>321</v>
      </c>
      <c r="D85" s="596" t="s">
        <v>391</v>
      </c>
      <c r="E85" s="596"/>
      <c r="F85" s="597"/>
    </row>
    <row r="86" spans="1:6" ht="13.8">
      <c r="A86" s="256" t="s">
        <v>412</v>
      </c>
      <c r="B86" s="257" t="s">
        <v>384</v>
      </c>
      <c r="C86" s="258">
        <v>1</v>
      </c>
      <c r="D86" s="589">
        <f>E82</f>
        <v>642929</v>
      </c>
      <c r="E86" s="589"/>
      <c r="F86" s="590"/>
    </row>
    <row r="87" spans="1:6" ht="13.8">
      <c r="A87" s="256" t="s">
        <v>413</v>
      </c>
      <c r="B87" s="257" t="s">
        <v>384</v>
      </c>
      <c r="C87" s="258">
        <v>1</v>
      </c>
      <c r="D87" s="589">
        <f>E73</f>
        <v>681968</v>
      </c>
      <c r="E87" s="589"/>
      <c r="F87" s="590"/>
    </row>
    <row r="88" spans="1:6" ht="13.8">
      <c r="A88" s="256" t="s">
        <v>414</v>
      </c>
      <c r="B88" s="257" t="s">
        <v>384</v>
      </c>
      <c r="C88" s="258">
        <v>1</v>
      </c>
      <c r="D88" s="589">
        <f>E64</f>
        <v>712481</v>
      </c>
      <c r="E88" s="589"/>
      <c r="F88" s="590"/>
    </row>
    <row r="89" spans="1:6" ht="13.8">
      <c r="A89" s="259" t="s">
        <v>415</v>
      </c>
      <c r="B89" s="257" t="s">
        <v>384</v>
      </c>
      <c r="C89" s="258">
        <v>1</v>
      </c>
      <c r="D89" s="589">
        <f>E55</f>
        <v>828794.4</v>
      </c>
      <c r="E89" s="589"/>
      <c r="F89" s="590"/>
    </row>
    <row r="90" spans="1:6" ht="14.4" thickBot="1">
      <c r="A90" s="260" t="s">
        <v>416</v>
      </c>
      <c r="B90" s="261" t="s">
        <v>384</v>
      </c>
      <c r="C90" s="262">
        <v>1</v>
      </c>
      <c r="D90" s="592">
        <f>E46</f>
        <v>805450</v>
      </c>
      <c r="E90" s="592"/>
      <c r="F90" s="593"/>
    </row>
    <row r="91" spans="1:6">
      <c r="A91" s="482"/>
      <c r="B91" s="483"/>
      <c r="C91" s="484"/>
      <c r="D91" s="544"/>
      <c r="E91" s="545"/>
      <c r="F91" s="558"/>
    </row>
    <row r="92" spans="1:6">
      <c r="A92" s="485"/>
      <c r="B92" s="486"/>
      <c r="C92" s="487"/>
      <c r="D92" s="546"/>
      <c r="E92" s="547"/>
      <c r="F92" s="559"/>
    </row>
    <row r="93" spans="1:6" ht="53.25" customHeight="1">
      <c r="A93" s="485"/>
      <c r="B93" s="486"/>
      <c r="C93" s="487"/>
      <c r="D93" s="546"/>
      <c r="E93" s="547"/>
      <c r="F93" s="559"/>
    </row>
    <row r="94" spans="1:6">
      <c r="A94" s="485"/>
      <c r="B94" s="486"/>
      <c r="C94" s="487"/>
      <c r="D94" s="546"/>
      <c r="E94" s="547"/>
      <c r="F94" s="559"/>
    </row>
    <row r="95" spans="1:6">
      <c r="A95" s="485"/>
      <c r="B95" s="486"/>
      <c r="C95" s="487"/>
      <c r="D95" s="546"/>
      <c r="E95" s="547"/>
      <c r="F95" s="559"/>
    </row>
    <row r="96" spans="1:6" ht="13.8" thickBot="1">
      <c r="A96" s="488"/>
      <c r="B96" s="489"/>
      <c r="C96" s="490"/>
      <c r="D96" s="560"/>
      <c r="E96" s="591"/>
      <c r="F96" s="561"/>
    </row>
  </sheetData>
  <mergeCells count="73">
    <mergeCell ref="A91:C96"/>
    <mergeCell ref="D91:F96"/>
    <mergeCell ref="D90:F90"/>
    <mergeCell ref="A84:E84"/>
    <mergeCell ref="D85:F85"/>
    <mergeCell ref="D86:F86"/>
    <mergeCell ref="D87:F87"/>
    <mergeCell ref="D89:F89"/>
    <mergeCell ref="A73:D73"/>
    <mergeCell ref="E73:F73"/>
    <mergeCell ref="E76:F76"/>
    <mergeCell ref="E77:F77"/>
    <mergeCell ref="D88:F88"/>
    <mergeCell ref="E78:F78"/>
    <mergeCell ref="E79:F79"/>
    <mergeCell ref="E80:F80"/>
    <mergeCell ref="E81:F81"/>
    <mergeCell ref="A82:D82"/>
    <mergeCell ref="E82:F82"/>
    <mergeCell ref="E72:F72"/>
    <mergeCell ref="E51:F51"/>
    <mergeCell ref="E52:F52"/>
    <mergeCell ref="E53:F53"/>
    <mergeCell ref="E54:F54"/>
    <mergeCell ref="E69:F69"/>
    <mergeCell ref="E70:F70"/>
    <mergeCell ref="E58:F58"/>
    <mergeCell ref="E59:F59"/>
    <mergeCell ref="E60:F60"/>
    <mergeCell ref="E61:F61"/>
    <mergeCell ref="E71:F71"/>
    <mergeCell ref="E67:F67"/>
    <mergeCell ref="E68:F68"/>
    <mergeCell ref="E62:F62"/>
    <mergeCell ref="E63:F63"/>
    <mergeCell ref="E25:F25"/>
    <mergeCell ref="E26:F26"/>
    <mergeCell ref="A55:D55"/>
    <mergeCell ref="E55:F55"/>
    <mergeCell ref="A28:D28"/>
    <mergeCell ref="E28:F28"/>
    <mergeCell ref="E31:F31"/>
    <mergeCell ref="E32:F32"/>
    <mergeCell ref="E42:F42"/>
    <mergeCell ref="E43:F43"/>
    <mergeCell ref="E33:F33"/>
    <mergeCell ref="E34:F34"/>
    <mergeCell ref="E35:F35"/>
    <mergeCell ref="E36:F36"/>
    <mergeCell ref="E49:F49"/>
    <mergeCell ref="E50:F50"/>
    <mergeCell ref="E19:F19"/>
    <mergeCell ref="E20:F20"/>
    <mergeCell ref="A64:D64"/>
    <mergeCell ref="E64:F64"/>
    <mergeCell ref="A37:D37"/>
    <mergeCell ref="E37:F37"/>
    <mergeCell ref="E40:F40"/>
    <mergeCell ref="E41:F41"/>
    <mergeCell ref="E44:F44"/>
    <mergeCell ref="E45:F45"/>
    <mergeCell ref="E27:F27"/>
    <mergeCell ref="A46:D46"/>
    <mergeCell ref="E46:F46"/>
    <mergeCell ref="A21:D21"/>
    <mergeCell ref="E21:F21"/>
    <mergeCell ref="E24:F24"/>
    <mergeCell ref="E18:F18"/>
    <mergeCell ref="E1:F6"/>
    <mergeCell ref="A1:D6"/>
    <mergeCell ref="A7:E7"/>
    <mergeCell ref="A9:A10"/>
    <mergeCell ref="E17:F17"/>
  </mergeCells>
  <pageMargins left="0.70866141732283472" right="0.70866141732283472" top="0.74803149606299213" bottom="0.74803149606299213" header="0.31496062992125984" footer="0.31496062992125984"/>
  <pageSetup paperSize="9" scale="96" orientation="portrait" r:id="rId1"/>
  <headerFooter>
    <oddFooter>&amp;C&amp;F</oddFooter>
  </headerFooter>
  <rowBreaks count="1" manualBreakCount="1">
    <brk id="83" max="5" man="1"/>
  </rowBreaks>
  <drawing r:id="rId2"/>
  <legacyDrawing r:id="rId3"/>
  <legacyDrawingHF r:id="rId4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rgb="FF00FF00"/>
  </sheetPr>
  <dimension ref="A2:F73"/>
  <sheetViews>
    <sheetView topLeftCell="A38" zoomScale="110" zoomScaleNormal="80" zoomScaleSheetLayoutView="110" zoomScalePageLayoutView="90" workbookViewId="0">
      <selection activeCell="F92" sqref="F92"/>
    </sheetView>
  </sheetViews>
  <sheetFormatPr baseColWidth="10" defaultColWidth="11.44140625" defaultRowHeight="14.4"/>
  <cols>
    <col min="1" max="1" width="22.109375" style="66" customWidth="1"/>
    <col min="2" max="2" width="7.5546875" style="66" customWidth="1"/>
    <col min="3" max="3" width="15.44140625" style="66" bestFit="1" customWidth="1"/>
    <col min="4" max="4" width="15.44140625" style="66" customWidth="1"/>
    <col min="5" max="5" width="12.33203125" style="66" bestFit="1" customWidth="1"/>
    <col min="6" max="6" width="13.109375" style="66" bestFit="1" customWidth="1"/>
    <col min="7" max="16384" width="11.44140625" style="66"/>
  </cols>
  <sheetData>
    <row r="2" spans="1:6">
      <c r="A2" s="628"/>
      <c r="B2" s="604" t="s">
        <v>342</v>
      </c>
      <c r="C2" s="605"/>
      <c r="D2" s="605"/>
      <c r="E2" s="605"/>
      <c r="F2" s="606"/>
    </row>
    <row r="3" spans="1:6">
      <c r="A3" s="628"/>
      <c r="B3" s="607"/>
      <c r="C3" s="608"/>
      <c r="D3" s="608"/>
      <c r="E3" s="608"/>
      <c r="F3" s="609"/>
    </row>
    <row r="4" spans="1:6">
      <c r="A4" s="628"/>
      <c r="B4" s="610"/>
      <c r="C4" s="611"/>
      <c r="D4" s="611"/>
      <c r="E4" s="611"/>
      <c r="F4" s="612"/>
    </row>
    <row r="5" spans="1:6">
      <c r="A5" s="628"/>
      <c r="B5" s="613" t="s">
        <v>301</v>
      </c>
      <c r="C5" s="614"/>
      <c r="D5" s="614"/>
      <c r="E5" s="614"/>
      <c r="F5" s="615"/>
    </row>
    <row r="6" spans="1:6" ht="15" customHeight="1">
      <c r="A6" s="67" t="s">
        <v>302</v>
      </c>
      <c r="B6" s="616" t="s">
        <v>322</v>
      </c>
      <c r="C6" s="617"/>
      <c r="D6" s="617"/>
      <c r="E6" s="617"/>
      <c r="F6" s="618"/>
    </row>
    <row r="7" spans="1:6">
      <c r="A7" s="619" t="s">
        <v>303</v>
      </c>
      <c r="B7" s="620"/>
      <c r="C7" s="621"/>
      <c r="D7" s="62"/>
      <c r="E7" s="62" t="s">
        <v>291</v>
      </c>
      <c r="F7" s="45" t="s">
        <v>304</v>
      </c>
    </row>
    <row r="8" spans="1:6">
      <c r="A8" s="622" t="s">
        <v>323</v>
      </c>
      <c r="B8" s="623"/>
      <c r="C8" s="624"/>
      <c r="D8" s="68"/>
      <c r="E8" s="69" t="s">
        <v>8</v>
      </c>
      <c r="F8" s="64"/>
    </row>
    <row r="9" spans="1:6">
      <c r="A9" s="629"/>
      <c r="B9" s="630"/>
      <c r="C9" s="631"/>
      <c r="D9" s="70"/>
      <c r="E9" s="71"/>
      <c r="F9" s="46"/>
    </row>
    <row r="10" spans="1:6" ht="25.5" customHeight="1">
      <c r="A10" s="47" t="s">
        <v>305</v>
      </c>
      <c r="B10" s="47" t="s">
        <v>298</v>
      </c>
      <c r="C10" s="45" t="s">
        <v>292</v>
      </c>
      <c r="D10" s="45" t="s">
        <v>324</v>
      </c>
      <c r="E10" s="48" t="s">
        <v>306</v>
      </c>
      <c r="F10" s="47" t="s">
        <v>307</v>
      </c>
    </row>
    <row r="11" spans="1:6">
      <c r="A11" s="598"/>
      <c r="B11" s="599"/>
      <c r="C11" s="599"/>
      <c r="D11" s="599"/>
      <c r="E11" s="599"/>
      <c r="F11" s="600"/>
    </row>
    <row r="12" spans="1:6">
      <c r="A12" s="598" t="s">
        <v>308</v>
      </c>
      <c r="B12" s="599"/>
      <c r="C12" s="599"/>
      <c r="D12" s="599"/>
      <c r="E12" s="599"/>
      <c r="F12" s="600"/>
    </row>
    <row r="13" spans="1:6">
      <c r="A13" s="49" t="s">
        <v>325</v>
      </c>
      <c r="B13" s="47" t="s">
        <v>8</v>
      </c>
      <c r="C13" s="51">
        <f>0.835*1.05</f>
        <v>0.87675000000000003</v>
      </c>
      <c r="D13" s="50">
        <v>1</v>
      </c>
      <c r="E13" s="72">
        <v>65400</v>
      </c>
      <c r="F13" s="73">
        <f>ROUND(E13*(C13/D13),0)</f>
        <v>57339</v>
      </c>
    </row>
    <row r="14" spans="1:6">
      <c r="A14" s="49" t="s">
        <v>326</v>
      </c>
      <c r="B14" s="47" t="s">
        <v>8</v>
      </c>
      <c r="C14" s="51">
        <f>0.555*1.1</f>
        <v>0.61050000000000015</v>
      </c>
      <c r="D14" s="50">
        <v>1</v>
      </c>
      <c r="E14" s="72">
        <v>38080</v>
      </c>
      <c r="F14" s="73">
        <f>ROUND(E14*(C14/D14),0)</f>
        <v>23248</v>
      </c>
    </row>
    <row r="15" spans="1:6" ht="26.4">
      <c r="A15" s="49" t="s">
        <v>327</v>
      </c>
      <c r="B15" s="47" t="s">
        <v>328</v>
      </c>
      <c r="C15" s="51">
        <f>7*1.1</f>
        <v>7.7000000000000011</v>
      </c>
      <c r="D15" s="50">
        <v>1</v>
      </c>
      <c r="E15" s="72">
        <v>30000</v>
      </c>
      <c r="F15" s="73">
        <f>ROUND(E15*(C15/D15),0)</f>
        <v>231000</v>
      </c>
    </row>
    <row r="16" spans="1:6">
      <c r="A16" s="49" t="s">
        <v>329</v>
      </c>
      <c r="B16" s="47" t="s">
        <v>330</v>
      </c>
      <c r="C16" s="51">
        <v>180</v>
      </c>
      <c r="D16" s="50">
        <v>1</v>
      </c>
      <c r="E16" s="72">
        <v>30</v>
      </c>
      <c r="F16" s="73">
        <f>ROUND(E16*(C16/D16),0)</f>
        <v>5400</v>
      </c>
    </row>
    <row r="17" spans="1:6">
      <c r="A17" s="49"/>
      <c r="B17" s="47"/>
      <c r="C17" s="51"/>
      <c r="D17" s="51"/>
      <c r="E17" s="72"/>
      <c r="F17" s="73"/>
    </row>
    <row r="18" spans="1:6">
      <c r="A18" s="47"/>
      <c r="B18" s="47"/>
      <c r="C18" s="52"/>
      <c r="D18" s="52"/>
      <c r="E18" s="47" t="s">
        <v>309</v>
      </c>
      <c r="F18" s="74">
        <f>SUM(F13:F17)</f>
        <v>316987</v>
      </c>
    </row>
    <row r="19" spans="1:6">
      <c r="A19" s="598" t="s">
        <v>310</v>
      </c>
      <c r="B19" s="599"/>
      <c r="C19" s="599"/>
      <c r="D19" s="599"/>
      <c r="E19" s="599"/>
      <c r="F19" s="600"/>
    </row>
    <row r="20" spans="1:6">
      <c r="A20" s="53" t="s">
        <v>314</v>
      </c>
      <c r="B20" s="45" t="s">
        <v>299</v>
      </c>
      <c r="C20" s="51">
        <v>1</v>
      </c>
      <c r="D20" s="51"/>
      <c r="E20" s="75">
        <f>F29*0.05</f>
        <v>2068.9</v>
      </c>
      <c r="F20" s="73">
        <f>ROUND(E20*C20,0)</f>
        <v>2069</v>
      </c>
    </row>
    <row r="21" spans="1:6" ht="26.4">
      <c r="A21" s="53" t="s">
        <v>331</v>
      </c>
      <c r="B21" s="45" t="s">
        <v>297</v>
      </c>
      <c r="C21" s="51">
        <v>1</v>
      </c>
      <c r="D21" s="51">
        <v>15.38461538</v>
      </c>
      <c r="E21" s="75">
        <v>60000</v>
      </c>
      <c r="F21" s="73">
        <f>ROUND((C21/D21)*E21,0)</f>
        <v>3900</v>
      </c>
    </row>
    <row r="22" spans="1:6">
      <c r="A22" s="53"/>
      <c r="B22" s="45"/>
      <c r="C22" s="51"/>
      <c r="D22" s="51"/>
      <c r="E22" s="75"/>
      <c r="F22" s="73">
        <f>ROUND(E22*C22,0)</f>
        <v>0</v>
      </c>
    </row>
    <row r="23" spans="1:6">
      <c r="A23" s="53"/>
      <c r="B23" s="45"/>
      <c r="C23" s="75"/>
      <c r="D23" s="75"/>
      <c r="E23" s="50"/>
      <c r="F23" s="74"/>
    </row>
    <row r="24" spans="1:6">
      <c r="A24" s="53"/>
      <c r="B24" s="47"/>
      <c r="C24" s="52"/>
      <c r="D24" s="52"/>
      <c r="E24" s="47" t="s">
        <v>309</v>
      </c>
      <c r="F24" s="74">
        <f>SUM(F20:F23)</f>
        <v>5969</v>
      </c>
    </row>
    <row r="25" spans="1:6">
      <c r="A25" s="598" t="s">
        <v>54</v>
      </c>
      <c r="B25" s="599"/>
      <c r="C25" s="599"/>
      <c r="D25" s="599"/>
      <c r="E25" s="599"/>
      <c r="F25" s="600"/>
    </row>
    <row r="26" spans="1:6">
      <c r="A26" s="53" t="s">
        <v>315</v>
      </c>
      <c r="B26" s="47" t="s">
        <v>311</v>
      </c>
      <c r="C26" s="50">
        <v>1</v>
      </c>
      <c r="D26" s="50">
        <v>2</v>
      </c>
      <c r="E26" s="75">
        <v>58446</v>
      </c>
      <c r="F26" s="73">
        <f>ROUND(E26*(C26/D26),0)</f>
        <v>29223</v>
      </c>
    </row>
    <row r="27" spans="1:6">
      <c r="A27" s="53" t="s">
        <v>293</v>
      </c>
      <c r="B27" s="45" t="s">
        <v>311</v>
      </c>
      <c r="C27" s="50">
        <v>1</v>
      </c>
      <c r="D27" s="50">
        <v>10</v>
      </c>
      <c r="E27" s="75">
        <v>121552</v>
      </c>
      <c r="F27" s="73">
        <f>ROUND(E27*(C27/D27),0)</f>
        <v>12155</v>
      </c>
    </row>
    <row r="28" spans="1:6">
      <c r="A28" s="63"/>
      <c r="B28" s="46"/>
      <c r="C28" s="50"/>
      <c r="D28" s="50"/>
      <c r="E28" s="75"/>
      <c r="F28" s="73">
        <f>ROUND(E28*C28,0)</f>
        <v>0</v>
      </c>
    </row>
    <row r="29" spans="1:6">
      <c r="A29" s="54"/>
      <c r="B29" s="55"/>
      <c r="C29" s="56"/>
      <c r="D29" s="56"/>
      <c r="E29" s="57" t="s">
        <v>309</v>
      </c>
      <c r="F29" s="76">
        <f>SUM(F26:F28)</f>
        <v>41378</v>
      </c>
    </row>
    <row r="30" spans="1:6">
      <c r="A30" s="598" t="s">
        <v>312</v>
      </c>
      <c r="B30" s="599"/>
      <c r="C30" s="599"/>
      <c r="D30" s="599"/>
      <c r="E30" s="599"/>
      <c r="F30" s="600"/>
    </row>
    <row r="31" spans="1:6">
      <c r="A31" s="65"/>
      <c r="B31" s="55"/>
      <c r="C31" s="55" t="s">
        <v>332</v>
      </c>
      <c r="D31" s="47" t="s">
        <v>333</v>
      </c>
      <c r="E31" s="55"/>
      <c r="F31" s="55"/>
    </row>
    <row r="32" spans="1:6" ht="26.4">
      <c r="A32" s="53" t="s">
        <v>341</v>
      </c>
      <c r="B32" s="45" t="s">
        <v>335</v>
      </c>
      <c r="C32" s="50">
        <v>7.7</v>
      </c>
      <c r="D32" s="50"/>
      <c r="E32" s="75">
        <v>1360</v>
      </c>
      <c r="F32" s="73">
        <f>ROUND(E32*C32,0)</f>
        <v>10472</v>
      </c>
    </row>
    <row r="33" spans="1:6" ht="26.4">
      <c r="A33" s="53" t="s">
        <v>336</v>
      </c>
      <c r="B33" s="47" t="s">
        <v>333</v>
      </c>
      <c r="C33" s="50">
        <v>63</v>
      </c>
      <c r="D33" s="50">
        <f>+C33*C13</f>
        <v>55.235250000000001</v>
      </c>
      <c r="E33" s="75">
        <v>4563.93</v>
      </c>
      <c r="F33" s="73">
        <f>ROUND(E33*D33,0)</f>
        <v>252090</v>
      </c>
    </row>
    <row r="34" spans="1:6" ht="26.4">
      <c r="A34" s="49" t="s">
        <v>337</v>
      </c>
      <c r="B34" s="47" t="s">
        <v>333</v>
      </c>
      <c r="C34" s="50">
        <v>63</v>
      </c>
      <c r="D34" s="50">
        <f>+C34*C14</f>
        <v>38.461500000000008</v>
      </c>
      <c r="E34" s="75">
        <f>+E33</f>
        <v>4563.93</v>
      </c>
      <c r="F34" s="73">
        <f>ROUND(E34*D34,0)</f>
        <v>175536</v>
      </c>
    </row>
    <row r="35" spans="1:6">
      <c r="A35" s="53"/>
      <c r="B35" s="45"/>
      <c r="C35" s="50"/>
      <c r="D35" s="50"/>
      <c r="E35" s="75"/>
      <c r="F35" s="73">
        <f>ROUND(E35*C35,0)</f>
        <v>0</v>
      </c>
    </row>
    <row r="36" spans="1:6">
      <c r="A36" s="58"/>
      <c r="B36" s="58"/>
      <c r="C36" s="59"/>
      <c r="D36" s="59"/>
      <c r="E36" s="60" t="s">
        <v>309</v>
      </c>
      <c r="F36" s="74">
        <f>SUM(F32:F35)</f>
        <v>438098</v>
      </c>
    </row>
    <row r="37" spans="1:6" ht="26.4">
      <c r="A37" s="61"/>
      <c r="B37" s="61"/>
      <c r="C37" s="59"/>
      <c r="D37" s="59"/>
      <c r="E37" s="60" t="s">
        <v>313</v>
      </c>
      <c r="F37" s="74">
        <f>F29+F24+F18+F36</f>
        <v>802432</v>
      </c>
    </row>
    <row r="40" spans="1:6" ht="15" customHeight="1">
      <c r="A40" s="601"/>
      <c r="B40" s="604" t="s">
        <v>342</v>
      </c>
      <c r="C40" s="605"/>
      <c r="D40" s="605"/>
      <c r="E40" s="605"/>
      <c r="F40" s="606"/>
    </row>
    <row r="41" spans="1:6">
      <c r="A41" s="602"/>
      <c r="B41" s="607"/>
      <c r="C41" s="608"/>
      <c r="D41" s="608"/>
      <c r="E41" s="608"/>
      <c r="F41" s="609"/>
    </row>
    <row r="42" spans="1:6">
      <c r="A42" s="602"/>
      <c r="B42" s="610"/>
      <c r="C42" s="611"/>
      <c r="D42" s="611"/>
      <c r="E42" s="611"/>
      <c r="F42" s="612"/>
    </row>
    <row r="43" spans="1:6" ht="15" customHeight="1">
      <c r="A43" s="603"/>
      <c r="B43" s="613" t="s">
        <v>301</v>
      </c>
      <c r="C43" s="614"/>
      <c r="D43" s="614"/>
      <c r="E43" s="614"/>
      <c r="F43" s="615"/>
    </row>
    <row r="44" spans="1:6" ht="15" customHeight="1">
      <c r="A44" s="67" t="s">
        <v>302</v>
      </c>
      <c r="B44" s="616" t="s">
        <v>322</v>
      </c>
      <c r="C44" s="617"/>
      <c r="D44" s="617"/>
      <c r="E44" s="617"/>
      <c r="F44" s="618"/>
    </row>
    <row r="45" spans="1:6">
      <c r="A45" s="619" t="s">
        <v>303</v>
      </c>
      <c r="B45" s="620"/>
      <c r="C45" s="621"/>
      <c r="D45" s="62"/>
      <c r="E45" s="62" t="s">
        <v>291</v>
      </c>
      <c r="F45" s="45" t="s">
        <v>304</v>
      </c>
    </row>
    <row r="46" spans="1:6">
      <c r="A46" s="622" t="s">
        <v>338</v>
      </c>
      <c r="B46" s="623"/>
      <c r="C46" s="624"/>
      <c r="D46" s="68"/>
      <c r="E46" s="69" t="s">
        <v>8</v>
      </c>
      <c r="F46" s="64"/>
    </row>
    <row r="47" spans="1:6">
      <c r="A47" s="625"/>
      <c r="B47" s="626"/>
      <c r="C47" s="627"/>
      <c r="D47" s="77"/>
      <c r="E47" s="71"/>
      <c r="F47" s="46"/>
    </row>
    <row r="48" spans="1:6">
      <c r="A48" s="47" t="s">
        <v>305</v>
      </c>
      <c r="B48" s="47" t="s">
        <v>298</v>
      </c>
      <c r="C48" s="45" t="s">
        <v>292</v>
      </c>
      <c r="D48" s="45"/>
      <c r="E48" s="48" t="s">
        <v>306</v>
      </c>
      <c r="F48" s="47" t="s">
        <v>307</v>
      </c>
    </row>
    <row r="49" spans="1:6">
      <c r="A49" s="598"/>
      <c r="B49" s="599"/>
      <c r="C49" s="599"/>
      <c r="D49" s="599"/>
      <c r="E49" s="599"/>
      <c r="F49" s="600"/>
    </row>
    <row r="50" spans="1:6">
      <c r="A50" s="598" t="s">
        <v>308</v>
      </c>
      <c r="B50" s="599"/>
      <c r="C50" s="599"/>
      <c r="D50" s="599"/>
      <c r="E50" s="599"/>
      <c r="F50" s="600"/>
    </row>
    <row r="51" spans="1:6" ht="26.4">
      <c r="A51" s="49" t="s">
        <v>339</v>
      </c>
      <c r="B51" s="47" t="s">
        <v>8</v>
      </c>
      <c r="C51" s="51">
        <f>1.09*1.1</f>
        <v>1.1990000000000003</v>
      </c>
      <c r="D51" s="78">
        <v>1</v>
      </c>
      <c r="E51" s="72">
        <v>40000</v>
      </c>
      <c r="F51" s="73">
        <f>ROUND(E51*(C51/D51),0)</f>
        <v>47960</v>
      </c>
    </row>
    <row r="52" spans="1:6" ht="26.4">
      <c r="A52" s="49" t="s">
        <v>327</v>
      </c>
      <c r="B52" s="47" t="s">
        <v>328</v>
      </c>
      <c r="C52" s="51">
        <f>9*1.1</f>
        <v>9.9</v>
      </c>
      <c r="D52" s="78">
        <v>1</v>
      </c>
      <c r="E52" s="72">
        <v>28540</v>
      </c>
      <c r="F52" s="73">
        <f>ROUND(E52*(C52/D52),0)</f>
        <v>282546</v>
      </c>
    </row>
    <row r="53" spans="1:6">
      <c r="A53" s="49" t="s">
        <v>329</v>
      </c>
      <c r="B53" s="47" t="s">
        <v>330</v>
      </c>
      <c r="C53" s="51">
        <v>252</v>
      </c>
      <c r="D53" s="78">
        <v>1</v>
      </c>
      <c r="E53" s="72">
        <v>30</v>
      </c>
      <c r="F53" s="73">
        <f>ROUND(E53*(C53/D53),0)</f>
        <v>7560</v>
      </c>
    </row>
    <row r="54" spans="1:6">
      <c r="A54" s="49"/>
      <c r="B54" s="47"/>
      <c r="C54" s="51"/>
      <c r="D54" s="51"/>
      <c r="E54" s="72"/>
      <c r="F54" s="73"/>
    </row>
    <row r="55" spans="1:6">
      <c r="A55" s="49"/>
      <c r="B55" s="47"/>
      <c r="C55" s="51"/>
      <c r="D55" s="51"/>
      <c r="E55" s="72"/>
      <c r="F55" s="73"/>
    </row>
    <row r="56" spans="1:6">
      <c r="A56" s="47"/>
      <c r="B56" s="47"/>
      <c r="C56" s="52"/>
      <c r="D56" s="52"/>
      <c r="E56" s="47" t="s">
        <v>309</v>
      </c>
      <c r="F56" s="74">
        <f>SUM(F51:F55)</f>
        <v>338066</v>
      </c>
    </row>
    <row r="57" spans="1:6">
      <c r="A57" s="598" t="s">
        <v>310</v>
      </c>
      <c r="B57" s="599"/>
      <c r="C57" s="599"/>
      <c r="D57" s="599"/>
      <c r="E57" s="599"/>
      <c r="F57" s="600"/>
    </row>
    <row r="58" spans="1:6">
      <c r="A58" s="53" t="s">
        <v>314</v>
      </c>
      <c r="B58" s="45" t="s">
        <v>299</v>
      </c>
      <c r="C58" s="51">
        <v>1</v>
      </c>
      <c r="D58" s="51"/>
      <c r="E58" s="75">
        <f>F67*0.05</f>
        <v>2653.3500000000004</v>
      </c>
      <c r="F58" s="73">
        <f>ROUND(E58*C58,0)</f>
        <v>2653</v>
      </c>
    </row>
    <row r="59" spans="1:6">
      <c r="A59" s="53" t="s">
        <v>340</v>
      </c>
      <c r="B59" s="45" t="s">
        <v>297</v>
      </c>
      <c r="C59" s="51">
        <v>6.5000000000000002E-2</v>
      </c>
      <c r="D59" s="51"/>
      <c r="E59" s="75">
        <v>60000</v>
      </c>
      <c r="F59" s="73">
        <f>ROUND(E59*C59,0)</f>
        <v>3900</v>
      </c>
    </row>
    <row r="60" spans="1:6">
      <c r="A60" s="53"/>
      <c r="B60" s="45"/>
      <c r="C60" s="51"/>
      <c r="D60" s="51"/>
      <c r="E60" s="75"/>
      <c r="F60" s="73">
        <f>ROUND(E60*C60,0)</f>
        <v>0</v>
      </c>
    </row>
    <row r="61" spans="1:6">
      <c r="A61" s="53"/>
      <c r="B61" s="45"/>
      <c r="C61" s="75"/>
      <c r="D61" s="75"/>
      <c r="E61" s="50"/>
      <c r="F61" s="74"/>
    </row>
    <row r="62" spans="1:6">
      <c r="A62" s="53"/>
      <c r="B62" s="47"/>
      <c r="C62" s="52"/>
      <c r="D62" s="52"/>
      <c r="E62" s="47" t="s">
        <v>309</v>
      </c>
      <c r="F62" s="74">
        <f>SUM(F58:F61)</f>
        <v>6553</v>
      </c>
    </row>
    <row r="63" spans="1:6">
      <c r="A63" s="598" t="s">
        <v>54</v>
      </c>
      <c r="B63" s="599"/>
      <c r="C63" s="599"/>
      <c r="D63" s="599"/>
      <c r="E63" s="599"/>
      <c r="F63" s="600"/>
    </row>
    <row r="64" spans="1:6">
      <c r="A64" s="53" t="s">
        <v>315</v>
      </c>
      <c r="B64" s="47" t="s">
        <v>311</v>
      </c>
      <c r="C64" s="51">
        <v>1</v>
      </c>
      <c r="D64" s="50">
        <v>1.428571429</v>
      </c>
      <c r="E64" s="75">
        <v>58446</v>
      </c>
      <c r="F64" s="73">
        <f>ROUND(E64*(C64/D64),0)</f>
        <v>40912</v>
      </c>
    </row>
    <row r="65" spans="1:6">
      <c r="A65" s="53" t="s">
        <v>293</v>
      </c>
      <c r="B65" s="45" t="s">
        <v>311</v>
      </c>
      <c r="C65" s="50">
        <v>1</v>
      </c>
      <c r="D65" s="50">
        <v>10</v>
      </c>
      <c r="E65" s="75">
        <v>121552</v>
      </c>
      <c r="F65" s="73">
        <f>ROUND(E65*(C65/D65),0)</f>
        <v>12155</v>
      </c>
    </row>
    <row r="66" spans="1:6">
      <c r="A66" s="63"/>
      <c r="B66" s="46"/>
      <c r="C66" s="50"/>
      <c r="D66" s="50"/>
      <c r="E66" s="75"/>
      <c r="F66" s="73">
        <f>ROUND(E66*C66,0)</f>
        <v>0</v>
      </c>
    </row>
    <row r="67" spans="1:6">
      <c r="A67" s="54"/>
      <c r="B67" s="55"/>
      <c r="C67" s="56"/>
      <c r="D67" s="56"/>
      <c r="E67" s="57" t="s">
        <v>309</v>
      </c>
      <c r="F67" s="76">
        <f>SUM(F64:F66)</f>
        <v>53067</v>
      </c>
    </row>
    <row r="68" spans="1:6">
      <c r="A68" s="598" t="s">
        <v>312</v>
      </c>
      <c r="B68" s="599"/>
      <c r="C68" s="599"/>
      <c r="D68" s="599"/>
      <c r="E68" s="599"/>
      <c r="F68" s="600"/>
    </row>
    <row r="69" spans="1:6" ht="26.4">
      <c r="A69" s="53" t="s">
        <v>334</v>
      </c>
      <c r="B69" s="45" t="s">
        <v>335</v>
      </c>
      <c r="C69" s="51">
        <f>9*1.1</f>
        <v>9.9</v>
      </c>
      <c r="D69" s="51"/>
      <c r="E69" s="75">
        <v>1300</v>
      </c>
      <c r="F69" s="73">
        <f>ROUND(E69*C69,0)</f>
        <v>12870</v>
      </c>
    </row>
    <row r="70" spans="1:6">
      <c r="A70" s="53"/>
      <c r="B70" s="45"/>
      <c r="C70" s="50"/>
      <c r="D70" s="50"/>
      <c r="E70" s="75"/>
      <c r="F70" s="73">
        <f>ROUND(E70*C70,0)</f>
        <v>0</v>
      </c>
    </row>
    <row r="71" spans="1:6">
      <c r="A71" s="58"/>
      <c r="B71" s="58"/>
      <c r="C71" s="59"/>
      <c r="D71" s="59"/>
      <c r="E71" s="60" t="s">
        <v>309</v>
      </c>
      <c r="F71" s="74">
        <f>SUM(F69:F70)</f>
        <v>12870</v>
      </c>
    </row>
    <row r="72" spans="1:6" ht="26.4">
      <c r="A72" s="61"/>
      <c r="B72" s="61"/>
      <c r="C72" s="59"/>
      <c r="D72" s="59"/>
      <c r="E72" s="60" t="s">
        <v>313</v>
      </c>
      <c r="F72" s="74">
        <f>F67+F62+F56+F71</f>
        <v>410556</v>
      </c>
    </row>
    <row r="73" spans="1:6">
      <c r="A73" s="61"/>
      <c r="B73" s="61"/>
      <c r="C73" s="59"/>
      <c r="D73" s="59"/>
      <c r="E73" s="60"/>
      <c r="F73" s="79"/>
    </row>
  </sheetData>
  <mergeCells count="24">
    <mergeCell ref="A30:F30"/>
    <mergeCell ref="A50:F50"/>
    <mergeCell ref="A2:A5"/>
    <mergeCell ref="B2:F4"/>
    <mergeCell ref="B5:F5"/>
    <mergeCell ref="B6:F6"/>
    <mergeCell ref="A7:C7"/>
    <mergeCell ref="A8:C8"/>
    <mergeCell ref="A9:C9"/>
    <mergeCell ref="A11:F11"/>
    <mergeCell ref="A12:F12"/>
    <mergeCell ref="A19:F19"/>
    <mergeCell ref="A25:F25"/>
    <mergeCell ref="A68:F68"/>
    <mergeCell ref="A40:A43"/>
    <mergeCell ref="B40:F42"/>
    <mergeCell ref="B43:F43"/>
    <mergeCell ref="B44:F44"/>
    <mergeCell ref="A45:C45"/>
    <mergeCell ref="A46:C46"/>
    <mergeCell ref="A47:C47"/>
    <mergeCell ref="A49:F49"/>
    <mergeCell ref="A63:F63"/>
    <mergeCell ref="A57:F57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55" fitToHeight="2" orientation="portrait" r:id="rId1"/>
  <headerFooter>
    <oddFooter xml:space="preserve">&amp;R
Cristian David Correa Muñoz
Constructor Civil
MP 05106053776 ANT
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10</vt:i4>
      </vt:variant>
    </vt:vector>
  </HeadingPairs>
  <TitlesOfParts>
    <vt:vector size="20" baseType="lpstr">
      <vt:lpstr>Materiales</vt:lpstr>
      <vt:lpstr>PRESUPUESTO DE OBRA</vt:lpstr>
      <vt:lpstr>AU</vt:lpstr>
      <vt:lpstr> APU</vt:lpstr>
      <vt:lpstr>F. PRESTACIONAL</vt:lpstr>
      <vt:lpstr>DESG. CUADRILLAS</vt:lpstr>
      <vt:lpstr>INSUMOS</vt:lpstr>
      <vt:lpstr>EQUIPO</vt:lpstr>
      <vt:lpstr>CONCRETOS</vt:lpstr>
      <vt:lpstr>CONCRETOS Y MORTEROS</vt:lpstr>
      <vt:lpstr>' APU'!Área_de_impresión</vt:lpstr>
      <vt:lpstr>CONCRETOS!Área_de_impresión</vt:lpstr>
      <vt:lpstr>'CONCRETOS Y MORTEROS'!Área_de_impresión</vt:lpstr>
      <vt:lpstr>'DESG. CUADRILLAS'!Área_de_impresión</vt:lpstr>
      <vt:lpstr>EQUIPO!Área_de_impresión</vt:lpstr>
      <vt:lpstr>'F. PRESTACIONAL'!Área_de_impresión</vt:lpstr>
      <vt:lpstr>INSUMOS!Área_de_impresión</vt:lpstr>
      <vt:lpstr>Materiales!Área_de_impresión</vt:lpstr>
      <vt:lpstr>'PRESUPUESTO DE OBRA'!Área_de_impresión</vt:lpstr>
      <vt:lpstr>'PRESUPUESTO DE OBRA'!Títulos_a_imprimir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Alcaldia - Saneamiento01</dc:creator>
  <cp:lastModifiedBy>GLORIA PINEDA</cp:lastModifiedBy>
  <cp:lastPrinted>2024-04-29T20:07:35Z</cp:lastPrinted>
  <dcterms:created xsi:type="dcterms:W3CDTF">2004-01-02T23:37:02Z</dcterms:created>
  <dcterms:modified xsi:type="dcterms:W3CDTF">2026-07-15T15:56:04Z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2026-02-24T22:31:33Z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b5616edb-4755-4c05-ade5-20a85a6243e6</vt:lpwstr>
  </property>
  <property fmtid="{D5CDD505-2E9C-101B-9397-08002B2CF9AE}" pid="7" name="MSIP_Label_defa4170-0d19-0005-0004-bc88714345d2_ActionId">
    <vt:lpwstr>e5263120-6341-4d14-b84d-a4c2bfe5a879</vt:lpwstr>
  </property>
  <property fmtid="{D5CDD505-2E9C-101B-9397-08002B2CF9AE}" pid="8" name="MSIP_Label_defa4170-0d19-0005-0004-bc88714345d2_ContentBits">
    <vt:lpwstr>0</vt:lpwstr>
  </property>
  <property fmtid="{D5CDD505-2E9C-101B-9397-08002B2CF9AE}" pid="9" name="MSIP_Label_defa4170-0d19-0005-0004-bc88714345d2_Tag">
    <vt:lpwstr>10, 3, 0, 1</vt:lpwstr>
  </property>
</Properties>
</file>