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mc:AlternateContent xmlns:mc="http://schemas.openxmlformats.org/markup-compatibility/2006">
    <mc:Choice Requires="x15">
      <x15ac:absPath xmlns:x15ac="http://schemas.microsoft.com/office/spreadsheetml/2010/11/ac" url="/Users/juanestebanmesiasnarvaez/Desktop/contrato insumos y med/"/>
    </mc:Choice>
  </mc:AlternateContent>
  <xr:revisionPtr revIDLastSave="0" documentId="8_{F0072390-84D8-DA45-B005-594F2BA72458}" xr6:coauthVersionLast="47" xr6:coauthVersionMax="47" xr10:uidLastSave="{00000000-0000-0000-0000-000000000000}"/>
  <bookViews>
    <workbookView xWindow="-260" yWindow="460" windowWidth="28800" windowHeight="15840" activeTab="1" xr2:uid="{2B9C5138-4E36-408F-AD9D-42312BB12782}"/>
  </bookViews>
  <sheets>
    <sheet name="MEDICAMENTOS E INSUMOS" sheetId="1" r:id="rId1"/>
    <sheet name="ALIMENTO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L19" i="2" l="1"/>
  <c r="J19" i="2"/>
  <c r="M19" i="2" s="1"/>
  <c r="L18" i="2"/>
  <c r="J18" i="2"/>
  <c r="K18" i="2" s="1"/>
  <c r="N18" i="2" s="1"/>
  <c r="L17" i="2"/>
  <c r="J17" i="2"/>
  <c r="M17" i="2" s="1"/>
  <c r="L16" i="2"/>
  <c r="K16" i="2"/>
  <c r="N16" i="2" s="1"/>
  <c r="J16" i="2"/>
  <c r="M16" i="2" s="1"/>
  <c r="L15" i="2"/>
  <c r="K15" i="2"/>
  <c r="N15" i="2" s="1"/>
  <c r="J15" i="2"/>
  <c r="M15" i="2" s="1"/>
  <c r="L14" i="2"/>
  <c r="K14" i="2"/>
  <c r="N14" i="2" s="1"/>
  <c r="J14" i="2"/>
  <c r="M14" i="2" s="1"/>
  <c r="L13" i="2"/>
  <c r="J13" i="2"/>
  <c r="M13" i="2" s="1"/>
  <c r="M12" i="2"/>
  <c r="L12" i="2"/>
  <c r="K12" i="2"/>
  <c r="N12" i="2" s="1"/>
  <c r="J12" i="2"/>
  <c r="L11" i="2"/>
  <c r="J11" i="2"/>
  <c r="M11" i="2" s="1"/>
  <c r="M10" i="2"/>
  <c r="L10" i="2"/>
  <c r="J10" i="2"/>
  <c r="K10" i="2" s="1"/>
  <c r="N10" i="2" s="1"/>
  <c r="L9" i="2"/>
  <c r="J9" i="2"/>
  <c r="M9" i="2" s="1"/>
  <c r="J264" i="1"/>
  <c r="H264" i="1"/>
  <c r="K264" i="1" s="1"/>
  <c r="J263" i="1"/>
  <c r="H263" i="1"/>
  <c r="K263" i="1" s="1"/>
  <c r="J262" i="1"/>
  <c r="H262" i="1"/>
  <c r="I262" i="1" s="1"/>
  <c r="L262" i="1" s="1"/>
  <c r="J261" i="1"/>
  <c r="H261" i="1"/>
  <c r="K260" i="1"/>
  <c r="J260" i="1"/>
  <c r="I260" i="1"/>
  <c r="L260" i="1" s="1"/>
  <c r="H260" i="1"/>
  <c r="J259" i="1"/>
  <c r="H259" i="1"/>
  <c r="I259" i="1" s="1"/>
  <c r="L259" i="1" s="1"/>
  <c r="J258" i="1"/>
  <c r="H258" i="1"/>
  <c r="K258" i="1" s="1"/>
  <c r="J257" i="1"/>
  <c r="H257" i="1"/>
  <c r="J256" i="1"/>
  <c r="H256" i="1"/>
  <c r="K256" i="1" s="1"/>
  <c r="J255" i="1"/>
  <c r="H255" i="1"/>
  <c r="K255" i="1" s="1"/>
  <c r="J254" i="1"/>
  <c r="H254" i="1"/>
  <c r="I254" i="1" s="1"/>
  <c r="L254" i="1" s="1"/>
  <c r="J253" i="1"/>
  <c r="H253" i="1"/>
  <c r="J252" i="1"/>
  <c r="H252" i="1"/>
  <c r="K252" i="1" s="1"/>
  <c r="J251" i="1"/>
  <c r="H251" i="1"/>
  <c r="K251" i="1" s="1"/>
  <c r="J250" i="1"/>
  <c r="H250" i="1"/>
  <c r="K250" i="1" s="1"/>
  <c r="J249" i="1"/>
  <c r="H249" i="1"/>
  <c r="J248" i="1"/>
  <c r="H248" i="1"/>
  <c r="K248" i="1" s="1"/>
  <c r="J247" i="1"/>
  <c r="H247" i="1"/>
  <c r="K247" i="1" s="1"/>
  <c r="K246" i="1"/>
  <c r="J246" i="1"/>
  <c r="H246" i="1"/>
  <c r="I246" i="1" s="1"/>
  <c r="L246" i="1" s="1"/>
  <c r="J245" i="1"/>
  <c r="H245" i="1"/>
  <c r="J244" i="1"/>
  <c r="I244" i="1"/>
  <c r="L244" i="1" s="1"/>
  <c r="H244" i="1"/>
  <c r="K244" i="1" s="1"/>
  <c r="J243" i="1"/>
  <c r="H243" i="1"/>
  <c r="K243" i="1" s="1"/>
  <c r="J242" i="1"/>
  <c r="H242" i="1"/>
  <c r="K242" i="1" s="1"/>
  <c r="J241" i="1"/>
  <c r="H241" i="1"/>
  <c r="J240" i="1"/>
  <c r="H240" i="1"/>
  <c r="K240" i="1" s="1"/>
  <c r="J239" i="1"/>
  <c r="H239" i="1"/>
  <c r="K239" i="1" s="1"/>
  <c r="K238" i="1"/>
  <c r="J238" i="1"/>
  <c r="H238" i="1"/>
  <c r="I238" i="1" s="1"/>
  <c r="L238" i="1" s="1"/>
  <c r="J237" i="1"/>
  <c r="H237" i="1"/>
  <c r="J236" i="1"/>
  <c r="I236" i="1"/>
  <c r="L236" i="1" s="1"/>
  <c r="H236" i="1"/>
  <c r="K236" i="1" s="1"/>
  <c r="J235" i="1"/>
  <c r="H235" i="1"/>
  <c r="K235" i="1" s="1"/>
  <c r="J234" i="1"/>
  <c r="H234" i="1"/>
  <c r="K234" i="1" s="1"/>
  <c r="J233" i="1"/>
  <c r="H233" i="1"/>
  <c r="J232" i="1"/>
  <c r="I232" i="1"/>
  <c r="L232" i="1" s="1"/>
  <c r="H232" i="1"/>
  <c r="K232" i="1" s="1"/>
  <c r="J231" i="1"/>
  <c r="H231" i="1"/>
  <c r="K231" i="1" s="1"/>
  <c r="K230" i="1"/>
  <c r="J230" i="1"/>
  <c r="I230" i="1"/>
  <c r="L230" i="1" s="1"/>
  <c r="H230" i="1"/>
  <c r="J229" i="1"/>
  <c r="H229" i="1"/>
  <c r="J228" i="1"/>
  <c r="H228" i="1"/>
  <c r="K228" i="1" s="1"/>
  <c r="J227" i="1"/>
  <c r="H227" i="1"/>
  <c r="K227" i="1" s="1"/>
  <c r="J226" i="1"/>
  <c r="I226" i="1"/>
  <c r="L226" i="1" s="1"/>
  <c r="H226" i="1"/>
  <c r="K226" i="1" s="1"/>
  <c r="J225" i="1"/>
  <c r="H225" i="1"/>
  <c r="J224" i="1"/>
  <c r="I224" i="1"/>
  <c r="L224" i="1" s="1"/>
  <c r="H224" i="1"/>
  <c r="K224" i="1" s="1"/>
  <c r="J223" i="1"/>
  <c r="H223" i="1"/>
  <c r="K223" i="1" s="1"/>
  <c r="J222" i="1"/>
  <c r="H222" i="1"/>
  <c r="K222" i="1" s="1"/>
  <c r="J221" i="1"/>
  <c r="H221" i="1"/>
  <c r="J220" i="1"/>
  <c r="I220" i="1"/>
  <c r="L220" i="1" s="1"/>
  <c r="H220" i="1"/>
  <c r="K220" i="1" s="1"/>
  <c r="J219" i="1"/>
  <c r="H219" i="1"/>
  <c r="K219" i="1" s="1"/>
  <c r="K218" i="1"/>
  <c r="J218" i="1"/>
  <c r="H218" i="1"/>
  <c r="I218" i="1" s="1"/>
  <c r="L218" i="1" s="1"/>
  <c r="J217" i="1"/>
  <c r="H217" i="1"/>
  <c r="J216" i="1"/>
  <c r="H216" i="1"/>
  <c r="K216" i="1" s="1"/>
  <c r="J215" i="1"/>
  <c r="H215" i="1"/>
  <c r="K215" i="1" s="1"/>
  <c r="K214" i="1"/>
  <c r="J214" i="1"/>
  <c r="H214" i="1"/>
  <c r="I214" i="1" s="1"/>
  <c r="L214" i="1" s="1"/>
  <c r="J213" i="1"/>
  <c r="H213" i="1"/>
  <c r="J212" i="1"/>
  <c r="H212" i="1"/>
  <c r="K212" i="1" s="1"/>
  <c r="J211" i="1"/>
  <c r="H211" i="1"/>
  <c r="K211" i="1" s="1"/>
  <c r="J210" i="1"/>
  <c r="H210" i="1"/>
  <c r="I210" i="1" s="1"/>
  <c r="L210" i="1" s="1"/>
  <c r="J209" i="1"/>
  <c r="H209" i="1"/>
  <c r="J208" i="1"/>
  <c r="H208" i="1"/>
  <c r="K208" i="1" s="1"/>
  <c r="J207" i="1"/>
  <c r="H207" i="1"/>
  <c r="K207" i="1" s="1"/>
  <c r="K206" i="1"/>
  <c r="J206" i="1"/>
  <c r="H206" i="1"/>
  <c r="I206" i="1" s="1"/>
  <c r="L206" i="1" s="1"/>
  <c r="J205" i="1"/>
  <c r="H205" i="1"/>
  <c r="J204" i="1"/>
  <c r="H204" i="1"/>
  <c r="K204" i="1" s="1"/>
  <c r="J203" i="1"/>
  <c r="H203" i="1"/>
  <c r="K203" i="1" s="1"/>
  <c r="J202" i="1"/>
  <c r="H202" i="1"/>
  <c r="I202" i="1" s="1"/>
  <c r="L202" i="1" s="1"/>
  <c r="J201" i="1"/>
  <c r="H201" i="1"/>
  <c r="J200" i="1"/>
  <c r="H200" i="1"/>
  <c r="K200" i="1" s="1"/>
  <c r="J199" i="1"/>
  <c r="H199" i="1"/>
  <c r="K199" i="1" s="1"/>
  <c r="K198" i="1"/>
  <c r="J198" i="1"/>
  <c r="H198" i="1"/>
  <c r="I198" i="1" s="1"/>
  <c r="L198" i="1" s="1"/>
  <c r="J197" i="1"/>
  <c r="H197" i="1"/>
  <c r="J196" i="1"/>
  <c r="H196" i="1"/>
  <c r="K196" i="1" s="1"/>
  <c r="J195" i="1"/>
  <c r="H195" i="1"/>
  <c r="K195" i="1" s="1"/>
  <c r="J194" i="1"/>
  <c r="H194" i="1"/>
  <c r="I194" i="1" s="1"/>
  <c r="L194" i="1" s="1"/>
  <c r="J193" i="1"/>
  <c r="H193" i="1"/>
  <c r="J192" i="1"/>
  <c r="H192" i="1"/>
  <c r="K192" i="1" s="1"/>
  <c r="J191" i="1"/>
  <c r="H191" i="1"/>
  <c r="K191" i="1" s="1"/>
  <c r="J190" i="1"/>
  <c r="H190" i="1"/>
  <c r="I190" i="1" s="1"/>
  <c r="L190" i="1" s="1"/>
  <c r="J189" i="1"/>
  <c r="H189" i="1"/>
  <c r="J188" i="1"/>
  <c r="H188" i="1"/>
  <c r="K188" i="1" s="1"/>
  <c r="J187" i="1"/>
  <c r="H187" i="1"/>
  <c r="K187" i="1" s="1"/>
  <c r="J186" i="1"/>
  <c r="H186" i="1"/>
  <c r="I186" i="1" s="1"/>
  <c r="L186" i="1" s="1"/>
  <c r="J185" i="1"/>
  <c r="H185" i="1"/>
  <c r="J184" i="1"/>
  <c r="H184" i="1"/>
  <c r="K184" i="1" s="1"/>
  <c r="J183" i="1"/>
  <c r="H183" i="1"/>
  <c r="K183" i="1" s="1"/>
  <c r="J182" i="1"/>
  <c r="H182" i="1"/>
  <c r="I182" i="1" s="1"/>
  <c r="L182" i="1" s="1"/>
  <c r="J181" i="1"/>
  <c r="H181" i="1"/>
  <c r="K181" i="1" s="1"/>
  <c r="J180" i="1"/>
  <c r="H180" i="1"/>
  <c r="K180" i="1" s="1"/>
  <c r="J179" i="1"/>
  <c r="H179" i="1"/>
  <c r="K178" i="1"/>
  <c r="J178" i="1"/>
  <c r="H178" i="1"/>
  <c r="I178" i="1" s="1"/>
  <c r="L178" i="1" s="1"/>
  <c r="J177" i="1"/>
  <c r="H177" i="1"/>
  <c r="K177" i="1" s="1"/>
  <c r="J176" i="1"/>
  <c r="H176" i="1"/>
  <c r="K176" i="1" s="1"/>
  <c r="J175" i="1"/>
  <c r="H175" i="1"/>
  <c r="J174" i="1"/>
  <c r="H174" i="1"/>
  <c r="I174" i="1" s="1"/>
  <c r="L174" i="1" s="1"/>
  <c r="J173" i="1"/>
  <c r="H173" i="1"/>
  <c r="K173" i="1" s="1"/>
  <c r="J172" i="1"/>
  <c r="H172" i="1"/>
  <c r="K172" i="1" s="1"/>
  <c r="J171" i="1"/>
  <c r="H171" i="1"/>
  <c r="K170" i="1"/>
  <c r="J170" i="1"/>
  <c r="H170" i="1"/>
  <c r="I170" i="1" s="1"/>
  <c r="L170" i="1" s="1"/>
  <c r="J169" i="1"/>
  <c r="H169" i="1"/>
  <c r="K169" i="1" s="1"/>
  <c r="J168" i="1"/>
  <c r="H168" i="1"/>
  <c r="K168" i="1" s="1"/>
  <c r="J167" i="1"/>
  <c r="H167" i="1"/>
  <c r="K166" i="1"/>
  <c r="J166" i="1"/>
  <c r="H166" i="1"/>
  <c r="I166" i="1" s="1"/>
  <c r="L166" i="1" s="1"/>
  <c r="J165" i="1"/>
  <c r="H165" i="1"/>
  <c r="J164" i="1"/>
  <c r="H164" i="1"/>
  <c r="K164" i="1" s="1"/>
  <c r="J163" i="1"/>
  <c r="H163" i="1"/>
  <c r="J162" i="1"/>
  <c r="H162" i="1"/>
  <c r="I162" i="1" s="1"/>
  <c r="L162" i="1" s="1"/>
  <c r="J161" i="1"/>
  <c r="H161" i="1"/>
  <c r="K161" i="1" s="1"/>
  <c r="J160" i="1"/>
  <c r="H160" i="1"/>
  <c r="K160" i="1" s="1"/>
  <c r="J159" i="1"/>
  <c r="H159" i="1"/>
  <c r="J158" i="1"/>
  <c r="H158" i="1"/>
  <c r="I158" i="1" s="1"/>
  <c r="L158" i="1" s="1"/>
  <c r="J157" i="1"/>
  <c r="H157" i="1"/>
  <c r="K157" i="1" s="1"/>
  <c r="J156" i="1"/>
  <c r="H156" i="1"/>
  <c r="K156" i="1" s="1"/>
  <c r="J155" i="1"/>
  <c r="H155" i="1"/>
  <c r="K154" i="1"/>
  <c r="J154" i="1"/>
  <c r="H154" i="1"/>
  <c r="I154" i="1" s="1"/>
  <c r="L154" i="1" s="1"/>
  <c r="J153" i="1"/>
  <c r="H153" i="1"/>
  <c r="K153" i="1" s="1"/>
  <c r="J152" i="1"/>
  <c r="H152" i="1"/>
  <c r="K152" i="1" s="1"/>
  <c r="J151" i="1"/>
  <c r="H151" i="1"/>
  <c r="J150" i="1"/>
  <c r="H150" i="1"/>
  <c r="I150" i="1" s="1"/>
  <c r="L150" i="1" s="1"/>
  <c r="J149" i="1"/>
  <c r="H149" i="1"/>
  <c r="K149" i="1" s="1"/>
  <c r="J148" i="1"/>
  <c r="H148" i="1"/>
  <c r="K148" i="1" s="1"/>
  <c r="J147" i="1"/>
  <c r="H147" i="1"/>
  <c r="J146" i="1"/>
  <c r="H146" i="1"/>
  <c r="I146" i="1" s="1"/>
  <c r="L146" i="1" s="1"/>
  <c r="J145" i="1"/>
  <c r="H145" i="1"/>
  <c r="K145" i="1" s="1"/>
  <c r="J144" i="1"/>
  <c r="H144" i="1"/>
  <c r="K144" i="1" s="1"/>
  <c r="J143" i="1"/>
  <c r="H143" i="1"/>
  <c r="J142" i="1"/>
  <c r="H142" i="1"/>
  <c r="I142" i="1" s="1"/>
  <c r="L142" i="1" s="1"/>
  <c r="J141" i="1"/>
  <c r="I141" i="1"/>
  <c r="L141" i="1" s="1"/>
  <c r="H141" i="1"/>
  <c r="K141" i="1" s="1"/>
  <c r="J140" i="1"/>
  <c r="H140" i="1"/>
  <c r="K140" i="1" s="1"/>
  <c r="J139" i="1"/>
  <c r="H139" i="1"/>
  <c r="K139" i="1" s="1"/>
  <c r="J138" i="1"/>
  <c r="H138" i="1"/>
  <c r="K138" i="1" s="1"/>
  <c r="J137" i="1"/>
  <c r="H137" i="1"/>
  <c r="I137" i="1" s="1"/>
  <c r="L137" i="1" s="1"/>
  <c r="J136" i="1"/>
  <c r="H136" i="1"/>
  <c r="K136" i="1" s="1"/>
  <c r="J135" i="1"/>
  <c r="H135" i="1"/>
  <c r="I135" i="1" s="1"/>
  <c r="L135" i="1" s="1"/>
  <c r="J134" i="1"/>
  <c r="H134" i="1"/>
  <c r="J133" i="1"/>
  <c r="H133" i="1"/>
  <c r="I133" i="1" s="1"/>
  <c r="L133" i="1" s="1"/>
  <c r="J132" i="1"/>
  <c r="H132" i="1"/>
  <c r="K132" i="1" s="1"/>
  <c r="K131" i="1"/>
  <c r="J131" i="1"/>
  <c r="H131" i="1"/>
  <c r="I131" i="1" s="1"/>
  <c r="L131" i="1" s="1"/>
  <c r="J130" i="1"/>
  <c r="H130" i="1"/>
  <c r="K130" i="1" s="1"/>
  <c r="J129" i="1"/>
  <c r="H129" i="1"/>
  <c r="I129" i="1" s="1"/>
  <c r="L129" i="1" s="1"/>
  <c r="J128" i="1"/>
  <c r="H128" i="1"/>
  <c r="K128" i="1" s="1"/>
  <c r="K127" i="1"/>
  <c r="J127" i="1"/>
  <c r="H127" i="1"/>
  <c r="I127" i="1" s="1"/>
  <c r="L127" i="1" s="1"/>
  <c r="J126" i="1"/>
  <c r="H126" i="1"/>
  <c r="K126" i="1" s="1"/>
  <c r="K125" i="1"/>
  <c r="J125" i="1"/>
  <c r="H125" i="1"/>
  <c r="I125" i="1" s="1"/>
  <c r="L125" i="1" s="1"/>
  <c r="J124" i="1"/>
  <c r="H124" i="1"/>
  <c r="K124" i="1" s="1"/>
  <c r="K123" i="1"/>
  <c r="J123" i="1"/>
  <c r="H123" i="1"/>
  <c r="I123" i="1" s="1"/>
  <c r="L123" i="1" s="1"/>
  <c r="J122" i="1"/>
  <c r="H122" i="1"/>
  <c r="K122" i="1" s="1"/>
  <c r="J121" i="1"/>
  <c r="H121" i="1"/>
  <c r="I121" i="1" s="1"/>
  <c r="L121" i="1" s="1"/>
  <c r="J120" i="1"/>
  <c r="H120" i="1"/>
  <c r="K120" i="1" s="1"/>
  <c r="J119" i="1"/>
  <c r="H119" i="1"/>
  <c r="I119" i="1" s="1"/>
  <c r="L119" i="1" s="1"/>
  <c r="J118" i="1"/>
  <c r="H118" i="1"/>
  <c r="K118" i="1" s="1"/>
  <c r="K117" i="1"/>
  <c r="J117" i="1"/>
  <c r="H117" i="1"/>
  <c r="I117" i="1" s="1"/>
  <c r="L117" i="1" s="1"/>
  <c r="J116" i="1"/>
  <c r="H116" i="1"/>
  <c r="K116" i="1" s="1"/>
  <c r="K115" i="1"/>
  <c r="J115" i="1"/>
  <c r="H115" i="1"/>
  <c r="I115" i="1" s="1"/>
  <c r="L115" i="1" s="1"/>
  <c r="J114" i="1"/>
  <c r="H114" i="1"/>
  <c r="K114" i="1" s="1"/>
  <c r="J113" i="1"/>
  <c r="I113" i="1"/>
  <c r="L113" i="1" s="1"/>
  <c r="H113" i="1"/>
  <c r="K113" i="1" s="1"/>
  <c r="J112" i="1"/>
  <c r="H112" i="1"/>
  <c r="K112" i="1" s="1"/>
  <c r="J111" i="1"/>
  <c r="H111" i="1"/>
  <c r="I111" i="1" s="1"/>
  <c r="L111" i="1" s="1"/>
  <c r="J110" i="1"/>
  <c r="H110" i="1"/>
  <c r="K110" i="1" s="1"/>
  <c r="K109" i="1"/>
  <c r="J109" i="1"/>
  <c r="H109" i="1"/>
  <c r="I109" i="1" s="1"/>
  <c r="L109" i="1" s="1"/>
  <c r="J108" i="1"/>
  <c r="H108" i="1"/>
  <c r="I108" i="1" s="1"/>
  <c r="L108" i="1" s="1"/>
  <c r="J107" i="1"/>
  <c r="H107" i="1"/>
  <c r="K107" i="1" s="1"/>
  <c r="J106" i="1"/>
  <c r="I106" i="1"/>
  <c r="L106" i="1" s="1"/>
  <c r="H106" i="1"/>
  <c r="K106" i="1" s="1"/>
  <c r="K105" i="1"/>
  <c r="J105" i="1"/>
  <c r="I105" i="1"/>
  <c r="L105" i="1" s="1"/>
  <c r="H105" i="1"/>
  <c r="J104" i="1"/>
  <c r="H104" i="1"/>
  <c r="K104" i="1" s="1"/>
  <c r="K103" i="1"/>
  <c r="J103" i="1"/>
  <c r="I103" i="1"/>
  <c r="L103" i="1" s="1"/>
  <c r="H103" i="1"/>
  <c r="J102" i="1"/>
  <c r="H102" i="1"/>
  <c r="K102" i="1" s="1"/>
  <c r="K101" i="1"/>
  <c r="J101" i="1"/>
  <c r="H101" i="1"/>
  <c r="I101" i="1" s="1"/>
  <c r="L101" i="1" s="1"/>
  <c r="L100" i="1"/>
  <c r="J100" i="1"/>
  <c r="I100" i="1"/>
  <c r="H100" i="1"/>
  <c r="K100" i="1" s="1"/>
  <c r="J99" i="1"/>
  <c r="H99" i="1"/>
  <c r="K99" i="1" s="1"/>
  <c r="J98" i="1"/>
  <c r="H98" i="1"/>
  <c r="K98" i="1" s="1"/>
  <c r="K97" i="1"/>
  <c r="J97" i="1"/>
  <c r="H97" i="1"/>
  <c r="I97" i="1" s="1"/>
  <c r="L97" i="1" s="1"/>
  <c r="J96" i="1"/>
  <c r="H96" i="1"/>
  <c r="K96" i="1" s="1"/>
  <c r="J95" i="1"/>
  <c r="H95" i="1"/>
  <c r="K95" i="1" s="1"/>
  <c r="J94" i="1"/>
  <c r="H94" i="1"/>
  <c r="K94" i="1" s="1"/>
  <c r="J93" i="1"/>
  <c r="H93" i="1"/>
  <c r="I93" i="1" s="1"/>
  <c r="L93" i="1" s="1"/>
  <c r="K92" i="1"/>
  <c r="J92" i="1"/>
  <c r="H92" i="1"/>
  <c r="I92" i="1" s="1"/>
  <c r="L92" i="1" s="1"/>
  <c r="J91" i="1"/>
  <c r="H91" i="1"/>
  <c r="K91" i="1" s="1"/>
  <c r="J90" i="1"/>
  <c r="H90" i="1"/>
  <c r="K90" i="1" s="1"/>
  <c r="L89" i="1"/>
  <c r="K89" i="1"/>
  <c r="J89" i="1"/>
  <c r="H89" i="1"/>
  <c r="I89" i="1" s="1"/>
  <c r="J88" i="1"/>
  <c r="H88" i="1"/>
  <c r="K88" i="1" s="1"/>
  <c r="J87" i="1"/>
  <c r="I87" i="1"/>
  <c r="L87" i="1" s="1"/>
  <c r="H87" i="1"/>
  <c r="K87" i="1" s="1"/>
  <c r="J86" i="1"/>
  <c r="H86" i="1"/>
  <c r="K86" i="1" s="1"/>
  <c r="J85" i="1"/>
  <c r="H85" i="1"/>
  <c r="K85" i="1" s="1"/>
  <c r="J84" i="1"/>
  <c r="H84" i="1"/>
  <c r="K84" i="1" s="1"/>
  <c r="J83" i="1"/>
  <c r="H83" i="1"/>
  <c r="K83" i="1" s="1"/>
  <c r="J82" i="1"/>
  <c r="I82" i="1"/>
  <c r="L82" i="1" s="1"/>
  <c r="H82" i="1"/>
  <c r="K82" i="1" s="1"/>
  <c r="J81" i="1"/>
  <c r="H81" i="1"/>
  <c r="K81" i="1" s="1"/>
  <c r="J80" i="1"/>
  <c r="H80" i="1"/>
  <c r="K80" i="1" s="1"/>
  <c r="J79" i="1"/>
  <c r="I79" i="1"/>
  <c r="L79" i="1" s="1"/>
  <c r="H79" i="1"/>
  <c r="K79" i="1" s="1"/>
  <c r="J78" i="1"/>
  <c r="H78" i="1"/>
  <c r="K78" i="1" s="1"/>
  <c r="J77" i="1"/>
  <c r="H77" i="1"/>
  <c r="I77" i="1" s="1"/>
  <c r="L77" i="1" s="1"/>
  <c r="J76" i="1"/>
  <c r="I76" i="1"/>
  <c r="L76" i="1" s="1"/>
  <c r="H76" i="1"/>
  <c r="K76" i="1" s="1"/>
  <c r="J75" i="1"/>
  <c r="I75" i="1"/>
  <c r="L75" i="1" s="1"/>
  <c r="H75" i="1"/>
  <c r="K75" i="1" s="1"/>
  <c r="J74" i="1"/>
  <c r="H74" i="1"/>
  <c r="K74" i="1" s="1"/>
  <c r="J73" i="1"/>
  <c r="H73" i="1"/>
  <c r="I73" i="1" s="1"/>
  <c r="L73" i="1" s="1"/>
  <c r="K72" i="1"/>
  <c r="J72" i="1"/>
  <c r="H72" i="1"/>
  <c r="I72" i="1" s="1"/>
  <c r="L72" i="1" s="1"/>
  <c r="J71" i="1"/>
  <c r="I71" i="1"/>
  <c r="L71" i="1" s="1"/>
  <c r="H71" i="1"/>
  <c r="K71" i="1" s="1"/>
  <c r="J70" i="1"/>
  <c r="H70" i="1"/>
  <c r="K70" i="1" s="1"/>
  <c r="J69" i="1"/>
  <c r="H69" i="1"/>
  <c r="I69" i="1" s="1"/>
  <c r="L69" i="1" s="1"/>
  <c r="J68" i="1"/>
  <c r="H68" i="1"/>
  <c r="K68" i="1" s="1"/>
  <c r="J67" i="1"/>
  <c r="H67" i="1"/>
  <c r="K67" i="1" s="1"/>
  <c r="J66" i="1"/>
  <c r="H66" i="1"/>
  <c r="K66" i="1" s="1"/>
  <c r="K65" i="1"/>
  <c r="J65" i="1"/>
  <c r="H65" i="1"/>
  <c r="I65" i="1" s="1"/>
  <c r="L65" i="1" s="1"/>
  <c r="J64" i="1"/>
  <c r="H64" i="1"/>
  <c r="K64" i="1" s="1"/>
  <c r="K63" i="1"/>
  <c r="J63" i="1"/>
  <c r="I63" i="1"/>
  <c r="L63" i="1" s="1"/>
  <c r="H63" i="1"/>
  <c r="J62" i="1"/>
  <c r="H62" i="1"/>
  <c r="K62" i="1" s="1"/>
  <c r="J61" i="1"/>
  <c r="H61" i="1"/>
  <c r="I61" i="1" s="1"/>
  <c r="L61" i="1" s="1"/>
  <c r="K60" i="1"/>
  <c r="J60" i="1"/>
  <c r="H60" i="1"/>
  <c r="I60" i="1" s="1"/>
  <c r="L60" i="1" s="1"/>
  <c r="K59" i="1"/>
  <c r="J59" i="1"/>
  <c r="I59" i="1"/>
  <c r="L59" i="1" s="1"/>
  <c r="H59" i="1"/>
  <c r="J58" i="1"/>
  <c r="H58" i="1"/>
  <c r="K58" i="1" s="1"/>
  <c r="J57" i="1"/>
  <c r="H57" i="1"/>
  <c r="K57" i="1" s="1"/>
  <c r="J56" i="1"/>
  <c r="H56" i="1"/>
  <c r="I56" i="1" s="1"/>
  <c r="L56" i="1" s="1"/>
  <c r="J55" i="1"/>
  <c r="H55" i="1"/>
  <c r="K55" i="1" s="1"/>
  <c r="J54" i="1"/>
  <c r="I54" i="1"/>
  <c r="L54" i="1" s="1"/>
  <c r="H54" i="1"/>
  <c r="K54" i="1" s="1"/>
  <c r="K53" i="1"/>
  <c r="J53" i="1"/>
  <c r="H53" i="1"/>
  <c r="I53" i="1" s="1"/>
  <c r="L53" i="1" s="1"/>
  <c r="J52" i="1"/>
  <c r="H52" i="1"/>
  <c r="K52" i="1" s="1"/>
  <c r="K51" i="1"/>
  <c r="J51" i="1"/>
  <c r="I51" i="1"/>
  <c r="L51" i="1" s="1"/>
  <c r="H51" i="1"/>
  <c r="J50" i="1"/>
  <c r="H50" i="1"/>
  <c r="K50" i="1" s="1"/>
  <c r="J49" i="1"/>
  <c r="I49" i="1"/>
  <c r="L49" i="1" s="1"/>
  <c r="H49" i="1"/>
  <c r="K49" i="1" s="1"/>
  <c r="J48" i="1"/>
  <c r="H48" i="1"/>
  <c r="K48" i="1" s="1"/>
  <c r="J47" i="1"/>
  <c r="H47" i="1"/>
  <c r="I47" i="1" s="1"/>
  <c r="L47" i="1" s="1"/>
  <c r="J46" i="1"/>
  <c r="H46" i="1"/>
  <c r="K46" i="1" s="1"/>
  <c r="L45" i="1"/>
  <c r="J45" i="1"/>
  <c r="I45" i="1"/>
  <c r="H45" i="1"/>
  <c r="K45" i="1" s="1"/>
  <c r="J44" i="1"/>
  <c r="I44" i="1"/>
  <c r="L44" i="1" s="1"/>
  <c r="H44" i="1"/>
  <c r="K44" i="1" s="1"/>
  <c r="J43" i="1"/>
  <c r="I43" i="1"/>
  <c r="L43" i="1" s="1"/>
  <c r="H43" i="1"/>
  <c r="K43" i="1" s="1"/>
  <c r="J42" i="1"/>
  <c r="H42" i="1"/>
  <c r="K42" i="1" s="1"/>
  <c r="J41" i="1"/>
  <c r="H41" i="1"/>
  <c r="K41" i="1" s="1"/>
  <c r="J40" i="1"/>
  <c r="H40" i="1"/>
  <c r="K40" i="1" s="1"/>
  <c r="J39" i="1"/>
  <c r="H39" i="1"/>
  <c r="I39" i="1" s="1"/>
  <c r="L39" i="1" s="1"/>
  <c r="J38" i="1"/>
  <c r="H38" i="1"/>
  <c r="K38" i="1" s="1"/>
  <c r="J37" i="1"/>
  <c r="H37" i="1"/>
  <c r="K37" i="1" s="1"/>
  <c r="L36" i="1"/>
  <c r="J36" i="1"/>
  <c r="I36" i="1"/>
  <c r="H36" i="1"/>
  <c r="K36" i="1" s="1"/>
  <c r="J35" i="1"/>
  <c r="H35" i="1"/>
  <c r="K35" i="1" s="1"/>
  <c r="J34" i="1"/>
  <c r="H34" i="1"/>
  <c r="K34" i="1" s="1"/>
  <c r="J33" i="1"/>
  <c r="H33" i="1"/>
  <c r="I33" i="1" s="1"/>
  <c r="L33" i="1" s="1"/>
  <c r="J32" i="1"/>
  <c r="H32" i="1"/>
  <c r="K32" i="1" s="1"/>
  <c r="K31" i="1"/>
  <c r="J31" i="1"/>
  <c r="H31" i="1"/>
  <c r="I31" i="1" s="1"/>
  <c r="L31" i="1" s="1"/>
  <c r="J30" i="1"/>
  <c r="H30" i="1"/>
  <c r="K30" i="1" s="1"/>
  <c r="J29" i="1"/>
  <c r="H29" i="1"/>
  <c r="I29" i="1" s="1"/>
  <c r="L29" i="1" s="1"/>
  <c r="J28" i="1"/>
  <c r="H28" i="1"/>
  <c r="K28" i="1" s="1"/>
  <c r="J27" i="1"/>
  <c r="H27" i="1"/>
  <c r="K27" i="1" s="1"/>
  <c r="K26" i="1"/>
  <c r="J26" i="1"/>
  <c r="H26" i="1"/>
  <c r="I26" i="1" s="1"/>
  <c r="L26" i="1" s="1"/>
  <c r="J25" i="1"/>
  <c r="I25" i="1"/>
  <c r="L25" i="1" s="1"/>
  <c r="H25" i="1"/>
  <c r="K25" i="1" s="1"/>
  <c r="J24" i="1"/>
  <c r="H24" i="1"/>
  <c r="K24" i="1" s="1"/>
  <c r="J23" i="1"/>
  <c r="H23" i="1"/>
  <c r="K23" i="1" s="1"/>
  <c r="K22" i="1"/>
  <c r="J22" i="1"/>
  <c r="I22" i="1"/>
  <c r="L22" i="1" s="1"/>
  <c r="H22" i="1"/>
  <c r="J21" i="1"/>
  <c r="H21" i="1"/>
  <c r="K21" i="1" s="1"/>
  <c r="K20" i="1"/>
  <c r="J20" i="1"/>
  <c r="H20" i="1"/>
  <c r="I20" i="1" s="1"/>
  <c r="L20" i="1" s="1"/>
  <c r="J19" i="1"/>
  <c r="H19" i="1"/>
  <c r="K19" i="1" s="1"/>
  <c r="J18" i="1"/>
  <c r="I18" i="1"/>
  <c r="L18" i="1" s="1"/>
  <c r="H18" i="1"/>
  <c r="K18" i="1" s="1"/>
  <c r="J17" i="1"/>
  <c r="H17" i="1"/>
  <c r="K17" i="1" s="1"/>
  <c r="K16" i="1"/>
  <c r="J16" i="1"/>
  <c r="H16" i="1"/>
  <c r="I16" i="1" s="1"/>
  <c r="L16" i="1" s="1"/>
  <c r="J15" i="1"/>
  <c r="H15" i="1"/>
  <c r="K15" i="1" s="1"/>
  <c r="J14" i="1"/>
  <c r="H14" i="1"/>
  <c r="K14" i="1" s="1"/>
  <c r="J13" i="1"/>
  <c r="H13" i="1"/>
  <c r="K13" i="1" s="1"/>
  <c r="J12" i="1"/>
  <c r="I12" i="1"/>
  <c r="L12" i="1" s="1"/>
  <c r="H12" i="1"/>
  <c r="K12" i="1" s="1"/>
  <c r="J11" i="1"/>
  <c r="H11" i="1"/>
  <c r="K11" i="1" s="1"/>
  <c r="J10" i="1"/>
  <c r="H10" i="1"/>
  <c r="K10" i="1" s="1"/>
  <c r="J9" i="1"/>
  <c r="I9" i="1"/>
  <c r="L9" i="1" s="1"/>
  <c r="H9" i="1"/>
  <c r="K9" i="1" s="1"/>
  <c r="A9" i="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7" i="1" s="1"/>
  <c r="A158" i="1" s="1"/>
  <c r="A159" i="1" s="1"/>
  <c r="A160" i="1" s="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7" i="1" s="1"/>
  <c r="A188" i="1" s="1"/>
  <c r="A189" i="1" s="1"/>
  <c r="A190" i="1" s="1"/>
  <c r="A191" i="1" s="1"/>
  <c r="A192" i="1" s="1"/>
  <c r="A193" i="1" s="1"/>
  <c r="A194" i="1" s="1"/>
  <c r="A195" i="1" s="1"/>
  <c r="A196" i="1" s="1"/>
  <c r="A197" i="1" s="1"/>
  <c r="A198" i="1" s="1"/>
  <c r="A199" i="1" s="1"/>
  <c r="A200" i="1" s="1"/>
  <c r="A201" i="1" s="1"/>
  <c r="A202" i="1" s="1"/>
  <c r="A203" i="1" s="1"/>
  <c r="A204" i="1" s="1"/>
  <c r="A205" i="1" s="1"/>
  <c r="A206" i="1" s="1"/>
  <c r="A207" i="1" s="1"/>
  <c r="A208" i="1" s="1"/>
  <c r="A209" i="1" s="1"/>
  <c r="A210" i="1" s="1"/>
  <c r="A211" i="1" s="1"/>
  <c r="A212" i="1" s="1"/>
  <c r="A213" i="1" s="1"/>
  <c r="A214" i="1" s="1"/>
  <c r="A215" i="1" s="1"/>
  <c r="A216" i="1" s="1"/>
  <c r="A217" i="1" s="1"/>
  <c r="A218" i="1" s="1"/>
  <c r="A219" i="1" s="1"/>
  <c r="A220" i="1" s="1"/>
  <c r="A221" i="1" s="1"/>
  <c r="A222" i="1" s="1"/>
  <c r="A223" i="1" s="1"/>
  <c r="A224" i="1" s="1"/>
  <c r="A225" i="1" s="1"/>
  <c r="A226" i="1" s="1"/>
  <c r="A227" i="1" s="1"/>
  <c r="A228" i="1" s="1"/>
  <c r="A229" i="1" s="1"/>
  <c r="A230" i="1" s="1"/>
  <c r="A231" i="1" s="1"/>
  <c r="A232" i="1" s="1"/>
  <c r="A233" i="1" s="1"/>
  <c r="A234" i="1" s="1"/>
  <c r="A235" i="1" s="1"/>
  <c r="A236" i="1" s="1"/>
  <c r="A237" i="1" s="1"/>
  <c r="A238" i="1" s="1"/>
  <c r="A239" i="1" s="1"/>
  <c r="A240" i="1" s="1"/>
  <c r="A241" i="1" s="1"/>
  <c r="A242" i="1" s="1"/>
  <c r="A243" i="1" s="1"/>
  <c r="A244" i="1" s="1"/>
  <c r="A245" i="1" s="1"/>
  <c r="A246" i="1" s="1"/>
  <c r="A247" i="1" s="1"/>
  <c r="A248" i="1" s="1"/>
  <c r="A249" i="1" s="1"/>
  <c r="A250" i="1" s="1"/>
  <c r="A251" i="1" s="1"/>
  <c r="A252" i="1" s="1"/>
  <c r="A253" i="1" s="1"/>
  <c r="A254" i="1" s="1"/>
  <c r="A255" i="1" s="1"/>
  <c r="A256" i="1" s="1"/>
  <c r="A257" i="1" s="1"/>
  <c r="A258" i="1" s="1"/>
  <c r="A259" i="1" s="1"/>
  <c r="A260" i="1" s="1"/>
  <c r="A261" i="1" s="1"/>
  <c r="A262" i="1" s="1"/>
  <c r="A263" i="1" s="1"/>
  <c r="A264" i="1" s="1"/>
  <c r="J8" i="1"/>
  <c r="H8" i="1"/>
  <c r="I8" i="1" s="1"/>
  <c r="L8" i="1" s="1"/>
  <c r="M18" i="2" l="1"/>
  <c r="I14" i="1"/>
  <c r="L14" i="1" s="1"/>
  <c r="I252" i="1"/>
  <c r="L252" i="1" s="1"/>
  <c r="K254" i="1"/>
  <c r="K8" i="1"/>
  <c r="I10" i="1"/>
  <c r="L10" i="1" s="1"/>
  <c r="I21" i="1"/>
  <c r="L21" i="1" s="1"/>
  <c r="K29" i="1"/>
  <c r="I37" i="1"/>
  <c r="L37" i="1" s="1"/>
  <c r="K39" i="1"/>
  <c r="I46" i="1"/>
  <c r="L46" i="1" s="1"/>
  <c r="K56" i="1"/>
  <c r="I68" i="1"/>
  <c r="L68" i="1" s="1"/>
  <c r="K77" i="1"/>
  <c r="I80" i="1"/>
  <c r="L80" i="1" s="1"/>
  <c r="I85" i="1"/>
  <c r="L85" i="1" s="1"/>
  <c r="I95" i="1"/>
  <c r="L95" i="1" s="1"/>
  <c r="K119" i="1"/>
  <c r="K135" i="1"/>
  <c r="K158" i="1"/>
  <c r="K182" i="1"/>
  <c r="I216" i="1"/>
  <c r="L216" i="1" s="1"/>
  <c r="I222" i="1"/>
  <c r="L222" i="1" s="1"/>
  <c r="K262" i="1"/>
  <c r="I17" i="1"/>
  <c r="L17" i="1" s="1"/>
  <c r="K129" i="1"/>
  <c r="K162" i="1"/>
  <c r="I173" i="1"/>
  <c r="L173" i="1" s="1"/>
  <c r="K186" i="1"/>
  <c r="I204" i="1"/>
  <c r="L204" i="1" s="1"/>
  <c r="K210" i="1"/>
  <c r="I228" i="1"/>
  <c r="L228" i="1" s="1"/>
  <c r="I234" i="1"/>
  <c r="L234" i="1" s="1"/>
  <c r="I242" i="1"/>
  <c r="L242" i="1" s="1"/>
  <c r="I250" i="1"/>
  <c r="L250" i="1" s="1"/>
  <c r="I258" i="1"/>
  <c r="L258" i="1" s="1"/>
  <c r="I13" i="1"/>
  <c r="L13" i="1" s="1"/>
  <c r="I28" i="1"/>
  <c r="L28" i="1" s="1"/>
  <c r="I57" i="1"/>
  <c r="L57" i="1" s="1"/>
  <c r="K61" i="1"/>
  <c r="I64" i="1"/>
  <c r="L64" i="1" s="1"/>
  <c r="K73" i="1"/>
  <c r="K190" i="1"/>
  <c r="I263" i="1"/>
  <c r="L263" i="1" s="1"/>
  <c r="I24" i="1"/>
  <c r="L24" i="1" s="1"/>
  <c r="K93" i="1"/>
  <c r="K108" i="1"/>
  <c r="K133" i="1"/>
  <c r="I140" i="1"/>
  <c r="L140" i="1" s="1"/>
  <c r="K142" i="1"/>
  <c r="I177" i="1"/>
  <c r="L177" i="1" s="1"/>
  <c r="K194" i="1"/>
  <c r="I208" i="1"/>
  <c r="L208" i="1" s="1"/>
  <c r="I240" i="1"/>
  <c r="L240" i="1" s="1"/>
  <c r="I248" i="1"/>
  <c r="L248" i="1" s="1"/>
  <c r="I256" i="1"/>
  <c r="L256" i="1" s="1"/>
  <c r="K33" i="1"/>
  <c r="I41" i="1"/>
  <c r="L41" i="1" s="1"/>
  <c r="I67" i="1"/>
  <c r="L67" i="1" s="1"/>
  <c r="I81" i="1"/>
  <c r="L81" i="1" s="1"/>
  <c r="K146" i="1"/>
  <c r="I157" i="1"/>
  <c r="L157" i="1" s="1"/>
  <c r="K69" i="1"/>
  <c r="K121" i="1"/>
  <c r="K137" i="1"/>
  <c r="K150" i="1"/>
  <c r="K174" i="1"/>
  <c r="K202" i="1"/>
  <c r="I212" i="1"/>
  <c r="L212" i="1" s="1"/>
  <c r="K259" i="1"/>
  <c r="K9" i="2"/>
  <c r="N9" i="2" s="1"/>
  <c r="N20" i="2" s="1"/>
  <c r="K17" i="2"/>
  <c r="N17" i="2" s="1"/>
  <c r="K11" i="2"/>
  <c r="N11" i="2" s="1"/>
  <c r="K19" i="2"/>
  <c r="N19" i="2" s="1"/>
  <c r="K13" i="2"/>
  <c r="N13" i="2" s="1"/>
  <c r="I112" i="1"/>
  <c r="L112" i="1" s="1"/>
  <c r="K185" i="1"/>
  <c r="I185" i="1"/>
  <c r="L185" i="1" s="1"/>
  <c r="K253" i="1"/>
  <c r="I253" i="1"/>
  <c r="L253" i="1" s="1"/>
  <c r="I11" i="1"/>
  <c r="L11" i="1" s="1"/>
  <c r="I15" i="1"/>
  <c r="L15" i="1" s="1"/>
  <c r="I19" i="1"/>
  <c r="L19" i="1" s="1"/>
  <c r="I23" i="1"/>
  <c r="L23" i="1" s="1"/>
  <c r="I27" i="1"/>
  <c r="L27" i="1" s="1"/>
  <c r="I32" i="1"/>
  <c r="L32" i="1" s="1"/>
  <c r="I35" i="1"/>
  <c r="L35" i="1" s="1"/>
  <c r="I38" i="1"/>
  <c r="L38" i="1" s="1"/>
  <c r="I52" i="1"/>
  <c r="L52" i="1" s="1"/>
  <c r="I88" i="1"/>
  <c r="L88" i="1" s="1"/>
  <c r="I91" i="1"/>
  <c r="L91" i="1" s="1"/>
  <c r="I96" i="1"/>
  <c r="L96" i="1" s="1"/>
  <c r="I99" i="1"/>
  <c r="L99" i="1" s="1"/>
  <c r="I104" i="1"/>
  <c r="L104" i="1" s="1"/>
  <c r="K134" i="1"/>
  <c r="I134" i="1"/>
  <c r="L134" i="1" s="1"/>
  <c r="I136" i="1"/>
  <c r="L136" i="1" s="1"/>
  <c r="I30" i="1"/>
  <c r="L30" i="1" s="1"/>
  <c r="I50" i="1"/>
  <c r="L50" i="1" s="1"/>
  <c r="I83" i="1"/>
  <c r="L83" i="1" s="1"/>
  <c r="I110" i="1"/>
  <c r="L110" i="1" s="1"/>
  <c r="I40" i="1"/>
  <c r="L40" i="1" s="1"/>
  <c r="K47" i="1"/>
  <c r="I55" i="1"/>
  <c r="L55" i="1" s="1"/>
  <c r="I58" i="1"/>
  <c r="L58" i="1" s="1"/>
  <c r="I66" i="1"/>
  <c r="L66" i="1" s="1"/>
  <c r="I74" i="1"/>
  <c r="L74" i="1" s="1"/>
  <c r="I107" i="1"/>
  <c r="L107" i="1" s="1"/>
  <c r="I114" i="1"/>
  <c r="L114" i="1" s="1"/>
  <c r="I116" i="1"/>
  <c r="L116" i="1" s="1"/>
  <c r="I118" i="1"/>
  <c r="L118" i="1" s="1"/>
  <c r="I120" i="1"/>
  <c r="L120" i="1" s="1"/>
  <c r="I122" i="1"/>
  <c r="L122" i="1" s="1"/>
  <c r="I124" i="1"/>
  <c r="L124" i="1" s="1"/>
  <c r="I126" i="1"/>
  <c r="L126" i="1" s="1"/>
  <c r="I128" i="1"/>
  <c r="L128" i="1" s="1"/>
  <c r="I130" i="1"/>
  <c r="L130" i="1" s="1"/>
  <c r="I132" i="1"/>
  <c r="L132" i="1" s="1"/>
  <c r="K209" i="1"/>
  <c r="I209" i="1"/>
  <c r="L209" i="1" s="1"/>
  <c r="K167" i="1"/>
  <c r="I167" i="1"/>
  <c r="L167" i="1" s="1"/>
  <c r="K241" i="1"/>
  <c r="I241" i="1"/>
  <c r="L241" i="1" s="1"/>
  <c r="I102" i="1"/>
  <c r="L102" i="1" s="1"/>
  <c r="I34" i="1"/>
  <c r="L34" i="1" s="1"/>
  <c r="I48" i="1"/>
  <c r="L48" i="1" s="1"/>
  <c r="I84" i="1"/>
  <c r="L84" i="1" s="1"/>
  <c r="I90" i="1"/>
  <c r="L90" i="1" s="1"/>
  <c r="I98" i="1"/>
  <c r="L98" i="1" s="1"/>
  <c r="I145" i="1"/>
  <c r="L145" i="1" s="1"/>
  <c r="K197" i="1"/>
  <c r="I197" i="1"/>
  <c r="L197" i="1" s="1"/>
  <c r="K155" i="1"/>
  <c r="I155" i="1"/>
  <c r="L155" i="1" s="1"/>
  <c r="I86" i="1"/>
  <c r="L86" i="1" s="1"/>
  <c r="I94" i="1"/>
  <c r="L94" i="1" s="1"/>
  <c r="I42" i="1"/>
  <c r="L42" i="1" s="1"/>
  <c r="I62" i="1"/>
  <c r="L62" i="1" s="1"/>
  <c r="I70" i="1"/>
  <c r="L70" i="1" s="1"/>
  <c r="I78" i="1"/>
  <c r="L78" i="1" s="1"/>
  <c r="K111" i="1"/>
  <c r="K165" i="1"/>
  <c r="I165" i="1"/>
  <c r="L165" i="1" s="1"/>
  <c r="K143" i="1"/>
  <c r="I143" i="1"/>
  <c r="L143" i="1" s="1"/>
  <c r="K175" i="1"/>
  <c r="I175" i="1"/>
  <c r="L175" i="1" s="1"/>
  <c r="K201" i="1"/>
  <c r="I201" i="1"/>
  <c r="L201" i="1" s="1"/>
  <c r="I139" i="1"/>
  <c r="L139" i="1" s="1"/>
  <c r="I153" i="1"/>
  <c r="L153" i="1" s="1"/>
  <c r="K163" i="1"/>
  <c r="I163" i="1"/>
  <c r="L163" i="1" s="1"/>
  <c r="K213" i="1"/>
  <c r="I213" i="1"/>
  <c r="L213" i="1" s="1"/>
  <c r="K221" i="1"/>
  <c r="I221" i="1"/>
  <c r="L221" i="1" s="1"/>
  <c r="K229" i="1"/>
  <c r="I229" i="1"/>
  <c r="L229" i="1" s="1"/>
  <c r="K249" i="1"/>
  <c r="I249" i="1"/>
  <c r="L249" i="1" s="1"/>
  <c r="K261" i="1"/>
  <c r="I261" i="1"/>
  <c r="L261" i="1" s="1"/>
  <c r="K151" i="1"/>
  <c r="I151" i="1"/>
  <c r="L151" i="1" s="1"/>
  <c r="K189" i="1"/>
  <c r="I189" i="1"/>
  <c r="L189" i="1" s="1"/>
  <c r="K237" i="1"/>
  <c r="I237" i="1"/>
  <c r="L237" i="1" s="1"/>
  <c r="I138" i="1"/>
  <c r="L138" i="1" s="1"/>
  <c r="I161" i="1"/>
  <c r="L161" i="1" s="1"/>
  <c r="K171" i="1"/>
  <c r="I171" i="1"/>
  <c r="L171" i="1" s="1"/>
  <c r="K205" i="1"/>
  <c r="I205" i="1"/>
  <c r="L205" i="1" s="1"/>
  <c r="K257" i="1"/>
  <c r="I257" i="1"/>
  <c r="L257" i="1" s="1"/>
  <c r="I149" i="1"/>
  <c r="L149" i="1" s="1"/>
  <c r="K159" i="1"/>
  <c r="I159" i="1"/>
  <c r="L159" i="1" s="1"/>
  <c r="I181" i="1"/>
  <c r="L181" i="1" s="1"/>
  <c r="K193" i="1"/>
  <c r="I193" i="1"/>
  <c r="L193" i="1" s="1"/>
  <c r="K245" i="1"/>
  <c r="I245" i="1"/>
  <c r="L245" i="1" s="1"/>
  <c r="K147" i="1"/>
  <c r="I147" i="1"/>
  <c r="L147" i="1" s="1"/>
  <c r="I169" i="1"/>
  <c r="L169" i="1" s="1"/>
  <c r="K179" i="1"/>
  <c r="I179" i="1"/>
  <c r="L179" i="1" s="1"/>
  <c r="K217" i="1"/>
  <c r="I217" i="1"/>
  <c r="L217" i="1" s="1"/>
  <c r="K225" i="1"/>
  <c r="I225" i="1"/>
  <c r="L225" i="1" s="1"/>
  <c r="K233" i="1"/>
  <c r="I233" i="1"/>
  <c r="L233" i="1" s="1"/>
  <c r="I144" i="1"/>
  <c r="L144" i="1" s="1"/>
  <c r="I148" i="1"/>
  <c r="L148" i="1" s="1"/>
  <c r="I152" i="1"/>
  <c r="L152" i="1" s="1"/>
  <c r="I156" i="1"/>
  <c r="L156" i="1" s="1"/>
  <c r="I160" i="1"/>
  <c r="L160" i="1" s="1"/>
  <c r="I164" i="1"/>
  <c r="L164" i="1" s="1"/>
  <c r="I168" i="1"/>
  <c r="L168" i="1" s="1"/>
  <c r="I172" i="1"/>
  <c r="L172" i="1" s="1"/>
  <c r="I176" i="1"/>
  <c r="L176" i="1" s="1"/>
  <c r="I180" i="1"/>
  <c r="L180" i="1" s="1"/>
  <c r="I184" i="1"/>
  <c r="L184" i="1" s="1"/>
  <c r="I188" i="1"/>
  <c r="L188" i="1" s="1"/>
  <c r="I192" i="1"/>
  <c r="L192" i="1" s="1"/>
  <c r="I196" i="1"/>
  <c r="L196" i="1" s="1"/>
  <c r="I200" i="1"/>
  <c r="L200" i="1" s="1"/>
  <c r="I264" i="1"/>
  <c r="L264" i="1" s="1"/>
  <c r="I183" i="1"/>
  <c r="L183" i="1" s="1"/>
  <c r="I187" i="1"/>
  <c r="L187" i="1" s="1"/>
  <c r="I191" i="1"/>
  <c r="L191" i="1" s="1"/>
  <c r="I195" i="1"/>
  <c r="L195" i="1" s="1"/>
  <c r="I199" i="1"/>
  <c r="L199" i="1" s="1"/>
  <c r="I203" i="1"/>
  <c r="L203" i="1" s="1"/>
  <c r="I207" i="1"/>
  <c r="L207" i="1" s="1"/>
  <c r="I211" i="1"/>
  <c r="L211" i="1" s="1"/>
  <c r="I215" i="1"/>
  <c r="L215" i="1" s="1"/>
  <c r="I219" i="1"/>
  <c r="L219" i="1" s="1"/>
  <c r="I223" i="1"/>
  <c r="L223" i="1" s="1"/>
  <c r="I227" i="1"/>
  <c r="L227" i="1" s="1"/>
  <c r="I231" i="1"/>
  <c r="L231" i="1" s="1"/>
  <c r="I235" i="1"/>
  <c r="L235" i="1" s="1"/>
  <c r="I239" i="1"/>
  <c r="L239" i="1" s="1"/>
  <c r="I243" i="1"/>
  <c r="L243" i="1" s="1"/>
  <c r="I247" i="1"/>
  <c r="L247" i="1" s="1"/>
  <c r="I251" i="1"/>
  <c r="L251" i="1" s="1"/>
  <c r="I255" i="1"/>
  <c r="L255" i="1" s="1"/>
  <c r="L265" i="1" l="1"/>
</calcChain>
</file>

<file path=xl/sharedStrings.xml><?xml version="1.0" encoding="utf-8"?>
<sst xmlns="http://schemas.openxmlformats.org/spreadsheetml/2006/main" count="758" uniqueCount="564">
  <si>
    <t>Item</t>
  </si>
  <si>
    <t>Principio Activo/Descripción</t>
  </si>
  <si>
    <t>Concentración</t>
  </si>
  <si>
    <t>Unidad de Medida</t>
  </si>
  <si>
    <t>Cantidad</t>
  </si>
  <si>
    <t>Valor Unitario Antes de IVA</t>
  </si>
  <si>
    <t>(%)  IVA</t>
  </si>
  <si>
    <t>Valor de IVA</t>
  </si>
  <si>
    <t>Precio Unitario IVA Incluido</t>
  </si>
  <si>
    <t>Precio Unitario Antes de IVA X Cantidad</t>
  </si>
  <si>
    <t>IVA X Cantidad</t>
  </si>
  <si>
    <t>Precio Total + IVA</t>
  </si>
  <si>
    <t>LIDOCAINA</t>
  </si>
  <si>
    <t xml:space="preserve">15 G GEL </t>
  </si>
  <si>
    <t>50 ML FRASCO</t>
  </si>
  <si>
    <t>MELOXICAM</t>
  </si>
  <si>
    <t>10 ML FRASCO</t>
  </si>
  <si>
    <t>TILETAMINA + ZOLAZEPAN</t>
  </si>
  <si>
    <t>Tiletamina 25 mg + Zolacepam 25 mg</t>
  </si>
  <si>
    <t>TEST PRUEBA RAPIDA DISTEMPER  (CDV-AG)</t>
  </si>
  <si>
    <t>CAJA POR 10 PRUEBAS</t>
  </si>
  <si>
    <t>TEST PRUEBA RAPIDA PARVOVIRUS  (AG)</t>
  </si>
  <si>
    <t>TEST SIDA + LEUCEMIA FELINA</t>
  </si>
  <si>
    <t>TEST EHRLICHIA Y ANAPLASMA</t>
  </si>
  <si>
    <t>ENGYSTOL</t>
  </si>
  <si>
    <t>CAJA POR 5 AMPOLLAS</t>
  </si>
  <si>
    <t>KETAMINA</t>
  </si>
  <si>
    <t>50MG/ML</t>
  </si>
  <si>
    <t>FRASCO* 50ML</t>
  </si>
  <si>
    <t>VACUNA TRIPLE  (FELINO)</t>
  </si>
  <si>
    <t>1 ML</t>
  </si>
  <si>
    <t xml:space="preserve">CAJA POR 10 DOSIS </t>
  </si>
  <si>
    <t>VACUNA TRIPLE + RABIA   (FELINO)</t>
  </si>
  <si>
    <t>VACUNA (MOQUIILO,ADENOVIRUS, PARVOVIROSIS)</t>
  </si>
  <si>
    <t>VACUNA (MOQUIILO,ADENOVIRUS, PARVOVIROSIS, PARAINFLUENZA, LEPTOSPIROSIS, RABIA)</t>
  </si>
  <si>
    <t>VACUNA (MOQUIILO,ADENOVIRUS, PARVOVIROSIS, PARAINFLUENZA, LEPTOSPIROSIS)</t>
  </si>
  <si>
    <t>VINCRISTINA</t>
  </si>
  <si>
    <t>1 MG/ML</t>
  </si>
  <si>
    <t>1ML FRASCO</t>
  </si>
  <si>
    <t>OMEPRAZOL</t>
  </si>
  <si>
    <t>40 MG</t>
  </si>
  <si>
    <t>Caja x 10 viales de 1,5 ml</t>
  </si>
  <si>
    <t>MAROPITANT CITRATO</t>
  </si>
  <si>
    <t>10 MG</t>
  </si>
  <si>
    <t>20 ML FRASCO</t>
  </si>
  <si>
    <t>CLINDAMICINA</t>
  </si>
  <si>
    <t>600 MG /4ML</t>
  </si>
  <si>
    <t>CAJA POR 10 AMPOLLAS</t>
  </si>
  <si>
    <t xml:space="preserve">CEFALEXINA </t>
  </si>
  <si>
    <t>200MG/ML</t>
  </si>
  <si>
    <t>250 ML FRASCO</t>
  </si>
  <si>
    <t>PROPOFOL</t>
  </si>
  <si>
    <t>10 MG/ML</t>
  </si>
  <si>
    <t>solucion inyectable por 20 ml</t>
  </si>
  <si>
    <t>DEXAMETASONA</t>
  </si>
  <si>
    <t>8 MG/2ML</t>
  </si>
  <si>
    <t>CAJA POR 100 AMPOLLAS DE 2 ML</t>
  </si>
  <si>
    <t>MIRTAZAPINA</t>
  </si>
  <si>
    <t>30MG</t>
  </si>
  <si>
    <t>CAJA POR 30 TABLETAS</t>
  </si>
  <si>
    <t>GENTAMICINA</t>
  </si>
  <si>
    <t xml:space="preserve">160 MG/2ML </t>
  </si>
  <si>
    <t>METRONIDAZOL</t>
  </si>
  <si>
    <t>500 MG</t>
  </si>
  <si>
    <t>SOLUCIÓN INYECTABLE 100 ML</t>
  </si>
  <si>
    <t>LOTILANER</t>
  </si>
  <si>
    <t>225 MG</t>
  </si>
  <si>
    <t>CAJA POR 3 COMPRIMIDOS</t>
  </si>
  <si>
    <t>450 MG</t>
  </si>
  <si>
    <t>900 MG</t>
  </si>
  <si>
    <t>PRAZICUANTEL + PAMOATO DE PIRANTEL + FEBANTEL</t>
  </si>
  <si>
    <t>Prazicuantel   50 mg
Pamoato de Pirantel   144 mg
Febantel   150 mg</t>
  </si>
  <si>
    <t>CAJA POR 4 COMPRIMIDOS</t>
  </si>
  <si>
    <t>ENROFLOXACINA</t>
  </si>
  <si>
    <t>50 MG/ML</t>
  </si>
  <si>
    <t>Solución inyectable 10 ml</t>
  </si>
  <si>
    <t>ETAMSILATO</t>
  </si>
  <si>
    <t>125 MG/ML</t>
  </si>
  <si>
    <t>Solución inyectable 50 ml</t>
  </si>
  <si>
    <t>ISOFLUORANO</t>
  </si>
  <si>
    <t>FRASCO 250 ML</t>
  </si>
  <si>
    <t>SEVOFLORANO</t>
  </si>
  <si>
    <t>CLOREXIDINA</t>
  </si>
  <si>
    <t>3800 ML</t>
  </si>
  <si>
    <t>JERINGA DESECHABLE 1ML</t>
  </si>
  <si>
    <t>1 ML 23G*25MM</t>
  </si>
  <si>
    <t xml:space="preserve">CAJA POR 100 UNIDADES </t>
  </si>
  <si>
    <t>JERINGA DESECHABLE 3 ML</t>
  </si>
  <si>
    <t>3 ML 23Gx1"</t>
  </si>
  <si>
    <t>CAJA POR 100 UNIDADES</t>
  </si>
  <si>
    <t>JERINGA DESECHABLE 5ML</t>
  </si>
  <si>
    <t>5 ML 21G x 1 1/2"</t>
  </si>
  <si>
    <t>JERINGA DESECHABLE 10ML</t>
  </si>
  <si>
    <t>10 ML 21G x 1 1/2"</t>
  </si>
  <si>
    <t>CATETER I.V RADIOPACO # 22G X 1"</t>
  </si>
  <si>
    <t>22G x 1"</t>
  </si>
  <si>
    <t>CAJA POR 50 UNIDADES</t>
  </si>
  <si>
    <t>CATETER I.V RADIOPACO # 20G X 1.1/4''</t>
  </si>
  <si>
    <t>20G X 1.1/4''</t>
  </si>
  <si>
    <t>CATETER I.V RADIOPACO  # 24G X 3/4"</t>
  </si>
  <si>
    <t>24G X 3/4"</t>
  </si>
  <si>
    <t>CATETER I.V RADIOPACO  # 26G X 3/4"</t>
  </si>
  <si>
    <t>26G X 3/4"</t>
  </si>
  <si>
    <t xml:space="preserve">ESPADADRAPO DE TELA </t>
  </si>
  <si>
    <t>TUBO POR 3 UNIDADES DE 4"</t>
  </si>
  <si>
    <t xml:space="preserve">SUTURA  Ácido Poliglicólico (PGA) </t>
  </si>
  <si>
    <t>SUTURA # 0 X 90 CM</t>
  </si>
  <si>
    <t>CAJA POR 12 UNIDADES</t>
  </si>
  <si>
    <t xml:space="preserve">SUTURA Ácido Poliglicólico (PGA) </t>
  </si>
  <si>
    <t>SUTURA # 1 X 90 CM</t>
  </si>
  <si>
    <t>SUTURA # 2/0 X 90 CM</t>
  </si>
  <si>
    <t>SUTURA # 3/0 X 90 CM</t>
  </si>
  <si>
    <t>NYLON Monofilamento 2.0</t>
  </si>
  <si>
    <t>AGUJA 3/8 CIR CORTANTE  24MM HEBRA 75CMS</t>
  </si>
  <si>
    <t>CAJAS POR 12 UNIDADES</t>
  </si>
  <si>
    <t>NYLON Monofilamento 3.0</t>
  </si>
  <si>
    <t>HEBRA 70 CMS</t>
  </si>
  <si>
    <t>NYLON Monofilamento 4.0</t>
  </si>
  <si>
    <t>AGUJA 3/8 CIR CORTANTE  19MM HEBRA 75CMS</t>
  </si>
  <si>
    <t>AGUJA HIPODÉRMICA 23G</t>
  </si>
  <si>
    <t>AGUJA HIPODÉRMICA  23G X 1"</t>
  </si>
  <si>
    <t>AGUJA HIPODÉRMICA 21G</t>
  </si>
  <si>
    <t>AGUJA HIPODÉRMICA  21G X 1"</t>
  </si>
  <si>
    <t>ALGODÓN MOTAS</t>
  </si>
  <si>
    <t>PAQUETE * 500 G</t>
  </si>
  <si>
    <t>COMPRESAS ESTERILES</t>
  </si>
  <si>
    <t>45 X 45 CM</t>
  </si>
  <si>
    <t>PAQUETE POR 5 UNIDADES</t>
  </si>
  <si>
    <t xml:space="preserve">GASA </t>
  </si>
  <si>
    <t>ROLLO 36″ x 100 YARDAS</t>
  </si>
  <si>
    <t>UNIDAD</t>
  </si>
  <si>
    <t xml:space="preserve">EQUIPO DE VENOCLISIS MACROGOTEO </t>
  </si>
  <si>
    <t xml:space="preserve">EQUIPO DE VENOCLISIS MICROGOTEO </t>
  </si>
  <si>
    <t>VENDA COBAN</t>
  </si>
  <si>
    <t xml:space="preserve">VENDA ADHERENTE TIPO COBAN 5cm X 4,50 Mt </t>
  </si>
  <si>
    <t>CAJA POR 24 UNIDADES</t>
  </si>
  <si>
    <t>GUANTES ESTERILES TALLA 8,5</t>
  </si>
  <si>
    <t>GUANTES ESTERILES TALLA 7.5</t>
  </si>
  <si>
    <t>GUANTES ESTERILES TALLA 7,0</t>
  </si>
  <si>
    <t>GUANTES ESTERILES TALLA 6.5</t>
  </si>
  <si>
    <t>GUANTES LATEX NO ESTERILES S</t>
  </si>
  <si>
    <t>GUANTES LATEX NO ESTERILES M</t>
  </si>
  <si>
    <t>GUANTES LATEX NO ESTERILES L</t>
  </si>
  <si>
    <t>SONDA URINARIA GATO</t>
  </si>
  <si>
    <t>SONDA URINARIA GATO 3,5 FR X 12 CM</t>
  </si>
  <si>
    <t>ALCOHOL  ETILICO 70%</t>
  </si>
  <si>
    <t>Alcohol etílico Solución 70%</t>
  </si>
  <si>
    <t>Galón 3,5 litros</t>
  </si>
  <si>
    <t>AGUA OXIGENADA</t>
  </si>
  <si>
    <t>PEROXIDO DE HIDRÓGENO 50%</t>
  </si>
  <si>
    <t>LIMPION INDUSTRIAL DESCARTABLE HOJA SENCILLA PRECORTADO</t>
  </si>
  <si>
    <t>ROLLO POR 550 METROS</t>
  </si>
  <si>
    <t>KIT EQUIPO DE HEMATOLOGIA MINDRAY BC30 VET</t>
  </si>
  <si>
    <t>El kit consta de:
 M-30 DILUYENTE
 CFL- LYSE
LIMPIADOR DE SONDA</t>
  </si>
  <si>
    <t>KIT</t>
  </si>
  <si>
    <t>ALANINA AMINOTRANSFERASA (ALT/GPT )</t>
  </si>
  <si>
    <t>ENZIMA HEPATICA - EQUIPO DE QUIMICA</t>
  </si>
  <si>
    <t>Fco*200ML</t>
  </si>
  <si>
    <t>ASPARTATO AMINOTRANSFERASA ( AST/GOT)</t>
  </si>
  <si>
    <t>CREATININA 4 X 50 ML</t>
  </si>
  <si>
    <t>ENZIMA RENAL - EQUIPO DE QUIMICA</t>
  </si>
  <si>
    <t xml:space="preserve"> Fco *50ML</t>
  </si>
  <si>
    <t>FOSFATASA ALCALINA FAL - AMP</t>
  </si>
  <si>
    <t>GAMMA GLUTAMYL TRANSFERASA (Gama-GT)</t>
  </si>
  <si>
    <t>UREA / BUN UV 4 X 50 ML</t>
  </si>
  <si>
    <t>GLUTARALDEHIDO</t>
  </si>
  <si>
    <t>GALON POR 3800ML</t>
  </si>
  <si>
    <t>VINAGRE</t>
  </si>
  <si>
    <t>2  LITROS</t>
  </si>
  <si>
    <t xml:space="preserve">AGUA DESTILADA ESTERIL </t>
  </si>
  <si>
    <t>500ml</t>
  </si>
  <si>
    <t>SOLUCION HARTMAN X 500 ML</t>
  </si>
  <si>
    <t>500 ML</t>
  </si>
  <si>
    <t>CLORURO DE SODIO AL 0.9%</t>
  </si>
  <si>
    <t>IMPROMINI EDTA.K2 Tube 0.5ml/10x45 Plastic</t>
  </si>
  <si>
    <t>Tubos para tomas de muestra de sangre</t>
  </si>
  <si>
    <t>Gradilla de 50 tubos</t>
  </si>
  <si>
    <t>IMPROMINI Gel &amp; Clot Activator Tube 0.5ml/10x45 Plastic</t>
  </si>
  <si>
    <t>Cal sodada</t>
  </si>
  <si>
    <t>Forma esférica (3-4 mm)</t>
  </si>
  <si>
    <t xml:space="preserve">Galon*5 litros </t>
  </si>
  <si>
    <t>Dipirona</t>
  </si>
  <si>
    <t>500mg</t>
  </si>
  <si>
    <t>Fco*50ml</t>
  </si>
  <si>
    <t>XILACINA 2%</t>
  </si>
  <si>
    <t>FRASCO X 20 ML</t>
  </si>
  <si>
    <t>XILACINA</t>
  </si>
  <si>
    <t>FRASCO X 50ML</t>
  </si>
  <si>
    <t>Bolsas rojas</t>
  </si>
  <si>
    <t>55*60 / CALIBRE 5</t>
  </si>
  <si>
    <t>BOLSAS POR 10</t>
  </si>
  <si>
    <t>65*90/ CALIBRE 5</t>
  </si>
  <si>
    <t>Bolsas negras</t>
  </si>
  <si>
    <t>65*90/ CALIBRE 2</t>
  </si>
  <si>
    <t>Bolsa blanca</t>
  </si>
  <si>
    <t>Amoxicilina (como Trihidrato de amoxicilina)</t>
  </si>
  <si>
    <t>FRASCO POR 100ML</t>
  </si>
  <si>
    <t>SHAMPOO A BASE DE KETOCONAZOL</t>
  </si>
  <si>
    <t>FRASCO POR 120 ML</t>
  </si>
  <si>
    <t>SHAMPOO PARA CANINOS Y FELINOS</t>
  </si>
  <si>
    <t>2 LITROS</t>
  </si>
  <si>
    <t>Clorhidrato de Doxapram</t>
  </si>
  <si>
    <t>20mg</t>
  </si>
  <si>
    <t>Frasco 10ML</t>
  </si>
  <si>
    <t xml:space="preserve"> CIPROFLOXACINA + CONDROITIN SULFATO </t>
  </si>
  <si>
    <t>Frasco por 5ml</t>
  </si>
  <si>
    <t>Neomicina/ pregnisolona (solución oftálmica y ótica)</t>
  </si>
  <si>
    <t>500mg/ 120mg</t>
  </si>
  <si>
    <t>Gotero por 10ml</t>
  </si>
  <si>
    <t>TRAMADOL CLORHIDRATO</t>
  </si>
  <si>
    <t>100MG/2ML</t>
  </si>
  <si>
    <t xml:space="preserve">Caja * 10 ampollas </t>
  </si>
  <si>
    <t>CEFOVECIN SÓDICO</t>
  </si>
  <si>
    <t>80MG/ML</t>
  </si>
  <si>
    <t xml:space="preserve">FRASCO POR 4ML </t>
  </si>
  <si>
    <t>PROCAINA</t>
  </si>
  <si>
    <t>10MG/ML</t>
  </si>
  <si>
    <t>FRASCO POR 50ML</t>
  </si>
  <si>
    <t>ACIDO TRANEXAMICO</t>
  </si>
  <si>
    <t>500MG</t>
  </si>
  <si>
    <t>Ampolla 5ML</t>
  </si>
  <si>
    <t>FITOMENADIONA</t>
  </si>
  <si>
    <t>10MG/1ML</t>
  </si>
  <si>
    <t>CAJA DE 5 AMPOLLAS DE 1ML</t>
  </si>
  <si>
    <t xml:space="preserve">ONDANSETRON INYECTABLE, </t>
  </si>
  <si>
    <t>8MG/4ML</t>
  </si>
  <si>
    <t>ampolla * 4ML</t>
  </si>
  <si>
    <t>Guardian ROJO</t>
  </si>
  <si>
    <t>3 litro</t>
  </si>
  <si>
    <t>tapones de hepatina</t>
  </si>
  <si>
    <t xml:space="preserve">Caja por 100 </t>
  </si>
  <si>
    <t xml:space="preserve">Minoras </t>
  </si>
  <si>
    <t>Blster de 12 cajas por 5 cuchillas</t>
  </si>
  <si>
    <t xml:space="preserve">SUTURA MONOFILAMENTO ABSORBIBLE </t>
  </si>
  <si>
    <t>3/0</t>
  </si>
  <si>
    <t>4/0</t>
  </si>
  <si>
    <t>5/0</t>
  </si>
  <si>
    <t xml:space="preserve">HOJA DE BISTURI </t>
  </si>
  <si>
    <t>NUMERO 11</t>
  </si>
  <si>
    <t>NUMERO 20</t>
  </si>
  <si>
    <t xml:space="preserve">BURETROL </t>
  </si>
  <si>
    <t>150ML</t>
  </si>
  <si>
    <t>Detergente en polvo</t>
  </si>
  <si>
    <t>Bolsas 20 kilos</t>
  </si>
  <si>
    <t xml:space="preserve">hipoclorito de sodio </t>
  </si>
  <si>
    <t xml:space="preserve">Galon 20 litros </t>
  </si>
  <si>
    <t xml:space="preserve">rollo papel higienico </t>
  </si>
  <si>
    <t>250metros</t>
  </si>
  <si>
    <t>unidad</t>
  </si>
  <si>
    <t xml:space="preserve">jabon enzimatico para instrumental quirurgico </t>
  </si>
  <si>
    <t>4 litros</t>
  </si>
  <si>
    <t xml:space="preserve">jabon liquido antibacterial </t>
  </si>
  <si>
    <t xml:space="preserve">500ml </t>
  </si>
  <si>
    <t xml:space="preserve">Campos quirurgicos esteriles </t>
  </si>
  <si>
    <t>70*70</t>
  </si>
  <si>
    <t>Bolsa * 10 und</t>
  </si>
  <si>
    <t>rollo sabana desechable</t>
  </si>
  <si>
    <t>50cm*100metros</t>
  </si>
  <si>
    <t xml:space="preserve">Creolina </t>
  </si>
  <si>
    <t>1 litro</t>
  </si>
  <si>
    <t>Trapero pinza con espuma</t>
  </si>
  <si>
    <t>con mango metalico</t>
  </si>
  <si>
    <t>agua desionizada</t>
  </si>
  <si>
    <t>20 litros</t>
  </si>
  <si>
    <t>caneca</t>
  </si>
  <si>
    <t>Batas Quirurgicas</t>
  </si>
  <si>
    <t>Bolsa *10 und</t>
  </si>
  <si>
    <t xml:space="preserve">jabon neutro </t>
  </si>
  <si>
    <t>fo* 20mll</t>
  </si>
  <si>
    <t>DOXICICLINA</t>
  </si>
  <si>
    <t>100 MG</t>
  </si>
  <si>
    <t>CAJA * 10 TABLETAS</t>
  </si>
  <si>
    <t>200 MG</t>
  </si>
  <si>
    <t>CAJA * 30 TABLETAS</t>
  </si>
  <si>
    <t>Doxiciclina hiclato</t>
  </si>
  <si>
    <t>50 mg</t>
  </si>
  <si>
    <t>30ml</t>
  </si>
  <si>
    <t>DOXICICLINA INYECTABLE</t>
  </si>
  <si>
    <t>50 ML</t>
  </si>
  <si>
    <t>Clorhidrato de difenhidramina</t>
  </si>
  <si>
    <t>25mg</t>
  </si>
  <si>
    <t>50ml</t>
  </si>
  <si>
    <t>Sucralfato (Suspención)</t>
  </si>
  <si>
    <t>20g</t>
  </si>
  <si>
    <t>Frc *50ml</t>
  </si>
  <si>
    <t>Cefalexina  (uso veterinario)</t>
  </si>
  <si>
    <t>Blister por 10 tabletas</t>
  </si>
  <si>
    <t>Bolsas recoletoras de heces  Biodegradables</t>
  </si>
  <si>
    <t>Rollos* 15 und</t>
  </si>
  <si>
    <t>Acido ascórbico</t>
  </si>
  <si>
    <t>250mg/ml</t>
  </si>
  <si>
    <t>Fco*20ml</t>
  </si>
  <si>
    <t xml:space="preserve">Recolectores de Orina </t>
  </si>
  <si>
    <t>Bolsa * 50 und</t>
  </si>
  <si>
    <t>Adrenalina</t>
  </si>
  <si>
    <t>1mg</t>
  </si>
  <si>
    <t>Fco* 20 ml</t>
  </si>
  <si>
    <t>Oclacitinib maleato</t>
  </si>
  <si>
    <t>16 mg</t>
  </si>
  <si>
    <t>Caja* 20 tabletas</t>
  </si>
  <si>
    <t>SUPLEMETO VITAMINICO MINERAL (Olatrans)</t>
  </si>
  <si>
    <t>FRASCO* 80g</t>
  </si>
  <si>
    <t>Cajas aplilables con tapa</t>
  </si>
  <si>
    <t>30 litros</t>
  </si>
  <si>
    <t>Recolector de coprológico</t>
  </si>
  <si>
    <t>Bolsa * 50und</t>
  </si>
  <si>
    <t>AMPICILINA 1 GR + SULBACTAM 0.5 GR</t>
  </si>
  <si>
    <t>1g/0,5g</t>
  </si>
  <si>
    <t>Viales</t>
  </si>
  <si>
    <t>Acido hipocloroso</t>
  </si>
  <si>
    <t>spray* 500ml</t>
  </si>
  <si>
    <t>Arnica montana D2 15 mg; Calendula officinalis D2 15 mg; Hamamelis virginiana D2 15 mg; Achillea mille folium D3 15 mg; Atropa belladonna D4 75 mg; Aconitum napellus D3 30 mg; Mercurius solubilis Hahnemanni D8 30 mg; Hepar sulfuris calcareum D8 30 mg; Chamomilla recutita D3 24 mg; Symphytum officinale D8 24 mg; Bellis perennis D2 6 mg; Echinacea angustifolia D2 6 mg; Echinacea purpurea D2 6 mg; Hypericum perforatum D2 3 mg. Como excipientes: estearato de magnesio y lactosa. Elaborado conforme a las normas de la Farmacopea Homeopática Alemana (HAB).</t>
  </si>
  <si>
    <t>Caja * 50 comprimidos</t>
  </si>
  <si>
    <t>PENTOBARBITAL SODICO+DIFENILHIDATOINA</t>
  </si>
  <si>
    <t>Pentobarbital sódico 390 mg
Difenilhidantoina 50 mg</t>
  </si>
  <si>
    <t>Fco * 50ml</t>
  </si>
  <si>
    <t>Mango de bisturí</t>
  </si>
  <si>
    <t>N°3</t>
  </si>
  <si>
    <t>N°4</t>
  </si>
  <si>
    <t>Tijera mayo recto</t>
  </si>
  <si>
    <t>Corte de sutiras</t>
  </si>
  <si>
    <t>Tijera mayo curva</t>
  </si>
  <si>
    <t>Tejidos gruesos</t>
  </si>
  <si>
    <t>Tijera metzenbaum curva</t>
  </si>
  <si>
    <t>Tejido delicado</t>
  </si>
  <si>
    <t xml:space="preserve">Pinza Adson con dientes </t>
  </si>
  <si>
    <t xml:space="preserve">Pinza Adson sin dientes </t>
  </si>
  <si>
    <t>Pinza Mosquito Halstead recta</t>
  </si>
  <si>
    <t>Pinza Mosquito Halstead curva</t>
  </si>
  <si>
    <t>Pinza Kelly Curva</t>
  </si>
  <si>
    <t>Pinza Kelly recta</t>
  </si>
  <si>
    <t>Pinza rochester recta</t>
  </si>
  <si>
    <t>Pinza Allis</t>
  </si>
  <si>
    <t>Pinza babcock</t>
  </si>
  <si>
    <t>Pinza para Suturas</t>
  </si>
  <si>
    <t>Pinza backhaus</t>
  </si>
  <si>
    <t>Separador abdominal</t>
  </si>
  <si>
    <t>Pinza rochester Curva</t>
  </si>
  <si>
    <t>HEPA</t>
  </si>
  <si>
    <t xml:space="preserve">Tapete entrenador desechable </t>
  </si>
  <si>
    <t>60*60</t>
  </si>
  <si>
    <t xml:space="preserve">Paquete * 120 undades </t>
  </si>
  <si>
    <t>Medicamento coabyudante en tratamiento hipoglicemia (Dextromin RB12)</t>
  </si>
  <si>
    <t>OXIDO DE ZINC + LIDOCAINA+ALATONINA</t>
  </si>
  <si>
    <t>UNGÜENTO</t>
  </si>
  <si>
    <t>220GR</t>
  </si>
  <si>
    <t>Cloruro de benzalconio</t>
  </si>
  <si>
    <t>FORMOL 10%</t>
  </si>
  <si>
    <t>200ML</t>
  </si>
  <si>
    <t>JABON YODADO</t>
  </si>
  <si>
    <t>JABON DE AZUFRE</t>
  </si>
  <si>
    <t>BARRA</t>
  </si>
  <si>
    <t>GORROS ORUGA</t>
  </si>
  <si>
    <t>PAQUETE * 100 UND</t>
  </si>
  <si>
    <t>YODO</t>
  </si>
  <si>
    <t>GALON* 4 LITROS</t>
  </si>
  <si>
    <t>COLLARES ISABELINOS</t>
  </si>
  <si>
    <t>XXL</t>
  </si>
  <si>
    <t>S</t>
  </si>
  <si>
    <t>XS</t>
  </si>
  <si>
    <t>M/ 19,2 CM</t>
  </si>
  <si>
    <t xml:space="preserve">POLAINAS </t>
  </si>
  <si>
    <t xml:space="preserve">OVEROLES </t>
  </si>
  <si>
    <t>M</t>
  </si>
  <si>
    <t>L</t>
  </si>
  <si>
    <t>COMPLEJO B (Uso veterinario)</t>
  </si>
  <si>
    <t>SOLUCIÓN INYECTABLE</t>
  </si>
  <si>
    <t>FRANCO * 10ML</t>
  </si>
  <si>
    <t>LOTILANER GATOS</t>
  </si>
  <si>
    <t>12MG</t>
  </si>
  <si>
    <t xml:space="preserve">CAJAS * 3 COMPRIMIDOS </t>
  </si>
  <si>
    <t>FEROMONAS FELIWAY CLASSIC</t>
  </si>
  <si>
    <t>SPRAY</t>
  </si>
  <si>
    <t>FRASCO*60ML</t>
  </si>
  <si>
    <t>ESENCIA FLORES BACH ESTRÉS</t>
  </si>
  <si>
    <t>FRASCO* 250ML</t>
  </si>
  <si>
    <t>ESENCIA FLORES BACH MIEDO</t>
  </si>
  <si>
    <t>AMBÚ PEQUEÑO CANINO</t>
  </si>
  <si>
    <t>AMBÚ GRANDE CANINO</t>
  </si>
  <si>
    <t>FLUCONAZOL (uso veterinario) Solución inyectable</t>
  </si>
  <si>
    <t>200MG/10ML</t>
  </si>
  <si>
    <t>FRASCO* 10ML</t>
  </si>
  <si>
    <t>KETOCONAZOL (Uso veterinario)</t>
  </si>
  <si>
    <t>200MG</t>
  </si>
  <si>
    <t xml:space="preserve">CAJA * 10  TABLETAS </t>
  </si>
  <si>
    <t xml:space="preserve">SUBSALICILATO DE BISMUTO </t>
  </si>
  <si>
    <t>FRASCO*120ML</t>
  </si>
  <si>
    <t xml:space="preserve">BICARBONATO DE SODIO </t>
  </si>
  <si>
    <t>CAJA POR 10 AMPOLLAS*10ML</t>
  </si>
  <si>
    <t>CLORURO DE POTASIO</t>
  </si>
  <si>
    <t>2mEq/ML</t>
  </si>
  <si>
    <t>CAJA POR 25 AMPOLLAS* 10 ML</t>
  </si>
  <si>
    <t>NALOXONA CLORHIDRATO</t>
  </si>
  <si>
    <t>0,4/ML</t>
  </si>
  <si>
    <t>CAJA POR 10 AMPOLLAS * 1ML</t>
  </si>
  <si>
    <t>ELEVADOR PERIÓSTICO FREER</t>
  </si>
  <si>
    <t>ACEERO INOXIDABLE *15CM</t>
  </si>
  <si>
    <t xml:space="preserve">LIMA PARA HUESOS </t>
  </si>
  <si>
    <t>N° 11</t>
  </si>
  <si>
    <t xml:space="preserve">PINZAS DE REDUCCIÓN CON PUNTA DE BOLA </t>
  </si>
  <si>
    <t>160 MM</t>
  </si>
  <si>
    <t>PLACA PARA ARTODESIS ACERO NO BLOQUEADA</t>
  </si>
  <si>
    <t xml:space="preserve">DOBLADRES DE PLACA </t>
  </si>
  <si>
    <t>JUEGO DE 2 PIEZAS</t>
  </si>
  <si>
    <t xml:space="preserve">FORCEPS DE REDUCCIÓN DE APUNTES </t>
  </si>
  <si>
    <t>PINZA KERN</t>
  </si>
  <si>
    <t>CINCEL LAMBOTTE</t>
  </si>
  <si>
    <t xml:space="preserve">MEGAFONO </t>
  </si>
  <si>
    <t>50 WATTS</t>
  </si>
  <si>
    <t>BROCA PERFORACIÓN DE HUESOS</t>
  </si>
  <si>
    <t>1MM</t>
  </si>
  <si>
    <t>1,5 MM</t>
  </si>
  <si>
    <t>1,8 MM</t>
  </si>
  <si>
    <t>2,0 MM</t>
  </si>
  <si>
    <t>2,2 MM</t>
  </si>
  <si>
    <t>2,5 MM</t>
  </si>
  <si>
    <t>2,8 MM</t>
  </si>
  <si>
    <t>3,0 MM</t>
  </si>
  <si>
    <t>ERITROPOYETINA RECOMBINANTE</t>
  </si>
  <si>
    <t>2000 UI</t>
  </si>
  <si>
    <t>AMPOLLA* 1 ML</t>
  </si>
  <si>
    <t>4000 UI</t>
  </si>
  <si>
    <t>GOTAS ARTIFICALES (Uso Veterinario)</t>
  </si>
  <si>
    <t>GENTAMICINA+DEXAMETAZONA FOFATO SODICO+LIDOCAINA</t>
  </si>
  <si>
    <t>10 ML</t>
  </si>
  <si>
    <t>EPITELIZANTE OCULAR</t>
  </si>
  <si>
    <t>UNGÜENTO 3,5 GR</t>
  </si>
  <si>
    <t>ACETATO DE PREDNISOLONA (Uso Veterinario)</t>
  </si>
  <si>
    <t>SUSPECIÓN OFTAOLMICA * 5ML</t>
  </si>
  <si>
    <t>BROMURO DE IPATROPIO</t>
  </si>
  <si>
    <t>INHALADOR 20MCG</t>
  </si>
  <si>
    <t>DRONTAL GATOS</t>
  </si>
  <si>
    <t>ANTIHELMINTICO</t>
  </si>
  <si>
    <t>CAJA *4 TABLETAS</t>
  </si>
  <si>
    <t>DRONTAL PUPPY</t>
  </si>
  <si>
    <t>INMUNIGLOBULINA ANTIPARVOVIRUS (canglob- P)</t>
  </si>
  <si>
    <t>FRACO* 6 ML</t>
  </si>
  <si>
    <t>INMUNIGLOBULINA ANTIMOQUILLO CANINO (canglob- D)</t>
  </si>
  <si>
    <t>SUPLEMEO ALIMIENTICIO PARACANINOS CACHORROS LACTOREMPLAZADOR</t>
  </si>
  <si>
    <t>180GR</t>
  </si>
  <si>
    <t>SUPLEMEO ALIMIENTICIO PARA GATOS CACHORROS LACTOREMPLAZADOR</t>
  </si>
  <si>
    <t>100GR</t>
  </si>
  <si>
    <t xml:space="preserve">CALSYN VITAMINIZADO </t>
  </si>
  <si>
    <t>SUSPENCIÓN</t>
  </si>
  <si>
    <t>FRACO * 500 ML</t>
  </si>
  <si>
    <t xml:space="preserve">Pentoxifilina </t>
  </si>
  <si>
    <t>400 MG</t>
  </si>
  <si>
    <t>CAJA*30 TABETAS</t>
  </si>
  <si>
    <t>DOXORUBICINA CLORHIDRATO</t>
  </si>
  <si>
    <t>50 MG</t>
  </si>
  <si>
    <t>CAJA*1 VIAL DE 50MG</t>
  </si>
  <si>
    <t>RINOM - V</t>
  </si>
  <si>
    <t>200GR</t>
  </si>
  <si>
    <t>Achillea millefolium D6. Aconitum napellus D6. Apis mellifica D6. Arnica montana D6. Atropa belladona D6. Bellis perennis D6. Brvonia alba D6. Caléndula officinalis D6. Chamomilla recutita D6. Echinacea angustifolia D6. Galium aparine D6. Hamamelis virginiana D6. Hypericum perforatum D6. Lachesis mutus D6. Mercurius solubilis D6. Rhus toxicodendron D6. Scrophularia D6. Solanum dulcamara D6. Symphytum officinale D6. Vincetoxicum D6. (TRARNIC- V)</t>
  </si>
  <si>
    <t xml:space="preserve">CAJA * 60 COMPRIMIDOS </t>
  </si>
  <si>
    <t>DIGEST-V</t>
  </si>
  <si>
    <t>200 GR</t>
  </si>
  <si>
    <t>Aesculus hippocastanum D4, Carbo vegetabilis D6, Collinsonia canadensis D6, Crataegus oxyacantha D10, Hammamelis virginiana D10, Pulsatilla pratensis D6, Scrophularia nodosa D6.</t>
  </si>
  <si>
    <t>Argentum nitricum D4. Cuprum metallicum D8. Chromium sulphuricum D4. Calcium sulphuricum D8. Cobaltum metallicum D8. Kalium iodatum D4. Kalium sulphuricum D4. Lithium muriaticum D4. Magnesium chloratum D4. Manganum chloratum D4. Selenium metallicum D8. Zincum gluconicum D4. ( oligomax - v)</t>
  </si>
  <si>
    <t>CAJA *5 VIALES</t>
  </si>
  <si>
    <t>PAÑITOS HUMEDOS PARA MASCOTAS</t>
  </si>
  <si>
    <t>PAQUETE * 80 UND</t>
  </si>
  <si>
    <t>PAÑALES DESECHABLES PARA CANINOS</t>
  </si>
  <si>
    <t>TALLA XS</t>
  </si>
  <si>
    <t>PAQUETTE * 12 UND</t>
  </si>
  <si>
    <t>TALLA S</t>
  </si>
  <si>
    <t>PAQUETTE *12 UND</t>
  </si>
  <si>
    <t>TALLA M</t>
  </si>
  <si>
    <t>TALLA L</t>
  </si>
  <si>
    <t xml:space="preserve">KIT DE TRASNFUSIÓN </t>
  </si>
  <si>
    <t>250 ML</t>
  </si>
  <si>
    <t>100 ML</t>
  </si>
  <si>
    <t xml:space="preserve">APETIT </t>
  </si>
  <si>
    <t>GOTAS</t>
  </si>
  <si>
    <t>FRASCO* 30 ML</t>
  </si>
  <si>
    <t>GELATINA SUCCINILADA</t>
  </si>
  <si>
    <t xml:space="preserve">GALLIPRANT </t>
  </si>
  <si>
    <t xml:space="preserve">FRASCO* 30 COMPRIMIDOS </t>
  </si>
  <si>
    <t>ÁCIDO URSODESOXICÓLICO</t>
  </si>
  <si>
    <t>300 MG</t>
  </si>
  <si>
    <t>CAJA * 20 TABLETAS</t>
  </si>
  <si>
    <t>PLATA COLOIDAL</t>
  </si>
  <si>
    <t>FRASCO*500 ML</t>
  </si>
  <si>
    <t>OMEGA 3 (Uso Veterianrio)</t>
  </si>
  <si>
    <t>FRASCO *50 CAPSULAS BLANDAS</t>
  </si>
  <si>
    <t>FLORFENICOL+TERBINAFINA+ ACETATO DE BETAMETASONA</t>
  </si>
  <si>
    <t>GEL OTICO</t>
  </si>
  <si>
    <t>TUBO* 1ML</t>
  </si>
  <si>
    <t>N-ACETILCISTEÍNA</t>
  </si>
  <si>
    <t>600MG</t>
  </si>
  <si>
    <t>CAJA * 10 SOBRES</t>
  </si>
  <si>
    <t xml:space="preserve">HEMOLITAN </t>
  </si>
  <si>
    <t>FRASCO * 30 ML</t>
  </si>
  <si>
    <t>PINZA VERBRUGGE</t>
  </si>
  <si>
    <t>48MG</t>
  </si>
  <si>
    <t>Capllares microhematocrito</t>
  </si>
  <si>
    <t>Frasco*100 unidades</t>
  </si>
  <si>
    <t xml:space="preserve">HISOPOS NO ESTERILES </t>
  </si>
  <si>
    <t>LAMINILLAS CUBRE OBJETOS</t>
  </si>
  <si>
    <t>22*22 MM</t>
  </si>
  <si>
    <t>CAJA*10 CAJAS* 100 UND</t>
  </si>
  <si>
    <t>LAMINAS PORTAOBJETOS</t>
  </si>
  <si>
    <t>CAJA*50 UND</t>
  </si>
  <si>
    <t>MELOXICAM ORAL</t>
  </si>
  <si>
    <t xml:space="preserve">SUSPENCIÓN </t>
  </si>
  <si>
    <t>FRASCO* 10 ML</t>
  </si>
  <si>
    <t>2mg</t>
  </si>
  <si>
    <t xml:space="preserve">CAJA * 10 TABLETAS </t>
  </si>
  <si>
    <t>FENTANILO CITRATO</t>
  </si>
  <si>
    <t>0,5/10ML</t>
  </si>
  <si>
    <t>AMPOLLA</t>
  </si>
  <si>
    <t>DIAZEPAM</t>
  </si>
  <si>
    <t>10mr/2ml</t>
  </si>
  <si>
    <t>TOTAL MEDICAMENTOS E INSUMOS</t>
  </si>
  <si>
    <t>DISTRITO DE SANTIAGO DE CALI</t>
  </si>
  <si>
    <t>UNIDAD ADMININISTRATIVA DE PROTECCIÓN ANIMAL - UAEPA</t>
  </si>
  <si>
    <t>ANEXO OFERTA ECOMICA DEL PROCESO DE SUBASTA INVERSA para Contratar el suministro de medicamentos e insumos veterinarios destinados a la atención integral de los animales atendidos por la entidad, incluyendo vacunas, calmantes, medicamentos de uso general y especializado, insumos de laboratorio y la provisión de alimentos para los animales atendidos, garantizando en todo caso la calidad, disponibilidad y el adecuado funcionamiento de los bienes y servicios requeridos para la prestación oportuna y continua de los servicios veterinarios con la finalidad de mantener el bienestar y salud de los animales albergados y que son atendidos por la Unidad Administrativa Especial de Protección Animal.</t>
  </si>
  <si>
    <t>NOTA: 1  Diligenciar el formato de ANEXO DE OFERTA ECONÓMICA solamente en las casillas VALOR UNITARIO ANTES DE IVA, % DE IVA,  (Diligenciar unicamente las casillas que se encuentran sombreadas de color verde) debido a que las demás celdas cuentan con fórmulas.
NOTA 2: Diligenciar las cifras de VALOR UNITARIO ANTES DE IVA en números enteros sin decimales.</t>
  </si>
  <si>
    <t>NOTA: 1  Diligenciar el formato de ANEXO DE OFERTA ECONÓMICA solamente en las casillas VALOR UNITARIO ANTES DE IVA, % DE IVA, VALOR DE IVA (Diligenciar unicamente las casillas que se encuentran sombreadas de color verde) debido a que las demás celdas cuentan con fórmulas.
NOTA 2: Diligenciar las cifras de VALOR UNITARIO ANTES DE IVA en números enteros sin decimales.</t>
  </si>
  <si>
    <t xml:space="preserve">Especificaciones </t>
  </si>
  <si>
    <t>(%) de IVA</t>
  </si>
  <si>
    <t>ALIMENTO HUMEDO PARA GATOS LATA X 156 gr</t>
  </si>
  <si>
    <t>Lata x 156 gr</t>
  </si>
  <si>
    <t> Alimento húmedo en lata para gatos, ideal para la alimentación de gatos en todas sus etapas</t>
  </si>
  <si>
    <t>UN</t>
  </si>
  <si>
    <t>CONCENTRADO CACHOR FELINOS X 1.5KG</t>
  </si>
  <si>
    <t xml:space="preserve">Paquete x 1.5 Kg </t>
  </si>
  <si>
    <t xml:space="preserve">Alimento balanceado con control de ph urinario para Gatitos  </t>
  </si>
  <si>
    <t>KG</t>
  </si>
  <si>
    <t>Concentrado para Gato Adulto x 8 KG</t>
  </si>
  <si>
    <t xml:space="preserve">Unidad x 8 Kg </t>
  </si>
  <si>
    <t>Producto seco para la alimentación de gatos en todas las etapas de su vida</t>
  </si>
  <si>
    <t>ARENA SANITARIA PARA GATOS</t>
  </si>
  <si>
    <t>Bulto 25 kg</t>
  </si>
  <si>
    <t>Bulto</t>
  </si>
  <si>
    <t>COMIDA HUMEDA PERROS ADULTOS X 100 GR</t>
  </si>
  <si>
    <t xml:space="preserve">Sobre x 100Gr </t>
  </si>
  <si>
    <t>COMIDA HUMEDA PARA PERROS ADULTOS DE TODAS LAS RAZAS CARNE</t>
  </si>
  <si>
    <t>SB</t>
  </si>
  <si>
    <t>COMIDA HUMEDA PERRO SABOR POLLO X 100 GR</t>
  </si>
  <si>
    <t xml:space="preserve">COMIDA HUMEDA PARA PERROS SABOR POLLO </t>
  </si>
  <si>
    <t>CONCENTRADO CACHORR MED Y GRA X 30 K</t>
  </si>
  <si>
    <t xml:space="preserve">Bulto x 30 Kg </t>
  </si>
  <si>
    <t>ALIMENTO CONCENTRADO PARA CACHORROS MEDIANOS Y GRANDES</t>
  </si>
  <si>
    <t>BTO</t>
  </si>
  <si>
    <t>ALIMENTO CANINOS ADULT BASE POLLO X 25 Kl</t>
  </si>
  <si>
    <t xml:space="preserve">Bulto x 25 Kg </t>
  </si>
  <si>
    <t>Alimento Concentrado Para Caninos Adulto Pollo Bulto x 25 Kg</t>
  </si>
  <si>
    <t>ALIMENTO TEXTURIZAD EQUINO ADULTO x 40 K</t>
  </si>
  <si>
    <t xml:space="preserve">Bulto x 40 Kg </t>
  </si>
  <si>
    <t>ALIMENTO TEXTURIZADO EQUINOS ADULTOS</t>
  </si>
  <si>
    <t>ALIMENTO BALANCEADO CERDO x 40K</t>
  </si>
  <si>
    <t>CONCENTRADO CERDO LEVANTE</t>
  </si>
  <si>
    <t>Sardinas de tomate</t>
  </si>
  <si>
    <t>lata x 425gr</t>
  </si>
  <si>
    <t>EN SALSA DE TOMATE</t>
  </si>
  <si>
    <t xml:space="preserve">TOTAL PRESUPUESTO </t>
  </si>
  <si>
    <t>EXPRESS PETS LA VACA LTDA 
Nit: 900.008.285-3
Representante legal: GLORIA FIDELIA HERNÁNDEZ SANDOVAL   C.C. 24.080.530
Dirección: calle 16 No 5ª 05 
Ciudad: Soacha Cundinamarca 
Telefax: 3138546820
Correo electrónico: Expresspetsl@hotmail.com - gloriasandoval17@hotmail.com
Numero de celular: 313 854 68 20 – 313 348 5959</t>
  </si>
  <si>
    <t>VAALOR TOTAL  $ 286,000,000</t>
  </si>
  <si>
    <t>SUB TOTAL  $ 1,833,588,832</t>
  </si>
  <si>
    <t>IVA  $ 58,357,347</t>
  </si>
  <si>
    <t>VALOR TOTAL  1,891,946,179</t>
  </si>
  <si>
    <t>SUB TOTAL  $ 272,380,952,4</t>
  </si>
  <si>
    <t>IVA                $ 13,619,047,6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</si>
</sst>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_-&quot;$&quot;\ * #,##0_-;\-&quot;$&quot;\ * #,##0_-;_-&quot;$&quot;\ * &quot;-&quot;??_-;_-@"/>
    <numFmt numFmtId="165" formatCode="0.0%"/>
    <numFmt numFmtId="166" formatCode="_-&quot;$&quot;\ * #,##0.00_-;\-&quot;$&quot;\ * #,##0.00_-;_-&quot;$&quot;\ * &quot;-&quot;??_-;_-@"/>
    <numFmt numFmtId="167" formatCode="_-* #,##0\ _€_-;\-* #,##0\ _€_-;_-* &quot;-&quot;??\ _€_-;_-@"/>
    <numFmt numFmtId="168" formatCode="_-* #,##0_-;\-* #,##0_-;_-* &quot;-&quot;??_-;_-@_-"/>
    <numFmt numFmtId="169" formatCode="_-[$$-240A]\ * #,##0_-;\-[$$-240A]\ * #,##0_-;_-[$$-240A]\ * &quot;-&quot;_-;_-@_-"/>
    <numFmt numFmtId="170" formatCode="_-[$$-240A]\ * #,##0.00_-;\-[$$-240A]\ * #,##0.00_-;_-[$$-240A]\ * &quot;-&quot;_-;_-@_-"/>
  </numFmts>
  <fonts count="17" x14ac:knownFonts="1">
    <font>
      <sz val="11"/>
      <color theme="1"/>
      <name val="Aptos Narrow"/>
      <family val="2"/>
      <scheme val="minor"/>
    </font>
    <font>
      <sz val="11"/>
      <color theme="1"/>
      <name val="Aptos Narrow"/>
      <family val="2"/>
      <scheme val="minor"/>
    </font>
    <font>
      <b/>
      <sz val="11"/>
      <color theme="1"/>
      <name val="Aptos Narrow"/>
      <family val="2"/>
      <scheme val="minor"/>
    </font>
    <font>
      <b/>
      <sz val="10"/>
      <color theme="1"/>
      <name val="Arial"/>
      <family val="2"/>
    </font>
    <font>
      <sz val="10"/>
      <color theme="1"/>
      <name val="Arial"/>
      <family val="2"/>
    </font>
    <font>
      <sz val="10"/>
      <color rgb="FF000000"/>
      <name val="Arial"/>
      <family val="2"/>
    </font>
    <font>
      <sz val="10"/>
      <color rgb="FF0A0A0A"/>
      <name val="Arial"/>
      <family val="2"/>
    </font>
    <font>
      <u/>
      <sz val="10"/>
      <color rgb="FF0000FF"/>
      <name val="Arial"/>
      <family val="2"/>
    </font>
    <font>
      <sz val="10"/>
      <color rgb="FF333333"/>
      <name val="Arial"/>
      <family val="2"/>
    </font>
    <font>
      <sz val="10"/>
      <color rgb="FF2B2B2B"/>
      <name val="Arial"/>
      <family val="2"/>
    </font>
    <font>
      <sz val="10"/>
      <color rgb="FF54595F"/>
      <name val="Arial"/>
      <family val="2"/>
    </font>
    <font>
      <sz val="10"/>
      <color rgb="FF111111"/>
      <name val="Arial"/>
      <family val="2"/>
    </font>
    <font>
      <b/>
      <sz val="10"/>
      <name val="Arial"/>
      <family val="2"/>
    </font>
    <font>
      <sz val="11"/>
      <name val="Calibri"/>
      <family val="2"/>
    </font>
    <font>
      <b/>
      <sz val="11"/>
      <color theme="1"/>
      <name val="Calibri"/>
      <family val="2"/>
    </font>
    <font>
      <b/>
      <sz val="11"/>
      <name val="Calibri"/>
      <family val="2"/>
    </font>
    <font>
      <sz val="11"/>
      <color theme="1"/>
      <name val="Calibri"/>
      <family val="2"/>
    </font>
  </fonts>
  <fills count="8">
    <fill>
      <patternFill patternType="none"/>
    </fill>
    <fill>
      <patternFill patternType="gray125"/>
    </fill>
    <fill>
      <patternFill patternType="solid">
        <fgColor theme="0"/>
        <bgColor theme="0"/>
      </patternFill>
    </fill>
    <fill>
      <patternFill patternType="solid">
        <fgColor theme="9" tint="0.59999389629810485"/>
        <bgColor rgb="FFC5E0B3"/>
      </patternFill>
    </fill>
    <fill>
      <patternFill patternType="solid">
        <fgColor theme="0"/>
        <bgColor indexed="64"/>
      </patternFill>
    </fill>
    <fill>
      <patternFill patternType="solid">
        <fgColor theme="2" tint="-0.14999847407452621"/>
        <bgColor indexed="64"/>
      </patternFill>
    </fill>
    <fill>
      <patternFill patternType="solid">
        <fgColor rgb="FFE7E6E6"/>
        <bgColor rgb="FFE7E6E6"/>
      </patternFill>
    </fill>
    <fill>
      <patternFill patternType="solid">
        <fgColor theme="0" tint="-0.14999847407452621"/>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000000"/>
      </left>
      <right style="thin">
        <color rgb="FF000000"/>
      </right>
      <top/>
      <bottom/>
      <diagonal/>
    </border>
    <border>
      <left style="thin">
        <color auto="1"/>
      </left>
      <right style="thin">
        <color auto="1"/>
      </right>
      <top style="thin">
        <color auto="1"/>
      </top>
      <bottom style="medium">
        <color auto="1"/>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77">
    <xf numFmtId="0" fontId="0" fillId="0" borderId="0" xfId="0"/>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2" borderId="1" xfId="0" applyFont="1" applyFill="1" applyBorder="1" applyAlignment="1">
      <alignment horizontal="center" vertical="center"/>
    </xf>
    <xf numFmtId="0" fontId="4" fillId="2" borderId="1" xfId="0" applyFont="1" applyFill="1" applyBorder="1" applyAlignment="1">
      <alignment horizontal="left" vertical="center" wrapText="1"/>
    </xf>
    <xf numFmtId="9" fontId="4" fillId="2" borderId="1" xfId="0" applyNumberFormat="1" applyFont="1" applyFill="1" applyBorder="1" applyAlignment="1">
      <alignment horizontal="center" vertical="center"/>
    </xf>
    <xf numFmtId="0" fontId="4" fillId="0" borderId="2" xfId="0" applyFont="1" applyBorder="1" applyAlignment="1">
      <alignment horizontal="center" vertical="center"/>
    </xf>
    <xf numFmtId="164" fontId="4" fillId="3" borderId="1" xfId="0" applyNumberFormat="1" applyFont="1" applyFill="1" applyBorder="1" applyAlignment="1" applyProtection="1">
      <alignment wrapText="1"/>
      <protection locked="0"/>
    </xf>
    <xf numFmtId="9" fontId="2" fillId="4" borderId="3" xfId="2" applyFont="1" applyFill="1" applyBorder="1" applyAlignment="1" applyProtection="1">
      <alignment vertical="center"/>
      <protection locked="0"/>
    </xf>
    <xf numFmtId="164" fontId="4" fillId="0" borderId="1" xfId="0" applyNumberFormat="1" applyFont="1" applyBorder="1" applyAlignment="1">
      <alignment wrapText="1"/>
    </xf>
    <xf numFmtId="165" fontId="4" fillId="2" borderId="1" xfId="0" applyNumberFormat="1" applyFont="1" applyFill="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wrapText="1"/>
    </xf>
    <xf numFmtId="0" fontId="4" fillId="0" borderId="1" xfId="0" applyFont="1" applyBorder="1" applyAlignment="1">
      <alignment horizontal="center" wrapText="1"/>
    </xf>
    <xf numFmtId="0" fontId="4" fillId="0" borderId="1" xfId="0" applyFont="1" applyBorder="1" applyAlignment="1">
      <alignment horizontal="center"/>
    </xf>
    <xf numFmtId="0" fontId="4" fillId="2" borderId="1" xfId="0" applyFont="1" applyFill="1" applyBorder="1" applyAlignment="1">
      <alignment wrapText="1"/>
    </xf>
    <xf numFmtId="0" fontId="4" fillId="2" borderId="1" xfId="0" applyFont="1" applyFill="1" applyBorder="1" applyAlignment="1">
      <alignment horizontal="center"/>
    </xf>
    <xf numFmtId="0" fontId="4" fillId="2" borderId="1" xfId="0" applyFont="1" applyFill="1" applyBorder="1" applyAlignment="1">
      <alignment horizontal="center" wrapText="1"/>
    </xf>
    <xf numFmtId="0" fontId="4" fillId="2" borderId="1" xfId="0" applyFont="1" applyFill="1" applyBorder="1" applyAlignment="1">
      <alignment horizontal="left" vertical="center"/>
    </xf>
    <xf numFmtId="0" fontId="4" fillId="2" borderId="1" xfId="0" applyFont="1" applyFill="1" applyBorder="1"/>
    <xf numFmtId="0" fontId="4" fillId="2" borderId="1" xfId="0" applyFont="1" applyFill="1" applyBorder="1" applyAlignment="1">
      <alignment vertical="center" wrapText="1"/>
    </xf>
    <xf numFmtId="0" fontId="4" fillId="2" borderId="1" xfId="0" applyFont="1" applyFill="1" applyBorder="1" applyAlignment="1">
      <alignment horizontal="center" vertical="center" wrapText="1"/>
    </xf>
    <xf numFmtId="0" fontId="4" fillId="0" borderId="1" xfId="0" applyFont="1" applyBorder="1"/>
    <xf numFmtId="0" fontId="4" fillId="2" borderId="2" xfId="0" applyFont="1" applyFill="1" applyBorder="1" applyAlignment="1">
      <alignment horizontal="center" vertical="center"/>
    </xf>
    <xf numFmtId="9" fontId="4" fillId="0" borderId="1" xfId="0" applyNumberFormat="1" applyFont="1" applyBorder="1" applyAlignment="1">
      <alignment horizontal="center" wrapText="1"/>
    </xf>
    <xf numFmtId="0" fontId="3" fillId="0" borderId="1" xfId="0" applyFont="1" applyBorder="1" applyAlignment="1">
      <alignment horizont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2" borderId="1" xfId="0" applyFont="1" applyFill="1" applyBorder="1" applyAlignment="1">
      <alignment horizontal="center" wrapText="1"/>
    </xf>
    <xf numFmtId="0" fontId="5" fillId="2" borderId="1" xfId="0" applyFont="1" applyFill="1" applyBorder="1" applyAlignment="1">
      <alignment horizontal="left" wrapText="1"/>
    </xf>
    <xf numFmtId="9" fontId="4" fillId="2" borderId="1" xfId="0" applyNumberFormat="1" applyFont="1" applyFill="1" applyBorder="1" applyAlignment="1">
      <alignment horizontal="center" wrapText="1"/>
    </xf>
    <xf numFmtId="0" fontId="6" fillId="0" borderId="1" xfId="0" applyFont="1" applyBorder="1" applyAlignment="1">
      <alignment wrapText="1"/>
    </xf>
    <xf numFmtId="0" fontId="7" fillId="0" borderId="1" xfId="0" applyFont="1" applyBorder="1" applyAlignment="1">
      <alignment wrapText="1"/>
    </xf>
    <xf numFmtId="0" fontId="4" fillId="0" borderId="4" xfId="0" applyFont="1" applyBorder="1" applyAlignment="1">
      <alignment horizontal="center" wrapText="1"/>
    </xf>
    <xf numFmtId="0" fontId="4" fillId="0" borderId="1" xfId="0" applyFont="1" applyBorder="1" applyAlignment="1">
      <alignment horizontal="left" vertical="top" wrapText="1"/>
    </xf>
    <xf numFmtId="0" fontId="4" fillId="0" borderId="1" xfId="0" applyFont="1" applyBorder="1" applyAlignment="1">
      <alignment horizontal="center" vertical="top" wrapText="1"/>
    </xf>
    <xf numFmtId="0" fontId="8" fillId="0" borderId="0" xfId="0" applyFont="1" applyAlignment="1">
      <alignment wrapText="1"/>
    </xf>
    <xf numFmtId="0" fontId="8" fillId="0" borderId="1" xfId="0" applyFont="1" applyBorder="1" applyAlignment="1">
      <alignment wrapText="1"/>
    </xf>
    <xf numFmtId="9" fontId="4" fillId="0" borderId="1" xfId="0" applyNumberFormat="1" applyFont="1" applyBorder="1" applyAlignment="1">
      <alignment horizontal="center" vertical="center" wrapText="1"/>
    </xf>
    <xf numFmtId="9" fontId="4" fillId="0" borderId="1" xfId="0" applyNumberFormat="1" applyFont="1" applyBorder="1" applyAlignment="1">
      <alignment horizontal="left" vertical="top" wrapText="1"/>
    </xf>
    <xf numFmtId="10" fontId="4" fillId="0" borderId="1" xfId="0" applyNumberFormat="1" applyFont="1" applyBorder="1" applyAlignment="1">
      <alignment horizontal="center" vertical="center" wrapText="1"/>
    </xf>
    <xf numFmtId="0" fontId="5" fillId="0" borderId="0" xfId="0" applyFont="1"/>
    <xf numFmtId="0" fontId="9" fillId="0" borderId="0" xfId="0" applyFont="1" applyAlignment="1">
      <alignment wrapText="1"/>
    </xf>
    <xf numFmtId="0" fontId="10" fillId="0" borderId="1" xfId="0" applyFont="1" applyBorder="1" applyAlignment="1">
      <alignment wrapText="1"/>
    </xf>
    <xf numFmtId="166" fontId="4" fillId="0" borderId="1" xfId="0" applyNumberFormat="1" applyFont="1" applyBorder="1" applyAlignment="1">
      <alignment wrapText="1"/>
    </xf>
    <xf numFmtId="0" fontId="11" fillId="0" borderId="1" xfId="0" applyFont="1" applyBorder="1" applyAlignment="1">
      <alignment vertical="center" wrapText="1"/>
    </xf>
    <xf numFmtId="0" fontId="11" fillId="0" borderId="0" xfId="0" applyFont="1" applyAlignment="1">
      <alignment vertical="center" wrapText="1"/>
    </xf>
    <xf numFmtId="9" fontId="4" fillId="0" borderId="1" xfId="0" applyNumberFormat="1" applyFont="1" applyBorder="1" applyAlignment="1">
      <alignment horizontal="center"/>
    </xf>
    <xf numFmtId="9" fontId="2" fillId="4" borderId="5" xfId="2" applyFont="1" applyFill="1" applyBorder="1" applyAlignment="1" applyProtection="1">
      <alignment vertical="center"/>
      <protection locked="0"/>
    </xf>
    <xf numFmtId="164" fontId="12" fillId="5" borderId="7" xfId="0" applyNumberFormat="1" applyFont="1" applyFill="1" applyBorder="1"/>
    <xf numFmtId="0" fontId="3" fillId="0" borderId="0" xfId="0" applyFont="1" applyAlignment="1">
      <alignment wrapText="1"/>
    </xf>
    <xf numFmtId="0" fontId="4" fillId="0" borderId="0" xfId="0" applyFont="1" applyAlignment="1">
      <alignment wrapText="1"/>
    </xf>
    <xf numFmtId="0" fontId="4" fillId="0" borderId="0" xfId="0" applyFont="1" applyAlignment="1">
      <alignment horizontal="center" vertical="center" wrapText="1"/>
    </xf>
    <xf numFmtId="167" fontId="0" fillId="0" borderId="0" xfId="0" applyNumberFormat="1"/>
    <xf numFmtId="0" fontId="4" fillId="2" borderId="7" xfId="0" applyFont="1" applyFill="1" applyBorder="1" applyAlignment="1">
      <alignment vertical="center" wrapText="1"/>
    </xf>
    <xf numFmtId="9" fontId="4" fillId="3" borderId="1" xfId="2" applyFont="1" applyFill="1" applyBorder="1" applyAlignment="1" applyProtection="1">
      <alignment wrapText="1"/>
      <protection locked="0"/>
    </xf>
    <xf numFmtId="0" fontId="4" fillId="0" borderId="2" xfId="0" applyFont="1" applyBorder="1" applyAlignment="1">
      <alignment horizontal="center" vertical="center" wrapText="1"/>
    </xf>
    <xf numFmtId="9" fontId="4" fillId="3" borderId="1" xfId="2" applyFont="1" applyFill="1" applyBorder="1" applyAlignment="1" applyProtection="1">
      <alignment horizontal="center" vertical="center" wrapText="1"/>
      <protection locked="0"/>
    </xf>
    <xf numFmtId="168" fontId="0" fillId="0" borderId="10" xfId="1" applyNumberFormat="1" applyFont="1" applyBorder="1" applyProtection="1">
      <protection locked="0"/>
    </xf>
    <xf numFmtId="169" fontId="15" fillId="7" borderId="7" xfId="0" applyNumberFormat="1" applyFont="1" applyFill="1" applyBorder="1"/>
    <xf numFmtId="167" fontId="16" fillId="0" borderId="0" xfId="0" applyNumberFormat="1" applyFont="1"/>
    <xf numFmtId="43" fontId="0" fillId="0" borderId="8" xfId="1" applyFont="1" applyBorder="1" applyAlignment="1" applyProtection="1">
      <alignment vertical="center"/>
      <protection locked="0"/>
    </xf>
    <xf numFmtId="43" fontId="0" fillId="0" borderId="9" xfId="1" applyFont="1" applyBorder="1" applyProtection="1">
      <protection locked="0"/>
    </xf>
    <xf numFmtId="170" fontId="4" fillId="0" borderId="1" xfId="0" applyNumberFormat="1" applyFont="1" applyBorder="1" applyAlignment="1">
      <alignment wrapText="1"/>
    </xf>
    <xf numFmtId="170" fontId="4" fillId="0" borderId="1" xfId="0" applyNumberFormat="1" applyFont="1" applyBorder="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3" fillId="0" borderId="0" xfId="0" applyFont="1" applyAlignment="1">
      <alignment horizontal="center" vertical="center" wrapText="1"/>
    </xf>
    <xf numFmtId="0" fontId="0" fillId="0" borderId="0" xfId="0"/>
    <xf numFmtId="0" fontId="4" fillId="6" borderId="0" xfId="0" applyFont="1" applyFill="1" applyAlignment="1">
      <alignment horizontal="center" vertical="center" wrapText="1"/>
    </xf>
    <xf numFmtId="0" fontId="3" fillId="5" borderId="2" xfId="0" applyFont="1" applyFill="1" applyBorder="1" applyAlignment="1">
      <alignment horizontal="center"/>
    </xf>
    <xf numFmtId="0" fontId="3" fillId="5" borderId="6" xfId="0" applyFont="1" applyFill="1" applyBorder="1" applyAlignment="1">
      <alignment horizontal="center"/>
    </xf>
    <xf numFmtId="0" fontId="13" fillId="0" borderId="0" xfId="0" applyFont="1"/>
    <xf numFmtId="0" fontId="14" fillId="7" borderId="2" xfId="0" applyFont="1" applyFill="1" applyBorder="1" applyAlignment="1">
      <alignment horizontal="center"/>
    </xf>
    <xf numFmtId="0" fontId="14" fillId="7" borderId="6" xfId="0" applyFont="1" applyFill="1" applyBorder="1" applyAlignment="1">
      <alignment horizontal="center"/>
    </xf>
  </cellXfs>
  <cellStyles count="3">
    <cellStyle name="Millares" xfId="1" builtinId="3"/>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1</xdr:colOff>
      <xdr:row>0</xdr:row>
      <xdr:rowOff>1</xdr:rowOff>
    </xdr:from>
    <xdr:ext cx="838199" cy="1196340"/>
    <xdr:pic>
      <xdr:nvPicPr>
        <xdr:cNvPr id="3" name="image1.jpg" descr="C:\Users\Usuario Lenovo\Downloads\logo uaepa.jpg">
          <a:extLst>
            <a:ext uri="{FF2B5EF4-FFF2-40B4-BE49-F238E27FC236}">
              <a16:creationId xmlns:a16="http://schemas.microsoft.com/office/drawing/2014/main" id="{9CAE9328-0830-4AB4-9A24-E936F3A11623}"/>
            </a:ext>
          </a:extLst>
        </xdr:cNvPr>
        <xdr:cNvPicPr preferRelativeResize="0"/>
      </xdr:nvPicPr>
      <xdr:blipFill>
        <a:blip xmlns:r="http://schemas.openxmlformats.org/officeDocument/2006/relationships" r:embed="rId1" cstate="print"/>
        <a:stretch>
          <a:fillRect/>
        </a:stretch>
      </xdr:blipFill>
      <xdr:spPr>
        <a:xfrm>
          <a:off x="1" y="1"/>
          <a:ext cx="838199" cy="1196340"/>
        </a:xfrm>
        <a:prstGeom prst="rect">
          <a:avLst/>
        </a:prstGeom>
        <a:noFill/>
      </xdr:spPr>
    </xdr:pic>
    <xdr:clientData fLocksWithSheet="0"/>
  </xdr:oneCellAnchor>
  <xdr:oneCellAnchor>
    <xdr:from>
      <xdr:col>2</xdr:col>
      <xdr:colOff>0</xdr:colOff>
      <xdr:row>36</xdr:row>
      <xdr:rowOff>57150</xdr:rowOff>
    </xdr:from>
    <xdr:ext cx="0" cy="0"/>
    <xdr:pic>
      <xdr:nvPicPr>
        <xdr:cNvPr id="4" name="image2.png">
          <a:extLst>
            <a:ext uri="{FF2B5EF4-FFF2-40B4-BE49-F238E27FC236}">
              <a16:creationId xmlns:a16="http://schemas.microsoft.com/office/drawing/2014/main" id="{062CF085-FF09-48F5-9F82-E8C0B4F42C4A}"/>
            </a:ext>
          </a:extLst>
        </xdr:cNvPr>
        <xdr:cNvPicPr preferRelativeResize="0"/>
      </xdr:nvPicPr>
      <xdr:blipFill>
        <a:blip xmlns:r="http://schemas.openxmlformats.org/officeDocument/2006/relationships" r:embed="rId2" cstate="print"/>
        <a:stretch>
          <a:fillRect/>
        </a:stretch>
      </xdr:blipFill>
      <xdr:spPr>
        <a:xfrm>
          <a:off x="2270760" y="11822430"/>
          <a:ext cx="0" cy="0"/>
        </a:xfrm>
        <a:prstGeom prst="rect">
          <a:avLst/>
        </a:prstGeom>
        <a:noFill/>
      </xdr:spPr>
    </xdr:pic>
    <xdr:clientData fLocksWithSheet="0"/>
  </xdr:oneCellAnchor>
  <xdr:twoCellAnchor editAs="oneCell">
    <xdr:from>
      <xdr:col>0</xdr:col>
      <xdr:colOff>25400</xdr:colOff>
      <xdr:row>268</xdr:row>
      <xdr:rowOff>25400</xdr:rowOff>
    </xdr:from>
    <xdr:to>
      <xdr:col>2</xdr:col>
      <xdr:colOff>50800</xdr:colOff>
      <xdr:row>271</xdr:row>
      <xdr:rowOff>15875</xdr:rowOff>
    </xdr:to>
    <xdr:pic>
      <xdr:nvPicPr>
        <xdr:cNvPr id="6" name="Imagen 5">
          <a:extLst>
            <a:ext uri="{FF2B5EF4-FFF2-40B4-BE49-F238E27FC236}">
              <a16:creationId xmlns:a16="http://schemas.microsoft.com/office/drawing/2014/main" id="{A497B08D-4759-B042-E35B-18E432FC99D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400" y="98082100"/>
          <a:ext cx="2298700" cy="523875"/>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15240</xdr:colOff>
      <xdr:row>0</xdr:row>
      <xdr:rowOff>174625</xdr:rowOff>
    </xdr:from>
    <xdr:ext cx="1021080" cy="884555"/>
    <xdr:pic>
      <xdr:nvPicPr>
        <xdr:cNvPr id="2" name="image1.jpg" descr="C:\Users\Usuario Lenovo\Downloads\logo uaepa.jpg">
          <a:extLst>
            <a:ext uri="{FF2B5EF4-FFF2-40B4-BE49-F238E27FC236}">
              <a16:creationId xmlns:a16="http://schemas.microsoft.com/office/drawing/2014/main" id="{AEE0D80B-7000-4B69-A18F-DD7B1524287B}"/>
            </a:ext>
          </a:extLst>
        </xdr:cNvPr>
        <xdr:cNvPicPr preferRelativeResize="0"/>
      </xdr:nvPicPr>
      <xdr:blipFill>
        <a:blip xmlns:r="http://schemas.openxmlformats.org/officeDocument/2006/relationships" r:embed="rId1" cstate="print"/>
        <a:stretch>
          <a:fillRect/>
        </a:stretch>
      </xdr:blipFill>
      <xdr:spPr>
        <a:xfrm>
          <a:off x="15240" y="174625"/>
          <a:ext cx="1021080" cy="884555"/>
        </a:xfrm>
        <a:prstGeom prst="rect">
          <a:avLst/>
        </a:prstGeom>
        <a:noFill/>
      </xdr:spPr>
    </xdr:pic>
    <xdr:clientData fLocksWithSheet="0"/>
  </xdr:oneCellAnchor>
  <xdr:oneCellAnchor>
    <xdr:from>
      <xdr:col>3</xdr:col>
      <xdr:colOff>0</xdr:colOff>
      <xdr:row>19</xdr:row>
      <xdr:rowOff>0</xdr:rowOff>
    </xdr:from>
    <xdr:ext cx="0" cy="0"/>
    <xdr:pic>
      <xdr:nvPicPr>
        <xdr:cNvPr id="3" name="image2.png">
          <a:extLst>
            <a:ext uri="{FF2B5EF4-FFF2-40B4-BE49-F238E27FC236}">
              <a16:creationId xmlns:a16="http://schemas.microsoft.com/office/drawing/2014/main" id="{5C1CCD96-FF53-45C4-8966-B5D6764C9CE4}"/>
            </a:ext>
          </a:extLst>
        </xdr:cNvPr>
        <xdr:cNvPicPr preferRelativeResize="0"/>
      </xdr:nvPicPr>
      <xdr:blipFill>
        <a:blip xmlns:r="http://schemas.openxmlformats.org/officeDocument/2006/relationships" r:embed="rId2" cstate="print"/>
        <a:stretch>
          <a:fillRect/>
        </a:stretch>
      </xdr:blipFill>
      <xdr:spPr>
        <a:xfrm>
          <a:off x="2682240" y="10309860"/>
          <a:ext cx="0" cy="0"/>
        </a:xfrm>
        <a:prstGeom prst="rect">
          <a:avLst/>
        </a:prstGeom>
        <a:noFill/>
      </xdr:spPr>
    </xdr:pic>
    <xdr:clientData fLocksWithSheet="0"/>
  </xdr:oneCellAnchor>
  <xdr:twoCellAnchor editAs="oneCell">
    <xdr:from>
      <xdr:col>1</xdr:col>
      <xdr:colOff>25400</xdr:colOff>
      <xdr:row>22</xdr:row>
      <xdr:rowOff>25400</xdr:rowOff>
    </xdr:from>
    <xdr:to>
      <xdr:col>2</xdr:col>
      <xdr:colOff>1590040</xdr:colOff>
      <xdr:row>25</xdr:row>
      <xdr:rowOff>15875</xdr:rowOff>
    </xdr:to>
    <xdr:pic>
      <xdr:nvPicPr>
        <xdr:cNvPr id="4" name="Imagen 3">
          <a:extLst>
            <a:ext uri="{FF2B5EF4-FFF2-40B4-BE49-F238E27FC236}">
              <a16:creationId xmlns:a16="http://schemas.microsoft.com/office/drawing/2014/main" id="{A3DE1079-1EEE-450D-ACB7-98C1D950D05F}"/>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400" y="98757740"/>
          <a:ext cx="2296160" cy="539115"/>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petcol.co/products/ciprovet"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B2EC8A-5290-4601-8EA5-C0EBA90981B4}">
  <dimension ref="A1:L283"/>
  <sheetViews>
    <sheetView showGridLines="0" topLeftCell="A241" zoomScale="60" zoomScaleNormal="60" workbookViewId="0">
      <selection activeCell="H270" sqref="H270"/>
    </sheetView>
  </sheetViews>
  <sheetFormatPr baseColWidth="10" defaultRowHeight="15" x14ac:dyDescent="0.2"/>
  <cols>
    <col min="1" max="1" width="10.6640625" customWidth="1"/>
    <col min="2" max="2" width="22.5" customWidth="1"/>
    <col min="3" max="3" width="18.1640625" customWidth="1"/>
    <col min="4" max="4" width="16.33203125" customWidth="1"/>
    <col min="5" max="5" width="22.6640625" customWidth="1"/>
    <col min="6" max="6" width="13.6640625" customWidth="1"/>
    <col min="7" max="7" width="11.6640625" customWidth="1"/>
    <col min="8" max="8" width="15.33203125" customWidth="1"/>
    <col min="9" max="9" width="16" customWidth="1"/>
    <col min="10" max="10" width="16.1640625" customWidth="1"/>
    <col min="11" max="11" width="16.5" customWidth="1"/>
    <col min="12" max="12" width="18.83203125" customWidth="1"/>
  </cols>
  <sheetData>
    <row r="1" spans="1:12" x14ac:dyDescent="0.2">
      <c r="A1" s="52"/>
      <c r="B1" s="69" t="s">
        <v>514</v>
      </c>
      <c r="C1" s="70"/>
      <c r="D1" s="70"/>
      <c r="E1" s="70"/>
      <c r="F1" s="70"/>
      <c r="G1" s="70"/>
      <c r="H1" s="70"/>
      <c r="I1" s="70"/>
      <c r="J1" s="70"/>
      <c r="K1" s="70"/>
      <c r="L1" s="70"/>
    </row>
    <row r="2" spans="1:12" x14ac:dyDescent="0.2">
      <c r="B2" s="69" t="s">
        <v>515</v>
      </c>
      <c r="C2" s="70"/>
      <c r="D2" s="70"/>
      <c r="E2" s="70"/>
      <c r="F2" s="70"/>
      <c r="G2" s="70"/>
      <c r="H2" s="70"/>
      <c r="I2" s="70"/>
      <c r="J2" s="70"/>
      <c r="K2" s="70"/>
      <c r="L2" s="70"/>
    </row>
    <row r="3" spans="1:12" ht="65.5" customHeight="1" x14ac:dyDescent="0.2">
      <c r="A3" s="53"/>
      <c r="B3" s="69" t="s">
        <v>516</v>
      </c>
      <c r="C3" s="69"/>
      <c r="D3" s="69"/>
      <c r="E3" s="69"/>
      <c r="F3" s="69"/>
      <c r="G3" s="69"/>
      <c r="H3" s="69"/>
      <c r="I3" s="69"/>
      <c r="J3" s="69"/>
      <c r="K3" s="69"/>
      <c r="L3" s="69"/>
    </row>
    <row r="4" spans="1:12" ht="36" customHeight="1" x14ac:dyDescent="0.2">
      <c r="A4" s="71" t="s">
        <v>517</v>
      </c>
      <c r="B4" s="71"/>
      <c r="C4" s="71"/>
      <c r="D4" s="71"/>
      <c r="E4" s="71"/>
      <c r="F4" s="71"/>
      <c r="G4" s="71"/>
      <c r="H4" s="71"/>
      <c r="I4" s="71"/>
      <c r="J4" s="71"/>
      <c r="K4" s="71"/>
      <c r="L4" s="71"/>
    </row>
    <row r="5" spans="1:12" x14ac:dyDescent="0.2">
      <c r="A5" s="71"/>
      <c r="B5" s="71"/>
      <c r="C5" s="71"/>
      <c r="D5" s="71"/>
      <c r="E5" s="71"/>
      <c r="F5" s="71"/>
      <c r="G5" s="71"/>
      <c r="H5" s="71"/>
      <c r="I5" s="71"/>
      <c r="J5" s="71"/>
      <c r="K5" s="71"/>
      <c r="L5" s="71"/>
    </row>
    <row r="6" spans="1:12" x14ac:dyDescent="0.2">
      <c r="A6" s="54"/>
      <c r="B6" s="54"/>
      <c r="C6" s="54"/>
      <c r="D6" s="54"/>
      <c r="E6" s="54"/>
      <c r="F6" s="54"/>
      <c r="G6" s="54"/>
      <c r="H6" s="54"/>
      <c r="I6" s="54"/>
      <c r="J6" s="54"/>
      <c r="K6" s="54"/>
      <c r="L6" s="54"/>
    </row>
    <row r="7" spans="1:12" ht="42" x14ac:dyDescent="0.2">
      <c r="A7" s="1" t="s">
        <v>0</v>
      </c>
      <c r="B7" s="1" t="s">
        <v>1</v>
      </c>
      <c r="C7" s="2" t="s">
        <v>2</v>
      </c>
      <c r="D7" s="1" t="s">
        <v>3</v>
      </c>
      <c r="E7" s="3" t="s">
        <v>4</v>
      </c>
      <c r="F7" s="4" t="s">
        <v>5</v>
      </c>
      <c r="G7" s="4" t="s">
        <v>6</v>
      </c>
      <c r="H7" s="4" t="s">
        <v>7</v>
      </c>
      <c r="I7" s="4" t="s">
        <v>8</v>
      </c>
      <c r="J7" s="4" t="s">
        <v>9</v>
      </c>
      <c r="K7" s="4" t="s">
        <v>10</v>
      </c>
      <c r="L7" s="4" t="s">
        <v>11</v>
      </c>
    </row>
    <row r="8" spans="1:12" x14ac:dyDescent="0.2">
      <c r="A8" s="5">
        <v>1</v>
      </c>
      <c r="B8" s="6" t="s">
        <v>12</v>
      </c>
      <c r="C8" s="7">
        <v>0.02</v>
      </c>
      <c r="D8" s="5" t="s">
        <v>13</v>
      </c>
      <c r="E8" s="8">
        <v>60</v>
      </c>
      <c r="F8" s="9">
        <v>42233.333333333299</v>
      </c>
      <c r="G8" s="10">
        <v>0</v>
      </c>
      <c r="H8" s="11">
        <f>+F8*G8</f>
        <v>0</v>
      </c>
      <c r="I8" s="11">
        <f t="shared" ref="I8:I262" si="0">F8+H8</f>
        <v>42233.333333333299</v>
      </c>
      <c r="J8" s="11">
        <f>F8*E8</f>
        <v>2533999.9999999981</v>
      </c>
      <c r="K8" s="11">
        <f t="shared" ref="K8:K262" si="1">H8*E8</f>
        <v>0</v>
      </c>
      <c r="L8" s="11">
        <f t="shared" ref="L8:L262" si="2">I8*E8</f>
        <v>2533999.9999999981</v>
      </c>
    </row>
    <row r="9" spans="1:12" x14ac:dyDescent="0.2">
      <c r="A9" s="5">
        <f>+A8+1</f>
        <v>2</v>
      </c>
      <c r="B9" s="6" t="s">
        <v>12</v>
      </c>
      <c r="C9" s="7">
        <v>0.01</v>
      </c>
      <c r="D9" s="5" t="s">
        <v>14</v>
      </c>
      <c r="E9" s="8">
        <v>70</v>
      </c>
      <c r="F9" s="9">
        <v>25933.333333333299</v>
      </c>
      <c r="G9" s="10">
        <v>0</v>
      </c>
      <c r="H9" s="11">
        <f t="shared" ref="H9:H72" si="3">+F9*G9</f>
        <v>0</v>
      </c>
      <c r="I9" s="11">
        <f t="shared" si="0"/>
        <v>25933.333333333299</v>
      </c>
      <c r="J9" s="11">
        <f t="shared" ref="J9:J72" si="4">F9*E9</f>
        <v>1815333.3333333309</v>
      </c>
      <c r="K9" s="11">
        <f t="shared" si="1"/>
        <v>0</v>
      </c>
      <c r="L9" s="11">
        <f t="shared" si="2"/>
        <v>1815333.3333333309</v>
      </c>
    </row>
    <row r="10" spans="1:12" x14ac:dyDescent="0.2">
      <c r="A10" s="5">
        <f t="shared" ref="A10:A73" si="5">+A9+1</f>
        <v>3</v>
      </c>
      <c r="B10" s="6" t="s">
        <v>15</v>
      </c>
      <c r="C10" s="7">
        <v>0.02</v>
      </c>
      <c r="D10" s="5" t="s">
        <v>14</v>
      </c>
      <c r="E10" s="8">
        <v>80</v>
      </c>
      <c r="F10" s="9">
        <v>72783.333333333299</v>
      </c>
      <c r="G10" s="10">
        <v>0</v>
      </c>
      <c r="H10" s="11">
        <f t="shared" si="3"/>
        <v>0</v>
      </c>
      <c r="I10" s="11">
        <f t="shared" si="0"/>
        <v>72783.333333333299</v>
      </c>
      <c r="J10" s="11">
        <f t="shared" si="4"/>
        <v>5822666.6666666642</v>
      </c>
      <c r="K10" s="11">
        <f t="shared" si="1"/>
        <v>0</v>
      </c>
      <c r="L10" s="11">
        <f t="shared" si="2"/>
        <v>5822666.6666666642</v>
      </c>
    </row>
    <row r="11" spans="1:12" x14ac:dyDescent="0.2">
      <c r="A11" s="5">
        <f t="shared" si="5"/>
        <v>4</v>
      </c>
      <c r="B11" s="6" t="s">
        <v>15</v>
      </c>
      <c r="C11" s="12">
        <v>5.0000000000000001E-3</v>
      </c>
      <c r="D11" s="5" t="s">
        <v>16</v>
      </c>
      <c r="E11" s="8">
        <v>100</v>
      </c>
      <c r="F11" s="9">
        <v>44000</v>
      </c>
      <c r="G11" s="10">
        <v>0</v>
      </c>
      <c r="H11" s="11">
        <f t="shared" si="3"/>
        <v>0</v>
      </c>
      <c r="I11" s="11">
        <f t="shared" si="0"/>
        <v>44000</v>
      </c>
      <c r="J11" s="11">
        <f t="shared" si="4"/>
        <v>4400000</v>
      </c>
      <c r="K11" s="11">
        <f t="shared" si="1"/>
        <v>0</v>
      </c>
      <c r="L11" s="11">
        <f t="shared" si="2"/>
        <v>4400000</v>
      </c>
    </row>
    <row r="12" spans="1:12" ht="29" x14ac:dyDescent="0.2">
      <c r="A12" s="13">
        <f t="shared" si="5"/>
        <v>5</v>
      </c>
      <c r="B12" s="14" t="s">
        <v>17</v>
      </c>
      <c r="C12" s="15" t="s">
        <v>18</v>
      </c>
      <c r="D12" s="16" t="s">
        <v>14</v>
      </c>
      <c r="E12" s="8">
        <v>500</v>
      </c>
      <c r="F12" s="9">
        <v>128533.33333333299</v>
      </c>
      <c r="G12" s="10">
        <v>0</v>
      </c>
      <c r="H12" s="11">
        <f t="shared" si="3"/>
        <v>0</v>
      </c>
      <c r="I12" s="11">
        <f t="shared" si="0"/>
        <v>128533.33333333299</v>
      </c>
      <c r="J12" s="11">
        <f t="shared" si="4"/>
        <v>64266666.6666665</v>
      </c>
      <c r="K12" s="11">
        <f t="shared" si="1"/>
        <v>0</v>
      </c>
      <c r="L12" s="11">
        <f t="shared" si="2"/>
        <v>64266666.6666665</v>
      </c>
    </row>
    <row r="13" spans="1:12" ht="29" x14ac:dyDescent="0.2">
      <c r="A13" s="5">
        <f t="shared" si="5"/>
        <v>6</v>
      </c>
      <c r="B13" s="17" t="s">
        <v>19</v>
      </c>
      <c r="C13" s="18"/>
      <c r="D13" s="19" t="s">
        <v>20</v>
      </c>
      <c r="E13" s="8">
        <v>250</v>
      </c>
      <c r="F13" s="9">
        <v>413000</v>
      </c>
      <c r="G13" s="10">
        <v>0</v>
      </c>
      <c r="H13" s="11">
        <f t="shared" si="3"/>
        <v>0</v>
      </c>
      <c r="I13" s="11">
        <f t="shared" si="0"/>
        <v>413000</v>
      </c>
      <c r="J13" s="11">
        <f t="shared" si="4"/>
        <v>103250000</v>
      </c>
      <c r="K13" s="11">
        <f t="shared" si="1"/>
        <v>0</v>
      </c>
      <c r="L13" s="11">
        <f t="shared" si="2"/>
        <v>103250000</v>
      </c>
    </row>
    <row r="14" spans="1:12" ht="29" x14ac:dyDescent="0.2">
      <c r="A14" s="5">
        <f t="shared" si="5"/>
        <v>7</v>
      </c>
      <c r="B14" s="17" t="s">
        <v>21</v>
      </c>
      <c r="C14" s="18"/>
      <c r="D14" s="19" t="s">
        <v>20</v>
      </c>
      <c r="E14" s="8">
        <v>280</v>
      </c>
      <c r="F14" s="9">
        <v>394333.33333333302</v>
      </c>
      <c r="G14" s="10">
        <v>0</v>
      </c>
      <c r="H14" s="11">
        <f t="shared" si="3"/>
        <v>0</v>
      </c>
      <c r="I14" s="11">
        <f t="shared" si="0"/>
        <v>394333.33333333302</v>
      </c>
      <c r="J14" s="11">
        <f t="shared" si="4"/>
        <v>110413333.33333325</v>
      </c>
      <c r="K14" s="11">
        <f t="shared" si="1"/>
        <v>0</v>
      </c>
      <c r="L14" s="11">
        <f t="shared" si="2"/>
        <v>110413333.33333325</v>
      </c>
    </row>
    <row r="15" spans="1:12" ht="29" x14ac:dyDescent="0.2">
      <c r="A15" s="5">
        <f t="shared" si="5"/>
        <v>8</v>
      </c>
      <c r="B15" s="17" t="s">
        <v>22</v>
      </c>
      <c r="C15" s="18"/>
      <c r="D15" s="19" t="s">
        <v>20</v>
      </c>
      <c r="E15" s="8">
        <v>100</v>
      </c>
      <c r="F15" s="9">
        <v>436716.66666666698</v>
      </c>
      <c r="G15" s="10">
        <v>0</v>
      </c>
      <c r="H15" s="11">
        <f t="shared" si="3"/>
        <v>0</v>
      </c>
      <c r="I15" s="11">
        <f t="shared" si="0"/>
        <v>436716.66666666698</v>
      </c>
      <c r="J15" s="11">
        <f t="shared" si="4"/>
        <v>43671666.666666701</v>
      </c>
      <c r="K15" s="11">
        <f t="shared" si="1"/>
        <v>0</v>
      </c>
      <c r="L15" s="11">
        <f t="shared" si="2"/>
        <v>43671666.666666701</v>
      </c>
    </row>
    <row r="16" spans="1:12" ht="29" x14ac:dyDescent="0.2">
      <c r="A16" s="5">
        <f t="shared" si="5"/>
        <v>9</v>
      </c>
      <c r="B16" s="17" t="s">
        <v>23</v>
      </c>
      <c r="C16" s="18"/>
      <c r="D16" s="19" t="s">
        <v>20</v>
      </c>
      <c r="E16" s="8">
        <v>200</v>
      </c>
      <c r="F16" s="9">
        <v>433733.33333333302</v>
      </c>
      <c r="G16" s="10">
        <v>0</v>
      </c>
      <c r="H16" s="11">
        <f t="shared" si="3"/>
        <v>0</v>
      </c>
      <c r="I16" s="11">
        <f t="shared" si="0"/>
        <v>433733.33333333302</v>
      </c>
      <c r="J16" s="11">
        <f t="shared" si="4"/>
        <v>86746666.666666597</v>
      </c>
      <c r="K16" s="11">
        <f t="shared" si="1"/>
        <v>0</v>
      </c>
      <c r="L16" s="11">
        <f t="shared" si="2"/>
        <v>86746666.666666597</v>
      </c>
    </row>
    <row r="17" spans="1:12" ht="29" x14ac:dyDescent="0.2">
      <c r="A17" s="5">
        <f t="shared" si="5"/>
        <v>10</v>
      </c>
      <c r="B17" s="17" t="s">
        <v>24</v>
      </c>
      <c r="C17" s="18"/>
      <c r="D17" s="19" t="s">
        <v>25</v>
      </c>
      <c r="E17" s="8">
        <v>40</v>
      </c>
      <c r="F17" s="9">
        <v>134100</v>
      </c>
      <c r="G17" s="10">
        <v>0</v>
      </c>
      <c r="H17" s="11">
        <f t="shared" si="3"/>
        <v>0</v>
      </c>
      <c r="I17" s="11">
        <f t="shared" si="0"/>
        <v>134100</v>
      </c>
      <c r="J17" s="11">
        <f t="shared" si="4"/>
        <v>5364000</v>
      </c>
      <c r="K17" s="11">
        <f t="shared" si="1"/>
        <v>0</v>
      </c>
      <c r="L17" s="11">
        <f t="shared" si="2"/>
        <v>5364000</v>
      </c>
    </row>
    <row r="18" spans="1:12" x14ac:dyDescent="0.2">
      <c r="A18" s="13">
        <f t="shared" si="5"/>
        <v>11</v>
      </c>
      <c r="B18" s="14" t="s">
        <v>26</v>
      </c>
      <c r="C18" s="16" t="s">
        <v>27</v>
      </c>
      <c r="D18" s="15" t="s">
        <v>28</v>
      </c>
      <c r="E18" s="8">
        <v>35</v>
      </c>
      <c r="F18" s="9">
        <v>163366.66666666701</v>
      </c>
      <c r="G18" s="10">
        <v>0</v>
      </c>
      <c r="H18" s="11">
        <f t="shared" si="3"/>
        <v>0</v>
      </c>
      <c r="I18" s="11">
        <f t="shared" si="0"/>
        <v>163366.66666666701</v>
      </c>
      <c r="J18" s="11">
        <f t="shared" si="4"/>
        <v>5717833.3333333451</v>
      </c>
      <c r="K18" s="11">
        <f t="shared" si="1"/>
        <v>0</v>
      </c>
      <c r="L18" s="11">
        <f t="shared" si="2"/>
        <v>5717833.3333333451</v>
      </c>
    </row>
    <row r="19" spans="1:12" ht="29" x14ac:dyDescent="0.2">
      <c r="A19" s="5">
        <f t="shared" si="5"/>
        <v>12</v>
      </c>
      <c r="B19" s="17" t="s">
        <v>29</v>
      </c>
      <c r="C19" s="18" t="s">
        <v>30</v>
      </c>
      <c r="D19" s="19" t="s">
        <v>31</v>
      </c>
      <c r="E19" s="8">
        <v>10</v>
      </c>
      <c r="F19" s="9">
        <v>356666.66666666698</v>
      </c>
      <c r="G19" s="10">
        <v>0</v>
      </c>
      <c r="H19" s="11">
        <f t="shared" si="3"/>
        <v>0</v>
      </c>
      <c r="I19" s="11">
        <f t="shared" si="0"/>
        <v>356666.66666666698</v>
      </c>
      <c r="J19" s="11">
        <f t="shared" si="4"/>
        <v>3566666.6666666698</v>
      </c>
      <c r="K19" s="11">
        <f t="shared" si="1"/>
        <v>0</v>
      </c>
      <c r="L19" s="11">
        <f t="shared" si="2"/>
        <v>3566666.6666666698</v>
      </c>
    </row>
    <row r="20" spans="1:12" ht="29" x14ac:dyDescent="0.2">
      <c r="A20" s="5">
        <f t="shared" si="5"/>
        <v>13</v>
      </c>
      <c r="B20" s="17" t="s">
        <v>32</v>
      </c>
      <c r="C20" s="18" t="s">
        <v>30</v>
      </c>
      <c r="D20" s="19" t="s">
        <v>31</v>
      </c>
      <c r="E20" s="8">
        <v>20</v>
      </c>
      <c r="F20" s="9">
        <v>365566.66666666698</v>
      </c>
      <c r="G20" s="10">
        <v>0</v>
      </c>
      <c r="H20" s="11">
        <f t="shared" si="3"/>
        <v>0</v>
      </c>
      <c r="I20" s="11">
        <f t="shared" si="0"/>
        <v>365566.66666666698</v>
      </c>
      <c r="J20" s="11">
        <f t="shared" si="4"/>
        <v>7311333.3333333395</v>
      </c>
      <c r="K20" s="11">
        <f t="shared" si="1"/>
        <v>0</v>
      </c>
      <c r="L20" s="11">
        <f t="shared" si="2"/>
        <v>7311333.3333333395</v>
      </c>
    </row>
    <row r="21" spans="1:12" ht="43" x14ac:dyDescent="0.2">
      <c r="A21" s="5">
        <f t="shared" si="5"/>
        <v>14</v>
      </c>
      <c r="B21" s="17" t="s">
        <v>33</v>
      </c>
      <c r="C21" s="18" t="s">
        <v>30</v>
      </c>
      <c r="D21" s="19" t="s">
        <v>31</v>
      </c>
      <c r="E21" s="8">
        <v>30</v>
      </c>
      <c r="F21" s="9">
        <v>348433.33333333302</v>
      </c>
      <c r="G21" s="10">
        <v>0</v>
      </c>
      <c r="H21" s="11">
        <f t="shared" si="3"/>
        <v>0</v>
      </c>
      <c r="I21" s="11">
        <f t="shared" si="0"/>
        <v>348433.33333333302</v>
      </c>
      <c r="J21" s="11">
        <f t="shared" si="4"/>
        <v>10452999.999999991</v>
      </c>
      <c r="K21" s="11">
        <f t="shared" si="1"/>
        <v>0</v>
      </c>
      <c r="L21" s="11">
        <f t="shared" si="2"/>
        <v>10452999.999999991</v>
      </c>
    </row>
    <row r="22" spans="1:12" ht="71" x14ac:dyDescent="0.2">
      <c r="A22" s="5">
        <f t="shared" si="5"/>
        <v>15</v>
      </c>
      <c r="B22" s="17" t="s">
        <v>34</v>
      </c>
      <c r="C22" s="18" t="s">
        <v>30</v>
      </c>
      <c r="D22" s="19" t="s">
        <v>31</v>
      </c>
      <c r="E22" s="8">
        <v>40</v>
      </c>
      <c r="F22" s="9">
        <v>392000</v>
      </c>
      <c r="G22" s="10">
        <v>0</v>
      </c>
      <c r="H22" s="11">
        <f t="shared" si="3"/>
        <v>0</v>
      </c>
      <c r="I22" s="11">
        <f t="shared" si="0"/>
        <v>392000</v>
      </c>
      <c r="J22" s="11">
        <f t="shared" si="4"/>
        <v>15680000</v>
      </c>
      <c r="K22" s="11">
        <f t="shared" si="1"/>
        <v>0</v>
      </c>
      <c r="L22" s="11">
        <f t="shared" si="2"/>
        <v>15680000</v>
      </c>
    </row>
    <row r="23" spans="1:12" ht="71" x14ac:dyDescent="0.2">
      <c r="A23" s="5">
        <f t="shared" si="5"/>
        <v>16</v>
      </c>
      <c r="B23" s="17" t="s">
        <v>35</v>
      </c>
      <c r="C23" s="18" t="s">
        <v>30</v>
      </c>
      <c r="D23" s="19" t="s">
        <v>31</v>
      </c>
      <c r="E23" s="8">
        <v>40</v>
      </c>
      <c r="F23" s="9">
        <v>355033.33333333302</v>
      </c>
      <c r="G23" s="10">
        <v>0</v>
      </c>
      <c r="H23" s="11">
        <f t="shared" si="3"/>
        <v>0</v>
      </c>
      <c r="I23" s="11">
        <f t="shared" si="0"/>
        <v>355033.33333333302</v>
      </c>
      <c r="J23" s="11">
        <f t="shared" si="4"/>
        <v>14201333.333333321</v>
      </c>
      <c r="K23" s="11">
        <f t="shared" si="1"/>
        <v>0</v>
      </c>
      <c r="L23" s="11">
        <f t="shared" si="2"/>
        <v>14201333.333333321</v>
      </c>
    </row>
    <row r="24" spans="1:12" x14ac:dyDescent="0.2">
      <c r="A24" s="5">
        <f t="shared" si="5"/>
        <v>17</v>
      </c>
      <c r="B24" s="20" t="s">
        <v>36</v>
      </c>
      <c r="C24" s="5" t="s">
        <v>37</v>
      </c>
      <c r="D24" s="5" t="s">
        <v>38</v>
      </c>
      <c r="E24" s="8">
        <v>15</v>
      </c>
      <c r="F24" s="9">
        <v>58700</v>
      </c>
      <c r="G24" s="10">
        <v>0</v>
      </c>
      <c r="H24" s="11">
        <f t="shared" si="3"/>
        <v>0</v>
      </c>
      <c r="I24" s="11">
        <f t="shared" si="0"/>
        <v>58700</v>
      </c>
      <c r="J24" s="11">
        <f t="shared" si="4"/>
        <v>880500</v>
      </c>
      <c r="K24" s="11">
        <f t="shared" si="1"/>
        <v>0</v>
      </c>
      <c r="L24" s="11">
        <f t="shared" si="2"/>
        <v>880500</v>
      </c>
    </row>
    <row r="25" spans="1:12" ht="29" x14ac:dyDescent="0.2">
      <c r="A25" s="5">
        <f t="shared" si="5"/>
        <v>18</v>
      </c>
      <c r="B25" s="20" t="s">
        <v>39</v>
      </c>
      <c r="C25" s="18" t="s">
        <v>40</v>
      </c>
      <c r="D25" s="19" t="s">
        <v>41</v>
      </c>
      <c r="E25" s="8">
        <v>50</v>
      </c>
      <c r="F25" s="9">
        <v>42966.666666666701</v>
      </c>
      <c r="G25" s="10">
        <v>0</v>
      </c>
      <c r="H25" s="11">
        <f t="shared" si="3"/>
        <v>0</v>
      </c>
      <c r="I25" s="11">
        <f t="shared" si="0"/>
        <v>42966.666666666701</v>
      </c>
      <c r="J25" s="11">
        <f t="shared" si="4"/>
        <v>2148333.3333333349</v>
      </c>
      <c r="K25" s="11">
        <f t="shared" si="1"/>
        <v>0</v>
      </c>
      <c r="L25" s="11">
        <f t="shared" si="2"/>
        <v>2148333.3333333349</v>
      </c>
    </row>
    <row r="26" spans="1:12" x14ac:dyDescent="0.2">
      <c r="A26" s="5">
        <f t="shared" si="5"/>
        <v>19</v>
      </c>
      <c r="B26" s="6" t="s">
        <v>42</v>
      </c>
      <c r="C26" s="5" t="s">
        <v>43</v>
      </c>
      <c r="D26" s="5" t="s">
        <v>44</v>
      </c>
      <c r="E26" s="8">
        <v>50</v>
      </c>
      <c r="F26" s="9">
        <v>341933.33333333302</v>
      </c>
      <c r="G26" s="10">
        <v>0</v>
      </c>
      <c r="H26" s="11">
        <f t="shared" si="3"/>
        <v>0</v>
      </c>
      <c r="I26" s="11">
        <f t="shared" si="0"/>
        <v>341933.33333333302</v>
      </c>
      <c r="J26" s="11">
        <f t="shared" si="4"/>
        <v>17096666.666666649</v>
      </c>
      <c r="K26" s="11">
        <f t="shared" si="1"/>
        <v>0</v>
      </c>
      <c r="L26" s="11">
        <f t="shared" si="2"/>
        <v>17096666.666666649</v>
      </c>
    </row>
    <row r="27" spans="1:12" ht="29" x14ac:dyDescent="0.2">
      <c r="A27" s="5">
        <f t="shared" si="5"/>
        <v>20</v>
      </c>
      <c r="B27" s="21" t="s">
        <v>45</v>
      </c>
      <c r="C27" s="18" t="s">
        <v>46</v>
      </c>
      <c r="D27" s="19" t="s">
        <v>47</v>
      </c>
      <c r="E27" s="8">
        <v>20</v>
      </c>
      <c r="F27" s="9">
        <v>51100</v>
      </c>
      <c r="G27" s="10">
        <v>0</v>
      </c>
      <c r="H27" s="11">
        <f t="shared" si="3"/>
        <v>0</v>
      </c>
      <c r="I27" s="11">
        <f t="shared" si="0"/>
        <v>51100</v>
      </c>
      <c r="J27" s="11">
        <f t="shared" si="4"/>
        <v>1022000</v>
      </c>
      <c r="K27" s="11">
        <f t="shared" si="1"/>
        <v>0</v>
      </c>
      <c r="L27" s="11">
        <f t="shared" si="2"/>
        <v>1022000</v>
      </c>
    </row>
    <row r="28" spans="1:12" x14ac:dyDescent="0.2">
      <c r="A28" s="5">
        <f t="shared" si="5"/>
        <v>21</v>
      </c>
      <c r="B28" s="22" t="s">
        <v>48</v>
      </c>
      <c r="C28" s="23" t="s">
        <v>49</v>
      </c>
      <c r="D28" s="5" t="s">
        <v>50</v>
      </c>
      <c r="E28" s="8">
        <v>80</v>
      </c>
      <c r="F28" s="9">
        <v>111066.66666666701</v>
      </c>
      <c r="G28" s="10">
        <v>0</v>
      </c>
      <c r="H28" s="11">
        <f t="shared" si="3"/>
        <v>0</v>
      </c>
      <c r="I28" s="11">
        <f t="shared" si="0"/>
        <v>111066.66666666701</v>
      </c>
      <c r="J28" s="11">
        <f t="shared" si="4"/>
        <v>8885333.33333336</v>
      </c>
      <c r="K28" s="11">
        <f t="shared" si="1"/>
        <v>0</v>
      </c>
      <c r="L28" s="11">
        <f t="shared" si="2"/>
        <v>8885333.33333336</v>
      </c>
    </row>
    <row r="29" spans="1:12" ht="29" x14ac:dyDescent="0.2">
      <c r="A29" s="13">
        <f t="shared" si="5"/>
        <v>22</v>
      </c>
      <c r="B29" s="24" t="s">
        <v>51</v>
      </c>
      <c r="C29" s="16" t="s">
        <v>52</v>
      </c>
      <c r="D29" s="15" t="s">
        <v>53</v>
      </c>
      <c r="E29" s="8">
        <v>8658</v>
      </c>
      <c r="F29" s="9">
        <v>27933.333333333299</v>
      </c>
      <c r="G29" s="10">
        <v>0</v>
      </c>
      <c r="H29" s="11">
        <f t="shared" si="3"/>
        <v>0</v>
      </c>
      <c r="I29" s="11">
        <f t="shared" si="0"/>
        <v>27933.333333333299</v>
      </c>
      <c r="J29" s="11">
        <f t="shared" si="4"/>
        <v>241846799.9999997</v>
      </c>
      <c r="K29" s="11">
        <f t="shared" si="1"/>
        <v>0</v>
      </c>
      <c r="L29" s="11">
        <f t="shared" si="2"/>
        <v>241846799.9999997</v>
      </c>
    </row>
    <row r="30" spans="1:12" ht="43" x14ac:dyDescent="0.2">
      <c r="A30" s="5">
        <f t="shared" si="5"/>
        <v>23</v>
      </c>
      <c r="B30" s="21" t="s">
        <v>54</v>
      </c>
      <c r="C30" s="18" t="s">
        <v>55</v>
      </c>
      <c r="D30" s="19" t="s">
        <v>56</v>
      </c>
      <c r="E30" s="8">
        <v>60</v>
      </c>
      <c r="F30" s="9">
        <v>144400</v>
      </c>
      <c r="G30" s="10">
        <v>0</v>
      </c>
      <c r="H30" s="11">
        <f t="shared" si="3"/>
        <v>0</v>
      </c>
      <c r="I30" s="11">
        <f t="shared" si="0"/>
        <v>144400</v>
      </c>
      <c r="J30" s="11">
        <f t="shared" si="4"/>
        <v>8664000</v>
      </c>
      <c r="K30" s="11">
        <f t="shared" si="1"/>
        <v>0</v>
      </c>
      <c r="L30" s="11">
        <f t="shared" si="2"/>
        <v>8664000</v>
      </c>
    </row>
    <row r="31" spans="1:12" ht="29" x14ac:dyDescent="0.2">
      <c r="A31" s="5">
        <f t="shared" si="5"/>
        <v>24</v>
      </c>
      <c r="B31" s="24" t="s">
        <v>57</v>
      </c>
      <c r="C31" s="16" t="s">
        <v>58</v>
      </c>
      <c r="D31" s="15" t="s">
        <v>59</v>
      </c>
      <c r="E31" s="8">
        <v>5</v>
      </c>
      <c r="F31" s="9">
        <v>82700</v>
      </c>
      <c r="G31" s="10">
        <v>0</v>
      </c>
      <c r="H31" s="11">
        <f t="shared" si="3"/>
        <v>0</v>
      </c>
      <c r="I31" s="11">
        <f t="shared" si="0"/>
        <v>82700</v>
      </c>
      <c r="J31" s="11">
        <f t="shared" si="4"/>
        <v>413500</v>
      </c>
      <c r="K31" s="11">
        <f t="shared" si="1"/>
        <v>0</v>
      </c>
      <c r="L31" s="11">
        <f t="shared" si="2"/>
        <v>413500</v>
      </c>
    </row>
    <row r="32" spans="1:12" ht="29" x14ac:dyDescent="0.2">
      <c r="A32" s="5">
        <f t="shared" si="5"/>
        <v>25</v>
      </c>
      <c r="B32" s="21" t="s">
        <v>60</v>
      </c>
      <c r="C32" s="18" t="s">
        <v>61</v>
      </c>
      <c r="D32" s="19" t="s">
        <v>47</v>
      </c>
      <c r="E32" s="8">
        <v>25</v>
      </c>
      <c r="F32" s="9">
        <v>57866.666666666701</v>
      </c>
      <c r="G32" s="10">
        <v>0</v>
      </c>
      <c r="H32" s="11">
        <f t="shared" si="3"/>
        <v>0</v>
      </c>
      <c r="I32" s="11">
        <f t="shared" si="0"/>
        <v>57866.666666666701</v>
      </c>
      <c r="J32" s="11">
        <f t="shared" si="4"/>
        <v>1446666.6666666674</v>
      </c>
      <c r="K32" s="11">
        <f t="shared" si="1"/>
        <v>0</v>
      </c>
      <c r="L32" s="11">
        <f t="shared" si="2"/>
        <v>1446666.6666666674</v>
      </c>
    </row>
    <row r="33" spans="1:12" ht="43" x14ac:dyDescent="0.2">
      <c r="A33" s="5">
        <f t="shared" si="5"/>
        <v>26</v>
      </c>
      <c r="B33" s="21" t="s">
        <v>62</v>
      </c>
      <c r="C33" s="18" t="s">
        <v>63</v>
      </c>
      <c r="D33" s="19" t="s">
        <v>64</v>
      </c>
      <c r="E33" s="8">
        <v>1000</v>
      </c>
      <c r="F33" s="9">
        <v>17633.333333333299</v>
      </c>
      <c r="G33" s="10">
        <v>0</v>
      </c>
      <c r="H33" s="11">
        <f t="shared" si="3"/>
        <v>0</v>
      </c>
      <c r="I33" s="11">
        <f t="shared" si="0"/>
        <v>17633.333333333299</v>
      </c>
      <c r="J33" s="11">
        <f t="shared" si="4"/>
        <v>17633333.333333299</v>
      </c>
      <c r="K33" s="11">
        <f t="shared" si="1"/>
        <v>0</v>
      </c>
      <c r="L33" s="11">
        <f t="shared" si="2"/>
        <v>17633333.333333299</v>
      </c>
    </row>
    <row r="34" spans="1:12" ht="29" x14ac:dyDescent="0.2">
      <c r="A34" s="5">
        <f t="shared" si="5"/>
        <v>27</v>
      </c>
      <c r="B34" s="21" t="s">
        <v>65</v>
      </c>
      <c r="C34" s="19" t="s">
        <v>66</v>
      </c>
      <c r="D34" s="19" t="s">
        <v>67</v>
      </c>
      <c r="E34" s="8">
        <v>300</v>
      </c>
      <c r="F34" s="9">
        <v>100216.66666666701</v>
      </c>
      <c r="G34" s="10">
        <v>0</v>
      </c>
      <c r="H34" s="11">
        <f t="shared" si="3"/>
        <v>0</v>
      </c>
      <c r="I34" s="11">
        <f t="shared" si="0"/>
        <v>100216.66666666701</v>
      </c>
      <c r="J34" s="11">
        <f t="shared" si="4"/>
        <v>30065000.000000101</v>
      </c>
      <c r="K34" s="11">
        <f t="shared" si="1"/>
        <v>0</v>
      </c>
      <c r="L34" s="11">
        <f t="shared" si="2"/>
        <v>30065000.000000101</v>
      </c>
    </row>
    <row r="35" spans="1:12" ht="29" x14ac:dyDescent="0.2">
      <c r="A35" s="5">
        <f t="shared" si="5"/>
        <v>28</v>
      </c>
      <c r="B35" s="21" t="s">
        <v>65</v>
      </c>
      <c r="C35" s="19" t="s">
        <v>68</v>
      </c>
      <c r="D35" s="19" t="s">
        <v>67</v>
      </c>
      <c r="E35" s="8">
        <v>300</v>
      </c>
      <c r="F35" s="9">
        <v>107883.33333333299</v>
      </c>
      <c r="G35" s="10">
        <v>0</v>
      </c>
      <c r="H35" s="11">
        <f t="shared" si="3"/>
        <v>0</v>
      </c>
      <c r="I35" s="11">
        <f t="shared" si="0"/>
        <v>107883.33333333299</v>
      </c>
      <c r="J35" s="11">
        <f t="shared" si="4"/>
        <v>32364999.999999899</v>
      </c>
      <c r="K35" s="11">
        <f t="shared" si="1"/>
        <v>0</v>
      </c>
      <c r="L35" s="11">
        <f t="shared" si="2"/>
        <v>32364999.999999899</v>
      </c>
    </row>
    <row r="36" spans="1:12" ht="29" x14ac:dyDescent="0.2">
      <c r="A36" s="5">
        <f t="shared" si="5"/>
        <v>29</v>
      </c>
      <c r="B36" s="21" t="s">
        <v>65</v>
      </c>
      <c r="C36" s="18" t="s">
        <v>69</v>
      </c>
      <c r="D36" s="19" t="s">
        <v>67</v>
      </c>
      <c r="E36" s="8">
        <v>100</v>
      </c>
      <c r="F36" s="9">
        <v>111816.66666666701</v>
      </c>
      <c r="G36" s="10">
        <v>0</v>
      </c>
      <c r="H36" s="11">
        <f t="shared" si="3"/>
        <v>0</v>
      </c>
      <c r="I36" s="11">
        <f t="shared" si="0"/>
        <v>111816.66666666701</v>
      </c>
      <c r="J36" s="11">
        <f t="shared" si="4"/>
        <v>11181666.666666701</v>
      </c>
      <c r="K36" s="11">
        <f t="shared" si="1"/>
        <v>0</v>
      </c>
      <c r="L36" s="11">
        <f t="shared" si="2"/>
        <v>11181666.666666701</v>
      </c>
    </row>
    <row r="37" spans="1:12" ht="57" x14ac:dyDescent="0.2">
      <c r="A37" s="5">
        <f t="shared" si="5"/>
        <v>30</v>
      </c>
      <c r="B37" s="14" t="s">
        <v>70</v>
      </c>
      <c r="C37" s="15" t="s">
        <v>71</v>
      </c>
      <c r="D37" s="15" t="s">
        <v>72</v>
      </c>
      <c r="E37" s="8">
        <v>100</v>
      </c>
      <c r="F37" s="9">
        <v>60533.333333333299</v>
      </c>
      <c r="G37" s="10">
        <v>0</v>
      </c>
      <c r="H37" s="11">
        <f t="shared" si="3"/>
        <v>0</v>
      </c>
      <c r="I37" s="11">
        <f t="shared" si="0"/>
        <v>60533.333333333299</v>
      </c>
      <c r="J37" s="11">
        <f t="shared" si="4"/>
        <v>6053333.3333333302</v>
      </c>
      <c r="K37" s="11">
        <f t="shared" si="1"/>
        <v>0</v>
      </c>
      <c r="L37" s="11">
        <f t="shared" si="2"/>
        <v>6053333.3333333302</v>
      </c>
    </row>
    <row r="38" spans="1:12" ht="29" x14ac:dyDescent="0.2">
      <c r="A38" s="5">
        <f t="shared" si="5"/>
        <v>31</v>
      </c>
      <c r="B38" s="24" t="s">
        <v>73</v>
      </c>
      <c r="C38" s="16" t="s">
        <v>74</v>
      </c>
      <c r="D38" s="15" t="s">
        <v>75</v>
      </c>
      <c r="E38" s="8">
        <v>20</v>
      </c>
      <c r="F38" s="9">
        <v>68133.333333333299</v>
      </c>
      <c r="G38" s="10">
        <v>0</v>
      </c>
      <c r="H38" s="11">
        <f t="shared" si="3"/>
        <v>0</v>
      </c>
      <c r="I38" s="11">
        <f t="shared" si="0"/>
        <v>68133.333333333299</v>
      </c>
      <c r="J38" s="11">
        <f t="shared" si="4"/>
        <v>1362666.666666666</v>
      </c>
      <c r="K38" s="11">
        <f t="shared" si="1"/>
        <v>0</v>
      </c>
      <c r="L38" s="11">
        <f t="shared" si="2"/>
        <v>1362666.666666666</v>
      </c>
    </row>
    <row r="39" spans="1:12" ht="29" x14ac:dyDescent="0.2">
      <c r="A39" s="5">
        <f t="shared" si="5"/>
        <v>32</v>
      </c>
      <c r="B39" s="24" t="s">
        <v>76</v>
      </c>
      <c r="C39" s="16" t="s">
        <v>77</v>
      </c>
      <c r="D39" s="15" t="s">
        <v>78</v>
      </c>
      <c r="E39" s="8">
        <v>60</v>
      </c>
      <c r="F39" s="9">
        <v>80366.666666666701</v>
      </c>
      <c r="G39" s="10">
        <v>0</v>
      </c>
      <c r="H39" s="11">
        <f t="shared" si="3"/>
        <v>0</v>
      </c>
      <c r="I39" s="11">
        <f t="shared" si="0"/>
        <v>80366.666666666701</v>
      </c>
      <c r="J39" s="11">
        <f t="shared" si="4"/>
        <v>4822000.0000000019</v>
      </c>
      <c r="K39" s="11">
        <f t="shared" si="1"/>
        <v>0</v>
      </c>
      <c r="L39" s="11">
        <f t="shared" si="2"/>
        <v>4822000.0000000019</v>
      </c>
    </row>
    <row r="40" spans="1:12" x14ac:dyDescent="0.2">
      <c r="A40" s="5">
        <f t="shared" si="5"/>
        <v>33</v>
      </c>
      <c r="B40" s="21" t="s">
        <v>79</v>
      </c>
      <c r="C40" s="18"/>
      <c r="D40" s="18" t="s">
        <v>80</v>
      </c>
      <c r="E40" s="25">
        <v>51</v>
      </c>
      <c r="F40" s="9">
        <v>427433.33333333302</v>
      </c>
      <c r="G40" s="10">
        <v>0</v>
      </c>
      <c r="H40" s="11">
        <f t="shared" si="3"/>
        <v>0</v>
      </c>
      <c r="I40" s="11">
        <f t="shared" si="0"/>
        <v>427433.33333333302</v>
      </c>
      <c r="J40" s="11">
        <f t="shared" si="4"/>
        <v>21799099.999999985</v>
      </c>
      <c r="K40" s="11">
        <f t="shared" si="1"/>
        <v>0</v>
      </c>
      <c r="L40" s="11">
        <f t="shared" si="2"/>
        <v>21799099.999999985</v>
      </c>
    </row>
    <row r="41" spans="1:12" x14ac:dyDescent="0.2">
      <c r="A41" s="5">
        <f t="shared" si="5"/>
        <v>34</v>
      </c>
      <c r="B41" s="17" t="s">
        <v>81</v>
      </c>
      <c r="C41" s="18"/>
      <c r="D41" s="18" t="s">
        <v>80</v>
      </c>
      <c r="E41" s="8">
        <v>10</v>
      </c>
      <c r="F41" s="9">
        <v>467700</v>
      </c>
      <c r="G41" s="10">
        <v>0</v>
      </c>
      <c r="H41" s="11">
        <f t="shared" si="3"/>
        <v>0</v>
      </c>
      <c r="I41" s="11">
        <f t="shared" si="0"/>
        <v>467700</v>
      </c>
      <c r="J41" s="11">
        <f t="shared" si="4"/>
        <v>4677000</v>
      </c>
      <c r="K41" s="11">
        <f t="shared" si="1"/>
        <v>0</v>
      </c>
      <c r="L41" s="11">
        <f t="shared" si="2"/>
        <v>4677000</v>
      </c>
    </row>
    <row r="42" spans="1:12" x14ac:dyDescent="0.2">
      <c r="A42" s="5">
        <f t="shared" si="5"/>
        <v>35</v>
      </c>
      <c r="B42" s="17" t="s">
        <v>82</v>
      </c>
      <c r="C42" s="26">
        <v>2.3E-2</v>
      </c>
      <c r="D42" s="15" t="s">
        <v>83</v>
      </c>
      <c r="E42" s="8">
        <v>20</v>
      </c>
      <c r="F42" s="9">
        <v>286666.66666666698</v>
      </c>
      <c r="G42" s="10">
        <v>0</v>
      </c>
      <c r="H42" s="11">
        <f t="shared" si="3"/>
        <v>0</v>
      </c>
      <c r="I42" s="11">
        <f t="shared" si="0"/>
        <v>286666.66666666698</v>
      </c>
      <c r="J42" s="11">
        <f t="shared" si="4"/>
        <v>5733333.3333333395</v>
      </c>
      <c r="K42" s="11">
        <f t="shared" si="1"/>
        <v>0</v>
      </c>
      <c r="L42" s="11">
        <f t="shared" si="2"/>
        <v>5733333.3333333395</v>
      </c>
    </row>
    <row r="43" spans="1:12" ht="29" x14ac:dyDescent="0.2">
      <c r="A43" s="5">
        <f t="shared" si="5"/>
        <v>36</v>
      </c>
      <c r="B43" s="14" t="s">
        <v>84</v>
      </c>
      <c r="C43" s="15" t="s">
        <v>85</v>
      </c>
      <c r="D43" s="15" t="s">
        <v>86</v>
      </c>
      <c r="E43" s="8">
        <v>250</v>
      </c>
      <c r="F43" s="9">
        <v>33266.666666666701</v>
      </c>
      <c r="G43" s="10">
        <v>0.19</v>
      </c>
      <c r="H43" s="11">
        <f t="shared" si="3"/>
        <v>6320.6666666666733</v>
      </c>
      <c r="I43" s="11">
        <f t="shared" si="0"/>
        <v>39587.333333333372</v>
      </c>
      <c r="J43" s="11">
        <f t="shared" si="4"/>
        <v>8316666.6666666754</v>
      </c>
      <c r="K43" s="11">
        <f t="shared" si="1"/>
        <v>1580166.6666666684</v>
      </c>
      <c r="L43" s="11">
        <f t="shared" si="2"/>
        <v>9896833.3333333433</v>
      </c>
    </row>
    <row r="44" spans="1:12" ht="29" x14ac:dyDescent="0.2">
      <c r="A44" s="5">
        <f t="shared" si="5"/>
        <v>37</v>
      </c>
      <c r="B44" s="14" t="s">
        <v>87</v>
      </c>
      <c r="C44" s="15" t="s">
        <v>88</v>
      </c>
      <c r="D44" s="15" t="s">
        <v>89</v>
      </c>
      <c r="E44" s="8">
        <v>250</v>
      </c>
      <c r="F44" s="9">
        <v>33933.333333333299</v>
      </c>
      <c r="G44" s="10">
        <v>0.19</v>
      </c>
      <c r="H44" s="11">
        <f t="shared" si="3"/>
        <v>6447.3333333333267</v>
      </c>
      <c r="I44" s="11">
        <f t="shared" si="0"/>
        <v>40380.666666666628</v>
      </c>
      <c r="J44" s="11">
        <f t="shared" si="4"/>
        <v>8483333.3333333246</v>
      </c>
      <c r="K44" s="11">
        <f t="shared" si="1"/>
        <v>1611833.3333333316</v>
      </c>
      <c r="L44" s="11">
        <f t="shared" si="2"/>
        <v>10095166.666666657</v>
      </c>
    </row>
    <row r="45" spans="1:12" ht="29" x14ac:dyDescent="0.2">
      <c r="A45" s="5">
        <f t="shared" si="5"/>
        <v>38</v>
      </c>
      <c r="B45" s="14" t="s">
        <v>90</v>
      </c>
      <c r="C45" s="15" t="s">
        <v>91</v>
      </c>
      <c r="D45" s="15" t="s">
        <v>89</v>
      </c>
      <c r="E45" s="8">
        <v>50</v>
      </c>
      <c r="F45" s="9">
        <v>34966.666666666701</v>
      </c>
      <c r="G45" s="10">
        <v>0.19</v>
      </c>
      <c r="H45" s="11">
        <f t="shared" si="3"/>
        <v>6643.6666666666733</v>
      </c>
      <c r="I45" s="11">
        <f t="shared" si="0"/>
        <v>41610.333333333372</v>
      </c>
      <c r="J45" s="11">
        <f t="shared" si="4"/>
        <v>1748333.3333333351</v>
      </c>
      <c r="K45" s="11">
        <f t="shared" si="1"/>
        <v>332183.33333333366</v>
      </c>
      <c r="L45" s="11">
        <f t="shared" si="2"/>
        <v>2080516.6666666686</v>
      </c>
    </row>
    <row r="46" spans="1:12" ht="29" x14ac:dyDescent="0.2">
      <c r="A46" s="5">
        <f t="shared" si="5"/>
        <v>39</v>
      </c>
      <c r="B46" s="14" t="s">
        <v>92</v>
      </c>
      <c r="C46" s="15" t="s">
        <v>93</v>
      </c>
      <c r="D46" s="15" t="s">
        <v>89</v>
      </c>
      <c r="E46" s="8">
        <v>50</v>
      </c>
      <c r="F46" s="9">
        <v>39366.666666666701</v>
      </c>
      <c r="G46" s="10">
        <v>0.19</v>
      </c>
      <c r="H46" s="11">
        <f t="shared" si="3"/>
        <v>7479.6666666666733</v>
      </c>
      <c r="I46" s="11">
        <f t="shared" si="0"/>
        <v>46846.333333333372</v>
      </c>
      <c r="J46" s="11">
        <f t="shared" si="4"/>
        <v>1968333.3333333351</v>
      </c>
      <c r="K46" s="11">
        <f t="shared" si="1"/>
        <v>373983.33333333366</v>
      </c>
      <c r="L46" s="11">
        <f t="shared" si="2"/>
        <v>2342316.6666666688</v>
      </c>
    </row>
    <row r="47" spans="1:12" ht="29" x14ac:dyDescent="0.2">
      <c r="A47" s="5">
        <f t="shared" si="5"/>
        <v>40</v>
      </c>
      <c r="B47" s="17" t="s">
        <v>94</v>
      </c>
      <c r="C47" s="19" t="s">
        <v>95</v>
      </c>
      <c r="D47" s="19" t="s">
        <v>96</v>
      </c>
      <c r="E47" s="8">
        <v>300</v>
      </c>
      <c r="F47" s="9">
        <v>173433.33333333299</v>
      </c>
      <c r="G47" s="10">
        <v>0</v>
      </c>
      <c r="H47" s="11">
        <f t="shared" si="3"/>
        <v>0</v>
      </c>
      <c r="I47" s="11">
        <f t="shared" si="0"/>
        <v>173433.33333333299</v>
      </c>
      <c r="J47" s="11">
        <f t="shared" si="4"/>
        <v>52029999.999999896</v>
      </c>
      <c r="K47" s="11">
        <f t="shared" si="1"/>
        <v>0</v>
      </c>
      <c r="L47" s="11">
        <f t="shared" si="2"/>
        <v>52029999.999999896</v>
      </c>
    </row>
    <row r="48" spans="1:12" ht="43" x14ac:dyDescent="0.2">
      <c r="A48" s="5">
        <f t="shared" si="5"/>
        <v>41</v>
      </c>
      <c r="B48" s="17" t="s">
        <v>97</v>
      </c>
      <c r="C48" s="19" t="s">
        <v>98</v>
      </c>
      <c r="D48" s="19" t="s">
        <v>96</v>
      </c>
      <c r="E48" s="8">
        <v>50</v>
      </c>
      <c r="F48" s="9">
        <v>173433.33333333299</v>
      </c>
      <c r="G48" s="10">
        <v>0</v>
      </c>
      <c r="H48" s="11">
        <f t="shared" si="3"/>
        <v>0</v>
      </c>
      <c r="I48" s="11">
        <f t="shared" si="0"/>
        <v>173433.33333333299</v>
      </c>
      <c r="J48" s="11">
        <f t="shared" si="4"/>
        <v>8671666.6666666493</v>
      </c>
      <c r="K48" s="11">
        <f t="shared" si="1"/>
        <v>0</v>
      </c>
      <c r="L48" s="11">
        <f t="shared" si="2"/>
        <v>8671666.6666666493</v>
      </c>
    </row>
    <row r="49" spans="1:12" ht="43" x14ac:dyDescent="0.2">
      <c r="A49" s="5">
        <f t="shared" si="5"/>
        <v>42</v>
      </c>
      <c r="B49" s="17" t="s">
        <v>99</v>
      </c>
      <c r="C49" s="19" t="s">
        <v>100</v>
      </c>
      <c r="D49" s="19" t="s">
        <v>96</v>
      </c>
      <c r="E49" s="8">
        <v>250</v>
      </c>
      <c r="F49" s="9">
        <v>173433.33333333299</v>
      </c>
      <c r="G49" s="10">
        <v>0</v>
      </c>
      <c r="H49" s="11">
        <f t="shared" si="3"/>
        <v>0</v>
      </c>
      <c r="I49" s="11">
        <f t="shared" si="0"/>
        <v>173433.33333333299</v>
      </c>
      <c r="J49" s="11">
        <f t="shared" si="4"/>
        <v>43358333.333333246</v>
      </c>
      <c r="K49" s="11">
        <f t="shared" si="1"/>
        <v>0</v>
      </c>
      <c r="L49" s="11">
        <f t="shared" si="2"/>
        <v>43358333.333333246</v>
      </c>
    </row>
    <row r="50" spans="1:12" ht="43" x14ac:dyDescent="0.2">
      <c r="A50" s="5">
        <f t="shared" si="5"/>
        <v>43</v>
      </c>
      <c r="B50" s="17" t="s">
        <v>101</v>
      </c>
      <c r="C50" s="19" t="s">
        <v>102</v>
      </c>
      <c r="D50" s="19" t="s">
        <v>96</v>
      </c>
      <c r="E50" s="8">
        <v>15</v>
      </c>
      <c r="F50" s="9">
        <v>173433.33333333299</v>
      </c>
      <c r="G50" s="10">
        <v>0</v>
      </c>
      <c r="H50" s="11">
        <f t="shared" si="3"/>
        <v>0</v>
      </c>
      <c r="I50" s="11">
        <f t="shared" si="0"/>
        <v>173433.33333333299</v>
      </c>
      <c r="J50" s="11">
        <f t="shared" si="4"/>
        <v>2601499.9999999949</v>
      </c>
      <c r="K50" s="11">
        <f t="shared" si="1"/>
        <v>0</v>
      </c>
      <c r="L50" s="11">
        <f t="shared" si="2"/>
        <v>2601499.9999999949</v>
      </c>
    </row>
    <row r="51" spans="1:12" ht="29" x14ac:dyDescent="0.2">
      <c r="A51" s="5">
        <f t="shared" si="5"/>
        <v>44</v>
      </c>
      <c r="B51" s="14" t="s">
        <v>103</v>
      </c>
      <c r="C51" s="15"/>
      <c r="D51" s="15" t="s">
        <v>104</v>
      </c>
      <c r="E51" s="8">
        <v>80</v>
      </c>
      <c r="F51" s="9">
        <v>96900</v>
      </c>
      <c r="G51" s="10">
        <v>0</v>
      </c>
      <c r="H51" s="11">
        <f t="shared" si="3"/>
        <v>0</v>
      </c>
      <c r="I51" s="11">
        <f t="shared" si="0"/>
        <v>96900</v>
      </c>
      <c r="J51" s="11">
        <f t="shared" si="4"/>
        <v>7752000</v>
      </c>
      <c r="K51" s="11">
        <f t="shared" si="1"/>
        <v>0</v>
      </c>
      <c r="L51" s="11">
        <f t="shared" si="2"/>
        <v>7752000</v>
      </c>
    </row>
    <row r="52" spans="1:12" ht="29" x14ac:dyDescent="0.2">
      <c r="A52" s="5">
        <f t="shared" si="5"/>
        <v>45</v>
      </c>
      <c r="B52" s="17" t="s">
        <v>105</v>
      </c>
      <c r="C52" s="15" t="s">
        <v>106</v>
      </c>
      <c r="D52" s="15" t="s">
        <v>107</v>
      </c>
      <c r="E52" s="8">
        <v>250</v>
      </c>
      <c r="F52" s="9">
        <v>177233.33333333299</v>
      </c>
      <c r="G52" s="10">
        <v>0</v>
      </c>
      <c r="H52" s="11">
        <f t="shared" si="3"/>
        <v>0</v>
      </c>
      <c r="I52" s="11">
        <f t="shared" si="0"/>
        <v>177233.33333333299</v>
      </c>
      <c r="J52" s="11">
        <f t="shared" si="4"/>
        <v>44308333.333333246</v>
      </c>
      <c r="K52" s="11">
        <f t="shared" si="1"/>
        <v>0</v>
      </c>
      <c r="L52" s="11">
        <f t="shared" si="2"/>
        <v>44308333.333333246</v>
      </c>
    </row>
    <row r="53" spans="1:12" ht="29" x14ac:dyDescent="0.2">
      <c r="A53" s="5">
        <f t="shared" si="5"/>
        <v>46</v>
      </c>
      <c r="B53" s="17" t="s">
        <v>108</v>
      </c>
      <c r="C53" s="15" t="s">
        <v>109</v>
      </c>
      <c r="D53" s="15" t="s">
        <v>107</v>
      </c>
      <c r="E53" s="8">
        <v>250</v>
      </c>
      <c r="F53" s="9">
        <v>177233.33333333299</v>
      </c>
      <c r="G53" s="10">
        <v>0</v>
      </c>
      <c r="H53" s="11">
        <f t="shared" si="3"/>
        <v>0</v>
      </c>
      <c r="I53" s="11">
        <f t="shared" si="0"/>
        <v>177233.33333333299</v>
      </c>
      <c r="J53" s="11">
        <f t="shared" si="4"/>
        <v>44308333.333333246</v>
      </c>
      <c r="K53" s="11">
        <f t="shared" si="1"/>
        <v>0</v>
      </c>
      <c r="L53" s="11">
        <f t="shared" si="2"/>
        <v>44308333.333333246</v>
      </c>
    </row>
    <row r="54" spans="1:12" ht="29" x14ac:dyDescent="0.2">
      <c r="A54" s="5">
        <f t="shared" si="5"/>
        <v>47</v>
      </c>
      <c r="B54" s="17" t="s">
        <v>108</v>
      </c>
      <c r="C54" s="15" t="s">
        <v>110</v>
      </c>
      <c r="D54" s="15" t="s">
        <v>107</v>
      </c>
      <c r="E54" s="8">
        <v>80</v>
      </c>
      <c r="F54" s="9">
        <v>177233.33333333299</v>
      </c>
      <c r="G54" s="10">
        <v>0</v>
      </c>
      <c r="H54" s="11">
        <f t="shared" si="3"/>
        <v>0</v>
      </c>
      <c r="I54" s="11">
        <f t="shared" si="0"/>
        <v>177233.33333333299</v>
      </c>
      <c r="J54" s="11">
        <f t="shared" si="4"/>
        <v>14178666.66666664</v>
      </c>
      <c r="K54" s="11">
        <f t="shared" si="1"/>
        <v>0</v>
      </c>
      <c r="L54" s="11">
        <f t="shared" si="2"/>
        <v>14178666.66666664</v>
      </c>
    </row>
    <row r="55" spans="1:12" ht="29" x14ac:dyDescent="0.2">
      <c r="A55" s="5">
        <f t="shared" si="5"/>
        <v>48</v>
      </c>
      <c r="B55" s="17" t="s">
        <v>105</v>
      </c>
      <c r="C55" s="15" t="s">
        <v>111</v>
      </c>
      <c r="D55" s="15" t="s">
        <v>107</v>
      </c>
      <c r="E55" s="8">
        <v>50</v>
      </c>
      <c r="F55" s="9">
        <v>177233.33333333299</v>
      </c>
      <c r="G55" s="10">
        <v>0</v>
      </c>
      <c r="H55" s="11">
        <f t="shared" si="3"/>
        <v>0</v>
      </c>
      <c r="I55" s="11">
        <f t="shared" si="0"/>
        <v>177233.33333333299</v>
      </c>
      <c r="J55" s="11">
        <f t="shared" si="4"/>
        <v>8861666.6666666493</v>
      </c>
      <c r="K55" s="11">
        <f t="shared" si="1"/>
        <v>0</v>
      </c>
      <c r="L55" s="11">
        <f t="shared" si="2"/>
        <v>8861666.6666666493</v>
      </c>
    </row>
    <row r="56" spans="1:12" ht="43" x14ac:dyDescent="0.2">
      <c r="A56" s="5">
        <f t="shared" si="5"/>
        <v>49</v>
      </c>
      <c r="B56" s="17" t="s">
        <v>112</v>
      </c>
      <c r="C56" s="19" t="s">
        <v>113</v>
      </c>
      <c r="D56" s="19" t="s">
        <v>114</v>
      </c>
      <c r="E56" s="8">
        <v>10</v>
      </c>
      <c r="F56" s="9">
        <v>179600</v>
      </c>
      <c r="G56" s="10">
        <v>0</v>
      </c>
      <c r="H56" s="11">
        <f t="shared" si="3"/>
        <v>0</v>
      </c>
      <c r="I56" s="11">
        <f t="shared" si="0"/>
        <v>179600</v>
      </c>
      <c r="J56" s="11">
        <f t="shared" si="4"/>
        <v>1796000</v>
      </c>
      <c r="K56" s="11">
        <f t="shared" si="1"/>
        <v>0</v>
      </c>
      <c r="L56" s="11">
        <f t="shared" si="2"/>
        <v>1796000</v>
      </c>
    </row>
    <row r="57" spans="1:12" ht="29" x14ac:dyDescent="0.2">
      <c r="A57" s="5">
        <f t="shared" si="5"/>
        <v>50</v>
      </c>
      <c r="B57" s="17" t="s">
        <v>115</v>
      </c>
      <c r="C57" s="19" t="s">
        <v>116</v>
      </c>
      <c r="D57" s="19" t="s">
        <v>114</v>
      </c>
      <c r="E57" s="8">
        <v>10</v>
      </c>
      <c r="F57" s="9">
        <v>179600</v>
      </c>
      <c r="G57" s="10">
        <v>0</v>
      </c>
      <c r="H57" s="11">
        <f t="shared" si="3"/>
        <v>0</v>
      </c>
      <c r="I57" s="11">
        <f t="shared" si="0"/>
        <v>179600</v>
      </c>
      <c r="J57" s="11">
        <f t="shared" si="4"/>
        <v>1796000</v>
      </c>
      <c r="K57" s="11">
        <f t="shared" si="1"/>
        <v>0</v>
      </c>
      <c r="L57" s="11">
        <f t="shared" si="2"/>
        <v>1796000</v>
      </c>
    </row>
    <row r="58" spans="1:12" ht="43" x14ac:dyDescent="0.2">
      <c r="A58" s="5">
        <f t="shared" si="5"/>
        <v>51</v>
      </c>
      <c r="B58" s="17" t="s">
        <v>117</v>
      </c>
      <c r="C58" s="19" t="s">
        <v>118</v>
      </c>
      <c r="D58" s="19" t="s">
        <v>114</v>
      </c>
      <c r="E58" s="8">
        <v>10</v>
      </c>
      <c r="F58" s="9">
        <v>179600</v>
      </c>
      <c r="G58" s="10">
        <v>0</v>
      </c>
      <c r="H58" s="11">
        <f t="shared" si="3"/>
        <v>0</v>
      </c>
      <c r="I58" s="11">
        <f t="shared" si="0"/>
        <v>179600</v>
      </c>
      <c r="J58" s="11">
        <f t="shared" si="4"/>
        <v>1796000</v>
      </c>
      <c r="K58" s="11">
        <f t="shared" si="1"/>
        <v>0</v>
      </c>
      <c r="L58" s="11">
        <f t="shared" si="2"/>
        <v>1796000</v>
      </c>
    </row>
    <row r="59" spans="1:12" ht="43" x14ac:dyDescent="0.2">
      <c r="A59" s="5">
        <f t="shared" si="5"/>
        <v>52</v>
      </c>
      <c r="B59" s="17" t="s">
        <v>119</v>
      </c>
      <c r="C59" s="27" t="s">
        <v>120</v>
      </c>
      <c r="D59" s="15" t="s">
        <v>89</v>
      </c>
      <c r="E59" s="8">
        <v>100</v>
      </c>
      <c r="F59" s="9">
        <v>18666.666666666701</v>
      </c>
      <c r="G59" s="10">
        <v>0.19</v>
      </c>
      <c r="H59" s="11">
        <f t="shared" si="3"/>
        <v>3546.6666666666733</v>
      </c>
      <c r="I59" s="11">
        <f t="shared" si="0"/>
        <v>22213.333333333372</v>
      </c>
      <c r="J59" s="11">
        <f t="shared" si="4"/>
        <v>1866666.66666667</v>
      </c>
      <c r="K59" s="11">
        <f t="shared" si="1"/>
        <v>354666.66666666733</v>
      </c>
      <c r="L59" s="11">
        <f t="shared" si="2"/>
        <v>2221333.3333333372</v>
      </c>
    </row>
    <row r="60" spans="1:12" ht="43" x14ac:dyDescent="0.2">
      <c r="A60" s="5">
        <f t="shared" si="5"/>
        <v>53</v>
      </c>
      <c r="B60" s="17" t="s">
        <v>121</v>
      </c>
      <c r="C60" s="27" t="s">
        <v>122</v>
      </c>
      <c r="D60" s="15" t="s">
        <v>89</v>
      </c>
      <c r="E60" s="8">
        <v>100</v>
      </c>
      <c r="F60" s="9">
        <v>18666.666666666701</v>
      </c>
      <c r="G60" s="10">
        <v>0.19</v>
      </c>
      <c r="H60" s="11">
        <f t="shared" si="3"/>
        <v>3546.6666666666733</v>
      </c>
      <c r="I60" s="11">
        <f t="shared" si="0"/>
        <v>22213.333333333372</v>
      </c>
      <c r="J60" s="11">
        <f t="shared" si="4"/>
        <v>1866666.66666667</v>
      </c>
      <c r="K60" s="11">
        <f t="shared" si="1"/>
        <v>354666.66666666733</v>
      </c>
      <c r="L60" s="11">
        <f t="shared" si="2"/>
        <v>2221333.3333333372</v>
      </c>
    </row>
    <row r="61" spans="1:12" x14ac:dyDescent="0.2">
      <c r="A61" s="5">
        <f t="shared" si="5"/>
        <v>54</v>
      </c>
      <c r="B61" s="17" t="s">
        <v>123</v>
      </c>
      <c r="C61" s="15"/>
      <c r="D61" s="15" t="s">
        <v>124</v>
      </c>
      <c r="E61" s="8">
        <v>30</v>
      </c>
      <c r="F61" s="9">
        <v>33266.666666666701</v>
      </c>
      <c r="G61" s="10">
        <v>0.19</v>
      </c>
      <c r="H61" s="11">
        <f t="shared" si="3"/>
        <v>6320.6666666666733</v>
      </c>
      <c r="I61" s="11">
        <f t="shared" si="0"/>
        <v>39587.333333333372</v>
      </c>
      <c r="J61" s="11">
        <f t="shared" si="4"/>
        <v>998000.00000000105</v>
      </c>
      <c r="K61" s="11">
        <f t="shared" si="1"/>
        <v>189620.0000000002</v>
      </c>
      <c r="L61" s="11">
        <f t="shared" si="2"/>
        <v>1187620.0000000012</v>
      </c>
    </row>
    <row r="62" spans="1:12" ht="29" x14ac:dyDescent="0.2">
      <c r="A62" s="5">
        <f t="shared" si="5"/>
        <v>55</v>
      </c>
      <c r="B62" s="14" t="s">
        <v>125</v>
      </c>
      <c r="C62" s="15" t="s">
        <v>126</v>
      </c>
      <c r="D62" s="15" t="s">
        <v>127</v>
      </c>
      <c r="E62" s="8">
        <v>100</v>
      </c>
      <c r="F62" s="9">
        <v>44533.333333333299</v>
      </c>
      <c r="G62" s="10">
        <v>0</v>
      </c>
      <c r="H62" s="11">
        <f t="shared" si="3"/>
        <v>0</v>
      </c>
      <c r="I62" s="11">
        <f t="shared" si="0"/>
        <v>44533.333333333299</v>
      </c>
      <c r="J62" s="11">
        <f t="shared" si="4"/>
        <v>4453333.3333333302</v>
      </c>
      <c r="K62" s="11">
        <f t="shared" si="1"/>
        <v>0</v>
      </c>
      <c r="L62" s="11">
        <f t="shared" si="2"/>
        <v>4453333.3333333302</v>
      </c>
    </row>
    <row r="63" spans="1:12" ht="28" x14ac:dyDescent="0.2">
      <c r="A63" s="5">
        <f t="shared" si="5"/>
        <v>56</v>
      </c>
      <c r="B63" s="28" t="s">
        <v>128</v>
      </c>
      <c r="C63" s="29" t="s">
        <v>129</v>
      </c>
      <c r="D63" s="15" t="s">
        <v>130</v>
      </c>
      <c r="E63" s="8">
        <v>100</v>
      </c>
      <c r="F63" s="9">
        <v>102833.33333333299</v>
      </c>
      <c r="G63" s="10">
        <v>0</v>
      </c>
      <c r="H63" s="11">
        <f t="shared" si="3"/>
        <v>0</v>
      </c>
      <c r="I63" s="11">
        <f t="shared" si="0"/>
        <v>102833.33333333299</v>
      </c>
      <c r="J63" s="11">
        <f t="shared" si="4"/>
        <v>10283333.333333299</v>
      </c>
      <c r="K63" s="11">
        <f t="shared" si="1"/>
        <v>0</v>
      </c>
      <c r="L63" s="11">
        <f t="shared" si="2"/>
        <v>10283333.333333299</v>
      </c>
    </row>
    <row r="64" spans="1:12" ht="29" x14ac:dyDescent="0.2">
      <c r="A64" s="5">
        <f t="shared" si="5"/>
        <v>57</v>
      </c>
      <c r="B64" s="17" t="s">
        <v>131</v>
      </c>
      <c r="C64" s="15"/>
      <c r="D64" s="15" t="s">
        <v>130</v>
      </c>
      <c r="E64" s="8">
        <v>2000</v>
      </c>
      <c r="F64" s="9">
        <v>2500</v>
      </c>
      <c r="G64" s="10">
        <v>0</v>
      </c>
      <c r="H64" s="11">
        <f t="shared" si="3"/>
        <v>0</v>
      </c>
      <c r="I64" s="11">
        <f t="shared" si="0"/>
        <v>2500</v>
      </c>
      <c r="J64" s="11">
        <f t="shared" si="4"/>
        <v>5000000</v>
      </c>
      <c r="K64" s="11">
        <f t="shared" si="1"/>
        <v>0</v>
      </c>
      <c r="L64" s="11">
        <f t="shared" si="2"/>
        <v>5000000</v>
      </c>
    </row>
    <row r="65" spans="1:12" ht="29" x14ac:dyDescent="0.2">
      <c r="A65" s="5">
        <f t="shared" si="5"/>
        <v>58</v>
      </c>
      <c r="B65" s="17" t="s">
        <v>132</v>
      </c>
      <c r="C65" s="15"/>
      <c r="D65" s="15" t="s">
        <v>130</v>
      </c>
      <c r="E65" s="8">
        <v>2000</v>
      </c>
      <c r="F65" s="9">
        <v>2500</v>
      </c>
      <c r="G65" s="10">
        <v>0</v>
      </c>
      <c r="H65" s="11">
        <f t="shared" si="3"/>
        <v>0</v>
      </c>
      <c r="I65" s="11">
        <f t="shared" si="0"/>
        <v>2500</v>
      </c>
      <c r="J65" s="11">
        <f t="shared" si="4"/>
        <v>5000000</v>
      </c>
      <c r="K65" s="11">
        <f t="shared" si="1"/>
        <v>0</v>
      </c>
      <c r="L65" s="11">
        <f t="shared" si="2"/>
        <v>5000000</v>
      </c>
    </row>
    <row r="66" spans="1:12" ht="43" x14ac:dyDescent="0.2">
      <c r="A66" s="5">
        <f t="shared" si="5"/>
        <v>59</v>
      </c>
      <c r="B66" s="14" t="s">
        <v>133</v>
      </c>
      <c r="C66" s="15" t="s">
        <v>134</v>
      </c>
      <c r="D66" s="15" t="s">
        <v>135</v>
      </c>
      <c r="E66" s="8">
        <v>30</v>
      </c>
      <c r="F66" s="9">
        <v>103200</v>
      </c>
      <c r="G66" s="10">
        <v>0.19</v>
      </c>
      <c r="H66" s="11">
        <f t="shared" si="3"/>
        <v>19608</v>
      </c>
      <c r="I66" s="11">
        <f t="shared" si="0"/>
        <v>122808</v>
      </c>
      <c r="J66" s="11">
        <f t="shared" si="4"/>
        <v>3096000</v>
      </c>
      <c r="K66" s="11">
        <f t="shared" si="1"/>
        <v>588240</v>
      </c>
      <c r="L66" s="11">
        <f t="shared" si="2"/>
        <v>3684240</v>
      </c>
    </row>
    <row r="67" spans="1:12" ht="29" x14ac:dyDescent="0.2">
      <c r="A67" s="5">
        <f t="shared" si="5"/>
        <v>60</v>
      </c>
      <c r="B67" s="17" t="s">
        <v>136</v>
      </c>
      <c r="C67" s="15"/>
      <c r="D67" s="19" t="s">
        <v>96</v>
      </c>
      <c r="E67" s="8">
        <v>200</v>
      </c>
      <c r="F67" s="9">
        <v>67100</v>
      </c>
      <c r="G67" s="10">
        <v>0.19</v>
      </c>
      <c r="H67" s="11">
        <f t="shared" si="3"/>
        <v>12749</v>
      </c>
      <c r="I67" s="11">
        <f t="shared" si="0"/>
        <v>79849</v>
      </c>
      <c r="J67" s="11">
        <f t="shared" si="4"/>
        <v>13420000</v>
      </c>
      <c r="K67" s="11">
        <f t="shared" si="1"/>
        <v>2549800</v>
      </c>
      <c r="L67" s="11">
        <f t="shared" si="2"/>
        <v>15969800</v>
      </c>
    </row>
    <row r="68" spans="1:12" ht="29" x14ac:dyDescent="0.2">
      <c r="A68" s="5">
        <f t="shared" si="5"/>
        <v>61</v>
      </c>
      <c r="B68" s="17" t="s">
        <v>137</v>
      </c>
      <c r="C68" s="19"/>
      <c r="D68" s="19" t="s">
        <v>96</v>
      </c>
      <c r="E68" s="25">
        <v>300</v>
      </c>
      <c r="F68" s="9">
        <v>67100</v>
      </c>
      <c r="G68" s="10">
        <v>0.19</v>
      </c>
      <c r="H68" s="11">
        <f t="shared" si="3"/>
        <v>12749</v>
      </c>
      <c r="I68" s="11">
        <f t="shared" si="0"/>
        <v>79849</v>
      </c>
      <c r="J68" s="11">
        <f t="shared" si="4"/>
        <v>20130000</v>
      </c>
      <c r="K68" s="11">
        <f t="shared" si="1"/>
        <v>3824700</v>
      </c>
      <c r="L68" s="11">
        <f t="shared" si="2"/>
        <v>23954700</v>
      </c>
    </row>
    <row r="69" spans="1:12" ht="29" x14ac:dyDescent="0.2">
      <c r="A69" s="5">
        <f t="shared" si="5"/>
        <v>62</v>
      </c>
      <c r="B69" s="17" t="s">
        <v>138</v>
      </c>
      <c r="C69" s="19"/>
      <c r="D69" s="19" t="s">
        <v>96</v>
      </c>
      <c r="E69" s="25">
        <v>50</v>
      </c>
      <c r="F69" s="9">
        <v>67100</v>
      </c>
      <c r="G69" s="10">
        <v>0.19</v>
      </c>
      <c r="H69" s="11">
        <f t="shared" si="3"/>
        <v>12749</v>
      </c>
      <c r="I69" s="11">
        <f t="shared" si="0"/>
        <v>79849</v>
      </c>
      <c r="J69" s="11">
        <f t="shared" si="4"/>
        <v>3355000</v>
      </c>
      <c r="K69" s="11">
        <f t="shared" si="1"/>
        <v>637450</v>
      </c>
      <c r="L69" s="11">
        <f t="shared" si="2"/>
        <v>3992450</v>
      </c>
    </row>
    <row r="70" spans="1:12" ht="29" x14ac:dyDescent="0.2">
      <c r="A70" s="5">
        <f t="shared" si="5"/>
        <v>63</v>
      </c>
      <c r="B70" s="17" t="s">
        <v>139</v>
      </c>
      <c r="C70" s="19"/>
      <c r="D70" s="19" t="s">
        <v>96</v>
      </c>
      <c r="E70" s="25">
        <v>20</v>
      </c>
      <c r="F70" s="9">
        <v>67100</v>
      </c>
      <c r="G70" s="10">
        <v>0.19</v>
      </c>
      <c r="H70" s="11">
        <f t="shared" si="3"/>
        <v>12749</v>
      </c>
      <c r="I70" s="11">
        <f t="shared" si="0"/>
        <v>79849</v>
      </c>
      <c r="J70" s="11">
        <f t="shared" si="4"/>
        <v>1342000</v>
      </c>
      <c r="K70" s="11">
        <f t="shared" si="1"/>
        <v>254980</v>
      </c>
      <c r="L70" s="11">
        <f t="shared" si="2"/>
        <v>1596980</v>
      </c>
    </row>
    <row r="71" spans="1:12" ht="29" x14ac:dyDescent="0.2">
      <c r="A71" s="5">
        <f t="shared" si="5"/>
        <v>64</v>
      </c>
      <c r="B71" s="17" t="s">
        <v>140</v>
      </c>
      <c r="C71" s="19"/>
      <c r="D71" s="19" t="s">
        <v>89</v>
      </c>
      <c r="E71" s="25">
        <v>450</v>
      </c>
      <c r="F71" s="9">
        <v>39833.333333333299</v>
      </c>
      <c r="G71" s="10">
        <v>0.19</v>
      </c>
      <c r="H71" s="11">
        <f t="shared" si="3"/>
        <v>7568.3333333333267</v>
      </c>
      <c r="I71" s="11">
        <f t="shared" si="0"/>
        <v>47401.666666666628</v>
      </c>
      <c r="J71" s="11">
        <f t="shared" si="4"/>
        <v>17924999.999999985</v>
      </c>
      <c r="K71" s="11">
        <f t="shared" si="1"/>
        <v>3405749.9999999972</v>
      </c>
      <c r="L71" s="11">
        <f t="shared" si="2"/>
        <v>21330749.999999981</v>
      </c>
    </row>
    <row r="72" spans="1:12" ht="29" x14ac:dyDescent="0.2">
      <c r="A72" s="5">
        <f t="shared" si="5"/>
        <v>65</v>
      </c>
      <c r="B72" s="14" t="s">
        <v>141</v>
      </c>
      <c r="C72" s="19"/>
      <c r="D72" s="19" t="s">
        <v>89</v>
      </c>
      <c r="E72" s="8">
        <v>300</v>
      </c>
      <c r="F72" s="9">
        <v>39833.333333333299</v>
      </c>
      <c r="G72" s="10">
        <v>0.19</v>
      </c>
      <c r="H72" s="11">
        <f t="shared" si="3"/>
        <v>7568.3333333333267</v>
      </c>
      <c r="I72" s="11">
        <f t="shared" si="0"/>
        <v>47401.666666666628</v>
      </c>
      <c r="J72" s="11">
        <f t="shared" si="4"/>
        <v>11949999.999999991</v>
      </c>
      <c r="K72" s="11">
        <f t="shared" si="1"/>
        <v>2270499.9999999981</v>
      </c>
      <c r="L72" s="11">
        <f t="shared" si="2"/>
        <v>14220499.999999989</v>
      </c>
    </row>
    <row r="73" spans="1:12" ht="29" x14ac:dyDescent="0.2">
      <c r="A73" s="5">
        <f t="shared" si="5"/>
        <v>66</v>
      </c>
      <c r="B73" s="14" t="s">
        <v>142</v>
      </c>
      <c r="C73" s="19"/>
      <c r="D73" s="19" t="s">
        <v>89</v>
      </c>
      <c r="E73" s="8">
        <v>100</v>
      </c>
      <c r="F73" s="9">
        <v>39833.333333333299</v>
      </c>
      <c r="G73" s="10">
        <v>0.19</v>
      </c>
      <c r="H73" s="11">
        <f t="shared" ref="H73:H136" si="6">+F73*G73</f>
        <v>7568.3333333333267</v>
      </c>
      <c r="I73" s="11">
        <f t="shared" si="0"/>
        <v>47401.666666666628</v>
      </c>
      <c r="J73" s="11">
        <f t="shared" ref="J73:J136" si="7">F73*E73</f>
        <v>3983333.3333333298</v>
      </c>
      <c r="K73" s="11">
        <f t="shared" si="1"/>
        <v>756833.33333333267</v>
      </c>
      <c r="L73" s="11">
        <f t="shared" si="2"/>
        <v>4740166.6666666623</v>
      </c>
    </row>
    <row r="74" spans="1:12" ht="43" x14ac:dyDescent="0.2">
      <c r="A74" s="5">
        <f t="shared" ref="A74:A137" si="8">+A73+1</f>
        <v>67</v>
      </c>
      <c r="B74" s="17" t="s">
        <v>143</v>
      </c>
      <c r="C74" s="30" t="s">
        <v>144</v>
      </c>
      <c r="D74" s="19" t="s">
        <v>130</v>
      </c>
      <c r="E74" s="8">
        <v>500</v>
      </c>
      <c r="F74" s="9">
        <v>39366.666666666701</v>
      </c>
      <c r="G74" s="10">
        <v>0</v>
      </c>
      <c r="H74" s="11">
        <f t="shared" si="6"/>
        <v>0</v>
      </c>
      <c r="I74" s="11">
        <f t="shared" si="0"/>
        <v>39366.666666666701</v>
      </c>
      <c r="J74" s="11">
        <f t="shared" si="7"/>
        <v>19683333.333333351</v>
      </c>
      <c r="K74" s="11">
        <f t="shared" si="1"/>
        <v>0</v>
      </c>
      <c r="L74" s="11">
        <f t="shared" si="2"/>
        <v>19683333.333333351</v>
      </c>
    </row>
    <row r="75" spans="1:12" ht="29" x14ac:dyDescent="0.2">
      <c r="A75" s="5">
        <f t="shared" si="8"/>
        <v>68</v>
      </c>
      <c r="B75" s="17" t="s">
        <v>145</v>
      </c>
      <c r="C75" s="19" t="s">
        <v>146</v>
      </c>
      <c r="D75" s="19" t="s">
        <v>147</v>
      </c>
      <c r="E75" s="8">
        <v>100</v>
      </c>
      <c r="F75" s="9">
        <v>50200</v>
      </c>
      <c r="G75" s="10">
        <v>0</v>
      </c>
      <c r="H75" s="11">
        <f t="shared" si="6"/>
        <v>0</v>
      </c>
      <c r="I75" s="11">
        <f t="shared" si="0"/>
        <v>50200</v>
      </c>
      <c r="J75" s="11">
        <f t="shared" si="7"/>
        <v>5020000</v>
      </c>
      <c r="K75" s="11">
        <f t="shared" si="1"/>
        <v>0</v>
      </c>
      <c r="L75" s="11">
        <f t="shared" si="2"/>
        <v>5020000</v>
      </c>
    </row>
    <row r="76" spans="1:12" ht="29" x14ac:dyDescent="0.2">
      <c r="A76" s="5">
        <f t="shared" si="8"/>
        <v>69</v>
      </c>
      <c r="B76" s="17" t="s">
        <v>148</v>
      </c>
      <c r="C76" s="19" t="s">
        <v>149</v>
      </c>
      <c r="D76" s="19" t="s">
        <v>147</v>
      </c>
      <c r="E76" s="8">
        <v>50</v>
      </c>
      <c r="F76" s="9">
        <v>70366.666666666701</v>
      </c>
      <c r="G76" s="10">
        <v>0</v>
      </c>
      <c r="H76" s="11">
        <f t="shared" si="6"/>
        <v>0</v>
      </c>
      <c r="I76" s="11">
        <f t="shared" si="0"/>
        <v>70366.666666666701</v>
      </c>
      <c r="J76" s="11">
        <f t="shared" si="7"/>
        <v>3518333.3333333349</v>
      </c>
      <c r="K76" s="11">
        <f t="shared" si="1"/>
        <v>0</v>
      </c>
      <c r="L76" s="11">
        <f t="shared" si="2"/>
        <v>3518333.3333333349</v>
      </c>
    </row>
    <row r="77" spans="1:12" ht="43" x14ac:dyDescent="0.2">
      <c r="A77" s="5">
        <f t="shared" si="8"/>
        <v>70</v>
      </c>
      <c r="B77" s="14" t="s">
        <v>150</v>
      </c>
      <c r="C77" s="15"/>
      <c r="D77" s="15" t="s">
        <v>151</v>
      </c>
      <c r="E77" s="8">
        <v>20</v>
      </c>
      <c r="F77" s="9">
        <v>157400</v>
      </c>
      <c r="G77" s="10">
        <v>0.19</v>
      </c>
      <c r="H77" s="11">
        <f t="shared" si="6"/>
        <v>29906</v>
      </c>
      <c r="I77" s="11">
        <f t="shared" si="0"/>
        <v>187306</v>
      </c>
      <c r="J77" s="11">
        <f t="shared" si="7"/>
        <v>3148000</v>
      </c>
      <c r="K77" s="11">
        <f t="shared" si="1"/>
        <v>598120</v>
      </c>
      <c r="L77" s="11">
        <f t="shared" si="2"/>
        <v>3746120</v>
      </c>
    </row>
    <row r="78" spans="1:12" ht="71" x14ac:dyDescent="0.2">
      <c r="A78" s="5">
        <f t="shared" si="8"/>
        <v>71</v>
      </c>
      <c r="B78" s="31" t="s">
        <v>152</v>
      </c>
      <c r="C78" s="19" t="s">
        <v>153</v>
      </c>
      <c r="D78" s="19" t="s">
        <v>154</v>
      </c>
      <c r="E78" s="8">
        <v>10</v>
      </c>
      <c r="F78" s="9">
        <v>902333.33333333302</v>
      </c>
      <c r="G78" s="10">
        <v>0</v>
      </c>
      <c r="H78" s="11">
        <f t="shared" si="6"/>
        <v>0</v>
      </c>
      <c r="I78" s="11">
        <f t="shared" si="0"/>
        <v>902333.33333333302</v>
      </c>
      <c r="J78" s="11">
        <f t="shared" si="7"/>
        <v>9023333.3333333302</v>
      </c>
      <c r="K78" s="11">
        <f t="shared" si="1"/>
        <v>0</v>
      </c>
      <c r="L78" s="11">
        <f t="shared" si="2"/>
        <v>9023333.3333333302</v>
      </c>
    </row>
    <row r="79" spans="1:12" ht="43" x14ac:dyDescent="0.2">
      <c r="A79" s="5">
        <f t="shared" si="8"/>
        <v>72</v>
      </c>
      <c r="B79" s="17" t="s">
        <v>155</v>
      </c>
      <c r="C79" s="19" t="s">
        <v>156</v>
      </c>
      <c r="D79" s="19" t="s">
        <v>157</v>
      </c>
      <c r="E79" s="8">
        <v>12</v>
      </c>
      <c r="F79" s="9">
        <v>526200</v>
      </c>
      <c r="G79" s="10">
        <v>0</v>
      </c>
      <c r="H79" s="11">
        <f t="shared" si="6"/>
        <v>0</v>
      </c>
      <c r="I79" s="11">
        <f t="shared" si="0"/>
        <v>526200</v>
      </c>
      <c r="J79" s="11">
        <f t="shared" si="7"/>
        <v>6314400</v>
      </c>
      <c r="K79" s="11">
        <f t="shared" si="1"/>
        <v>0</v>
      </c>
      <c r="L79" s="11">
        <f t="shared" si="2"/>
        <v>6314400</v>
      </c>
    </row>
    <row r="80" spans="1:12" ht="43" x14ac:dyDescent="0.2">
      <c r="A80" s="5">
        <f t="shared" si="8"/>
        <v>73</v>
      </c>
      <c r="B80" s="17" t="s">
        <v>158</v>
      </c>
      <c r="C80" s="30" t="s">
        <v>156</v>
      </c>
      <c r="D80" s="19" t="s">
        <v>157</v>
      </c>
      <c r="E80" s="8">
        <v>12</v>
      </c>
      <c r="F80" s="9">
        <v>522066.66666666698</v>
      </c>
      <c r="G80" s="10">
        <v>0</v>
      </c>
      <c r="H80" s="11">
        <f t="shared" si="6"/>
        <v>0</v>
      </c>
      <c r="I80" s="11">
        <f t="shared" si="0"/>
        <v>522066.66666666698</v>
      </c>
      <c r="J80" s="11">
        <f t="shared" si="7"/>
        <v>6264800.0000000037</v>
      </c>
      <c r="K80" s="11">
        <f t="shared" si="1"/>
        <v>0</v>
      </c>
      <c r="L80" s="11">
        <f t="shared" si="2"/>
        <v>6264800.0000000037</v>
      </c>
    </row>
    <row r="81" spans="1:12" ht="43" x14ac:dyDescent="0.2">
      <c r="A81" s="5">
        <f t="shared" si="8"/>
        <v>74</v>
      </c>
      <c r="B81" s="17" t="s">
        <v>159</v>
      </c>
      <c r="C81" s="30" t="s">
        <v>160</v>
      </c>
      <c r="D81" s="19" t="s">
        <v>161</v>
      </c>
      <c r="E81" s="8">
        <v>12</v>
      </c>
      <c r="F81" s="9">
        <v>330000</v>
      </c>
      <c r="G81" s="10">
        <v>0</v>
      </c>
      <c r="H81" s="11">
        <f t="shared" si="6"/>
        <v>0</v>
      </c>
      <c r="I81" s="11">
        <f t="shared" si="0"/>
        <v>330000</v>
      </c>
      <c r="J81" s="11">
        <f t="shared" si="7"/>
        <v>3960000</v>
      </c>
      <c r="K81" s="11">
        <f t="shared" si="1"/>
        <v>0</v>
      </c>
      <c r="L81" s="11">
        <f t="shared" si="2"/>
        <v>3960000</v>
      </c>
    </row>
    <row r="82" spans="1:12" ht="43" x14ac:dyDescent="0.2">
      <c r="A82" s="5">
        <f t="shared" si="8"/>
        <v>75</v>
      </c>
      <c r="B82" s="17" t="s">
        <v>162</v>
      </c>
      <c r="C82" s="30" t="s">
        <v>156</v>
      </c>
      <c r="D82" s="19" t="s">
        <v>161</v>
      </c>
      <c r="E82" s="8">
        <v>12</v>
      </c>
      <c r="F82" s="9">
        <v>332933.33333333302</v>
      </c>
      <c r="G82" s="10">
        <v>0</v>
      </c>
      <c r="H82" s="11">
        <f t="shared" si="6"/>
        <v>0</v>
      </c>
      <c r="I82" s="11">
        <f t="shared" si="0"/>
        <v>332933.33333333302</v>
      </c>
      <c r="J82" s="11">
        <f t="shared" si="7"/>
        <v>3995199.9999999963</v>
      </c>
      <c r="K82" s="11">
        <f t="shared" si="1"/>
        <v>0</v>
      </c>
      <c r="L82" s="11">
        <f t="shared" si="2"/>
        <v>3995199.9999999963</v>
      </c>
    </row>
    <row r="83" spans="1:12" ht="43" x14ac:dyDescent="0.2">
      <c r="A83" s="5">
        <f t="shared" si="8"/>
        <v>76</v>
      </c>
      <c r="B83" s="17" t="s">
        <v>163</v>
      </c>
      <c r="C83" s="30" t="s">
        <v>156</v>
      </c>
      <c r="D83" s="19" t="s">
        <v>161</v>
      </c>
      <c r="E83" s="8">
        <v>12</v>
      </c>
      <c r="F83" s="9">
        <v>285866.66666666698</v>
      </c>
      <c r="G83" s="10">
        <v>0</v>
      </c>
      <c r="H83" s="11">
        <f t="shared" si="6"/>
        <v>0</v>
      </c>
      <c r="I83" s="11">
        <f t="shared" si="0"/>
        <v>285866.66666666698</v>
      </c>
      <c r="J83" s="11">
        <f t="shared" si="7"/>
        <v>3430400.0000000037</v>
      </c>
      <c r="K83" s="11">
        <f t="shared" si="1"/>
        <v>0</v>
      </c>
      <c r="L83" s="11">
        <f t="shared" si="2"/>
        <v>3430400.0000000037</v>
      </c>
    </row>
    <row r="84" spans="1:12" ht="43" x14ac:dyDescent="0.2">
      <c r="A84" s="5">
        <f t="shared" si="8"/>
        <v>77</v>
      </c>
      <c r="B84" s="17" t="s">
        <v>164</v>
      </c>
      <c r="C84" s="30" t="s">
        <v>160</v>
      </c>
      <c r="D84" s="19" t="s">
        <v>161</v>
      </c>
      <c r="E84" s="8">
        <v>6</v>
      </c>
      <c r="F84" s="9">
        <v>446633.33333333302</v>
      </c>
      <c r="G84" s="10">
        <v>0</v>
      </c>
      <c r="H84" s="11">
        <f t="shared" si="6"/>
        <v>0</v>
      </c>
      <c r="I84" s="11">
        <f t="shared" si="0"/>
        <v>446633.33333333302</v>
      </c>
      <c r="J84" s="11">
        <f t="shared" si="7"/>
        <v>2679799.9999999981</v>
      </c>
      <c r="K84" s="11">
        <f t="shared" si="1"/>
        <v>0</v>
      </c>
      <c r="L84" s="11">
        <f t="shared" si="2"/>
        <v>2679799.9999999981</v>
      </c>
    </row>
    <row r="85" spans="1:12" ht="29" x14ac:dyDescent="0.2">
      <c r="A85" s="5">
        <f t="shared" si="8"/>
        <v>78</v>
      </c>
      <c r="B85" s="17" t="s">
        <v>165</v>
      </c>
      <c r="C85" s="32">
        <v>0.02</v>
      </c>
      <c r="D85" s="19" t="s">
        <v>166</v>
      </c>
      <c r="E85" s="8">
        <v>25</v>
      </c>
      <c r="F85" s="9">
        <v>59166.666666666701</v>
      </c>
      <c r="G85" s="10">
        <v>0</v>
      </c>
      <c r="H85" s="11">
        <f t="shared" si="6"/>
        <v>0</v>
      </c>
      <c r="I85" s="11">
        <f t="shared" si="0"/>
        <v>59166.666666666701</v>
      </c>
      <c r="J85" s="11">
        <f t="shared" si="7"/>
        <v>1479166.6666666674</v>
      </c>
      <c r="K85" s="11">
        <f t="shared" si="1"/>
        <v>0</v>
      </c>
      <c r="L85" s="11">
        <f t="shared" si="2"/>
        <v>1479166.6666666674</v>
      </c>
    </row>
    <row r="86" spans="1:12" x14ac:dyDescent="0.2">
      <c r="A86" s="5">
        <f t="shared" si="8"/>
        <v>79</v>
      </c>
      <c r="B86" s="17" t="s">
        <v>167</v>
      </c>
      <c r="C86" s="19"/>
      <c r="D86" s="19" t="s">
        <v>168</v>
      </c>
      <c r="E86" s="8">
        <v>50</v>
      </c>
      <c r="F86" s="9">
        <v>11600</v>
      </c>
      <c r="G86" s="10">
        <v>0</v>
      </c>
      <c r="H86" s="11">
        <f t="shared" si="6"/>
        <v>0</v>
      </c>
      <c r="I86" s="11">
        <f t="shared" si="0"/>
        <v>11600</v>
      </c>
      <c r="J86" s="11">
        <f t="shared" si="7"/>
        <v>580000</v>
      </c>
      <c r="K86" s="11">
        <f t="shared" si="1"/>
        <v>0</v>
      </c>
      <c r="L86" s="11">
        <f t="shared" si="2"/>
        <v>580000</v>
      </c>
    </row>
    <row r="87" spans="1:12" ht="29" x14ac:dyDescent="0.2">
      <c r="A87" s="5">
        <f t="shared" si="8"/>
        <v>80</v>
      </c>
      <c r="B87" s="17" t="s">
        <v>169</v>
      </c>
      <c r="C87" s="19"/>
      <c r="D87" s="19" t="s">
        <v>170</v>
      </c>
      <c r="E87" s="8">
        <v>10</v>
      </c>
      <c r="F87" s="9">
        <v>6933.3333333333303</v>
      </c>
      <c r="G87" s="10">
        <v>0</v>
      </c>
      <c r="H87" s="11">
        <f t="shared" si="6"/>
        <v>0</v>
      </c>
      <c r="I87" s="11">
        <f t="shared" si="0"/>
        <v>6933.3333333333303</v>
      </c>
      <c r="J87" s="11">
        <f t="shared" si="7"/>
        <v>69333.333333333299</v>
      </c>
      <c r="K87" s="11">
        <f t="shared" si="1"/>
        <v>0</v>
      </c>
      <c r="L87" s="11">
        <f t="shared" si="2"/>
        <v>69333.333333333299</v>
      </c>
    </row>
    <row r="88" spans="1:12" ht="29" x14ac:dyDescent="0.2">
      <c r="A88" s="5">
        <f t="shared" si="8"/>
        <v>81</v>
      </c>
      <c r="B88" s="14" t="s">
        <v>171</v>
      </c>
      <c r="C88" s="15"/>
      <c r="D88" s="15" t="s">
        <v>172</v>
      </c>
      <c r="E88" s="8">
        <v>2400</v>
      </c>
      <c r="F88" s="9">
        <v>7066.6666666666697</v>
      </c>
      <c r="G88" s="10">
        <v>0</v>
      </c>
      <c r="H88" s="11">
        <f t="shared" si="6"/>
        <v>0</v>
      </c>
      <c r="I88" s="11">
        <f t="shared" si="0"/>
        <v>7066.6666666666697</v>
      </c>
      <c r="J88" s="11">
        <f t="shared" si="7"/>
        <v>16960000.000000007</v>
      </c>
      <c r="K88" s="11">
        <f t="shared" si="1"/>
        <v>0</v>
      </c>
      <c r="L88" s="11">
        <f t="shared" si="2"/>
        <v>16960000.000000007</v>
      </c>
    </row>
    <row r="89" spans="1:12" ht="29" x14ac:dyDescent="0.2">
      <c r="A89" s="5">
        <f t="shared" si="8"/>
        <v>82</v>
      </c>
      <c r="B89" s="14" t="s">
        <v>173</v>
      </c>
      <c r="C89" s="15"/>
      <c r="D89" s="15" t="s">
        <v>172</v>
      </c>
      <c r="E89" s="8">
        <v>2000</v>
      </c>
      <c r="F89" s="9">
        <v>7066.6666666666697</v>
      </c>
      <c r="G89" s="10">
        <v>0</v>
      </c>
      <c r="H89" s="11">
        <f t="shared" si="6"/>
        <v>0</v>
      </c>
      <c r="I89" s="11">
        <f t="shared" si="0"/>
        <v>7066.6666666666697</v>
      </c>
      <c r="J89" s="11">
        <f t="shared" si="7"/>
        <v>14133333.33333334</v>
      </c>
      <c r="K89" s="11">
        <f t="shared" si="1"/>
        <v>0</v>
      </c>
      <c r="L89" s="11">
        <f t="shared" si="2"/>
        <v>14133333.33333334</v>
      </c>
    </row>
    <row r="90" spans="1:12" ht="29" x14ac:dyDescent="0.2">
      <c r="A90" s="5">
        <f t="shared" si="8"/>
        <v>83</v>
      </c>
      <c r="B90" s="17" t="s">
        <v>174</v>
      </c>
      <c r="C90" s="19" t="s">
        <v>175</v>
      </c>
      <c r="D90" s="19" t="s">
        <v>176</v>
      </c>
      <c r="E90" s="8">
        <v>300</v>
      </c>
      <c r="F90" s="9">
        <v>78233.333333333299</v>
      </c>
      <c r="G90" s="10">
        <v>0.19</v>
      </c>
      <c r="H90" s="11">
        <f t="shared" si="6"/>
        <v>14864.333333333327</v>
      </c>
      <c r="I90" s="11">
        <f t="shared" si="0"/>
        <v>93097.666666666628</v>
      </c>
      <c r="J90" s="11">
        <f t="shared" si="7"/>
        <v>23469999.999999989</v>
      </c>
      <c r="K90" s="11">
        <f t="shared" si="1"/>
        <v>4459299.9999999981</v>
      </c>
      <c r="L90" s="11">
        <f t="shared" si="2"/>
        <v>27929299.999999989</v>
      </c>
    </row>
    <row r="91" spans="1:12" ht="43" x14ac:dyDescent="0.2">
      <c r="A91" s="5">
        <f t="shared" si="8"/>
        <v>84</v>
      </c>
      <c r="B91" s="17" t="s">
        <v>177</v>
      </c>
      <c r="C91" s="30" t="s">
        <v>175</v>
      </c>
      <c r="D91" s="19" t="s">
        <v>176</v>
      </c>
      <c r="E91" s="8">
        <v>300</v>
      </c>
      <c r="F91" s="9">
        <v>78233.333333333299</v>
      </c>
      <c r="G91" s="10">
        <v>0.19</v>
      </c>
      <c r="H91" s="11">
        <f t="shared" si="6"/>
        <v>14864.333333333327</v>
      </c>
      <c r="I91" s="11">
        <f t="shared" si="0"/>
        <v>93097.666666666628</v>
      </c>
      <c r="J91" s="11">
        <f t="shared" si="7"/>
        <v>23469999.999999989</v>
      </c>
      <c r="K91" s="11">
        <f t="shared" si="1"/>
        <v>4459299.9999999981</v>
      </c>
      <c r="L91" s="11">
        <f t="shared" si="2"/>
        <v>27929299.999999989</v>
      </c>
    </row>
    <row r="92" spans="1:12" ht="29" x14ac:dyDescent="0.2">
      <c r="A92" s="5">
        <f t="shared" si="8"/>
        <v>85</v>
      </c>
      <c r="B92" s="17" t="s">
        <v>178</v>
      </c>
      <c r="C92" s="19" t="s">
        <v>179</v>
      </c>
      <c r="D92" s="19" t="s">
        <v>180</v>
      </c>
      <c r="E92" s="8">
        <v>10</v>
      </c>
      <c r="F92" s="9">
        <v>407066.66666666698</v>
      </c>
      <c r="G92" s="10">
        <v>0.19</v>
      </c>
      <c r="H92" s="11">
        <f t="shared" si="6"/>
        <v>77342.66666666673</v>
      </c>
      <c r="I92" s="11">
        <f t="shared" si="0"/>
        <v>484409.33333333372</v>
      </c>
      <c r="J92" s="11">
        <f t="shared" si="7"/>
        <v>4070666.6666666698</v>
      </c>
      <c r="K92" s="11">
        <f t="shared" si="1"/>
        <v>773426.66666666733</v>
      </c>
      <c r="L92" s="11">
        <f t="shared" si="2"/>
        <v>4844093.3333333377</v>
      </c>
    </row>
    <row r="93" spans="1:12" x14ac:dyDescent="0.2">
      <c r="A93" s="5">
        <f t="shared" si="8"/>
        <v>86</v>
      </c>
      <c r="B93" s="14" t="s">
        <v>181</v>
      </c>
      <c r="C93" s="15" t="s">
        <v>182</v>
      </c>
      <c r="D93" s="15" t="s">
        <v>183</v>
      </c>
      <c r="E93" s="8">
        <v>50</v>
      </c>
      <c r="F93" s="9">
        <v>51666.666666666701</v>
      </c>
      <c r="G93" s="10">
        <v>0</v>
      </c>
      <c r="H93" s="11">
        <f t="shared" si="6"/>
        <v>0</v>
      </c>
      <c r="I93" s="11">
        <f t="shared" si="0"/>
        <v>51666.666666666701</v>
      </c>
      <c r="J93" s="11">
        <f t="shared" si="7"/>
        <v>2583333.3333333349</v>
      </c>
      <c r="K93" s="11">
        <f t="shared" si="1"/>
        <v>0</v>
      </c>
      <c r="L93" s="11">
        <f t="shared" si="2"/>
        <v>2583333.3333333349</v>
      </c>
    </row>
    <row r="94" spans="1:12" x14ac:dyDescent="0.2">
      <c r="A94" s="5">
        <f t="shared" si="8"/>
        <v>87</v>
      </c>
      <c r="B94" s="14" t="s">
        <v>184</v>
      </c>
      <c r="C94" s="26">
        <v>0.02</v>
      </c>
      <c r="D94" s="15" t="s">
        <v>185</v>
      </c>
      <c r="E94" s="8">
        <v>100</v>
      </c>
      <c r="F94" s="9">
        <v>81533.333333333299</v>
      </c>
      <c r="G94" s="10">
        <v>0</v>
      </c>
      <c r="H94" s="11">
        <f t="shared" si="6"/>
        <v>0</v>
      </c>
      <c r="I94" s="11">
        <f t="shared" si="0"/>
        <v>81533.333333333299</v>
      </c>
      <c r="J94" s="11">
        <f t="shared" si="7"/>
        <v>8153333.3333333302</v>
      </c>
      <c r="K94" s="11">
        <f t="shared" si="1"/>
        <v>0</v>
      </c>
      <c r="L94" s="11">
        <f t="shared" si="2"/>
        <v>8153333.3333333302</v>
      </c>
    </row>
    <row r="95" spans="1:12" x14ac:dyDescent="0.2">
      <c r="A95" s="5">
        <f t="shared" si="8"/>
        <v>88</v>
      </c>
      <c r="B95" s="14" t="s">
        <v>186</v>
      </c>
      <c r="C95" s="26">
        <v>0.1</v>
      </c>
      <c r="D95" s="15" t="s">
        <v>187</v>
      </c>
      <c r="E95" s="8">
        <v>50</v>
      </c>
      <c r="F95" s="9">
        <v>188966.66666666701</v>
      </c>
      <c r="G95" s="10">
        <v>0</v>
      </c>
      <c r="H95" s="11">
        <f t="shared" si="6"/>
        <v>0</v>
      </c>
      <c r="I95" s="11">
        <f t="shared" si="0"/>
        <v>188966.66666666701</v>
      </c>
      <c r="J95" s="11">
        <f t="shared" si="7"/>
        <v>9448333.3333333507</v>
      </c>
      <c r="K95" s="11">
        <f t="shared" si="1"/>
        <v>0</v>
      </c>
      <c r="L95" s="11">
        <f t="shared" si="2"/>
        <v>9448333.3333333507</v>
      </c>
    </row>
    <row r="96" spans="1:12" x14ac:dyDescent="0.2">
      <c r="A96" s="5">
        <f t="shared" si="8"/>
        <v>89</v>
      </c>
      <c r="B96" s="14" t="s">
        <v>188</v>
      </c>
      <c r="C96" s="15" t="s">
        <v>189</v>
      </c>
      <c r="D96" s="15" t="s">
        <v>190</v>
      </c>
      <c r="E96" s="8">
        <v>100</v>
      </c>
      <c r="F96" s="9">
        <v>26966.666666666701</v>
      </c>
      <c r="G96" s="10">
        <v>0.19</v>
      </c>
      <c r="H96" s="11">
        <f t="shared" si="6"/>
        <v>5123.6666666666733</v>
      </c>
      <c r="I96" s="11">
        <f t="shared" si="0"/>
        <v>32090.333333333372</v>
      </c>
      <c r="J96" s="11">
        <f t="shared" si="7"/>
        <v>2696666.6666666702</v>
      </c>
      <c r="K96" s="11">
        <f t="shared" si="1"/>
        <v>512366.66666666733</v>
      </c>
      <c r="L96" s="11">
        <f t="shared" si="2"/>
        <v>3209033.3333333372</v>
      </c>
    </row>
    <row r="97" spans="1:12" x14ac:dyDescent="0.2">
      <c r="A97" s="5">
        <f t="shared" si="8"/>
        <v>90</v>
      </c>
      <c r="B97" s="14" t="s">
        <v>188</v>
      </c>
      <c r="C97" s="15" t="s">
        <v>191</v>
      </c>
      <c r="D97" s="15" t="s">
        <v>190</v>
      </c>
      <c r="E97" s="8">
        <v>200</v>
      </c>
      <c r="F97" s="9">
        <v>26966.666666666701</v>
      </c>
      <c r="G97" s="10">
        <v>0.19</v>
      </c>
      <c r="H97" s="11">
        <f t="shared" si="6"/>
        <v>5123.6666666666733</v>
      </c>
      <c r="I97" s="11">
        <f t="shared" si="0"/>
        <v>32090.333333333372</v>
      </c>
      <c r="J97" s="11">
        <f t="shared" si="7"/>
        <v>5393333.3333333405</v>
      </c>
      <c r="K97" s="11">
        <f t="shared" si="1"/>
        <v>1024733.3333333347</v>
      </c>
      <c r="L97" s="11">
        <f t="shared" si="2"/>
        <v>6418066.6666666744</v>
      </c>
    </row>
    <row r="98" spans="1:12" x14ac:dyDescent="0.2">
      <c r="A98" s="5">
        <f t="shared" si="8"/>
        <v>91</v>
      </c>
      <c r="B98" s="14" t="s">
        <v>192</v>
      </c>
      <c r="C98" s="15" t="s">
        <v>193</v>
      </c>
      <c r="D98" s="15" t="s">
        <v>190</v>
      </c>
      <c r="E98" s="8">
        <v>100</v>
      </c>
      <c r="F98" s="9">
        <v>26966.666666666701</v>
      </c>
      <c r="G98" s="10">
        <v>0.19</v>
      </c>
      <c r="H98" s="11">
        <f t="shared" si="6"/>
        <v>5123.6666666666733</v>
      </c>
      <c r="I98" s="11">
        <f t="shared" si="0"/>
        <v>32090.333333333372</v>
      </c>
      <c r="J98" s="11">
        <f t="shared" si="7"/>
        <v>2696666.6666666702</v>
      </c>
      <c r="K98" s="11">
        <f t="shared" si="1"/>
        <v>512366.66666666733</v>
      </c>
      <c r="L98" s="11">
        <f t="shared" si="2"/>
        <v>3209033.3333333372</v>
      </c>
    </row>
    <row r="99" spans="1:12" x14ac:dyDescent="0.2">
      <c r="A99" s="5">
        <f t="shared" si="8"/>
        <v>92</v>
      </c>
      <c r="B99" s="14" t="s">
        <v>194</v>
      </c>
      <c r="C99" s="15" t="s">
        <v>193</v>
      </c>
      <c r="D99" s="15" t="s">
        <v>190</v>
      </c>
      <c r="E99" s="8">
        <v>100</v>
      </c>
      <c r="F99" s="9">
        <v>26966.666666666701</v>
      </c>
      <c r="G99" s="10">
        <v>0.19</v>
      </c>
      <c r="H99" s="11">
        <f t="shared" si="6"/>
        <v>5123.6666666666733</v>
      </c>
      <c r="I99" s="11">
        <f t="shared" si="0"/>
        <v>32090.333333333372</v>
      </c>
      <c r="J99" s="11">
        <f t="shared" si="7"/>
        <v>2696666.6666666702</v>
      </c>
      <c r="K99" s="11">
        <f t="shared" si="1"/>
        <v>512366.66666666733</v>
      </c>
      <c r="L99" s="11">
        <f t="shared" si="2"/>
        <v>3209033.3333333372</v>
      </c>
    </row>
    <row r="100" spans="1:12" ht="29" x14ac:dyDescent="0.2">
      <c r="A100" s="5">
        <f t="shared" si="8"/>
        <v>93</v>
      </c>
      <c r="B100" s="33" t="s">
        <v>195</v>
      </c>
      <c r="C100" s="26">
        <v>0.15</v>
      </c>
      <c r="D100" s="15" t="s">
        <v>196</v>
      </c>
      <c r="E100" s="8">
        <v>50</v>
      </c>
      <c r="F100" s="9">
        <v>194700</v>
      </c>
      <c r="G100" s="10">
        <v>0</v>
      </c>
      <c r="H100" s="11">
        <f t="shared" si="6"/>
        <v>0</v>
      </c>
      <c r="I100" s="11">
        <f t="shared" si="0"/>
        <v>194700</v>
      </c>
      <c r="J100" s="11">
        <f t="shared" si="7"/>
        <v>9735000</v>
      </c>
      <c r="K100" s="11">
        <f t="shared" si="1"/>
        <v>0</v>
      </c>
      <c r="L100" s="11">
        <f t="shared" si="2"/>
        <v>9735000</v>
      </c>
    </row>
    <row r="101" spans="1:12" ht="29" x14ac:dyDescent="0.2">
      <c r="A101" s="5">
        <f t="shared" si="8"/>
        <v>94</v>
      </c>
      <c r="B101" s="33" t="s">
        <v>197</v>
      </c>
      <c r="C101" s="26"/>
      <c r="D101" s="15" t="s">
        <v>198</v>
      </c>
      <c r="E101" s="8">
        <v>20</v>
      </c>
      <c r="F101" s="9">
        <v>49900</v>
      </c>
      <c r="G101" s="10">
        <v>0</v>
      </c>
      <c r="H101" s="11">
        <f t="shared" si="6"/>
        <v>0</v>
      </c>
      <c r="I101" s="11">
        <f t="shared" si="0"/>
        <v>49900</v>
      </c>
      <c r="J101" s="11">
        <f t="shared" si="7"/>
        <v>998000</v>
      </c>
      <c r="K101" s="11">
        <f t="shared" si="1"/>
        <v>0</v>
      </c>
      <c r="L101" s="11">
        <f t="shared" si="2"/>
        <v>998000</v>
      </c>
    </row>
    <row r="102" spans="1:12" ht="29" x14ac:dyDescent="0.2">
      <c r="A102" s="5">
        <f t="shared" si="8"/>
        <v>95</v>
      </c>
      <c r="B102" s="14" t="s">
        <v>199</v>
      </c>
      <c r="C102" s="15"/>
      <c r="D102" s="15" t="s">
        <v>200</v>
      </c>
      <c r="E102" s="8">
        <v>2</v>
      </c>
      <c r="F102" s="9">
        <v>168533.33333333299</v>
      </c>
      <c r="G102" s="10">
        <v>0</v>
      </c>
      <c r="H102" s="11">
        <f t="shared" si="6"/>
        <v>0</v>
      </c>
      <c r="I102" s="11">
        <f t="shared" si="0"/>
        <v>168533.33333333299</v>
      </c>
      <c r="J102" s="11">
        <f t="shared" si="7"/>
        <v>337066.66666666599</v>
      </c>
      <c r="K102" s="11">
        <f t="shared" si="1"/>
        <v>0</v>
      </c>
      <c r="L102" s="11">
        <f t="shared" si="2"/>
        <v>337066.66666666599</v>
      </c>
    </row>
    <row r="103" spans="1:12" x14ac:dyDescent="0.2">
      <c r="A103" s="5">
        <f t="shared" si="8"/>
        <v>96</v>
      </c>
      <c r="B103" s="14" t="s">
        <v>201</v>
      </c>
      <c r="C103" s="15" t="s">
        <v>202</v>
      </c>
      <c r="D103" s="15" t="s">
        <v>203</v>
      </c>
      <c r="E103" s="8">
        <v>17</v>
      </c>
      <c r="F103" s="9">
        <v>188366.66666666701</v>
      </c>
      <c r="G103" s="10">
        <v>0</v>
      </c>
      <c r="H103" s="11">
        <f t="shared" si="6"/>
        <v>0</v>
      </c>
      <c r="I103" s="11">
        <f t="shared" si="0"/>
        <v>188366.66666666701</v>
      </c>
      <c r="J103" s="11">
        <f t="shared" si="7"/>
        <v>3202233.3333333391</v>
      </c>
      <c r="K103" s="11">
        <f t="shared" si="1"/>
        <v>0</v>
      </c>
      <c r="L103" s="11">
        <f t="shared" si="2"/>
        <v>3202233.3333333391</v>
      </c>
    </row>
    <row r="104" spans="1:12" ht="29" x14ac:dyDescent="0.2">
      <c r="A104" s="5">
        <f t="shared" si="8"/>
        <v>97</v>
      </c>
      <c r="B104" s="34" t="s">
        <v>204</v>
      </c>
      <c r="C104" s="26">
        <v>0.02</v>
      </c>
      <c r="D104" s="15" t="s">
        <v>205</v>
      </c>
      <c r="E104" s="8">
        <v>10</v>
      </c>
      <c r="F104" s="9">
        <v>77766.666666666701</v>
      </c>
      <c r="G104" s="10">
        <v>0</v>
      </c>
      <c r="H104" s="11">
        <f t="shared" si="6"/>
        <v>0</v>
      </c>
      <c r="I104" s="11">
        <f t="shared" si="0"/>
        <v>77766.666666666701</v>
      </c>
      <c r="J104" s="11">
        <f t="shared" si="7"/>
        <v>777666.66666666698</v>
      </c>
      <c r="K104" s="11">
        <f t="shared" si="1"/>
        <v>0</v>
      </c>
      <c r="L104" s="11">
        <f t="shared" si="2"/>
        <v>777666.66666666698</v>
      </c>
    </row>
    <row r="105" spans="1:12" ht="29" x14ac:dyDescent="0.2">
      <c r="A105" s="5">
        <f t="shared" si="8"/>
        <v>98</v>
      </c>
      <c r="B105" s="14" t="s">
        <v>206</v>
      </c>
      <c r="C105" s="15" t="s">
        <v>207</v>
      </c>
      <c r="D105" s="15" t="s">
        <v>208</v>
      </c>
      <c r="E105" s="8">
        <v>10</v>
      </c>
      <c r="F105" s="9">
        <v>29033.333333333299</v>
      </c>
      <c r="G105" s="10">
        <v>0</v>
      </c>
      <c r="H105" s="11">
        <f t="shared" si="6"/>
        <v>0</v>
      </c>
      <c r="I105" s="11">
        <f t="shared" si="0"/>
        <v>29033.333333333299</v>
      </c>
      <c r="J105" s="11">
        <f t="shared" si="7"/>
        <v>290333.33333333302</v>
      </c>
      <c r="K105" s="11">
        <f t="shared" si="1"/>
        <v>0</v>
      </c>
      <c r="L105" s="11">
        <f t="shared" si="2"/>
        <v>290333.33333333302</v>
      </c>
    </row>
    <row r="106" spans="1:12" ht="29" x14ac:dyDescent="0.2">
      <c r="A106" s="5">
        <f t="shared" si="8"/>
        <v>99</v>
      </c>
      <c r="B106" s="14" t="s">
        <v>209</v>
      </c>
      <c r="C106" s="15" t="s">
        <v>210</v>
      </c>
      <c r="D106" s="15" t="s">
        <v>211</v>
      </c>
      <c r="E106" s="8">
        <v>30</v>
      </c>
      <c r="F106" s="9">
        <v>63333.333333333299</v>
      </c>
      <c r="G106" s="10">
        <v>0</v>
      </c>
      <c r="H106" s="11">
        <f t="shared" si="6"/>
        <v>0</v>
      </c>
      <c r="I106" s="11">
        <f t="shared" si="0"/>
        <v>63333.333333333299</v>
      </c>
      <c r="J106" s="11">
        <f t="shared" si="7"/>
        <v>1899999.9999999991</v>
      </c>
      <c r="K106" s="11">
        <f t="shared" si="1"/>
        <v>0</v>
      </c>
      <c r="L106" s="11">
        <f t="shared" si="2"/>
        <v>1899999.9999999991</v>
      </c>
    </row>
    <row r="107" spans="1:12" x14ac:dyDescent="0.2">
      <c r="A107" s="5">
        <f t="shared" si="8"/>
        <v>100</v>
      </c>
      <c r="B107" s="14" t="s">
        <v>212</v>
      </c>
      <c r="C107" s="15" t="s">
        <v>213</v>
      </c>
      <c r="D107" s="15" t="s">
        <v>214</v>
      </c>
      <c r="E107" s="8">
        <v>20</v>
      </c>
      <c r="F107" s="9">
        <v>439866.66666666698</v>
      </c>
      <c r="G107" s="10">
        <v>0</v>
      </c>
      <c r="H107" s="11">
        <f t="shared" si="6"/>
        <v>0</v>
      </c>
      <c r="I107" s="11">
        <f t="shared" si="0"/>
        <v>439866.66666666698</v>
      </c>
      <c r="J107" s="11">
        <f t="shared" si="7"/>
        <v>8797333.3333333395</v>
      </c>
      <c r="K107" s="11">
        <f t="shared" si="1"/>
        <v>0</v>
      </c>
      <c r="L107" s="11">
        <f t="shared" si="2"/>
        <v>8797333.3333333395</v>
      </c>
    </row>
    <row r="108" spans="1:12" ht="29" x14ac:dyDescent="0.2">
      <c r="A108" s="5">
        <f t="shared" si="8"/>
        <v>101</v>
      </c>
      <c r="B108" s="14" t="s">
        <v>215</v>
      </c>
      <c r="C108" s="15" t="s">
        <v>216</v>
      </c>
      <c r="D108" s="15" t="s">
        <v>217</v>
      </c>
      <c r="E108" s="8">
        <v>5</v>
      </c>
      <c r="F108" s="9">
        <v>98500</v>
      </c>
      <c r="G108" s="10">
        <v>0</v>
      </c>
      <c r="H108" s="11">
        <f t="shared" si="6"/>
        <v>0</v>
      </c>
      <c r="I108" s="11">
        <f t="shared" si="0"/>
        <v>98500</v>
      </c>
      <c r="J108" s="11">
        <f t="shared" si="7"/>
        <v>492500</v>
      </c>
      <c r="K108" s="11">
        <f t="shared" si="1"/>
        <v>0</v>
      </c>
      <c r="L108" s="11">
        <f t="shared" si="2"/>
        <v>492500</v>
      </c>
    </row>
    <row r="109" spans="1:12" x14ac:dyDescent="0.2">
      <c r="A109" s="5">
        <f t="shared" si="8"/>
        <v>102</v>
      </c>
      <c r="B109" s="14" t="s">
        <v>218</v>
      </c>
      <c r="C109" s="15" t="s">
        <v>219</v>
      </c>
      <c r="D109" s="15" t="s">
        <v>220</v>
      </c>
      <c r="E109" s="8">
        <v>200</v>
      </c>
      <c r="F109" s="9">
        <v>13433.333333333299</v>
      </c>
      <c r="G109" s="10">
        <v>0</v>
      </c>
      <c r="H109" s="11">
        <f t="shared" si="6"/>
        <v>0</v>
      </c>
      <c r="I109" s="11">
        <f t="shared" si="0"/>
        <v>13433.333333333299</v>
      </c>
      <c r="J109" s="11">
        <f t="shared" si="7"/>
        <v>2686666.66666666</v>
      </c>
      <c r="K109" s="11">
        <f t="shared" si="1"/>
        <v>0</v>
      </c>
      <c r="L109" s="11">
        <f t="shared" si="2"/>
        <v>2686666.66666666</v>
      </c>
    </row>
    <row r="110" spans="1:12" ht="43" x14ac:dyDescent="0.2">
      <c r="A110" s="5">
        <f t="shared" si="8"/>
        <v>103</v>
      </c>
      <c r="B110" s="14" t="s">
        <v>221</v>
      </c>
      <c r="C110" s="15" t="s">
        <v>222</v>
      </c>
      <c r="D110" s="15" t="s">
        <v>223</v>
      </c>
      <c r="E110" s="8">
        <v>20</v>
      </c>
      <c r="F110" s="9">
        <v>61633.333333333299</v>
      </c>
      <c r="G110" s="10">
        <v>0</v>
      </c>
      <c r="H110" s="11">
        <f t="shared" si="6"/>
        <v>0</v>
      </c>
      <c r="I110" s="11">
        <f t="shared" si="0"/>
        <v>61633.333333333299</v>
      </c>
      <c r="J110" s="11">
        <f t="shared" si="7"/>
        <v>1232666.666666666</v>
      </c>
      <c r="K110" s="11">
        <f t="shared" si="1"/>
        <v>0</v>
      </c>
      <c r="L110" s="11">
        <f t="shared" si="2"/>
        <v>1232666.666666666</v>
      </c>
    </row>
    <row r="111" spans="1:12" ht="29" x14ac:dyDescent="0.2">
      <c r="A111" s="5">
        <f t="shared" si="8"/>
        <v>104</v>
      </c>
      <c r="B111" s="14" t="s">
        <v>224</v>
      </c>
      <c r="C111" s="15" t="s">
        <v>225</v>
      </c>
      <c r="D111" s="15" t="s">
        <v>226</v>
      </c>
      <c r="E111" s="8">
        <v>50</v>
      </c>
      <c r="F111" s="9">
        <v>13200</v>
      </c>
      <c r="G111" s="10">
        <v>0</v>
      </c>
      <c r="H111" s="11">
        <f t="shared" si="6"/>
        <v>0</v>
      </c>
      <c r="I111" s="11">
        <f t="shared" si="0"/>
        <v>13200</v>
      </c>
      <c r="J111" s="11">
        <f t="shared" si="7"/>
        <v>660000</v>
      </c>
      <c r="K111" s="11">
        <f t="shared" si="1"/>
        <v>0</v>
      </c>
      <c r="L111" s="11">
        <f t="shared" si="2"/>
        <v>660000</v>
      </c>
    </row>
    <row r="112" spans="1:12" x14ac:dyDescent="0.2">
      <c r="A112" s="5">
        <f t="shared" si="8"/>
        <v>105</v>
      </c>
      <c r="B112" s="14" t="s">
        <v>227</v>
      </c>
      <c r="C112" s="15"/>
      <c r="D112" s="15" t="s">
        <v>228</v>
      </c>
      <c r="E112" s="8">
        <v>150</v>
      </c>
      <c r="F112" s="9">
        <v>7933.3333333333303</v>
      </c>
      <c r="G112" s="10">
        <v>0.19</v>
      </c>
      <c r="H112" s="11">
        <f t="shared" si="6"/>
        <v>1507.3333333333328</v>
      </c>
      <c r="I112" s="11">
        <f t="shared" si="0"/>
        <v>9440.6666666666624</v>
      </c>
      <c r="J112" s="11">
        <f t="shared" si="7"/>
        <v>1189999.9999999995</v>
      </c>
      <c r="K112" s="11">
        <f t="shared" si="1"/>
        <v>226099.99999999991</v>
      </c>
      <c r="L112" s="11">
        <f t="shared" si="2"/>
        <v>1416099.9999999993</v>
      </c>
    </row>
    <row r="113" spans="1:12" x14ac:dyDescent="0.2">
      <c r="A113" s="5">
        <f t="shared" si="8"/>
        <v>106</v>
      </c>
      <c r="B113" s="14" t="s">
        <v>229</v>
      </c>
      <c r="C113" s="15"/>
      <c r="D113" s="15" t="s">
        <v>230</v>
      </c>
      <c r="E113" s="8">
        <v>700</v>
      </c>
      <c r="F113" s="9">
        <v>60233.333333333299</v>
      </c>
      <c r="G113" s="10">
        <v>0.19</v>
      </c>
      <c r="H113" s="11">
        <f t="shared" si="6"/>
        <v>11444.333333333327</v>
      </c>
      <c r="I113" s="11">
        <f t="shared" si="0"/>
        <v>71677.666666666628</v>
      </c>
      <c r="J113" s="11">
        <f t="shared" si="7"/>
        <v>42163333.333333306</v>
      </c>
      <c r="K113" s="11">
        <f t="shared" si="1"/>
        <v>8011033.3333333284</v>
      </c>
      <c r="L113" s="11">
        <f t="shared" si="2"/>
        <v>50174366.666666642</v>
      </c>
    </row>
    <row r="114" spans="1:12" ht="29" x14ac:dyDescent="0.2">
      <c r="A114" s="5">
        <f t="shared" si="8"/>
        <v>107</v>
      </c>
      <c r="B114" s="14" t="s">
        <v>231</v>
      </c>
      <c r="C114" s="15"/>
      <c r="D114" s="15" t="s">
        <v>232</v>
      </c>
      <c r="E114" s="8">
        <v>200</v>
      </c>
      <c r="F114" s="9">
        <v>19333.333333333299</v>
      </c>
      <c r="G114" s="10">
        <v>0.19</v>
      </c>
      <c r="H114" s="11">
        <f t="shared" si="6"/>
        <v>3673.3333333333271</v>
      </c>
      <c r="I114" s="11">
        <f t="shared" si="0"/>
        <v>23006.666666666628</v>
      </c>
      <c r="J114" s="11">
        <f t="shared" si="7"/>
        <v>3866666.66666666</v>
      </c>
      <c r="K114" s="11">
        <f t="shared" si="1"/>
        <v>734666.66666666546</v>
      </c>
      <c r="L114" s="11">
        <f t="shared" si="2"/>
        <v>4601333.3333333256</v>
      </c>
    </row>
    <row r="115" spans="1:12" ht="43" x14ac:dyDescent="0.2">
      <c r="A115" s="5">
        <f t="shared" si="8"/>
        <v>108</v>
      </c>
      <c r="B115" s="14" t="s">
        <v>233</v>
      </c>
      <c r="C115" s="15" t="s">
        <v>234</v>
      </c>
      <c r="D115" s="15" t="s">
        <v>107</v>
      </c>
      <c r="E115" s="8">
        <v>5</v>
      </c>
      <c r="F115" s="9">
        <v>177766.66666666701</v>
      </c>
      <c r="G115" s="10">
        <v>0</v>
      </c>
      <c r="H115" s="11">
        <f t="shared" si="6"/>
        <v>0</v>
      </c>
      <c r="I115" s="11">
        <f t="shared" si="0"/>
        <v>177766.66666666701</v>
      </c>
      <c r="J115" s="11">
        <f t="shared" si="7"/>
        <v>888833.333333335</v>
      </c>
      <c r="K115" s="11">
        <f t="shared" si="1"/>
        <v>0</v>
      </c>
      <c r="L115" s="11">
        <f t="shared" si="2"/>
        <v>888833.333333335</v>
      </c>
    </row>
    <row r="116" spans="1:12" ht="43" x14ac:dyDescent="0.2">
      <c r="A116" s="5">
        <f t="shared" si="8"/>
        <v>109</v>
      </c>
      <c r="B116" s="14" t="s">
        <v>233</v>
      </c>
      <c r="C116" s="15" t="s">
        <v>235</v>
      </c>
      <c r="D116" s="15" t="s">
        <v>107</v>
      </c>
      <c r="E116" s="8">
        <v>5</v>
      </c>
      <c r="F116" s="9">
        <v>177766.66666666701</v>
      </c>
      <c r="G116" s="10">
        <v>0</v>
      </c>
      <c r="H116" s="11">
        <f t="shared" si="6"/>
        <v>0</v>
      </c>
      <c r="I116" s="11">
        <f t="shared" si="0"/>
        <v>177766.66666666701</v>
      </c>
      <c r="J116" s="11">
        <f t="shared" si="7"/>
        <v>888833.333333335</v>
      </c>
      <c r="K116" s="11">
        <f t="shared" si="1"/>
        <v>0</v>
      </c>
      <c r="L116" s="11">
        <f t="shared" si="2"/>
        <v>888833.333333335</v>
      </c>
    </row>
    <row r="117" spans="1:12" ht="43" x14ac:dyDescent="0.2">
      <c r="A117" s="5">
        <f t="shared" si="8"/>
        <v>110</v>
      </c>
      <c r="B117" s="14" t="s">
        <v>233</v>
      </c>
      <c r="C117" s="15" t="s">
        <v>236</v>
      </c>
      <c r="D117" s="15" t="s">
        <v>107</v>
      </c>
      <c r="E117" s="8">
        <v>5</v>
      </c>
      <c r="F117" s="9">
        <v>177766.66666666701</v>
      </c>
      <c r="G117" s="10">
        <v>0</v>
      </c>
      <c r="H117" s="11">
        <f t="shared" si="6"/>
        <v>0</v>
      </c>
      <c r="I117" s="11">
        <f t="shared" si="0"/>
        <v>177766.66666666701</v>
      </c>
      <c r="J117" s="11">
        <f t="shared" si="7"/>
        <v>888833.333333335</v>
      </c>
      <c r="K117" s="11">
        <f t="shared" si="1"/>
        <v>0</v>
      </c>
      <c r="L117" s="11">
        <f t="shared" si="2"/>
        <v>888833.333333335</v>
      </c>
    </row>
    <row r="118" spans="1:12" ht="43" x14ac:dyDescent="0.2">
      <c r="A118" s="5">
        <f t="shared" si="8"/>
        <v>111</v>
      </c>
      <c r="B118" s="14" t="s">
        <v>233</v>
      </c>
      <c r="C118" s="15">
        <v>0</v>
      </c>
      <c r="D118" s="15" t="s">
        <v>107</v>
      </c>
      <c r="E118" s="8">
        <v>5</v>
      </c>
      <c r="F118" s="9">
        <v>177766.66666666701</v>
      </c>
      <c r="G118" s="10">
        <v>0</v>
      </c>
      <c r="H118" s="11">
        <f t="shared" si="6"/>
        <v>0</v>
      </c>
      <c r="I118" s="11">
        <f t="shared" si="0"/>
        <v>177766.66666666701</v>
      </c>
      <c r="J118" s="11">
        <f t="shared" si="7"/>
        <v>888833.333333335</v>
      </c>
      <c r="K118" s="11">
        <f t="shared" si="1"/>
        <v>0</v>
      </c>
      <c r="L118" s="11">
        <f t="shared" si="2"/>
        <v>888833.333333335</v>
      </c>
    </row>
    <row r="119" spans="1:12" ht="29" x14ac:dyDescent="0.2">
      <c r="A119" s="5">
        <f t="shared" si="8"/>
        <v>112</v>
      </c>
      <c r="B119" s="14" t="s">
        <v>237</v>
      </c>
      <c r="C119" s="15" t="s">
        <v>238</v>
      </c>
      <c r="D119" s="15" t="s">
        <v>89</v>
      </c>
      <c r="E119" s="8">
        <v>20</v>
      </c>
      <c r="F119" s="9">
        <v>44866.666666666701</v>
      </c>
      <c r="G119" s="10">
        <v>0.19</v>
      </c>
      <c r="H119" s="11">
        <f t="shared" si="6"/>
        <v>8524.6666666666733</v>
      </c>
      <c r="I119" s="11">
        <f t="shared" si="0"/>
        <v>53391.333333333372</v>
      </c>
      <c r="J119" s="11">
        <f t="shared" si="7"/>
        <v>897333.33333333395</v>
      </c>
      <c r="K119" s="11">
        <f t="shared" si="1"/>
        <v>170493.33333333346</v>
      </c>
      <c r="L119" s="11">
        <f t="shared" si="2"/>
        <v>1067826.6666666674</v>
      </c>
    </row>
    <row r="120" spans="1:12" ht="29" x14ac:dyDescent="0.2">
      <c r="A120" s="5">
        <f t="shared" si="8"/>
        <v>113</v>
      </c>
      <c r="B120" s="14" t="s">
        <v>237</v>
      </c>
      <c r="C120" s="15" t="s">
        <v>239</v>
      </c>
      <c r="D120" s="15" t="s">
        <v>89</v>
      </c>
      <c r="E120" s="8">
        <v>20</v>
      </c>
      <c r="F120" s="9">
        <v>44866.666666666701</v>
      </c>
      <c r="G120" s="10">
        <v>0.19</v>
      </c>
      <c r="H120" s="11">
        <f t="shared" si="6"/>
        <v>8524.6666666666733</v>
      </c>
      <c r="I120" s="11">
        <f t="shared" si="0"/>
        <v>53391.333333333372</v>
      </c>
      <c r="J120" s="11">
        <f t="shared" si="7"/>
        <v>897333.33333333395</v>
      </c>
      <c r="K120" s="11">
        <f t="shared" si="1"/>
        <v>170493.33333333346</v>
      </c>
      <c r="L120" s="11">
        <f t="shared" si="2"/>
        <v>1067826.6666666674</v>
      </c>
    </row>
    <row r="121" spans="1:12" x14ac:dyDescent="0.2">
      <c r="A121" s="5">
        <f t="shared" si="8"/>
        <v>114</v>
      </c>
      <c r="B121" s="14" t="s">
        <v>240</v>
      </c>
      <c r="C121" s="15" t="s">
        <v>241</v>
      </c>
      <c r="D121" s="15" t="s">
        <v>130</v>
      </c>
      <c r="E121" s="8">
        <v>2000</v>
      </c>
      <c r="F121" s="9">
        <v>7033.3333333333303</v>
      </c>
      <c r="G121" s="10">
        <v>0</v>
      </c>
      <c r="H121" s="11">
        <f t="shared" si="6"/>
        <v>0</v>
      </c>
      <c r="I121" s="11">
        <f t="shared" si="0"/>
        <v>7033.3333333333303</v>
      </c>
      <c r="J121" s="11">
        <f t="shared" si="7"/>
        <v>14066666.66666666</v>
      </c>
      <c r="K121" s="11">
        <f t="shared" si="1"/>
        <v>0</v>
      </c>
      <c r="L121" s="11">
        <f t="shared" si="2"/>
        <v>14066666.66666666</v>
      </c>
    </row>
    <row r="122" spans="1:12" x14ac:dyDescent="0.2">
      <c r="A122" s="5">
        <f t="shared" si="8"/>
        <v>115</v>
      </c>
      <c r="B122" s="17" t="s">
        <v>242</v>
      </c>
      <c r="C122" s="15"/>
      <c r="D122" s="15" t="s">
        <v>243</v>
      </c>
      <c r="E122" s="8">
        <v>30</v>
      </c>
      <c r="F122" s="9">
        <v>122400</v>
      </c>
      <c r="G122" s="10">
        <v>0.19</v>
      </c>
      <c r="H122" s="11">
        <f t="shared" si="6"/>
        <v>23256</v>
      </c>
      <c r="I122" s="11">
        <f t="shared" si="0"/>
        <v>145656</v>
      </c>
      <c r="J122" s="11">
        <f t="shared" si="7"/>
        <v>3672000</v>
      </c>
      <c r="K122" s="11">
        <f t="shared" si="1"/>
        <v>697680</v>
      </c>
      <c r="L122" s="11">
        <f t="shared" si="2"/>
        <v>4369680</v>
      </c>
    </row>
    <row r="123" spans="1:12" x14ac:dyDescent="0.2">
      <c r="A123" s="5">
        <f t="shared" si="8"/>
        <v>116</v>
      </c>
      <c r="B123" s="14" t="s">
        <v>244</v>
      </c>
      <c r="C123" s="26">
        <v>0.15</v>
      </c>
      <c r="D123" s="15" t="s">
        <v>245</v>
      </c>
      <c r="E123" s="8">
        <v>20</v>
      </c>
      <c r="F123" s="9">
        <v>99533.333333333299</v>
      </c>
      <c r="G123" s="10">
        <v>0.19</v>
      </c>
      <c r="H123" s="11">
        <f t="shared" si="6"/>
        <v>18911.333333333328</v>
      </c>
      <c r="I123" s="11">
        <f t="shared" si="0"/>
        <v>118444.66666666663</v>
      </c>
      <c r="J123" s="11">
        <f t="shared" si="7"/>
        <v>1990666.666666666</v>
      </c>
      <c r="K123" s="11">
        <f t="shared" si="1"/>
        <v>378226.66666666657</v>
      </c>
      <c r="L123" s="11">
        <f t="shared" si="2"/>
        <v>2368893.3333333326</v>
      </c>
    </row>
    <row r="124" spans="1:12" x14ac:dyDescent="0.2">
      <c r="A124" s="5">
        <f t="shared" si="8"/>
        <v>117</v>
      </c>
      <c r="B124" s="14" t="s">
        <v>246</v>
      </c>
      <c r="C124" s="15" t="s">
        <v>247</v>
      </c>
      <c r="D124" s="15" t="s">
        <v>248</v>
      </c>
      <c r="E124" s="8">
        <v>20</v>
      </c>
      <c r="F124" s="9">
        <v>34600</v>
      </c>
      <c r="G124" s="10">
        <v>0.19</v>
      </c>
      <c r="H124" s="11">
        <f t="shared" si="6"/>
        <v>6574</v>
      </c>
      <c r="I124" s="11">
        <f t="shared" si="0"/>
        <v>41174</v>
      </c>
      <c r="J124" s="11">
        <f t="shared" si="7"/>
        <v>692000</v>
      </c>
      <c r="K124" s="11">
        <f t="shared" si="1"/>
        <v>131480</v>
      </c>
      <c r="L124" s="11">
        <f t="shared" si="2"/>
        <v>823480</v>
      </c>
    </row>
    <row r="125" spans="1:12" ht="29" x14ac:dyDescent="0.2">
      <c r="A125" s="5">
        <f t="shared" si="8"/>
        <v>118</v>
      </c>
      <c r="B125" s="14" t="s">
        <v>249</v>
      </c>
      <c r="C125" s="15"/>
      <c r="D125" s="15" t="s">
        <v>250</v>
      </c>
      <c r="E125" s="8">
        <v>2</v>
      </c>
      <c r="F125" s="9">
        <v>225033.33333333299</v>
      </c>
      <c r="G125" s="10">
        <v>0</v>
      </c>
      <c r="H125" s="11">
        <f t="shared" si="6"/>
        <v>0</v>
      </c>
      <c r="I125" s="11">
        <f t="shared" si="0"/>
        <v>225033.33333333299</v>
      </c>
      <c r="J125" s="11">
        <f t="shared" si="7"/>
        <v>450066.66666666599</v>
      </c>
      <c r="K125" s="11">
        <f t="shared" si="1"/>
        <v>0</v>
      </c>
      <c r="L125" s="11">
        <f t="shared" si="2"/>
        <v>450066.66666666599</v>
      </c>
    </row>
    <row r="126" spans="1:12" x14ac:dyDescent="0.2">
      <c r="A126" s="5">
        <f t="shared" si="8"/>
        <v>119</v>
      </c>
      <c r="B126" s="14" t="s">
        <v>251</v>
      </c>
      <c r="C126" s="15"/>
      <c r="D126" s="15" t="s">
        <v>252</v>
      </c>
      <c r="E126" s="8">
        <v>50</v>
      </c>
      <c r="F126" s="9">
        <v>29666.666666666701</v>
      </c>
      <c r="G126" s="10">
        <v>0</v>
      </c>
      <c r="H126" s="11">
        <f t="shared" si="6"/>
        <v>0</v>
      </c>
      <c r="I126" s="11">
        <f t="shared" si="0"/>
        <v>29666.666666666701</v>
      </c>
      <c r="J126" s="11">
        <f t="shared" si="7"/>
        <v>1483333.3333333351</v>
      </c>
      <c r="K126" s="11">
        <f t="shared" si="1"/>
        <v>0</v>
      </c>
      <c r="L126" s="11">
        <f t="shared" si="2"/>
        <v>1483333.3333333351</v>
      </c>
    </row>
    <row r="127" spans="1:12" ht="29" x14ac:dyDescent="0.2">
      <c r="A127" s="5">
        <f t="shared" si="8"/>
        <v>120</v>
      </c>
      <c r="B127" s="14" t="s">
        <v>253</v>
      </c>
      <c r="C127" s="15" t="s">
        <v>254</v>
      </c>
      <c r="D127" s="15" t="s">
        <v>255</v>
      </c>
      <c r="E127" s="8">
        <v>500</v>
      </c>
      <c r="F127" s="9">
        <v>36433.333333333299</v>
      </c>
      <c r="G127" s="10">
        <v>0</v>
      </c>
      <c r="H127" s="11">
        <f t="shared" si="6"/>
        <v>0</v>
      </c>
      <c r="I127" s="11">
        <f t="shared" si="0"/>
        <v>36433.333333333299</v>
      </c>
      <c r="J127" s="11">
        <f t="shared" si="7"/>
        <v>18216666.666666649</v>
      </c>
      <c r="K127" s="11">
        <f t="shared" si="1"/>
        <v>0</v>
      </c>
      <c r="L127" s="11">
        <f t="shared" si="2"/>
        <v>18216666.666666649</v>
      </c>
    </row>
    <row r="128" spans="1:12" x14ac:dyDescent="0.2">
      <c r="A128" s="5">
        <f t="shared" si="8"/>
        <v>121</v>
      </c>
      <c r="B128" s="14" t="s">
        <v>256</v>
      </c>
      <c r="C128" s="15" t="s">
        <v>257</v>
      </c>
      <c r="D128" s="15" t="s">
        <v>248</v>
      </c>
      <c r="E128" s="8">
        <v>10</v>
      </c>
      <c r="F128" s="9">
        <v>85500</v>
      </c>
      <c r="G128" s="10">
        <v>0.19</v>
      </c>
      <c r="H128" s="11">
        <f t="shared" si="6"/>
        <v>16245</v>
      </c>
      <c r="I128" s="11">
        <f t="shared" si="0"/>
        <v>101745</v>
      </c>
      <c r="J128" s="11">
        <f t="shared" si="7"/>
        <v>855000</v>
      </c>
      <c r="K128" s="11">
        <f t="shared" si="1"/>
        <v>162450</v>
      </c>
      <c r="L128" s="11">
        <f t="shared" si="2"/>
        <v>1017450</v>
      </c>
    </row>
    <row r="129" spans="1:12" x14ac:dyDescent="0.2">
      <c r="A129" s="5">
        <f t="shared" si="8"/>
        <v>122</v>
      </c>
      <c r="B129" s="14" t="s">
        <v>258</v>
      </c>
      <c r="C129" s="15"/>
      <c r="D129" s="15" t="s">
        <v>259</v>
      </c>
      <c r="E129" s="8">
        <v>20</v>
      </c>
      <c r="F129" s="9">
        <v>28666.666666666701</v>
      </c>
      <c r="G129" s="10">
        <v>0</v>
      </c>
      <c r="H129" s="11">
        <f t="shared" si="6"/>
        <v>0</v>
      </c>
      <c r="I129" s="11">
        <f t="shared" si="0"/>
        <v>28666.666666666701</v>
      </c>
      <c r="J129" s="11">
        <f t="shared" si="7"/>
        <v>573333.33333333395</v>
      </c>
      <c r="K129" s="11">
        <f t="shared" si="1"/>
        <v>0</v>
      </c>
      <c r="L129" s="11">
        <f t="shared" si="2"/>
        <v>573333.33333333395</v>
      </c>
    </row>
    <row r="130" spans="1:12" ht="29" x14ac:dyDescent="0.2">
      <c r="A130" s="5">
        <f t="shared" si="8"/>
        <v>123</v>
      </c>
      <c r="B130" s="14" t="s">
        <v>260</v>
      </c>
      <c r="C130" s="15"/>
      <c r="D130" s="15" t="s">
        <v>261</v>
      </c>
      <c r="E130" s="8">
        <v>5</v>
      </c>
      <c r="F130" s="9">
        <v>61333.333333333299</v>
      </c>
      <c r="G130" s="10">
        <v>0.19</v>
      </c>
      <c r="H130" s="11">
        <f t="shared" si="6"/>
        <v>11653.333333333327</v>
      </c>
      <c r="I130" s="11">
        <f t="shared" si="0"/>
        <v>72986.666666666628</v>
      </c>
      <c r="J130" s="11">
        <f t="shared" si="7"/>
        <v>306666.66666666651</v>
      </c>
      <c r="K130" s="11">
        <f t="shared" si="1"/>
        <v>58266.666666666635</v>
      </c>
      <c r="L130" s="11">
        <f t="shared" si="2"/>
        <v>364933.33333333314</v>
      </c>
    </row>
    <row r="131" spans="1:12" x14ac:dyDescent="0.2">
      <c r="A131" s="5">
        <f t="shared" si="8"/>
        <v>124</v>
      </c>
      <c r="B131" s="14" t="s">
        <v>262</v>
      </c>
      <c r="C131" s="15" t="s">
        <v>263</v>
      </c>
      <c r="D131" s="15" t="s">
        <v>264</v>
      </c>
      <c r="E131" s="8">
        <v>60</v>
      </c>
      <c r="F131" s="9">
        <v>78166.666666666701</v>
      </c>
      <c r="G131" s="10">
        <v>0.19</v>
      </c>
      <c r="H131" s="11">
        <f t="shared" si="6"/>
        <v>14851.666666666673</v>
      </c>
      <c r="I131" s="11">
        <f t="shared" si="0"/>
        <v>93018.333333333372</v>
      </c>
      <c r="J131" s="11">
        <f t="shared" si="7"/>
        <v>4690000.0000000019</v>
      </c>
      <c r="K131" s="11">
        <f t="shared" si="1"/>
        <v>891100.00000000035</v>
      </c>
      <c r="L131" s="11">
        <f t="shared" si="2"/>
        <v>5581100.0000000019</v>
      </c>
    </row>
    <row r="132" spans="1:12" x14ac:dyDescent="0.2">
      <c r="A132" s="5">
        <f t="shared" si="8"/>
        <v>125</v>
      </c>
      <c r="B132" s="14" t="s">
        <v>265</v>
      </c>
      <c r="C132" s="15"/>
      <c r="D132" s="35" t="s">
        <v>266</v>
      </c>
      <c r="E132" s="8">
        <v>100</v>
      </c>
      <c r="F132" s="9">
        <v>42700</v>
      </c>
      <c r="G132" s="10">
        <v>0</v>
      </c>
      <c r="H132" s="11">
        <f t="shared" si="6"/>
        <v>0</v>
      </c>
      <c r="I132" s="11">
        <f t="shared" si="0"/>
        <v>42700</v>
      </c>
      <c r="J132" s="11">
        <f t="shared" si="7"/>
        <v>4270000</v>
      </c>
      <c r="K132" s="11">
        <f t="shared" si="1"/>
        <v>0</v>
      </c>
      <c r="L132" s="11">
        <f t="shared" si="2"/>
        <v>4270000</v>
      </c>
    </row>
    <row r="133" spans="1:12" x14ac:dyDescent="0.2">
      <c r="A133" s="5">
        <f t="shared" si="8"/>
        <v>126</v>
      </c>
      <c r="B133" s="28" t="s">
        <v>267</v>
      </c>
      <c r="C133" s="36"/>
      <c r="D133" s="15" t="s">
        <v>268</v>
      </c>
      <c r="E133" s="5">
        <v>1</v>
      </c>
      <c r="F133" s="9">
        <v>69837</v>
      </c>
      <c r="G133" s="10">
        <v>0</v>
      </c>
      <c r="H133" s="11">
        <f t="shared" si="6"/>
        <v>0</v>
      </c>
      <c r="I133" s="11">
        <f t="shared" si="0"/>
        <v>69837</v>
      </c>
      <c r="J133" s="11">
        <f t="shared" si="7"/>
        <v>69837</v>
      </c>
      <c r="K133" s="11">
        <f t="shared" si="1"/>
        <v>0</v>
      </c>
      <c r="L133" s="11">
        <f t="shared" si="2"/>
        <v>69837</v>
      </c>
    </row>
    <row r="134" spans="1:12" ht="29" x14ac:dyDescent="0.2">
      <c r="A134" s="5">
        <f t="shared" si="8"/>
        <v>127</v>
      </c>
      <c r="B134" s="28" t="s">
        <v>269</v>
      </c>
      <c r="C134" s="29" t="s">
        <v>270</v>
      </c>
      <c r="D134" s="15" t="s">
        <v>271</v>
      </c>
      <c r="E134" s="5">
        <v>50</v>
      </c>
      <c r="F134" s="9">
        <v>40400</v>
      </c>
      <c r="G134" s="10">
        <v>0</v>
      </c>
      <c r="H134" s="11">
        <f t="shared" si="6"/>
        <v>0</v>
      </c>
      <c r="I134" s="11">
        <f t="shared" si="0"/>
        <v>40400</v>
      </c>
      <c r="J134" s="11">
        <f t="shared" si="7"/>
        <v>2020000</v>
      </c>
      <c r="K134" s="11">
        <f t="shared" si="1"/>
        <v>0</v>
      </c>
      <c r="L134" s="11">
        <f t="shared" si="2"/>
        <v>2020000</v>
      </c>
    </row>
    <row r="135" spans="1:12" ht="29" x14ac:dyDescent="0.2">
      <c r="A135" s="5">
        <f t="shared" si="8"/>
        <v>128</v>
      </c>
      <c r="B135" s="28" t="s">
        <v>269</v>
      </c>
      <c r="C135" s="29" t="s">
        <v>272</v>
      </c>
      <c r="D135" s="15" t="s">
        <v>273</v>
      </c>
      <c r="E135" s="5">
        <v>30</v>
      </c>
      <c r="F135" s="9">
        <v>57100</v>
      </c>
      <c r="G135" s="10">
        <v>0</v>
      </c>
      <c r="H135" s="11">
        <f t="shared" si="6"/>
        <v>0</v>
      </c>
      <c r="I135" s="11">
        <f t="shared" si="0"/>
        <v>57100</v>
      </c>
      <c r="J135" s="11">
        <f t="shared" si="7"/>
        <v>1713000</v>
      </c>
      <c r="K135" s="11">
        <f t="shared" si="1"/>
        <v>0</v>
      </c>
      <c r="L135" s="11">
        <f t="shared" si="2"/>
        <v>1713000</v>
      </c>
    </row>
    <row r="136" spans="1:12" x14ac:dyDescent="0.2">
      <c r="A136" s="5">
        <f t="shared" si="8"/>
        <v>129</v>
      </c>
      <c r="B136" s="28" t="s">
        <v>274</v>
      </c>
      <c r="C136" s="37" t="s">
        <v>275</v>
      </c>
      <c r="D136" s="23" t="s">
        <v>276</v>
      </c>
      <c r="E136" s="5">
        <v>10</v>
      </c>
      <c r="F136" s="9">
        <v>39666.666666666701</v>
      </c>
      <c r="G136" s="10">
        <v>0</v>
      </c>
      <c r="H136" s="11">
        <f t="shared" si="6"/>
        <v>0</v>
      </c>
      <c r="I136" s="11">
        <f t="shared" si="0"/>
        <v>39666.666666666701</v>
      </c>
      <c r="J136" s="11">
        <f t="shared" si="7"/>
        <v>396666.66666666698</v>
      </c>
      <c r="K136" s="11">
        <f t="shared" si="1"/>
        <v>0</v>
      </c>
      <c r="L136" s="11">
        <f t="shared" si="2"/>
        <v>396666.66666666698</v>
      </c>
    </row>
    <row r="137" spans="1:12" ht="28" x14ac:dyDescent="0.2">
      <c r="A137" s="5">
        <f t="shared" si="8"/>
        <v>130</v>
      </c>
      <c r="B137" s="28" t="s">
        <v>277</v>
      </c>
      <c r="C137" s="37" t="s">
        <v>270</v>
      </c>
      <c r="D137" s="23" t="s">
        <v>278</v>
      </c>
      <c r="E137" s="5">
        <v>20</v>
      </c>
      <c r="F137" s="9">
        <v>137066.66666666701</v>
      </c>
      <c r="G137" s="10">
        <v>0</v>
      </c>
      <c r="H137" s="11">
        <f t="shared" ref="H137:H200" si="9">+F137*G137</f>
        <v>0</v>
      </c>
      <c r="I137" s="11">
        <f t="shared" si="0"/>
        <v>137066.66666666701</v>
      </c>
      <c r="J137" s="11">
        <f t="shared" ref="J137:J200" si="10">F137*E137</f>
        <v>2741333.33333334</v>
      </c>
      <c r="K137" s="11">
        <f t="shared" si="1"/>
        <v>0</v>
      </c>
      <c r="L137" s="11">
        <f t="shared" si="2"/>
        <v>2741333.33333334</v>
      </c>
    </row>
    <row r="138" spans="1:12" ht="28" x14ac:dyDescent="0.2">
      <c r="A138" s="5">
        <f t="shared" ref="A138:A201" si="11">+A137+1</f>
        <v>131</v>
      </c>
      <c r="B138" s="28" t="s">
        <v>279</v>
      </c>
      <c r="C138" s="37" t="s">
        <v>280</v>
      </c>
      <c r="D138" s="23" t="s">
        <v>281</v>
      </c>
      <c r="E138" s="5">
        <v>20</v>
      </c>
      <c r="F138" s="9">
        <v>39433.333333333299</v>
      </c>
      <c r="G138" s="10">
        <v>0</v>
      </c>
      <c r="H138" s="11">
        <f t="shared" si="9"/>
        <v>0</v>
      </c>
      <c r="I138" s="11">
        <f t="shared" si="0"/>
        <v>39433.333333333299</v>
      </c>
      <c r="J138" s="11">
        <f t="shared" si="10"/>
        <v>788666.66666666605</v>
      </c>
      <c r="K138" s="11">
        <f t="shared" si="1"/>
        <v>0</v>
      </c>
      <c r="L138" s="11">
        <f t="shared" si="2"/>
        <v>788666.66666666605</v>
      </c>
    </row>
    <row r="139" spans="1:12" x14ac:dyDescent="0.2">
      <c r="A139" s="5">
        <f t="shared" si="11"/>
        <v>132</v>
      </c>
      <c r="B139" s="28" t="s">
        <v>282</v>
      </c>
      <c r="C139" s="37" t="s">
        <v>283</v>
      </c>
      <c r="D139" s="23" t="s">
        <v>284</v>
      </c>
      <c r="E139" s="5">
        <v>50</v>
      </c>
      <c r="F139" s="9">
        <v>76800</v>
      </c>
      <c r="G139" s="10">
        <v>0</v>
      </c>
      <c r="H139" s="11">
        <f t="shared" si="9"/>
        <v>0</v>
      </c>
      <c r="I139" s="11">
        <f t="shared" si="0"/>
        <v>76800</v>
      </c>
      <c r="J139" s="11">
        <f t="shared" si="10"/>
        <v>3840000</v>
      </c>
      <c r="K139" s="11">
        <f t="shared" si="1"/>
        <v>0</v>
      </c>
      <c r="L139" s="11">
        <f t="shared" si="2"/>
        <v>3840000</v>
      </c>
    </row>
    <row r="140" spans="1:12" ht="28" x14ac:dyDescent="0.2">
      <c r="A140" s="5">
        <f t="shared" si="11"/>
        <v>133</v>
      </c>
      <c r="B140" s="28" t="s">
        <v>285</v>
      </c>
      <c r="C140" s="37" t="s">
        <v>182</v>
      </c>
      <c r="D140" s="23" t="s">
        <v>286</v>
      </c>
      <c r="E140" s="5">
        <v>100</v>
      </c>
      <c r="F140" s="9">
        <v>39366.666666666701</v>
      </c>
      <c r="G140" s="10">
        <v>0</v>
      </c>
      <c r="H140" s="11">
        <f t="shared" si="9"/>
        <v>0</v>
      </c>
      <c r="I140" s="11">
        <f t="shared" si="0"/>
        <v>39366.666666666701</v>
      </c>
      <c r="J140" s="11">
        <f t="shared" si="10"/>
        <v>3936666.6666666702</v>
      </c>
      <c r="K140" s="11">
        <f t="shared" si="1"/>
        <v>0</v>
      </c>
      <c r="L140" s="11">
        <f t="shared" si="2"/>
        <v>3936666.6666666702</v>
      </c>
    </row>
    <row r="141" spans="1:12" ht="28" x14ac:dyDescent="0.2">
      <c r="A141" s="5">
        <f t="shared" si="11"/>
        <v>134</v>
      </c>
      <c r="B141" s="28" t="s">
        <v>287</v>
      </c>
      <c r="C141" s="37"/>
      <c r="D141" s="23" t="s">
        <v>288</v>
      </c>
      <c r="E141" s="5">
        <v>1000</v>
      </c>
      <c r="F141" s="9">
        <v>4766.6666666666697</v>
      </c>
      <c r="G141" s="10">
        <v>0.19</v>
      </c>
      <c r="H141" s="11">
        <f t="shared" si="9"/>
        <v>905.6666666666672</v>
      </c>
      <c r="I141" s="11">
        <f t="shared" si="0"/>
        <v>5672.3333333333367</v>
      </c>
      <c r="J141" s="11">
        <f t="shared" si="10"/>
        <v>4766666.6666666698</v>
      </c>
      <c r="K141" s="11">
        <f t="shared" si="1"/>
        <v>905666.66666666721</v>
      </c>
      <c r="L141" s="11">
        <f t="shared" si="2"/>
        <v>5672333.3333333367</v>
      </c>
    </row>
    <row r="142" spans="1:12" x14ac:dyDescent="0.2">
      <c r="A142" s="5">
        <f t="shared" si="11"/>
        <v>135</v>
      </c>
      <c r="B142" s="28" t="s">
        <v>289</v>
      </c>
      <c r="C142" s="37" t="s">
        <v>290</v>
      </c>
      <c r="D142" s="23" t="s">
        <v>291</v>
      </c>
      <c r="E142" s="5">
        <v>10</v>
      </c>
      <c r="F142" s="9">
        <v>51333.333333333299</v>
      </c>
      <c r="G142" s="10">
        <v>0</v>
      </c>
      <c r="H142" s="11">
        <f t="shared" si="9"/>
        <v>0</v>
      </c>
      <c r="I142" s="11">
        <f t="shared" si="0"/>
        <v>51333.333333333299</v>
      </c>
      <c r="J142" s="11">
        <f t="shared" si="10"/>
        <v>513333.33333333302</v>
      </c>
      <c r="K142" s="11">
        <f t="shared" si="1"/>
        <v>0</v>
      </c>
      <c r="L142" s="11">
        <f t="shared" si="2"/>
        <v>513333.33333333302</v>
      </c>
    </row>
    <row r="143" spans="1:12" x14ac:dyDescent="0.2">
      <c r="A143" s="5">
        <f t="shared" si="11"/>
        <v>136</v>
      </c>
      <c r="B143" s="28" t="s">
        <v>292</v>
      </c>
      <c r="C143" s="37"/>
      <c r="D143" s="23" t="s">
        <v>293</v>
      </c>
      <c r="E143" s="5">
        <v>50</v>
      </c>
      <c r="F143" s="9">
        <v>25766.666666666701</v>
      </c>
      <c r="G143" s="10">
        <v>0</v>
      </c>
      <c r="H143" s="11">
        <f t="shared" si="9"/>
        <v>0</v>
      </c>
      <c r="I143" s="11">
        <f t="shared" si="0"/>
        <v>25766.666666666701</v>
      </c>
      <c r="J143" s="11">
        <f t="shared" si="10"/>
        <v>1288333.3333333351</v>
      </c>
      <c r="K143" s="11">
        <f t="shared" si="1"/>
        <v>0</v>
      </c>
      <c r="L143" s="11">
        <f t="shared" si="2"/>
        <v>1288333.3333333351</v>
      </c>
    </row>
    <row r="144" spans="1:12" x14ac:dyDescent="0.2">
      <c r="A144" s="5">
        <f t="shared" si="11"/>
        <v>137</v>
      </c>
      <c r="B144" s="28" t="s">
        <v>294</v>
      </c>
      <c r="C144" s="37" t="s">
        <v>295</v>
      </c>
      <c r="D144" s="23" t="s">
        <v>296</v>
      </c>
      <c r="E144" s="5">
        <v>100</v>
      </c>
      <c r="F144" s="9">
        <v>61666.666666666701</v>
      </c>
      <c r="G144" s="10">
        <v>0</v>
      </c>
      <c r="H144" s="11">
        <f t="shared" si="9"/>
        <v>0</v>
      </c>
      <c r="I144" s="11">
        <f t="shared" si="0"/>
        <v>61666.666666666701</v>
      </c>
      <c r="J144" s="11">
        <f t="shared" si="10"/>
        <v>6166666.6666666698</v>
      </c>
      <c r="K144" s="11">
        <f t="shared" si="1"/>
        <v>0</v>
      </c>
      <c r="L144" s="11">
        <f t="shared" si="2"/>
        <v>6166666.6666666698</v>
      </c>
    </row>
    <row r="145" spans="1:12" x14ac:dyDescent="0.2">
      <c r="A145" s="5">
        <f t="shared" si="11"/>
        <v>138</v>
      </c>
      <c r="B145" s="28" t="s">
        <v>297</v>
      </c>
      <c r="C145" s="37" t="s">
        <v>298</v>
      </c>
      <c r="D145" s="23" t="s">
        <v>299</v>
      </c>
      <c r="E145" s="5">
        <v>10</v>
      </c>
      <c r="F145" s="9">
        <v>269033.33333333302</v>
      </c>
      <c r="G145" s="10">
        <v>0</v>
      </c>
      <c r="H145" s="11">
        <f t="shared" si="9"/>
        <v>0</v>
      </c>
      <c r="I145" s="11">
        <f t="shared" si="0"/>
        <v>269033.33333333302</v>
      </c>
      <c r="J145" s="11">
        <f t="shared" si="10"/>
        <v>2690333.3333333302</v>
      </c>
      <c r="K145" s="11">
        <f t="shared" si="1"/>
        <v>0</v>
      </c>
      <c r="L145" s="11">
        <f t="shared" si="2"/>
        <v>2690333.3333333302</v>
      </c>
    </row>
    <row r="146" spans="1:12" ht="28" x14ac:dyDescent="0.2">
      <c r="A146" s="5">
        <f t="shared" si="11"/>
        <v>139</v>
      </c>
      <c r="B146" s="28" t="s">
        <v>300</v>
      </c>
      <c r="C146" s="37"/>
      <c r="D146" s="23" t="s">
        <v>301</v>
      </c>
      <c r="E146" s="5">
        <v>20</v>
      </c>
      <c r="F146" s="9">
        <v>138333.33333333299</v>
      </c>
      <c r="G146" s="10">
        <v>0</v>
      </c>
      <c r="H146" s="11">
        <f t="shared" si="9"/>
        <v>0</v>
      </c>
      <c r="I146" s="11">
        <f t="shared" si="0"/>
        <v>138333.33333333299</v>
      </c>
      <c r="J146" s="11">
        <f t="shared" si="10"/>
        <v>2766666.66666666</v>
      </c>
      <c r="K146" s="11">
        <f t="shared" si="1"/>
        <v>0</v>
      </c>
      <c r="L146" s="11">
        <f t="shared" si="2"/>
        <v>2766666.66666666</v>
      </c>
    </row>
    <row r="147" spans="1:12" x14ac:dyDescent="0.2">
      <c r="A147" s="5">
        <f t="shared" si="11"/>
        <v>140</v>
      </c>
      <c r="B147" s="28" t="s">
        <v>302</v>
      </c>
      <c r="C147" s="37" t="s">
        <v>303</v>
      </c>
      <c r="D147" s="23" t="s">
        <v>248</v>
      </c>
      <c r="E147" s="5">
        <v>10</v>
      </c>
      <c r="F147" s="9">
        <v>60666.666666666701</v>
      </c>
      <c r="G147" s="10">
        <v>0.19</v>
      </c>
      <c r="H147" s="11">
        <f t="shared" si="9"/>
        <v>11526.666666666673</v>
      </c>
      <c r="I147" s="11">
        <f t="shared" si="0"/>
        <v>72193.333333333372</v>
      </c>
      <c r="J147" s="11">
        <f t="shared" si="10"/>
        <v>606666.66666666698</v>
      </c>
      <c r="K147" s="11">
        <f t="shared" si="1"/>
        <v>115266.66666666673</v>
      </c>
      <c r="L147" s="11">
        <f t="shared" si="2"/>
        <v>721933.33333333372</v>
      </c>
    </row>
    <row r="148" spans="1:12" x14ac:dyDescent="0.2">
      <c r="A148" s="5">
        <f t="shared" si="11"/>
        <v>141</v>
      </c>
      <c r="B148" s="28" t="s">
        <v>304</v>
      </c>
      <c r="C148" s="36"/>
      <c r="D148" s="23" t="s">
        <v>305</v>
      </c>
      <c r="E148" s="5">
        <v>50</v>
      </c>
      <c r="F148" s="9">
        <v>27333.333333333299</v>
      </c>
      <c r="G148" s="10">
        <v>0.19</v>
      </c>
      <c r="H148" s="11">
        <f t="shared" si="9"/>
        <v>5193.3333333333267</v>
      </c>
      <c r="I148" s="11">
        <f t="shared" si="0"/>
        <v>32526.666666666628</v>
      </c>
      <c r="J148" s="11">
        <f t="shared" si="10"/>
        <v>1366666.6666666649</v>
      </c>
      <c r="K148" s="11">
        <f t="shared" si="1"/>
        <v>259666.66666666634</v>
      </c>
      <c r="L148" s="11">
        <f t="shared" si="2"/>
        <v>1626333.3333333314</v>
      </c>
    </row>
    <row r="149" spans="1:12" ht="28" x14ac:dyDescent="0.2">
      <c r="A149" s="5">
        <f t="shared" si="11"/>
        <v>142</v>
      </c>
      <c r="B149" s="28" t="s">
        <v>306</v>
      </c>
      <c r="C149" s="37" t="s">
        <v>307</v>
      </c>
      <c r="D149" s="23" t="s">
        <v>308</v>
      </c>
      <c r="E149" s="5">
        <v>100</v>
      </c>
      <c r="F149" s="9">
        <v>14333.333333333299</v>
      </c>
      <c r="G149" s="10">
        <v>0</v>
      </c>
      <c r="H149" s="11">
        <f t="shared" si="9"/>
        <v>0</v>
      </c>
      <c r="I149" s="11">
        <f t="shared" si="0"/>
        <v>14333.333333333299</v>
      </c>
      <c r="J149" s="11">
        <f t="shared" si="10"/>
        <v>1433333.33333333</v>
      </c>
      <c r="K149" s="11">
        <f t="shared" si="1"/>
        <v>0</v>
      </c>
      <c r="L149" s="11">
        <f t="shared" si="2"/>
        <v>1433333.33333333</v>
      </c>
    </row>
    <row r="150" spans="1:12" x14ac:dyDescent="0.2">
      <c r="A150" s="5">
        <f t="shared" si="11"/>
        <v>143</v>
      </c>
      <c r="B150" s="28" t="s">
        <v>309</v>
      </c>
      <c r="C150" s="36"/>
      <c r="D150" s="23" t="s">
        <v>310</v>
      </c>
      <c r="E150" s="5">
        <v>10</v>
      </c>
      <c r="F150" s="9">
        <v>120000</v>
      </c>
      <c r="G150" s="10">
        <v>0</v>
      </c>
      <c r="H150" s="11">
        <f t="shared" si="9"/>
        <v>0</v>
      </c>
      <c r="I150" s="11">
        <f t="shared" si="0"/>
        <v>120000</v>
      </c>
      <c r="J150" s="11">
        <f t="shared" si="10"/>
        <v>1200000</v>
      </c>
      <c r="K150" s="11">
        <f t="shared" si="1"/>
        <v>0</v>
      </c>
      <c r="L150" s="11">
        <f t="shared" si="2"/>
        <v>1200000</v>
      </c>
    </row>
    <row r="151" spans="1:12" ht="346" x14ac:dyDescent="0.2">
      <c r="A151" s="5">
        <f t="shared" si="11"/>
        <v>144</v>
      </c>
      <c r="B151" s="38" t="s">
        <v>311</v>
      </c>
      <c r="C151" s="36"/>
      <c r="D151" s="23" t="s">
        <v>312</v>
      </c>
      <c r="E151" s="5">
        <v>5</v>
      </c>
      <c r="F151" s="9">
        <v>114700</v>
      </c>
      <c r="G151" s="10">
        <v>0</v>
      </c>
      <c r="H151" s="11">
        <f t="shared" si="9"/>
        <v>0</v>
      </c>
      <c r="I151" s="11">
        <f t="shared" si="0"/>
        <v>114700</v>
      </c>
      <c r="J151" s="11">
        <f t="shared" si="10"/>
        <v>573500</v>
      </c>
      <c r="K151" s="11">
        <f t="shared" si="1"/>
        <v>0</v>
      </c>
      <c r="L151" s="11">
        <f t="shared" si="2"/>
        <v>573500</v>
      </c>
    </row>
    <row r="152" spans="1:12" ht="56" x14ac:dyDescent="0.2">
      <c r="A152" s="5">
        <f t="shared" si="11"/>
        <v>145</v>
      </c>
      <c r="B152" s="39" t="s">
        <v>313</v>
      </c>
      <c r="C152" s="36" t="s">
        <v>314</v>
      </c>
      <c r="D152" s="29" t="s">
        <v>315</v>
      </c>
      <c r="E152" s="13">
        <v>50</v>
      </c>
      <c r="F152" s="9">
        <v>374700</v>
      </c>
      <c r="G152" s="10">
        <v>0</v>
      </c>
      <c r="H152" s="11">
        <f t="shared" si="9"/>
        <v>0</v>
      </c>
      <c r="I152" s="11">
        <f t="shared" si="0"/>
        <v>374700</v>
      </c>
      <c r="J152" s="11">
        <f t="shared" si="10"/>
        <v>18735000</v>
      </c>
      <c r="K152" s="11">
        <f t="shared" si="1"/>
        <v>0</v>
      </c>
      <c r="L152" s="11">
        <f t="shared" si="2"/>
        <v>18735000</v>
      </c>
    </row>
    <row r="153" spans="1:12" x14ac:dyDescent="0.2">
      <c r="A153" s="5">
        <f t="shared" si="11"/>
        <v>146</v>
      </c>
      <c r="B153" s="39" t="s">
        <v>316</v>
      </c>
      <c r="C153" s="29" t="s">
        <v>317</v>
      </c>
      <c r="D153" s="23" t="s">
        <v>130</v>
      </c>
      <c r="E153" s="5">
        <v>10</v>
      </c>
      <c r="F153" s="9">
        <v>52366.666666666701</v>
      </c>
      <c r="G153" s="10">
        <v>0.19</v>
      </c>
      <c r="H153" s="11">
        <f t="shared" si="9"/>
        <v>9949.6666666666733</v>
      </c>
      <c r="I153" s="11">
        <f t="shared" si="0"/>
        <v>62316.333333333372</v>
      </c>
      <c r="J153" s="11">
        <f t="shared" si="10"/>
        <v>523666.66666666698</v>
      </c>
      <c r="K153" s="11">
        <f t="shared" si="1"/>
        <v>99496.66666666673</v>
      </c>
      <c r="L153" s="11">
        <f t="shared" si="2"/>
        <v>623163.33333333372</v>
      </c>
    </row>
    <row r="154" spans="1:12" x14ac:dyDescent="0.2">
      <c r="A154" s="5">
        <f t="shared" si="11"/>
        <v>147</v>
      </c>
      <c r="B154" s="39" t="s">
        <v>316</v>
      </c>
      <c r="C154" s="29" t="s">
        <v>318</v>
      </c>
      <c r="D154" s="23" t="s">
        <v>130</v>
      </c>
      <c r="E154" s="5">
        <v>10</v>
      </c>
      <c r="F154" s="9">
        <v>52366.666666666701</v>
      </c>
      <c r="G154" s="10">
        <v>0.19</v>
      </c>
      <c r="H154" s="11">
        <f t="shared" si="9"/>
        <v>9949.6666666666733</v>
      </c>
      <c r="I154" s="11">
        <f t="shared" si="0"/>
        <v>62316.333333333372</v>
      </c>
      <c r="J154" s="11">
        <f t="shared" si="10"/>
        <v>523666.66666666698</v>
      </c>
      <c r="K154" s="11">
        <f t="shared" si="1"/>
        <v>99496.66666666673</v>
      </c>
      <c r="L154" s="11">
        <f t="shared" si="2"/>
        <v>623163.33333333372</v>
      </c>
    </row>
    <row r="155" spans="1:12" x14ac:dyDescent="0.2">
      <c r="A155" s="5">
        <f t="shared" si="11"/>
        <v>148</v>
      </c>
      <c r="B155" s="39" t="s">
        <v>319</v>
      </c>
      <c r="C155" s="36" t="s">
        <v>320</v>
      </c>
      <c r="D155" s="23" t="s">
        <v>130</v>
      </c>
      <c r="E155" s="5">
        <v>5</v>
      </c>
      <c r="F155" s="9">
        <v>68500</v>
      </c>
      <c r="G155" s="10">
        <v>0.19</v>
      </c>
      <c r="H155" s="11">
        <f t="shared" si="9"/>
        <v>13015</v>
      </c>
      <c r="I155" s="11">
        <f t="shared" si="0"/>
        <v>81515</v>
      </c>
      <c r="J155" s="11">
        <f t="shared" si="10"/>
        <v>342500</v>
      </c>
      <c r="K155" s="11">
        <f t="shared" si="1"/>
        <v>65075</v>
      </c>
      <c r="L155" s="11">
        <f t="shared" si="2"/>
        <v>407575</v>
      </c>
    </row>
    <row r="156" spans="1:12" x14ac:dyDescent="0.2">
      <c r="A156" s="5">
        <f t="shared" si="11"/>
        <v>149</v>
      </c>
      <c r="B156" s="39" t="s">
        <v>321</v>
      </c>
      <c r="C156" s="36" t="s">
        <v>322</v>
      </c>
      <c r="D156" s="23" t="s">
        <v>130</v>
      </c>
      <c r="E156" s="5">
        <v>5</v>
      </c>
      <c r="F156" s="9">
        <v>64000</v>
      </c>
      <c r="G156" s="10">
        <v>0.19</v>
      </c>
      <c r="H156" s="11">
        <f t="shared" si="9"/>
        <v>12160</v>
      </c>
      <c r="I156" s="11">
        <f t="shared" si="0"/>
        <v>76160</v>
      </c>
      <c r="J156" s="11">
        <f t="shared" si="10"/>
        <v>320000</v>
      </c>
      <c r="K156" s="11">
        <f t="shared" si="1"/>
        <v>60800</v>
      </c>
      <c r="L156" s="11">
        <f t="shared" si="2"/>
        <v>380800</v>
      </c>
    </row>
    <row r="157" spans="1:12" x14ac:dyDescent="0.2">
      <c r="A157" s="5">
        <f t="shared" si="11"/>
        <v>150</v>
      </c>
      <c r="B157" s="39" t="s">
        <v>323</v>
      </c>
      <c r="C157" s="36" t="s">
        <v>324</v>
      </c>
      <c r="D157" s="23" t="s">
        <v>130</v>
      </c>
      <c r="E157" s="5">
        <v>5</v>
      </c>
      <c r="F157" s="9">
        <v>88500</v>
      </c>
      <c r="G157" s="10">
        <v>0.19</v>
      </c>
      <c r="H157" s="11">
        <f t="shared" si="9"/>
        <v>16815</v>
      </c>
      <c r="I157" s="11">
        <f t="shared" si="0"/>
        <v>105315</v>
      </c>
      <c r="J157" s="11">
        <f t="shared" si="10"/>
        <v>442500</v>
      </c>
      <c r="K157" s="11">
        <f t="shared" si="1"/>
        <v>84075</v>
      </c>
      <c r="L157" s="11">
        <f t="shared" si="2"/>
        <v>526575</v>
      </c>
    </row>
    <row r="158" spans="1:12" x14ac:dyDescent="0.2">
      <c r="A158" s="5">
        <f t="shared" si="11"/>
        <v>151</v>
      </c>
      <c r="B158" s="39" t="s">
        <v>325</v>
      </c>
      <c r="C158" s="36"/>
      <c r="D158" s="23" t="s">
        <v>130</v>
      </c>
      <c r="E158" s="5">
        <v>5</v>
      </c>
      <c r="F158" s="9">
        <v>87700</v>
      </c>
      <c r="G158" s="10">
        <v>0.19</v>
      </c>
      <c r="H158" s="11">
        <f t="shared" si="9"/>
        <v>16663</v>
      </c>
      <c r="I158" s="11">
        <f t="shared" si="0"/>
        <v>104363</v>
      </c>
      <c r="J158" s="11">
        <f t="shared" si="10"/>
        <v>438500</v>
      </c>
      <c r="K158" s="11">
        <f t="shared" si="1"/>
        <v>83315</v>
      </c>
      <c r="L158" s="11">
        <f t="shared" si="2"/>
        <v>521815</v>
      </c>
    </row>
    <row r="159" spans="1:12" x14ac:dyDescent="0.2">
      <c r="A159" s="5">
        <f t="shared" si="11"/>
        <v>152</v>
      </c>
      <c r="B159" s="39" t="s">
        <v>326</v>
      </c>
      <c r="C159" s="36"/>
      <c r="D159" s="23" t="s">
        <v>130</v>
      </c>
      <c r="E159" s="5">
        <v>5</v>
      </c>
      <c r="F159" s="9">
        <v>74000</v>
      </c>
      <c r="G159" s="10">
        <v>0.19</v>
      </c>
      <c r="H159" s="11">
        <f t="shared" si="9"/>
        <v>14060</v>
      </c>
      <c r="I159" s="11">
        <f t="shared" si="0"/>
        <v>88060</v>
      </c>
      <c r="J159" s="11">
        <f t="shared" si="10"/>
        <v>370000</v>
      </c>
      <c r="K159" s="11">
        <f t="shared" si="1"/>
        <v>70300</v>
      </c>
      <c r="L159" s="11">
        <f t="shared" si="2"/>
        <v>440300</v>
      </c>
    </row>
    <row r="160" spans="1:12" ht="29" x14ac:dyDescent="0.2">
      <c r="A160" s="5">
        <f t="shared" si="11"/>
        <v>153</v>
      </c>
      <c r="B160" s="39" t="s">
        <v>327</v>
      </c>
      <c r="C160" s="36"/>
      <c r="D160" s="23" t="s">
        <v>130</v>
      </c>
      <c r="E160" s="5">
        <v>5</v>
      </c>
      <c r="F160" s="9">
        <v>100666.66666666701</v>
      </c>
      <c r="G160" s="10">
        <v>0.19</v>
      </c>
      <c r="H160" s="11">
        <f t="shared" si="9"/>
        <v>19126.66666666673</v>
      </c>
      <c r="I160" s="11">
        <f t="shared" si="0"/>
        <v>119793.33333333374</v>
      </c>
      <c r="J160" s="11">
        <f t="shared" si="10"/>
        <v>503333.333333335</v>
      </c>
      <c r="K160" s="11">
        <f t="shared" si="1"/>
        <v>95633.333333333649</v>
      </c>
      <c r="L160" s="11">
        <f t="shared" si="2"/>
        <v>598966.66666666872</v>
      </c>
    </row>
    <row r="161" spans="1:12" ht="29" x14ac:dyDescent="0.2">
      <c r="A161" s="5">
        <f t="shared" si="11"/>
        <v>154</v>
      </c>
      <c r="B161" s="39" t="s">
        <v>328</v>
      </c>
      <c r="C161" s="36"/>
      <c r="D161" s="23" t="s">
        <v>130</v>
      </c>
      <c r="E161" s="5">
        <v>5</v>
      </c>
      <c r="F161" s="9">
        <v>98800</v>
      </c>
      <c r="G161" s="10">
        <v>0.19</v>
      </c>
      <c r="H161" s="11">
        <f t="shared" si="9"/>
        <v>18772</v>
      </c>
      <c r="I161" s="11">
        <f t="shared" si="0"/>
        <v>117572</v>
      </c>
      <c r="J161" s="11">
        <f t="shared" si="10"/>
        <v>494000</v>
      </c>
      <c r="K161" s="11">
        <f t="shared" si="1"/>
        <v>93860</v>
      </c>
      <c r="L161" s="11">
        <f t="shared" si="2"/>
        <v>587860</v>
      </c>
    </row>
    <row r="162" spans="1:12" x14ac:dyDescent="0.2">
      <c r="A162" s="5">
        <f t="shared" si="11"/>
        <v>155</v>
      </c>
      <c r="B162" s="39" t="s">
        <v>329</v>
      </c>
      <c r="C162" s="36"/>
      <c r="D162" s="23" t="s">
        <v>130</v>
      </c>
      <c r="E162" s="5">
        <v>5</v>
      </c>
      <c r="F162" s="9">
        <v>66366.666666666701</v>
      </c>
      <c r="G162" s="10">
        <v>0.19</v>
      </c>
      <c r="H162" s="11">
        <f t="shared" si="9"/>
        <v>12609.666666666673</v>
      </c>
      <c r="I162" s="11">
        <f t="shared" si="0"/>
        <v>78976.333333333372</v>
      </c>
      <c r="J162" s="11">
        <f t="shared" si="10"/>
        <v>331833.33333333349</v>
      </c>
      <c r="K162" s="11">
        <f t="shared" si="1"/>
        <v>63048.333333333365</v>
      </c>
      <c r="L162" s="11">
        <f t="shared" si="2"/>
        <v>394881.66666666686</v>
      </c>
    </row>
    <row r="163" spans="1:12" x14ac:dyDescent="0.2">
      <c r="A163" s="5">
        <f t="shared" si="11"/>
        <v>156</v>
      </c>
      <c r="B163" s="39" t="s">
        <v>330</v>
      </c>
      <c r="C163" s="36"/>
      <c r="D163" s="23" t="s">
        <v>130</v>
      </c>
      <c r="E163" s="5">
        <v>5</v>
      </c>
      <c r="F163" s="9">
        <v>65133.333333333299</v>
      </c>
      <c r="G163" s="10">
        <v>0.19</v>
      </c>
      <c r="H163" s="11">
        <f t="shared" si="9"/>
        <v>12375.333333333327</v>
      </c>
      <c r="I163" s="11">
        <f t="shared" si="0"/>
        <v>77508.666666666628</v>
      </c>
      <c r="J163" s="11">
        <f t="shared" si="10"/>
        <v>325666.66666666651</v>
      </c>
      <c r="K163" s="11">
        <f t="shared" si="1"/>
        <v>61876.666666666635</v>
      </c>
      <c r="L163" s="11">
        <f t="shared" si="2"/>
        <v>387543.33333333314</v>
      </c>
    </row>
    <row r="164" spans="1:12" x14ac:dyDescent="0.2">
      <c r="A164" s="5">
        <f t="shared" si="11"/>
        <v>157</v>
      </c>
      <c r="B164" s="39" t="s">
        <v>331</v>
      </c>
      <c r="C164" s="36"/>
      <c r="D164" s="23" t="s">
        <v>130</v>
      </c>
      <c r="E164" s="5">
        <v>5</v>
      </c>
      <c r="F164" s="9">
        <v>77000</v>
      </c>
      <c r="G164" s="10">
        <v>0.19</v>
      </c>
      <c r="H164" s="11">
        <f t="shared" si="9"/>
        <v>14630</v>
      </c>
      <c r="I164" s="11">
        <f t="shared" si="0"/>
        <v>91630</v>
      </c>
      <c r="J164" s="11">
        <f t="shared" si="10"/>
        <v>385000</v>
      </c>
      <c r="K164" s="11">
        <f t="shared" si="1"/>
        <v>73150</v>
      </c>
      <c r="L164" s="11">
        <f t="shared" si="2"/>
        <v>458150</v>
      </c>
    </row>
    <row r="165" spans="1:12" x14ac:dyDescent="0.2">
      <c r="A165" s="5">
        <f t="shared" si="11"/>
        <v>158</v>
      </c>
      <c r="B165" s="39" t="s">
        <v>332</v>
      </c>
      <c r="C165" s="36"/>
      <c r="D165" s="23" t="s">
        <v>130</v>
      </c>
      <c r="E165" s="5">
        <v>5</v>
      </c>
      <c r="F165" s="9">
        <v>84666.666666666701</v>
      </c>
      <c r="G165" s="10">
        <v>0.19</v>
      </c>
      <c r="H165" s="11">
        <f t="shared" si="9"/>
        <v>16086.666666666673</v>
      </c>
      <c r="I165" s="11">
        <f t="shared" si="0"/>
        <v>100753.33333333337</v>
      </c>
      <c r="J165" s="11">
        <f t="shared" si="10"/>
        <v>423333.33333333349</v>
      </c>
      <c r="K165" s="11">
        <f t="shared" si="1"/>
        <v>80433.333333333372</v>
      </c>
      <c r="L165" s="11">
        <f t="shared" si="2"/>
        <v>503766.66666666686</v>
      </c>
    </row>
    <row r="166" spans="1:12" x14ac:dyDescent="0.2">
      <c r="A166" s="5">
        <f t="shared" si="11"/>
        <v>159</v>
      </c>
      <c r="B166" s="39" t="s">
        <v>333</v>
      </c>
      <c r="C166" s="36"/>
      <c r="D166" s="23" t="s">
        <v>130</v>
      </c>
      <c r="E166" s="5">
        <v>5</v>
      </c>
      <c r="F166" s="9">
        <v>141333.33333333299</v>
      </c>
      <c r="G166" s="10">
        <v>0.19</v>
      </c>
      <c r="H166" s="11">
        <f t="shared" si="9"/>
        <v>26853.33333333327</v>
      </c>
      <c r="I166" s="11">
        <f t="shared" si="0"/>
        <v>168186.66666666628</v>
      </c>
      <c r="J166" s="11">
        <f t="shared" si="10"/>
        <v>706666.666666665</v>
      </c>
      <c r="K166" s="11">
        <f t="shared" si="1"/>
        <v>134266.66666666634</v>
      </c>
      <c r="L166" s="11">
        <f t="shared" si="2"/>
        <v>840933.33333333139</v>
      </c>
    </row>
    <row r="167" spans="1:12" x14ac:dyDescent="0.2">
      <c r="A167" s="5">
        <f t="shared" si="11"/>
        <v>160</v>
      </c>
      <c r="B167" s="39" t="s">
        <v>334</v>
      </c>
      <c r="C167" s="36"/>
      <c r="D167" s="23" t="s">
        <v>130</v>
      </c>
      <c r="E167" s="5">
        <v>5</v>
      </c>
      <c r="F167" s="9">
        <v>61800</v>
      </c>
      <c r="G167" s="10">
        <v>0.19</v>
      </c>
      <c r="H167" s="11">
        <f t="shared" si="9"/>
        <v>11742</v>
      </c>
      <c r="I167" s="11">
        <f t="shared" si="0"/>
        <v>73542</v>
      </c>
      <c r="J167" s="11">
        <f t="shared" si="10"/>
        <v>309000</v>
      </c>
      <c r="K167" s="11">
        <f t="shared" si="1"/>
        <v>58710</v>
      </c>
      <c r="L167" s="11">
        <f t="shared" si="2"/>
        <v>367710</v>
      </c>
    </row>
    <row r="168" spans="1:12" x14ac:dyDescent="0.2">
      <c r="A168" s="5">
        <f t="shared" si="11"/>
        <v>161</v>
      </c>
      <c r="B168" s="39" t="s">
        <v>335</v>
      </c>
      <c r="C168" s="36"/>
      <c r="D168" s="23" t="s">
        <v>130</v>
      </c>
      <c r="E168" s="5">
        <v>4</v>
      </c>
      <c r="F168" s="9">
        <v>102000</v>
      </c>
      <c r="G168" s="10">
        <v>0.19</v>
      </c>
      <c r="H168" s="11">
        <f t="shared" si="9"/>
        <v>19380</v>
      </c>
      <c r="I168" s="11">
        <f t="shared" si="0"/>
        <v>121380</v>
      </c>
      <c r="J168" s="11">
        <f t="shared" si="10"/>
        <v>408000</v>
      </c>
      <c r="K168" s="11">
        <f t="shared" si="1"/>
        <v>77520</v>
      </c>
      <c r="L168" s="11">
        <f t="shared" si="2"/>
        <v>485520</v>
      </c>
    </row>
    <row r="169" spans="1:12" x14ac:dyDescent="0.2">
      <c r="A169" s="5">
        <f t="shared" si="11"/>
        <v>162</v>
      </c>
      <c r="B169" s="39" t="s">
        <v>336</v>
      </c>
      <c r="C169" s="36"/>
      <c r="D169" s="23" t="s">
        <v>130</v>
      </c>
      <c r="E169" s="5">
        <v>2</v>
      </c>
      <c r="F169" s="9">
        <v>254666.66666666701</v>
      </c>
      <c r="G169" s="10">
        <v>0.19</v>
      </c>
      <c r="H169" s="11">
        <f t="shared" si="9"/>
        <v>48386.66666666673</v>
      </c>
      <c r="I169" s="11">
        <f t="shared" si="0"/>
        <v>303053.33333333372</v>
      </c>
      <c r="J169" s="11">
        <f t="shared" si="10"/>
        <v>509333.33333333401</v>
      </c>
      <c r="K169" s="11">
        <f t="shared" si="1"/>
        <v>96773.333333333459</v>
      </c>
      <c r="L169" s="11">
        <f t="shared" si="2"/>
        <v>606106.66666666744</v>
      </c>
    </row>
    <row r="170" spans="1:12" x14ac:dyDescent="0.2">
      <c r="A170" s="5">
        <f t="shared" si="11"/>
        <v>163</v>
      </c>
      <c r="B170" s="39" t="s">
        <v>337</v>
      </c>
      <c r="C170" s="36"/>
      <c r="D170" s="23" t="s">
        <v>338</v>
      </c>
      <c r="E170" s="5">
        <v>5</v>
      </c>
      <c r="F170" s="9">
        <v>97666.666666666701</v>
      </c>
      <c r="G170" s="10">
        <v>0.19</v>
      </c>
      <c r="H170" s="11">
        <f t="shared" si="9"/>
        <v>18556.666666666672</v>
      </c>
      <c r="I170" s="11">
        <f t="shared" si="0"/>
        <v>116223.33333333337</v>
      </c>
      <c r="J170" s="11">
        <f t="shared" si="10"/>
        <v>488333.33333333349</v>
      </c>
      <c r="K170" s="11">
        <f t="shared" si="1"/>
        <v>92783.333333333358</v>
      </c>
      <c r="L170" s="11">
        <f t="shared" si="2"/>
        <v>581116.66666666686</v>
      </c>
    </row>
    <row r="171" spans="1:12" ht="29" x14ac:dyDescent="0.2">
      <c r="A171" s="5">
        <f t="shared" si="11"/>
        <v>164</v>
      </c>
      <c r="B171" s="39" t="s">
        <v>339</v>
      </c>
      <c r="C171" s="29" t="s">
        <v>340</v>
      </c>
      <c r="D171" s="23" t="s">
        <v>341</v>
      </c>
      <c r="E171" s="5">
        <v>5</v>
      </c>
      <c r="F171" s="9">
        <v>199033.33333333299</v>
      </c>
      <c r="G171" s="10">
        <v>0.19</v>
      </c>
      <c r="H171" s="11">
        <f t="shared" si="9"/>
        <v>37816.33333333327</v>
      </c>
      <c r="I171" s="11">
        <f t="shared" si="0"/>
        <v>236849.66666666628</v>
      </c>
      <c r="J171" s="11">
        <f t="shared" si="10"/>
        <v>995166.666666665</v>
      </c>
      <c r="K171" s="11">
        <f t="shared" si="1"/>
        <v>189081.66666666634</v>
      </c>
      <c r="L171" s="11">
        <f t="shared" si="2"/>
        <v>1184248.3333333314</v>
      </c>
    </row>
    <row r="172" spans="1:12" ht="57" x14ac:dyDescent="0.2">
      <c r="A172" s="5">
        <f t="shared" si="11"/>
        <v>165</v>
      </c>
      <c r="B172" s="39" t="s">
        <v>342</v>
      </c>
      <c r="C172" s="29" t="s">
        <v>170</v>
      </c>
      <c r="D172" s="23" t="s">
        <v>130</v>
      </c>
      <c r="E172" s="5">
        <v>100</v>
      </c>
      <c r="F172" s="9">
        <v>48333.333333333299</v>
      </c>
      <c r="G172" s="10">
        <v>0</v>
      </c>
      <c r="H172" s="11">
        <f t="shared" si="9"/>
        <v>0</v>
      </c>
      <c r="I172" s="11">
        <f t="shared" si="0"/>
        <v>48333.333333333299</v>
      </c>
      <c r="J172" s="11">
        <f t="shared" si="10"/>
        <v>4833333.3333333302</v>
      </c>
      <c r="K172" s="11">
        <f t="shared" si="1"/>
        <v>0</v>
      </c>
      <c r="L172" s="11">
        <f t="shared" si="2"/>
        <v>4833333.3333333302</v>
      </c>
    </row>
    <row r="173" spans="1:12" ht="29" x14ac:dyDescent="0.2">
      <c r="A173" s="5">
        <f t="shared" si="11"/>
        <v>166</v>
      </c>
      <c r="B173" s="39" t="s">
        <v>343</v>
      </c>
      <c r="C173" s="29" t="s">
        <v>344</v>
      </c>
      <c r="D173" s="23" t="s">
        <v>345</v>
      </c>
      <c r="E173" s="5">
        <v>30</v>
      </c>
      <c r="F173" s="9">
        <v>72566.666666666701</v>
      </c>
      <c r="G173" s="10">
        <v>0</v>
      </c>
      <c r="H173" s="11">
        <f t="shared" si="9"/>
        <v>0</v>
      </c>
      <c r="I173" s="11">
        <f t="shared" si="0"/>
        <v>72566.666666666701</v>
      </c>
      <c r="J173" s="11">
        <f t="shared" si="10"/>
        <v>2177000.0000000009</v>
      </c>
      <c r="K173" s="11">
        <f t="shared" si="1"/>
        <v>0</v>
      </c>
      <c r="L173" s="11">
        <f t="shared" si="2"/>
        <v>2177000.0000000009</v>
      </c>
    </row>
    <row r="174" spans="1:12" x14ac:dyDescent="0.2">
      <c r="A174" s="5">
        <f t="shared" si="11"/>
        <v>167</v>
      </c>
      <c r="B174" s="39" t="s">
        <v>346</v>
      </c>
      <c r="C174" s="36"/>
      <c r="D174" s="23" t="s">
        <v>259</v>
      </c>
      <c r="E174" s="5">
        <v>30</v>
      </c>
      <c r="F174" s="9">
        <v>112500</v>
      </c>
      <c r="G174" s="10">
        <v>0</v>
      </c>
      <c r="H174" s="11">
        <f t="shared" si="9"/>
        <v>0</v>
      </c>
      <c r="I174" s="11">
        <f t="shared" si="0"/>
        <v>112500</v>
      </c>
      <c r="J174" s="11">
        <f t="shared" si="10"/>
        <v>3375000</v>
      </c>
      <c r="K174" s="11">
        <f t="shared" si="1"/>
        <v>0</v>
      </c>
      <c r="L174" s="11">
        <f t="shared" si="2"/>
        <v>3375000</v>
      </c>
    </row>
    <row r="175" spans="1:12" x14ac:dyDescent="0.2">
      <c r="A175" s="5">
        <f t="shared" si="11"/>
        <v>168</v>
      </c>
      <c r="B175" s="39" t="s">
        <v>347</v>
      </c>
      <c r="C175" s="40">
        <v>0.1</v>
      </c>
      <c r="D175" s="23" t="s">
        <v>348</v>
      </c>
      <c r="E175" s="5">
        <v>5</v>
      </c>
      <c r="F175" s="9">
        <v>35033.333333333299</v>
      </c>
      <c r="G175" s="10">
        <v>0</v>
      </c>
      <c r="H175" s="11">
        <f t="shared" si="9"/>
        <v>0</v>
      </c>
      <c r="I175" s="11">
        <f t="shared" si="0"/>
        <v>35033.333333333299</v>
      </c>
      <c r="J175" s="11">
        <f t="shared" si="10"/>
        <v>175166.66666666651</v>
      </c>
      <c r="K175" s="11">
        <f t="shared" si="1"/>
        <v>0</v>
      </c>
      <c r="L175" s="11">
        <f t="shared" si="2"/>
        <v>175166.66666666651</v>
      </c>
    </row>
    <row r="176" spans="1:12" x14ac:dyDescent="0.2">
      <c r="A176" s="5">
        <f t="shared" si="11"/>
        <v>169</v>
      </c>
      <c r="B176" s="39" t="s">
        <v>349</v>
      </c>
      <c r="C176" s="41"/>
      <c r="D176" s="23" t="s">
        <v>83</v>
      </c>
      <c r="E176" s="5">
        <v>10</v>
      </c>
      <c r="F176" s="9">
        <v>131283.33333333299</v>
      </c>
      <c r="G176" s="10">
        <v>0</v>
      </c>
      <c r="H176" s="11">
        <f t="shared" si="9"/>
        <v>0</v>
      </c>
      <c r="I176" s="11">
        <f t="shared" si="0"/>
        <v>131283.33333333299</v>
      </c>
      <c r="J176" s="11">
        <f t="shared" si="10"/>
        <v>1312833.33333333</v>
      </c>
      <c r="K176" s="11">
        <f t="shared" si="1"/>
        <v>0</v>
      </c>
      <c r="L176" s="11">
        <f t="shared" si="2"/>
        <v>1312833.33333333</v>
      </c>
    </row>
    <row r="177" spans="1:12" x14ac:dyDescent="0.2">
      <c r="A177" s="5">
        <f t="shared" si="11"/>
        <v>170</v>
      </c>
      <c r="B177" s="39" t="s">
        <v>350</v>
      </c>
      <c r="C177" s="41"/>
      <c r="D177" s="23" t="s">
        <v>351</v>
      </c>
      <c r="E177" s="5">
        <v>10</v>
      </c>
      <c r="F177" s="9">
        <v>31666.666666666701</v>
      </c>
      <c r="G177" s="10">
        <v>0</v>
      </c>
      <c r="H177" s="11">
        <f t="shared" si="9"/>
        <v>0</v>
      </c>
      <c r="I177" s="11">
        <f t="shared" si="0"/>
        <v>31666.666666666701</v>
      </c>
      <c r="J177" s="11">
        <f t="shared" si="10"/>
        <v>316666.66666666698</v>
      </c>
      <c r="K177" s="11">
        <f t="shared" si="1"/>
        <v>0</v>
      </c>
      <c r="L177" s="11">
        <f t="shared" si="2"/>
        <v>316666.66666666698</v>
      </c>
    </row>
    <row r="178" spans="1:12" ht="28" x14ac:dyDescent="0.2">
      <c r="A178" s="5">
        <f t="shared" si="11"/>
        <v>171</v>
      </c>
      <c r="B178" s="39" t="s">
        <v>352</v>
      </c>
      <c r="C178" s="41"/>
      <c r="D178" s="23" t="s">
        <v>353</v>
      </c>
      <c r="E178" s="5">
        <v>10</v>
      </c>
      <c r="F178" s="9">
        <v>36100</v>
      </c>
      <c r="G178" s="10">
        <v>0.19</v>
      </c>
      <c r="H178" s="11">
        <f t="shared" si="9"/>
        <v>6859</v>
      </c>
      <c r="I178" s="11">
        <f t="shared" si="0"/>
        <v>42959</v>
      </c>
      <c r="J178" s="11">
        <f t="shared" si="10"/>
        <v>361000</v>
      </c>
      <c r="K178" s="11">
        <f t="shared" si="1"/>
        <v>68590</v>
      </c>
      <c r="L178" s="11">
        <f t="shared" si="2"/>
        <v>429590</v>
      </c>
    </row>
    <row r="179" spans="1:12" x14ac:dyDescent="0.2">
      <c r="A179" s="5">
        <f t="shared" si="11"/>
        <v>172</v>
      </c>
      <c r="B179" s="39" t="s">
        <v>354</v>
      </c>
      <c r="C179" s="41"/>
      <c r="D179" s="23" t="s">
        <v>355</v>
      </c>
      <c r="E179" s="5">
        <v>24</v>
      </c>
      <c r="F179" s="9">
        <v>239657</v>
      </c>
      <c r="G179" s="10">
        <v>0</v>
      </c>
      <c r="H179" s="11">
        <f t="shared" si="9"/>
        <v>0</v>
      </c>
      <c r="I179" s="11">
        <f t="shared" si="0"/>
        <v>239657</v>
      </c>
      <c r="J179" s="11">
        <f t="shared" si="10"/>
        <v>5751768</v>
      </c>
      <c r="K179" s="11">
        <f t="shared" si="1"/>
        <v>0</v>
      </c>
      <c r="L179" s="11">
        <f t="shared" si="2"/>
        <v>5751768</v>
      </c>
    </row>
    <row r="180" spans="1:12" x14ac:dyDescent="0.2">
      <c r="A180" s="5">
        <f t="shared" si="11"/>
        <v>173</v>
      </c>
      <c r="B180" s="39" t="s">
        <v>356</v>
      </c>
      <c r="C180" s="40" t="s">
        <v>357</v>
      </c>
      <c r="D180" s="23" t="s">
        <v>130</v>
      </c>
      <c r="E180" s="5">
        <v>50</v>
      </c>
      <c r="F180" s="9">
        <v>43300</v>
      </c>
      <c r="G180" s="10">
        <v>0.19</v>
      </c>
      <c r="H180" s="11">
        <f t="shared" si="9"/>
        <v>8227</v>
      </c>
      <c r="I180" s="11">
        <f t="shared" si="0"/>
        <v>51527</v>
      </c>
      <c r="J180" s="11">
        <f t="shared" si="10"/>
        <v>2165000</v>
      </c>
      <c r="K180" s="11">
        <f t="shared" si="1"/>
        <v>411350</v>
      </c>
      <c r="L180" s="11">
        <f t="shared" si="2"/>
        <v>2576350</v>
      </c>
    </row>
    <row r="181" spans="1:12" x14ac:dyDescent="0.2">
      <c r="A181" s="5">
        <f t="shared" si="11"/>
        <v>174</v>
      </c>
      <c r="B181" s="39" t="s">
        <v>356</v>
      </c>
      <c r="C181" s="40" t="s">
        <v>358</v>
      </c>
      <c r="D181" s="23" t="s">
        <v>130</v>
      </c>
      <c r="E181" s="5">
        <v>50</v>
      </c>
      <c r="F181" s="9">
        <v>35300</v>
      </c>
      <c r="G181" s="10">
        <v>0.19</v>
      </c>
      <c r="H181" s="11">
        <f t="shared" si="9"/>
        <v>6707</v>
      </c>
      <c r="I181" s="11">
        <f t="shared" si="0"/>
        <v>42007</v>
      </c>
      <c r="J181" s="11">
        <f t="shared" si="10"/>
        <v>1765000</v>
      </c>
      <c r="K181" s="11">
        <f t="shared" si="1"/>
        <v>335350</v>
      </c>
      <c r="L181" s="11">
        <f t="shared" si="2"/>
        <v>2100350</v>
      </c>
    </row>
    <row r="182" spans="1:12" x14ac:dyDescent="0.2">
      <c r="A182" s="5">
        <f t="shared" si="11"/>
        <v>175</v>
      </c>
      <c r="B182" s="39" t="s">
        <v>356</v>
      </c>
      <c r="C182" s="40" t="s">
        <v>359</v>
      </c>
      <c r="D182" s="23" t="s">
        <v>130</v>
      </c>
      <c r="E182" s="5">
        <v>50</v>
      </c>
      <c r="F182" s="9">
        <v>30000</v>
      </c>
      <c r="G182" s="10">
        <v>0.19</v>
      </c>
      <c r="H182" s="11">
        <f t="shared" si="9"/>
        <v>5700</v>
      </c>
      <c r="I182" s="11">
        <f t="shared" si="0"/>
        <v>35700</v>
      </c>
      <c r="J182" s="11">
        <f t="shared" si="10"/>
        <v>1500000</v>
      </c>
      <c r="K182" s="11">
        <f t="shared" si="1"/>
        <v>285000</v>
      </c>
      <c r="L182" s="11">
        <f t="shared" si="2"/>
        <v>1785000</v>
      </c>
    </row>
    <row r="183" spans="1:12" x14ac:dyDescent="0.2">
      <c r="A183" s="5">
        <f t="shared" si="11"/>
        <v>176</v>
      </c>
      <c r="B183" s="39" t="s">
        <v>356</v>
      </c>
      <c r="C183" s="40" t="s">
        <v>360</v>
      </c>
      <c r="D183" s="23" t="s">
        <v>130</v>
      </c>
      <c r="E183" s="5">
        <v>50</v>
      </c>
      <c r="F183" s="9">
        <v>39333.333333333299</v>
      </c>
      <c r="G183" s="10">
        <v>0.19</v>
      </c>
      <c r="H183" s="11">
        <f t="shared" si="9"/>
        <v>7473.3333333333267</v>
      </c>
      <c r="I183" s="11">
        <f t="shared" si="0"/>
        <v>46806.666666666628</v>
      </c>
      <c r="J183" s="11">
        <f t="shared" si="10"/>
        <v>1966666.6666666649</v>
      </c>
      <c r="K183" s="11">
        <f t="shared" si="1"/>
        <v>373666.66666666634</v>
      </c>
      <c r="L183" s="11">
        <f t="shared" si="2"/>
        <v>2340333.3333333312</v>
      </c>
    </row>
    <row r="184" spans="1:12" ht="28" x14ac:dyDescent="0.2">
      <c r="A184" s="5">
        <f t="shared" si="11"/>
        <v>177</v>
      </c>
      <c r="B184" s="39" t="s">
        <v>361</v>
      </c>
      <c r="C184" s="41"/>
      <c r="D184" s="23" t="s">
        <v>353</v>
      </c>
      <c r="E184" s="5">
        <v>100</v>
      </c>
      <c r="F184" s="9">
        <v>33766.666666666701</v>
      </c>
      <c r="G184" s="10">
        <v>0.19</v>
      </c>
      <c r="H184" s="11">
        <f t="shared" si="9"/>
        <v>6415.6666666666733</v>
      </c>
      <c r="I184" s="11">
        <f t="shared" si="0"/>
        <v>40182.333333333372</v>
      </c>
      <c r="J184" s="11">
        <f t="shared" si="10"/>
        <v>3376666.6666666702</v>
      </c>
      <c r="K184" s="11">
        <f t="shared" si="1"/>
        <v>641566.66666666733</v>
      </c>
      <c r="L184" s="11">
        <f t="shared" si="2"/>
        <v>4018233.3333333372</v>
      </c>
    </row>
    <row r="185" spans="1:12" x14ac:dyDescent="0.2">
      <c r="A185" s="5">
        <f t="shared" si="11"/>
        <v>178</v>
      </c>
      <c r="B185" s="39" t="s">
        <v>362</v>
      </c>
      <c r="C185" s="40" t="s">
        <v>358</v>
      </c>
      <c r="D185" s="23" t="s">
        <v>130</v>
      </c>
      <c r="E185" s="5">
        <v>10</v>
      </c>
      <c r="F185" s="9">
        <v>96500</v>
      </c>
      <c r="G185" s="10">
        <v>0.19</v>
      </c>
      <c r="H185" s="11">
        <f t="shared" si="9"/>
        <v>18335</v>
      </c>
      <c r="I185" s="11">
        <f t="shared" si="0"/>
        <v>114835</v>
      </c>
      <c r="J185" s="11">
        <f t="shared" si="10"/>
        <v>965000</v>
      </c>
      <c r="K185" s="11">
        <f t="shared" si="1"/>
        <v>183350</v>
      </c>
      <c r="L185" s="11">
        <f t="shared" si="2"/>
        <v>1148350</v>
      </c>
    </row>
    <row r="186" spans="1:12" x14ac:dyDescent="0.2">
      <c r="A186" s="5">
        <f t="shared" si="11"/>
        <v>179</v>
      </c>
      <c r="B186" s="39" t="s">
        <v>362</v>
      </c>
      <c r="C186" s="40" t="s">
        <v>363</v>
      </c>
      <c r="D186" s="23" t="s">
        <v>130</v>
      </c>
      <c r="E186" s="5">
        <v>10</v>
      </c>
      <c r="F186" s="9">
        <v>96500</v>
      </c>
      <c r="G186" s="10">
        <v>0.19</v>
      </c>
      <c r="H186" s="11">
        <f t="shared" si="9"/>
        <v>18335</v>
      </c>
      <c r="I186" s="11">
        <f t="shared" si="0"/>
        <v>114835</v>
      </c>
      <c r="J186" s="11">
        <f t="shared" si="10"/>
        <v>965000</v>
      </c>
      <c r="K186" s="11">
        <f t="shared" si="1"/>
        <v>183350</v>
      </c>
      <c r="L186" s="11">
        <f t="shared" si="2"/>
        <v>1148350</v>
      </c>
    </row>
    <row r="187" spans="1:12" x14ac:dyDescent="0.2">
      <c r="A187" s="5">
        <f t="shared" si="11"/>
        <v>180</v>
      </c>
      <c r="B187" s="39" t="s">
        <v>362</v>
      </c>
      <c r="C187" s="40" t="s">
        <v>364</v>
      </c>
      <c r="D187" s="23" t="s">
        <v>130</v>
      </c>
      <c r="E187" s="5">
        <v>10</v>
      </c>
      <c r="F187" s="9">
        <v>96500</v>
      </c>
      <c r="G187" s="10">
        <v>0.19</v>
      </c>
      <c r="H187" s="11">
        <f t="shared" si="9"/>
        <v>18335</v>
      </c>
      <c r="I187" s="11">
        <f t="shared" si="0"/>
        <v>114835</v>
      </c>
      <c r="J187" s="11">
        <f t="shared" si="10"/>
        <v>965000</v>
      </c>
      <c r="K187" s="11">
        <f t="shared" si="1"/>
        <v>183350</v>
      </c>
      <c r="L187" s="11">
        <f t="shared" si="2"/>
        <v>1148350</v>
      </c>
    </row>
    <row r="188" spans="1:12" ht="29" x14ac:dyDescent="0.2">
      <c r="A188" s="5">
        <f t="shared" si="11"/>
        <v>181</v>
      </c>
      <c r="B188" s="39" t="s">
        <v>365</v>
      </c>
      <c r="C188" s="40" t="s">
        <v>366</v>
      </c>
      <c r="D188" s="23" t="s">
        <v>367</v>
      </c>
      <c r="E188" s="5">
        <v>50</v>
      </c>
      <c r="F188" s="9">
        <v>47466.666666666701</v>
      </c>
      <c r="G188" s="10">
        <v>0</v>
      </c>
      <c r="H188" s="11">
        <f t="shared" si="9"/>
        <v>0</v>
      </c>
      <c r="I188" s="11">
        <f t="shared" si="0"/>
        <v>47466.666666666701</v>
      </c>
      <c r="J188" s="11">
        <f t="shared" si="10"/>
        <v>2373333.3333333349</v>
      </c>
      <c r="K188" s="11">
        <f t="shared" si="1"/>
        <v>0</v>
      </c>
      <c r="L188" s="11">
        <f t="shared" si="2"/>
        <v>2373333.3333333349</v>
      </c>
    </row>
    <row r="189" spans="1:12" ht="28" x14ac:dyDescent="0.2">
      <c r="A189" s="5">
        <f t="shared" si="11"/>
        <v>182</v>
      </c>
      <c r="B189" s="39" t="s">
        <v>368</v>
      </c>
      <c r="C189" s="40" t="s">
        <v>369</v>
      </c>
      <c r="D189" s="23" t="s">
        <v>370</v>
      </c>
      <c r="E189" s="5">
        <v>50</v>
      </c>
      <c r="F189" s="9">
        <v>101466.66666666701</v>
      </c>
      <c r="G189" s="10">
        <v>0</v>
      </c>
      <c r="H189" s="11">
        <f t="shared" si="9"/>
        <v>0</v>
      </c>
      <c r="I189" s="11">
        <f t="shared" si="0"/>
        <v>101466.66666666701</v>
      </c>
      <c r="J189" s="11">
        <f t="shared" si="10"/>
        <v>5073333.3333333507</v>
      </c>
      <c r="K189" s="11">
        <f t="shared" si="1"/>
        <v>0</v>
      </c>
      <c r="L189" s="11">
        <f t="shared" si="2"/>
        <v>5073333.3333333507</v>
      </c>
    </row>
    <row r="190" spans="1:12" ht="29" x14ac:dyDescent="0.2">
      <c r="A190" s="5">
        <f t="shared" si="11"/>
        <v>183</v>
      </c>
      <c r="B190" s="39" t="s">
        <v>371</v>
      </c>
      <c r="C190" s="40" t="s">
        <v>372</v>
      </c>
      <c r="D190" s="23" t="s">
        <v>373</v>
      </c>
      <c r="E190" s="5">
        <v>10</v>
      </c>
      <c r="F190" s="9">
        <v>82166.666666666701</v>
      </c>
      <c r="G190" s="10">
        <v>0</v>
      </c>
      <c r="H190" s="11">
        <f t="shared" si="9"/>
        <v>0</v>
      </c>
      <c r="I190" s="11">
        <f t="shared" si="0"/>
        <v>82166.666666666701</v>
      </c>
      <c r="J190" s="11">
        <f t="shared" si="10"/>
        <v>821666.66666666698</v>
      </c>
      <c r="K190" s="11">
        <f t="shared" si="1"/>
        <v>0</v>
      </c>
      <c r="L190" s="11">
        <f t="shared" si="2"/>
        <v>821666.66666666698</v>
      </c>
    </row>
    <row r="191" spans="1:12" ht="29" x14ac:dyDescent="0.2">
      <c r="A191" s="5">
        <f t="shared" si="11"/>
        <v>184</v>
      </c>
      <c r="B191" s="39" t="s">
        <v>374</v>
      </c>
      <c r="C191" s="40" t="s">
        <v>372</v>
      </c>
      <c r="D191" s="23" t="s">
        <v>375</v>
      </c>
      <c r="E191" s="5">
        <v>5</v>
      </c>
      <c r="F191" s="9">
        <v>55000</v>
      </c>
      <c r="G191" s="10">
        <v>0</v>
      </c>
      <c r="H191" s="11">
        <f t="shared" si="9"/>
        <v>0</v>
      </c>
      <c r="I191" s="11">
        <f t="shared" si="0"/>
        <v>55000</v>
      </c>
      <c r="J191" s="11">
        <f t="shared" si="10"/>
        <v>275000</v>
      </c>
      <c r="K191" s="11">
        <f t="shared" si="1"/>
        <v>0</v>
      </c>
      <c r="L191" s="11">
        <f t="shared" si="2"/>
        <v>275000</v>
      </c>
    </row>
    <row r="192" spans="1:12" ht="29" x14ac:dyDescent="0.2">
      <c r="A192" s="5">
        <f t="shared" si="11"/>
        <v>185</v>
      </c>
      <c r="B192" s="39" t="s">
        <v>376</v>
      </c>
      <c r="C192" s="40" t="s">
        <v>372</v>
      </c>
      <c r="D192" s="23" t="s">
        <v>375</v>
      </c>
      <c r="E192" s="5">
        <v>5</v>
      </c>
      <c r="F192" s="9">
        <v>55000</v>
      </c>
      <c r="G192" s="10">
        <v>0</v>
      </c>
      <c r="H192" s="11">
        <f t="shared" si="9"/>
        <v>0</v>
      </c>
      <c r="I192" s="11">
        <f t="shared" si="0"/>
        <v>55000</v>
      </c>
      <c r="J192" s="11">
        <f t="shared" si="10"/>
        <v>275000</v>
      </c>
      <c r="K192" s="11">
        <f t="shared" si="1"/>
        <v>0</v>
      </c>
      <c r="L192" s="11">
        <f t="shared" si="2"/>
        <v>275000</v>
      </c>
    </row>
    <row r="193" spans="1:12" x14ac:dyDescent="0.2">
      <c r="A193" s="5">
        <f t="shared" si="11"/>
        <v>186</v>
      </c>
      <c r="B193" s="39" t="s">
        <v>377</v>
      </c>
      <c r="C193" s="40"/>
      <c r="D193" s="23" t="s">
        <v>130</v>
      </c>
      <c r="E193" s="5">
        <v>10</v>
      </c>
      <c r="F193" s="9">
        <v>127333.33333333299</v>
      </c>
      <c r="G193" s="10">
        <v>0.19</v>
      </c>
      <c r="H193" s="11">
        <f t="shared" si="9"/>
        <v>24193.33333333327</v>
      </c>
      <c r="I193" s="11">
        <f t="shared" si="0"/>
        <v>151526.66666666628</v>
      </c>
      <c r="J193" s="11">
        <f t="shared" si="10"/>
        <v>1273333.33333333</v>
      </c>
      <c r="K193" s="11">
        <f t="shared" si="1"/>
        <v>241933.3333333327</v>
      </c>
      <c r="L193" s="11">
        <f t="shared" si="2"/>
        <v>1515266.6666666628</v>
      </c>
    </row>
    <row r="194" spans="1:12" x14ac:dyDescent="0.2">
      <c r="A194" s="5">
        <f t="shared" si="11"/>
        <v>187</v>
      </c>
      <c r="B194" s="39" t="s">
        <v>378</v>
      </c>
      <c r="C194" s="40"/>
      <c r="D194" s="23" t="s">
        <v>130</v>
      </c>
      <c r="E194" s="5">
        <v>10</v>
      </c>
      <c r="F194" s="9">
        <v>134166.66666666701</v>
      </c>
      <c r="G194" s="10">
        <v>0.19</v>
      </c>
      <c r="H194" s="11">
        <f t="shared" si="9"/>
        <v>25491.66666666673</v>
      </c>
      <c r="I194" s="11">
        <f t="shared" si="0"/>
        <v>159658.33333333372</v>
      </c>
      <c r="J194" s="11">
        <f t="shared" si="10"/>
        <v>1341666.66666667</v>
      </c>
      <c r="K194" s="11">
        <f t="shared" si="1"/>
        <v>254916.6666666673</v>
      </c>
      <c r="L194" s="11">
        <f t="shared" si="2"/>
        <v>1596583.3333333372</v>
      </c>
    </row>
    <row r="195" spans="1:12" ht="43" x14ac:dyDescent="0.2">
      <c r="A195" s="5">
        <f t="shared" si="11"/>
        <v>188</v>
      </c>
      <c r="B195" s="39" t="s">
        <v>379</v>
      </c>
      <c r="C195" s="29" t="s">
        <v>380</v>
      </c>
      <c r="D195" s="23" t="s">
        <v>381</v>
      </c>
      <c r="E195" s="5">
        <v>30</v>
      </c>
      <c r="F195" s="9">
        <v>40433.333333333299</v>
      </c>
      <c r="G195" s="10">
        <v>0</v>
      </c>
      <c r="H195" s="11">
        <f t="shared" si="9"/>
        <v>0</v>
      </c>
      <c r="I195" s="11">
        <f t="shared" si="0"/>
        <v>40433.333333333299</v>
      </c>
      <c r="J195" s="11">
        <f t="shared" si="10"/>
        <v>1212999.9999999991</v>
      </c>
      <c r="K195" s="11">
        <f t="shared" si="1"/>
        <v>0</v>
      </c>
      <c r="L195" s="11">
        <f t="shared" si="2"/>
        <v>1212999.9999999991</v>
      </c>
    </row>
    <row r="196" spans="1:12" ht="29" x14ac:dyDescent="0.2">
      <c r="A196" s="5">
        <f t="shared" si="11"/>
        <v>189</v>
      </c>
      <c r="B196" s="39" t="s">
        <v>382</v>
      </c>
      <c r="C196" s="29" t="s">
        <v>383</v>
      </c>
      <c r="D196" s="23" t="s">
        <v>384</v>
      </c>
      <c r="E196" s="5">
        <v>30</v>
      </c>
      <c r="F196" s="9">
        <v>24866.666666666701</v>
      </c>
      <c r="G196" s="10">
        <v>0</v>
      </c>
      <c r="H196" s="11">
        <f t="shared" si="9"/>
        <v>0</v>
      </c>
      <c r="I196" s="11">
        <f t="shared" si="0"/>
        <v>24866.666666666701</v>
      </c>
      <c r="J196" s="11">
        <f t="shared" si="10"/>
        <v>746000.00000000105</v>
      </c>
      <c r="K196" s="11">
        <f t="shared" si="1"/>
        <v>0</v>
      </c>
      <c r="L196" s="11">
        <f t="shared" si="2"/>
        <v>746000.00000000105</v>
      </c>
    </row>
    <row r="197" spans="1:12" ht="29" x14ac:dyDescent="0.2">
      <c r="A197" s="5">
        <f t="shared" si="11"/>
        <v>190</v>
      </c>
      <c r="B197" s="39" t="s">
        <v>385</v>
      </c>
      <c r="C197" s="29"/>
      <c r="D197" s="23" t="s">
        <v>386</v>
      </c>
      <c r="E197" s="5">
        <v>20</v>
      </c>
      <c r="F197" s="9">
        <v>53433.333333333299</v>
      </c>
      <c r="G197" s="10">
        <v>0</v>
      </c>
      <c r="H197" s="11">
        <f t="shared" si="9"/>
        <v>0</v>
      </c>
      <c r="I197" s="11">
        <f t="shared" si="0"/>
        <v>53433.333333333299</v>
      </c>
      <c r="J197" s="11">
        <f t="shared" si="10"/>
        <v>1068666.666666666</v>
      </c>
      <c r="K197" s="11">
        <f t="shared" si="1"/>
        <v>0</v>
      </c>
      <c r="L197" s="11">
        <f t="shared" si="2"/>
        <v>1068666.666666666</v>
      </c>
    </row>
    <row r="198" spans="1:12" ht="29" x14ac:dyDescent="0.2">
      <c r="A198" s="5">
        <f t="shared" si="11"/>
        <v>191</v>
      </c>
      <c r="B198" s="39" t="s">
        <v>387</v>
      </c>
      <c r="C198" s="42">
        <v>8.4000000000000005E-2</v>
      </c>
      <c r="D198" s="23" t="s">
        <v>388</v>
      </c>
      <c r="E198" s="5">
        <v>50</v>
      </c>
      <c r="F198" s="9">
        <v>85366.666666666701</v>
      </c>
      <c r="G198" s="10">
        <v>0</v>
      </c>
      <c r="H198" s="11">
        <f t="shared" si="9"/>
        <v>0</v>
      </c>
      <c r="I198" s="11">
        <f t="shared" si="0"/>
        <v>85366.666666666701</v>
      </c>
      <c r="J198" s="11">
        <f t="shared" si="10"/>
        <v>4268333.3333333349</v>
      </c>
      <c r="K198" s="11">
        <f t="shared" si="1"/>
        <v>0</v>
      </c>
      <c r="L198" s="11">
        <f t="shared" si="2"/>
        <v>4268333.3333333349</v>
      </c>
    </row>
    <row r="199" spans="1:12" ht="42" x14ac:dyDescent="0.2">
      <c r="A199" s="5">
        <f t="shared" si="11"/>
        <v>192</v>
      </c>
      <c r="B199" s="39" t="s">
        <v>389</v>
      </c>
      <c r="C199" s="29" t="s">
        <v>390</v>
      </c>
      <c r="D199" s="23" t="s">
        <v>391</v>
      </c>
      <c r="E199" s="5">
        <v>10</v>
      </c>
      <c r="F199" s="9">
        <v>84866.666666666701</v>
      </c>
      <c r="G199" s="10">
        <v>0</v>
      </c>
      <c r="H199" s="11">
        <f t="shared" si="9"/>
        <v>0</v>
      </c>
      <c r="I199" s="11">
        <f t="shared" si="0"/>
        <v>84866.666666666701</v>
      </c>
      <c r="J199" s="11">
        <f t="shared" si="10"/>
        <v>848666.66666666698</v>
      </c>
      <c r="K199" s="11">
        <f t="shared" si="1"/>
        <v>0</v>
      </c>
      <c r="L199" s="11">
        <f t="shared" si="2"/>
        <v>848666.66666666698</v>
      </c>
    </row>
    <row r="200" spans="1:12" ht="29" x14ac:dyDescent="0.2">
      <c r="A200" s="5">
        <f t="shared" si="11"/>
        <v>193</v>
      </c>
      <c r="B200" s="39" t="s">
        <v>392</v>
      </c>
      <c r="C200" s="29" t="s">
        <v>393</v>
      </c>
      <c r="D200" s="23" t="s">
        <v>394</v>
      </c>
      <c r="E200" s="5">
        <v>5</v>
      </c>
      <c r="F200" s="9">
        <v>197366.66666666701</v>
      </c>
      <c r="G200" s="10">
        <v>0</v>
      </c>
      <c r="H200" s="11">
        <f t="shared" si="9"/>
        <v>0</v>
      </c>
      <c r="I200" s="11">
        <f t="shared" si="0"/>
        <v>197366.66666666701</v>
      </c>
      <c r="J200" s="11">
        <f t="shared" si="10"/>
        <v>986833.333333335</v>
      </c>
      <c r="K200" s="11">
        <f t="shared" si="1"/>
        <v>0</v>
      </c>
      <c r="L200" s="11">
        <f t="shared" si="2"/>
        <v>986833.333333335</v>
      </c>
    </row>
    <row r="201" spans="1:12" ht="29" x14ac:dyDescent="0.2">
      <c r="A201" s="5">
        <f t="shared" si="11"/>
        <v>194</v>
      </c>
      <c r="B201" s="39" t="s">
        <v>395</v>
      </c>
      <c r="C201" s="29" t="s">
        <v>396</v>
      </c>
      <c r="D201" s="23" t="s">
        <v>130</v>
      </c>
      <c r="E201" s="5">
        <v>3</v>
      </c>
      <c r="F201" s="9">
        <v>157733.33333333299</v>
      </c>
      <c r="G201" s="10">
        <v>0.19</v>
      </c>
      <c r="H201" s="11">
        <f t="shared" ref="H201:H264" si="12">+F201*G201</f>
        <v>29969.33333333327</v>
      </c>
      <c r="I201" s="11">
        <f t="shared" si="0"/>
        <v>187702.66666666628</v>
      </c>
      <c r="J201" s="11">
        <f t="shared" ref="J201:J264" si="13">F201*E201</f>
        <v>473199.99999999895</v>
      </c>
      <c r="K201" s="11">
        <f t="shared" si="1"/>
        <v>89907.999999999811</v>
      </c>
      <c r="L201" s="11">
        <f t="shared" si="2"/>
        <v>563107.99999999884</v>
      </c>
    </row>
    <row r="202" spans="1:12" x14ac:dyDescent="0.2">
      <c r="A202" s="5">
        <f t="shared" ref="A202:A264" si="14">+A201+1</f>
        <v>195</v>
      </c>
      <c r="B202" s="39" t="s">
        <v>397</v>
      </c>
      <c r="C202" s="29" t="s">
        <v>398</v>
      </c>
      <c r="D202" s="23" t="s">
        <v>130</v>
      </c>
      <c r="E202" s="5">
        <v>3</v>
      </c>
      <c r="F202" s="9">
        <v>274333.33333333302</v>
      </c>
      <c r="G202" s="10">
        <v>0.19</v>
      </c>
      <c r="H202" s="11">
        <f t="shared" si="12"/>
        <v>52123.333333333278</v>
      </c>
      <c r="I202" s="11">
        <f t="shared" si="0"/>
        <v>326456.66666666628</v>
      </c>
      <c r="J202" s="11">
        <f t="shared" si="13"/>
        <v>822999.99999999907</v>
      </c>
      <c r="K202" s="11">
        <f t="shared" si="1"/>
        <v>156369.99999999983</v>
      </c>
      <c r="L202" s="11">
        <f t="shared" si="2"/>
        <v>979369.99999999884</v>
      </c>
    </row>
    <row r="203" spans="1:12" ht="29" x14ac:dyDescent="0.2">
      <c r="A203" s="5">
        <f t="shared" si="14"/>
        <v>196</v>
      </c>
      <c r="B203" s="39" t="s">
        <v>399</v>
      </c>
      <c r="C203" s="29" t="s">
        <v>400</v>
      </c>
      <c r="D203" s="23" t="s">
        <v>130</v>
      </c>
      <c r="E203" s="5">
        <v>2</v>
      </c>
      <c r="F203" s="9">
        <v>401733.33333333302</v>
      </c>
      <c r="G203" s="10">
        <v>0.19</v>
      </c>
      <c r="H203" s="11">
        <f t="shared" si="12"/>
        <v>76329.33333333327</v>
      </c>
      <c r="I203" s="11">
        <f t="shared" si="0"/>
        <v>478062.66666666628</v>
      </c>
      <c r="J203" s="11">
        <f t="shared" si="13"/>
        <v>803466.66666666605</v>
      </c>
      <c r="K203" s="11">
        <f t="shared" si="1"/>
        <v>152658.66666666654</v>
      </c>
      <c r="L203" s="11">
        <f t="shared" si="2"/>
        <v>956125.33333333256</v>
      </c>
    </row>
    <row r="204" spans="1:12" ht="43" x14ac:dyDescent="0.2">
      <c r="A204" s="5">
        <f t="shared" si="14"/>
        <v>197</v>
      </c>
      <c r="B204" s="39" t="s">
        <v>401</v>
      </c>
      <c r="C204" s="29"/>
      <c r="D204" s="23" t="s">
        <v>130</v>
      </c>
      <c r="E204" s="5">
        <v>3</v>
      </c>
      <c r="F204" s="9">
        <v>101033.33333333299</v>
      </c>
      <c r="G204" s="10">
        <v>0.19</v>
      </c>
      <c r="H204" s="11">
        <f t="shared" si="12"/>
        <v>19196.33333333327</v>
      </c>
      <c r="I204" s="11">
        <f t="shared" si="0"/>
        <v>120229.66666666626</v>
      </c>
      <c r="J204" s="11">
        <f t="shared" si="13"/>
        <v>303099.99999999895</v>
      </c>
      <c r="K204" s="11">
        <f t="shared" si="1"/>
        <v>57588.999999999811</v>
      </c>
      <c r="L204" s="11">
        <f t="shared" si="2"/>
        <v>360688.99999999878</v>
      </c>
    </row>
    <row r="205" spans="1:12" ht="28" x14ac:dyDescent="0.2">
      <c r="A205" s="5">
        <f t="shared" si="14"/>
        <v>198</v>
      </c>
      <c r="B205" s="39" t="s">
        <v>402</v>
      </c>
      <c r="C205" s="29" t="s">
        <v>403</v>
      </c>
      <c r="D205" s="29" t="s">
        <v>403</v>
      </c>
      <c r="E205" s="5">
        <v>3</v>
      </c>
      <c r="F205" s="9">
        <v>1120333.33333333</v>
      </c>
      <c r="G205" s="10">
        <v>0.19</v>
      </c>
      <c r="H205" s="11">
        <f t="shared" si="12"/>
        <v>212863.3333333327</v>
      </c>
      <c r="I205" s="11">
        <f t="shared" si="0"/>
        <v>1333196.6666666628</v>
      </c>
      <c r="J205" s="11">
        <f t="shared" si="13"/>
        <v>3360999.9999999898</v>
      </c>
      <c r="K205" s="11">
        <f t="shared" si="1"/>
        <v>638589.99999999814</v>
      </c>
      <c r="L205" s="11">
        <f t="shared" si="2"/>
        <v>3999589.9999999884</v>
      </c>
    </row>
    <row r="206" spans="1:12" ht="43" x14ac:dyDescent="0.2">
      <c r="A206" s="5">
        <f t="shared" si="14"/>
        <v>199</v>
      </c>
      <c r="B206" s="39" t="s">
        <v>404</v>
      </c>
      <c r="C206" s="29"/>
      <c r="D206" s="23" t="s">
        <v>130</v>
      </c>
      <c r="E206" s="5">
        <v>1</v>
      </c>
      <c r="F206" s="9">
        <v>864133.33333333302</v>
      </c>
      <c r="G206" s="10">
        <v>0.19</v>
      </c>
      <c r="H206" s="11">
        <f t="shared" si="12"/>
        <v>164185.33333333328</v>
      </c>
      <c r="I206" s="11">
        <f t="shared" si="0"/>
        <v>1028318.6666666663</v>
      </c>
      <c r="J206" s="11">
        <f t="shared" si="13"/>
        <v>864133.33333333302</v>
      </c>
      <c r="K206" s="11">
        <f t="shared" si="1"/>
        <v>164185.33333333328</v>
      </c>
      <c r="L206" s="11">
        <f t="shared" si="2"/>
        <v>1028318.6666666663</v>
      </c>
    </row>
    <row r="207" spans="1:12" x14ac:dyDescent="0.2">
      <c r="A207" s="5">
        <f t="shared" si="14"/>
        <v>200</v>
      </c>
      <c r="B207" s="39" t="s">
        <v>405</v>
      </c>
      <c r="C207" s="29"/>
      <c r="D207" s="23" t="s">
        <v>130</v>
      </c>
      <c r="E207" s="5">
        <v>3</v>
      </c>
      <c r="F207" s="9">
        <v>1079033.33333333</v>
      </c>
      <c r="G207" s="10">
        <v>0.19</v>
      </c>
      <c r="H207" s="11">
        <f t="shared" si="12"/>
        <v>205016.3333333327</v>
      </c>
      <c r="I207" s="11">
        <f t="shared" si="0"/>
        <v>1284049.6666666628</v>
      </c>
      <c r="J207" s="11">
        <f t="shared" si="13"/>
        <v>3237099.9999999898</v>
      </c>
      <c r="K207" s="11">
        <f t="shared" si="1"/>
        <v>615048.99999999814</v>
      </c>
      <c r="L207" s="11">
        <f t="shared" si="2"/>
        <v>3852148.9999999884</v>
      </c>
    </row>
    <row r="208" spans="1:12" x14ac:dyDescent="0.2">
      <c r="A208" s="5">
        <f t="shared" si="14"/>
        <v>201</v>
      </c>
      <c r="B208" s="39" t="s">
        <v>406</v>
      </c>
      <c r="C208" s="29"/>
      <c r="D208" s="23" t="s">
        <v>130</v>
      </c>
      <c r="E208" s="5">
        <v>2</v>
      </c>
      <c r="F208" s="9">
        <v>269033.33333333302</v>
      </c>
      <c r="G208" s="10">
        <v>0.19</v>
      </c>
      <c r="H208" s="11">
        <f t="shared" si="12"/>
        <v>51116.333333333278</v>
      </c>
      <c r="I208" s="11">
        <f t="shared" si="0"/>
        <v>320149.66666666628</v>
      </c>
      <c r="J208" s="11">
        <f t="shared" si="13"/>
        <v>538066.66666666605</v>
      </c>
      <c r="K208" s="11">
        <f t="shared" si="1"/>
        <v>102232.66666666656</v>
      </c>
      <c r="L208" s="11">
        <f t="shared" si="2"/>
        <v>640299.33333333256</v>
      </c>
    </row>
    <row r="209" spans="1:12" x14ac:dyDescent="0.2">
      <c r="A209" s="5">
        <f t="shared" si="14"/>
        <v>202</v>
      </c>
      <c r="B209" s="39" t="s">
        <v>407</v>
      </c>
      <c r="C209" s="29" t="s">
        <v>408</v>
      </c>
      <c r="D209" s="23" t="s">
        <v>130</v>
      </c>
      <c r="E209" s="5">
        <v>5</v>
      </c>
      <c r="F209" s="9">
        <v>344700</v>
      </c>
      <c r="G209" s="10">
        <v>0.19</v>
      </c>
      <c r="H209" s="11">
        <f t="shared" si="12"/>
        <v>65493</v>
      </c>
      <c r="I209" s="11">
        <f t="shared" si="0"/>
        <v>410193</v>
      </c>
      <c r="J209" s="11">
        <f t="shared" si="13"/>
        <v>1723500</v>
      </c>
      <c r="K209" s="11">
        <f t="shared" si="1"/>
        <v>327465</v>
      </c>
      <c r="L209" s="11">
        <f t="shared" si="2"/>
        <v>2050965</v>
      </c>
    </row>
    <row r="210" spans="1:12" ht="29" x14ac:dyDescent="0.2">
      <c r="A210" s="5">
        <f t="shared" si="14"/>
        <v>203</v>
      </c>
      <c r="B210" s="39" t="s">
        <v>409</v>
      </c>
      <c r="C210" s="29" t="s">
        <v>410</v>
      </c>
      <c r="D210" s="23" t="s">
        <v>130</v>
      </c>
      <c r="E210" s="5">
        <v>5</v>
      </c>
      <c r="F210" s="9">
        <v>311166.66666666698</v>
      </c>
      <c r="G210" s="10">
        <v>0.19</v>
      </c>
      <c r="H210" s="11">
        <f t="shared" si="12"/>
        <v>59121.66666666673</v>
      </c>
      <c r="I210" s="11">
        <f t="shared" si="0"/>
        <v>370288.33333333372</v>
      </c>
      <c r="J210" s="11">
        <f t="shared" si="13"/>
        <v>1555833.3333333349</v>
      </c>
      <c r="K210" s="11">
        <f t="shared" si="1"/>
        <v>295608.33333333366</v>
      </c>
      <c r="L210" s="11">
        <f t="shared" si="2"/>
        <v>1851441.6666666686</v>
      </c>
    </row>
    <row r="211" spans="1:12" ht="29" x14ac:dyDescent="0.2">
      <c r="A211" s="5">
        <f t="shared" si="14"/>
        <v>204</v>
      </c>
      <c r="B211" s="39" t="s">
        <v>409</v>
      </c>
      <c r="C211" s="29" t="s">
        <v>411</v>
      </c>
      <c r="D211" s="23" t="s">
        <v>130</v>
      </c>
      <c r="E211" s="5">
        <v>5</v>
      </c>
      <c r="F211" s="9">
        <v>313700</v>
      </c>
      <c r="G211" s="10">
        <v>0.19</v>
      </c>
      <c r="H211" s="11">
        <f t="shared" si="12"/>
        <v>59603</v>
      </c>
      <c r="I211" s="11">
        <f t="shared" si="0"/>
        <v>373303</v>
      </c>
      <c r="J211" s="11">
        <f t="shared" si="13"/>
        <v>1568500</v>
      </c>
      <c r="K211" s="11">
        <f t="shared" si="1"/>
        <v>298015</v>
      </c>
      <c r="L211" s="11">
        <f t="shared" si="2"/>
        <v>1866515</v>
      </c>
    </row>
    <row r="212" spans="1:12" ht="29" x14ac:dyDescent="0.2">
      <c r="A212" s="5">
        <f t="shared" si="14"/>
        <v>205</v>
      </c>
      <c r="B212" s="39" t="s">
        <v>409</v>
      </c>
      <c r="C212" s="29" t="s">
        <v>412</v>
      </c>
      <c r="D212" s="23" t="s">
        <v>130</v>
      </c>
      <c r="E212" s="5">
        <v>5</v>
      </c>
      <c r="F212" s="9">
        <v>310766.66666666698</v>
      </c>
      <c r="G212" s="10">
        <v>0.19</v>
      </c>
      <c r="H212" s="11">
        <f t="shared" si="12"/>
        <v>59045.66666666673</v>
      </c>
      <c r="I212" s="11">
        <f t="shared" si="0"/>
        <v>369812.33333333372</v>
      </c>
      <c r="J212" s="11">
        <f t="shared" si="13"/>
        <v>1553833.3333333349</v>
      </c>
      <c r="K212" s="11">
        <f t="shared" si="1"/>
        <v>295228.33333333366</v>
      </c>
      <c r="L212" s="11">
        <f t="shared" si="2"/>
        <v>1849061.6666666686</v>
      </c>
    </row>
    <row r="213" spans="1:12" ht="29" x14ac:dyDescent="0.2">
      <c r="A213" s="5">
        <f t="shared" si="14"/>
        <v>206</v>
      </c>
      <c r="B213" s="39" t="s">
        <v>409</v>
      </c>
      <c r="C213" s="29" t="s">
        <v>413</v>
      </c>
      <c r="D213" s="23" t="s">
        <v>130</v>
      </c>
      <c r="E213" s="5">
        <v>5</v>
      </c>
      <c r="F213" s="9">
        <v>310766.66666666698</v>
      </c>
      <c r="G213" s="10">
        <v>0.19</v>
      </c>
      <c r="H213" s="11">
        <f t="shared" si="12"/>
        <v>59045.66666666673</v>
      </c>
      <c r="I213" s="11">
        <f t="shared" si="0"/>
        <v>369812.33333333372</v>
      </c>
      <c r="J213" s="11">
        <f t="shared" si="13"/>
        <v>1553833.3333333349</v>
      </c>
      <c r="K213" s="11">
        <f t="shared" si="1"/>
        <v>295228.33333333366</v>
      </c>
      <c r="L213" s="11">
        <f t="shared" si="2"/>
        <v>1849061.6666666686</v>
      </c>
    </row>
    <row r="214" spans="1:12" ht="29" x14ac:dyDescent="0.2">
      <c r="A214" s="5">
        <f t="shared" si="14"/>
        <v>207</v>
      </c>
      <c r="B214" s="39" t="s">
        <v>409</v>
      </c>
      <c r="C214" s="29" t="s">
        <v>414</v>
      </c>
      <c r="D214" s="23" t="s">
        <v>130</v>
      </c>
      <c r="E214" s="5">
        <v>5</v>
      </c>
      <c r="F214" s="9">
        <v>312100</v>
      </c>
      <c r="G214" s="10">
        <v>0.19</v>
      </c>
      <c r="H214" s="11">
        <f t="shared" si="12"/>
        <v>59299</v>
      </c>
      <c r="I214" s="11">
        <f t="shared" si="0"/>
        <v>371399</v>
      </c>
      <c r="J214" s="11">
        <f t="shared" si="13"/>
        <v>1560500</v>
      </c>
      <c r="K214" s="11">
        <f t="shared" si="1"/>
        <v>296495</v>
      </c>
      <c r="L214" s="11">
        <f t="shared" si="2"/>
        <v>1856995</v>
      </c>
    </row>
    <row r="215" spans="1:12" ht="29" x14ac:dyDescent="0.2">
      <c r="A215" s="5">
        <f t="shared" si="14"/>
        <v>208</v>
      </c>
      <c r="B215" s="39" t="s">
        <v>409</v>
      </c>
      <c r="C215" s="29" t="s">
        <v>415</v>
      </c>
      <c r="D215" s="23" t="s">
        <v>130</v>
      </c>
      <c r="E215" s="5">
        <v>5</v>
      </c>
      <c r="F215" s="9">
        <v>312100</v>
      </c>
      <c r="G215" s="10">
        <v>0.19</v>
      </c>
      <c r="H215" s="11">
        <f t="shared" si="12"/>
        <v>59299</v>
      </c>
      <c r="I215" s="11">
        <f t="shared" si="0"/>
        <v>371399</v>
      </c>
      <c r="J215" s="11">
        <f t="shared" si="13"/>
        <v>1560500</v>
      </c>
      <c r="K215" s="11">
        <f t="shared" si="1"/>
        <v>296495</v>
      </c>
      <c r="L215" s="11">
        <f t="shared" si="2"/>
        <v>1856995</v>
      </c>
    </row>
    <row r="216" spans="1:12" ht="29" x14ac:dyDescent="0.2">
      <c r="A216" s="5">
        <f t="shared" si="14"/>
        <v>209</v>
      </c>
      <c r="B216" s="39" t="s">
        <v>409</v>
      </c>
      <c r="C216" s="29" t="s">
        <v>416</v>
      </c>
      <c r="D216" s="23" t="s">
        <v>130</v>
      </c>
      <c r="E216" s="5">
        <v>5</v>
      </c>
      <c r="F216" s="9">
        <v>313566.66666666698</v>
      </c>
      <c r="G216" s="10">
        <v>0.19</v>
      </c>
      <c r="H216" s="11">
        <f t="shared" si="12"/>
        <v>59577.66666666673</v>
      </c>
      <c r="I216" s="11">
        <f t="shared" si="0"/>
        <v>373144.33333333372</v>
      </c>
      <c r="J216" s="11">
        <f t="shared" si="13"/>
        <v>1567833.3333333349</v>
      </c>
      <c r="K216" s="11">
        <f t="shared" si="1"/>
        <v>297888.33333333366</v>
      </c>
      <c r="L216" s="11">
        <f t="shared" si="2"/>
        <v>1865721.6666666686</v>
      </c>
    </row>
    <row r="217" spans="1:12" ht="29" x14ac:dyDescent="0.2">
      <c r="A217" s="5">
        <f t="shared" si="14"/>
        <v>210</v>
      </c>
      <c r="B217" s="39" t="s">
        <v>409</v>
      </c>
      <c r="C217" s="29" t="s">
        <v>417</v>
      </c>
      <c r="D217" s="23" t="s">
        <v>130</v>
      </c>
      <c r="E217" s="5">
        <v>5</v>
      </c>
      <c r="F217" s="9">
        <v>313566.66666666698</v>
      </c>
      <c r="G217" s="10">
        <v>0.19</v>
      </c>
      <c r="H217" s="11">
        <f t="shared" si="12"/>
        <v>59577.66666666673</v>
      </c>
      <c r="I217" s="11">
        <f t="shared" si="0"/>
        <v>373144.33333333372</v>
      </c>
      <c r="J217" s="11">
        <f t="shared" si="13"/>
        <v>1567833.3333333349</v>
      </c>
      <c r="K217" s="11">
        <f t="shared" si="1"/>
        <v>297888.33333333366</v>
      </c>
      <c r="L217" s="11">
        <f t="shared" si="2"/>
        <v>1865721.6666666686</v>
      </c>
    </row>
    <row r="218" spans="1:12" ht="29" x14ac:dyDescent="0.2">
      <c r="A218" s="5">
        <f t="shared" si="14"/>
        <v>211</v>
      </c>
      <c r="B218" s="39" t="s">
        <v>418</v>
      </c>
      <c r="C218" s="29" t="s">
        <v>419</v>
      </c>
      <c r="D218" s="23" t="s">
        <v>420</v>
      </c>
      <c r="E218" s="5">
        <v>10</v>
      </c>
      <c r="F218" s="9">
        <v>22166.666666666701</v>
      </c>
      <c r="G218" s="10">
        <v>0</v>
      </c>
      <c r="H218" s="11">
        <f t="shared" si="12"/>
        <v>0</v>
      </c>
      <c r="I218" s="11">
        <f t="shared" si="0"/>
        <v>22166.666666666701</v>
      </c>
      <c r="J218" s="11">
        <f t="shared" si="13"/>
        <v>221666.66666666701</v>
      </c>
      <c r="K218" s="11">
        <f t="shared" si="1"/>
        <v>0</v>
      </c>
      <c r="L218" s="11">
        <f t="shared" si="2"/>
        <v>221666.66666666701</v>
      </c>
    </row>
    <row r="219" spans="1:12" ht="29" x14ac:dyDescent="0.2">
      <c r="A219" s="5">
        <f t="shared" si="14"/>
        <v>212</v>
      </c>
      <c r="B219" s="39" t="s">
        <v>418</v>
      </c>
      <c r="C219" s="29" t="s">
        <v>421</v>
      </c>
      <c r="D219" s="23" t="s">
        <v>420</v>
      </c>
      <c r="E219" s="5">
        <v>10</v>
      </c>
      <c r="F219" s="9">
        <v>26166.666666666701</v>
      </c>
      <c r="G219" s="10">
        <v>0</v>
      </c>
      <c r="H219" s="11">
        <f t="shared" si="12"/>
        <v>0</v>
      </c>
      <c r="I219" s="11">
        <f t="shared" si="0"/>
        <v>26166.666666666701</v>
      </c>
      <c r="J219" s="11">
        <f t="shared" si="13"/>
        <v>261666.66666666701</v>
      </c>
      <c r="K219" s="11">
        <f t="shared" si="1"/>
        <v>0</v>
      </c>
      <c r="L219" s="11">
        <f t="shared" si="2"/>
        <v>261666.66666666701</v>
      </c>
    </row>
    <row r="220" spans="1:12" ht="56" x14ac:dyDescent="0.2">
      <c r="A220" s="5">
        <f t="shared" si="14"/>
        <v>213</v>
      </c>
      <c r="B220" s="39" t="s">
        <v>422</v>
      </c>
      <c r="C220" s="29" t="s">
        <v>423</v>
      </c>
      <c r="D220" s="23" t="s">
        <v>424</v>
      </c>
      <c r="E220" s="5">
        <v>60</v>
      </c>
      <c r="F220" s="9">
        <v>61366.666666666701</v>
      </c>
      <c r="G220" s="10">
        <v>0</v>
      </c>
      <c r="H220" s="11">
        <f t="shared" si="12"/>
        <v>0</v>
      </c>
      <c r="I220" s="11">
        <f t="shared" si="0"/>
        <v>61366.666666666701</v>
      </c>
      <c r="J220" s="11">
        <f t="shared" si="13"/>
        <v>3682000.0000000019</v>
      </c>
      <c r="K220" s="11">
        <f t="shared" si="1"/>
        <v>0</v>
      </c>
      <c r="L220" s="11">
        <f t="shared" si="2"/>
        <v>3682000.0000000019</v>
      </c>
    </row>
    <row r="221" spans="1:12" x14ac:dyDescent="0.2">
      <c r="A221" s="5">
        <f t="shared" si="14"/>
        <v>214</v>
      </c>
      <c r="B221" s="39" t="s">
        <v>425</v>
      </c>
      <c r="C221" s="29" t="s">
        <v>426</v>
      </c>
      <c r="D221" s="23" t="s">
        <v>130</v>
      </c>
      <c r="E221" s="5">
        <v>10</v>
      </c>
      <c r="F221" s="9">
        <v>88300</v>
      </c>
      <c r="G221" s="10">
        <v>0</v>
      </c>
      <c r="H221" s="11">
        <f t="shared" si="12"/>
        <v>0</v>
      </c>
      <c r="I221" s="11">
        <f t="shared" si="0"/>
        <v>88300</v>
      </c>
      <c r="J221" s="11">
        <f t="shared" si="13"/>
        <v>883000</v>
      </c>
      <c r="K221" s="11">
        <f t="shared" si="1"/>
        <v>0</v>
      </c>
      <c r="L221" s="11">
        <f t="shared" si="2"/>
        <v>883000</v>
      </c>
    </row>
    <row r="222" spans="1:12" ht="43" x14ac:dyDescent="0.2">
      <c r="A222" s="5">
        <f t="shared" si="14"/>
        <v>215</v>
      </c>
      <c r="B222" s="39" t="s">
        <v>427</v>
      </c>
      <c r="C222" s="40">
        <v>0.01</v>
      </c>
      <c r="D222" s="23" t="s">
        <v>428</v>
      </c>
      <c r="E222" s="5">
        <v>20</v>
      </c>
      <c r="F222" s="9">
        <v>60033.333333333299</v>
      </c>
      <c r="G222" s="10">
        <v>0</v>
      </c>
      <c r="H222" s="11">
        <f t="shared" si="12"/>
        <v>0</v>
      </c>
      <c r="I222" s="11">
        <f t="shared" si="0"/>
        <v>60033.333333333299</v>
      </c>
      <c r="J222" s="11">
        <f t="shared" si="13"/>
        <v>1200666.666666666</v>
      </c>
      <c r="K222" s="11">
        <f t="shared" si="1"/>
        <v>0</v>
      </c>
      <c r="L222" s="11">
        <f t="shared" si="2"/>
        <v>1200666.666666666</v>
      </c>
    </row>
    <row r="223" spans="1:12" ht="29" x14ac:dyDescent="0.2">
      <c r="A223" s="5">
        <f t="shared" si="14"/>
        <v>216</v>
      </c>
      <c r="B223" s="39" t="s">
        <v>429</v>
      </c>
      <c r="C223" s="40" t="s">
        <v>430</v>
      </c>
      <c r="D223" s="23" t="s">
        <v>130</v>
      </c>
      <c r="E223" s="5">
        <v>20</v>
      </c>
      <c r="F223" s="9">
        <v>39133.333333333299</v>
      </c>
      <c r="G223" s="10">
        <v>0</v>
      </c>
      <c r="H223" s="11">
        <f t="shared" si="12"/>
        <v>0</v>
      </c>
      <c r="I223" s="11">
        <f t="shared" si="0"/>
        <v>39133.333333333299</v>
      </c>
      <c r="J223" s="11">
        <f t="shared" si="13"/>
        <v>782666.66666666605</v>
      </c>
      <c r="K223" s="11">
        <f t="shared" si="1"/>
        <v>0</v>
      </c>
      <c r="L223" s="11">
        <f t="shared" si="2"/>
        <v>782666.66666666605</v>
      </c>
    </row>
    <row r="224" spans="1:12" ht="28" x14ac:dyDescent="0.2">
      <c r="A224" s="5">
        <f t="shared" si="14"/>
        <v>217</v>
      </c>
      <c r="B224" s="39" t="s">
        <v>431</v>
      </c>
      <c r="C224" s="40" t="s">
        <v>432</v>
      </c>
      <c r="D224" s="23" t="s">
        <v>433</v>
      </c>
      <c r="E224" s="5">
        <v>60</v>
      </c>
      <c r="F224" s="9">
        <v>42633.333333333299</v>
      </c>
      <c r="G224" s="10">
        <v>0</v>
      </c>
      <c r="H224" s="11">
        <f t="shared" si="12"/>
        <v>0</v>
      </c>
      <c r="I224" s="11">
        <f t="shared" si="0"/>
        <v>42633.333333333299</v>
      </c>
      <c r="J224" s="11">
        <f t="shared" si="13"/>
        <v>2557999.9999999981</v>
      </c>
      <c r="K224" s="11">
        <f t="shared" si="1"/>
        <v>0</v>
      </c>
      <c r="L224" s="11">
        <f t="shared" si="2"/>
        <v>2557999.9999999981</v>
      </c>
    </row>
    <row r="225" spans="1:12" ht="28" x14ac:dyDescent="0.2">
      <c r="A225" s="5">
        <f t="shared" si="14"/>
        <v>218</v>
      </c>
      <c r="B225" s="39" t="s">
        <v>434</v>
      </c>
      <c r="C225" s="40" t="s">
        <v>432</v>
      </c>
      <c r="D225" s="23" t="s">
        <v>433</v>
      </c>
      <c r="E225" s="5">
        <v>60</v>
      </c>
      <c r="F225" s="9">
        <v>53166.666666666701</v>
      </c>
      <c r="G225" s="10">
        <v>0</v>
      </c>
      <c r="H225" s="11">
        <f t="shared" si="12"/>
        <v>0</v>
      </c>
      <c r="I225" s="11">
        <f t="shared" si="0"/>
        <v>53166.666666666701</v>
      </c>
      <c r="J225" s="11">
        <f t="shared" si="13"/>
        <v>3190000.0000000019</v>
      </c>
      <c r="K225" s="11">
        <f t="shared" si="1"/>
        <v>0</v>
      </c>
      <c r="L225" s="11">
        <f t="shared" si="2"/>
        <v>3190000.0000000019</v>
      </c>
    </row>
    <row r="226" spans="1:12" ht="43" x14ac:dyDescent="0.2">
      <c r="A226" s="5">
        <f t="shared" si="14"/>
        <v>219</v>
      </c>
      <c r="B226" s="39" t="s">
        <v>435</v>
      </c>
      <c r="C226" s="40"/>
      <c r="D226" s="23" t="s">
        <v>436</v>
      </c>
      <c r="E226" s="5">
        <v>12</v>
      </c>
      <c r="F226" s="9">
        <v>356666.66666666698</v>
      </c>
      <c r="G226" s="10">
        <v>0</v>
      </c>
      <c r="H226" s="11">
        <f t="shared" si="12"/>
        <v>0</v>
      </c>
      <c r="I226" s="11">
        <f t="shared" si="0"/>
        <v>356666.66666666698</v>
      </c>
      <c r="J226" s="11">
        <f t="shared" si="13"/>
        <v>4280000.0000000037</v>
      </c>
      <c r="K226" s="11">
        <f t="shared" si="1"/>
        <v>0</v>
      </c>
      <c r="L226" s="11">
        <f t="shared" si="2"/>
        <v>4280000.0000000037</v>
      </c>
    </row>
    <row r="227" spans="1:12" ht="43" x14ac:dyDescent="0.2">
      <c r="A227" s="5">
        <f t="shared" si="14"/>
        <v>220</v>
      </c>
      <c r="B227" s="39" t="s">
        <v>437</v>
      </c>
      <c r="C227" s="40"/>
      <c r="D227" s="23" t="s">
        <v>436</v>
      </c>
      <c r="E227" s="5">
        <v>12</v>
      </c>
      <c r="F227" s="9">
        <v>428366.66666666698</v>
      </c>
      <c r="G227" s="10">
        <v>0</v>
      </c>
      <c r="H227" s="11">
        <f t="shared" si="12"/>
        <v>0</v>
      </c>
      <c r="I227" s="11">
        <f t="shared" si="0"/>
        <v>428366.66666666698</v>
      </c>
      <c r="J227" s="11">
        <f t="shared" si="13"/>
        <v>5140400.0000000037</v>
      </c>
      <c r="K227" s="11">
        <f t="shared" si="1"/>
        <v>0</v>
      </c>
      <c r="L227" s="11">
        <f t="shared" si="2"/>
        <v>5140400.0000000037</v>
      </c>
    </row>
    <row r="228" spans="1:12" ht="71" x14ac:dyDescent="0.2">
      <c r="A228" s="5">
        <f t="shared" si="14"/>
        <v>221</v>
      </c>
      <c r="B228" s="39" t="s">
        <v>438</v>
      </c>
      <c r="C228" s="40"/>
      <c r="D228" s="23" t="s">
        <v>439</v>
      </c>
      <c r="E228" s="5">
        <v>50</v>
      </c>
      <c r="F228" s="9">
        <v>67333.333333333299</v>
      </c>
      <c r="G228" s="10">
        <v>0</v>
      </c>
      <c r="H228" s="11">
        <f t="shared" si="12"/>
        <v>0</v>
      </c>
      <c r="I228" s="11">
        <f t="shared" si="0"/>
        <v>67333.333333333299</v>
      </c>
      <c r="J228" s="11">
        <f t="shared" si="13"/>
        <v>3366666.6666666651</v>
      </c>
      <c r="K228" s="11">
        <f t="shared" si="1"/>
        <v>0</v>
      </c>
      <c r="L228" s="11">
        <f t="shared" si="2"/>
        <v>3366666.6666666651</v>
      </c>
    </row>
    <row r="229" spans="1:12" ht="57" x14ac:dyDescent="0.2">
      <c r="A229" s="5">
        <f t="shared" si="14"/>
        <v>222</v>
      </c>
      <c r="B229" s="39" t="s">
        <v>440</v>
      </c>
      <c r="C229" s="40"/>
      <c r="D229" s="23" t="s">
        <v>441</v>
      </c>
      <c r="E229" s="5">
        <v>50</v>
      </c>
      <c r="F229" s="9">
        <v>55666.666666666701</v>
      </c>
      <c r="G229" s="10">
        <v>0</v>
      </c>
      <c r="H229" s="11">
        <f t="shared" si="12"/>
        <v>0</v>
      </c>
      <c r="I229" s="11">
        <f t="shared" si="0"/>
        <v>55666.666666666701</v>
      </c>
      <c r="J229" s="11">
        <f t="shared" si="13"/>
        <v>2783333.3333333349</v>
      </c>
      <c r="K229" s="11">
        <f t="shared" si="1"/>
        <v>0</v>
      </c>
      <c r="L229" s="11">
        <f t="shared" si="2"/>
        <v>2783333.3333333349</v>
      </c>
    </row>
    <row r="230" spans="1:12" x14ac:dyDescent="0.2">
      <c r="A230" s="5">
        <f t="shared" si="14"/>
        <v>223</v>
      </c>
      <c r="B230" s="39" t="s">
        <v>442</v>
      </c>
      <c r="C230" s="40" t="s">
        <v>443</v>
      </c>
      <c r="D230" s="23" t="s">
        <v>444</v>
      </c>
      <c r="E230" s="5">
        <v>20</v>
      </c>
      <c r="F230" s="9">
        <v>76333.333333333299</v>
      </c>
      <c r="G230" s="10">
        <v>0</v>
      </c>
      <c r="H230" s="11">
        <f t="shared" si="12"/>
        <v>0</v>
      </c>
      <c r="I230" s="11">
        <f t="shared" si="0"/>
        <v>76333.333333333299</v>
      </c>
      <c r="J230" s="11">
        <f t="shared" si="13"/>
        <v>1526666.666666666</v>
      </c>
      <c r="K230" s="11">
        <f t="shared" si="1"/>
        <v>0</v>
      </c>
      <c r="L230" s="11">
        <f t="shared" si="2"/>
        <v>1526666.666666666</v>
      </c>
    </row>
    <row r="231" spans="1:12" ht="28" x14ac:dyDescent="0.2">
      <c r="A231" s="5">
        <f t="shared" si="14"/>
        <v>224</v>
      </c>
      <c r="B231" s="43" t="s">
        <v>445</v>
      </c>
      <c r="C231" s="29" t="s">
        <v>446</v>
      </c>
      <c r="D231" s="23" t="s">
        <v>447</v>
      </c>
      <c r="E231" s="5">
        <v>3</v>
      </c>
      <c r="F231" s="9">
        <v>90020</v>
      </c>
      <c r="G231" s="10">
        <v>0</v>
      </c>
      <c r="H231" s="11">
        <f t="shared" si="12"/>
        <v>0</v>
      </c>
      <c r="I231" s="11">
        <f t="shared" si="0"/>
        <v>90020</v>
      </c>
      <c r="J231" s="11">
        <f t="shared" si="13"/>
        <v>270060</v>
      </c>
      <c r="K231" s="11">
        <f t="shared" si="1"/>
        <v>0</v>
      </c>
      <c r="L231" s="11">
        <f t="shared" si="2"/>
        <v>270060</v>
      </c>
    </row>
    <row r="232" spans="1:12" ht="29" x14ac:dyDescent="0.2">
      <c r="A232" s="5">
        <f t="shared" si="14"/>
        <v>225</v>
      </c>
      <c r="B232" s="39" t="s">
        <v>448</v>
      </c>
      <c r="C232" s="29" t="s">
        <v>449</v>
      </c>
      <c r="D232" s="23" t="s">
        <v>450</v>
      </c>
      <c r="E232" s="5">
        <v>10</v>
      </c>
      <c r="F232" s="9">
        <v>71366.666666666701</v>
      </c>
      <c r="G232" s="10">
        <v>0</v>
      </c>
      <c r="H232" s="11">
        <f t="shared" si="12"/>
        <v>0</v>
      </c>
      <c r="I232" s="11">
        <f t="shared" si="0"/>
        <v>71366.666666666701</v>
      </c>
      <c r="J232" s="11">
        <f t="shared" si="13"/>
        <v>713666.66666666698</v>
      </c>
      <c r="K232" s="11">
        <f t="shared" si="1"/>
        <v>0</v>
      </c>
      <c r="L232" s="11">
        <f t="shared" si="2"/>
        <v>713666.66666666698</v>
      </c>
    </row>
    <row r="233" spans="1:12" x14ac:dyDescent="0.2">
      <c r="A233" s="5">
        <f t="shared" si="14"/>
        <v>226</v>
      </c>
      <c r="B233" s="39" t="s">
        <v>451</v>
      </c>
      <c r="C233" s="29" t="s">
        <v>452</v>
      </c>
      <c r="D233" s="23" t="s">
        <v>130</v>
      </c>
      <c r="E233" s="5">
        <v>7</v>
      </c>
      <c r="F233" s="9">
        <v>137433.33333333299</v>
      </c>
      <c r="G233" s="10">
        <v>0</v>
      </c>
      <c r="H233" s="11">
        <f t="shared" si="12"/>
        <v>0</v>
      </c>
      <c r="I233" s="11">
        <f t="shared" si="0"/>
        <v>137433.33333333299</v>
      </c>
      <c r="J233" s="11">
        <f t="shared" si="13"/>
        <v>962033.33333333093</v>
      </c>
      <c r="K233" s="11">
        <f t="shared" si="1"/>
        <v>0</v>
      </c>
      <c r="L233" s="11">
        <f t="shared" si="2"/>
        <v>962033.33333333093</v>
      </c>
    </row>
    <row r="234" spans="1:12" ht="267" x14ac:dyDescent="0.2">
      <c r="A234" s="5">
        <f t="shared" si="14"/>
        <v>227</v>
      </c>
      <c r="B234" s="44" t="s">
        <v>453</v>
      </c>
      <c r="C234" s="29"/>
      <c r="D234" s="23" t="s">
        <v>454</v>
      </c>
      <c r="E234" s="5">
        <v>7</v>
      </c>
      <c r="F234" s="9">
        <v>86333.333333333299</v>
      </c>
      <c r="G234" s="10">
        <v>0</v>
      </c>
      <c r="H234" s="11">
        <f t="shared" si="12"/>
        <v>0</v>
      </c>
      <c r="I234" s="11">
        <f t="shared" si="0"/>
        <v>86333.333333333299</v>
      </c>
      <c r="J234" s="11">
        <f t="shared" si="13"/>
        <v>604333.33333333314</v>
      </c>
      <c r="K234" s="11">
        <f t="shared" si="1"/>
        <v>0</v>
      </c>
      <c r="L234" s="11">
        <f t="shared" si="2"/>
        <v>604333.33333333314</v>
      </c>
    </row>
    <row r="235" spans="1:12" x14ac:dyDescent="0.2">
      <c r="A235" s="5">
        <f t="shared" si="14"/>
        <v>228</v>
      </c>
      <c r="B235" s="39" t="s">
        <v>455</v>
      </c>
      <c r="C235" s="29"/>
      <c r="D235" s="23" t="s">
        <v>456</v>
      </c>
      <c r="E235" s="5">
        <v>7</v>
      </c>
      <c r="F235" s="9">
        <v>129800</v>
      </c>
      <c r="G235" s="10">
        <v>0</v>
      </c>
      <c r="H235" s="11">
        <f t="shared" si="12"/>
        <v>0</v>
      </c>
      <c r="I235" s="11">
        <f t="shared" si="0"/>
        <v>129800</v>
      </c>
      <c r="J235" s="11">
        <f t="shared" si="13"/>
        <v>908600</v>
      </c>
      <c r="K235" s="11">
        <f t="shared" si="1"/>
        <v>0</v>
      </c>
      <c r="L235" s="11">
        <f t="shared" si="2"/>
        <v>908600</v>
      </c>
    </row>
    <row r="236" spans="1:12" ht="113" x14ac:dyDescent="0.2">
      <c r="A236" s="5">
        <f t="shared" si="14"/>
        <v>229</v>
      </c>
      <c r="B236" s="44" t="s">
        <v>457</v>
      </c>
      <c r="C236" s="29"/>
      <c r="D236" s="23" t="s">
        <v>456</v>
      </c>
      <c r="E236" s="5">
        <v>7</v>
      </c>
      <c r="F236" s="9">
        <v>102666.66666666701</v>
      </c>
      <c r="G236" s="10">
        <v>0</v>
      </c>
      <c r="H236" s="11">
        <f t="shared" si="12"/>
        <v>0</v>
      </c>
      <c r="I236" s="11">
        <f t="shared" si="0"/>
        <v>102666.66666666701</v>
      </c>
      <c r="J236" s="11">
        <f t="shared" si="13"/>
        <v>718666.66666666907</v>
      </c>
      <c r="K236" s="11">
        <f t="shared" si="1"/>
        <v>0</v>
      </c>
      <c r="L236" s="11">
        <f t="shared" si="2"/>
        <v>718666.66666666907</v>
      </c>
    </row>
    <row r="237" spans="1:12" ht="183" x14ac:dyDescent="0.2">
      <c r="A237" s="5">
        <f t="shared" si="14"/>
        <v>230</v>
      </c>
      <c r="B237" s="45" t="s">
        <v>458</v>
      </c>
      <c r="C237" s="29"/>
      <c r="D237" s="23" t="s">
        <v>459</v>
      </c>
      <c r="E237" s="5">
        <v>7</v>
      </c>
      <c r="F237" s="9">
        <v>311000</v>
      </c>
      <c r="G237" s="10">
        <v>0</v>
      </c>
      <c r="H237" s="11">
        <f t="shared" si="12"/>
        <v>0</v>
      </c>
      <c r="I237" s="46">
        <f t="shared" si="0"/>
        <v>311000</v>
      </c>
      <c r="J237" s="11">
        <f t="shared" si="13"/>
        <v>2177000</v>
      </c>
      <c r="K237" s="11">
        <f t="shared" si="1"/>
        <v>0</v>
      </c>
      <c r="L237" s="11">
        <f t="shared" si="2"/>
        <v>2177000</v>
      </c>
    </row>
    <row r="238" spans="1:12" ht="29" x14ac:dyDescent="0.2">
      <c r="A238" s="5">
        <f t="shared" si="14"/>
        <v>231</v>
      </c>
      <c r="B238" s="45" t="s">
        <v>460</v>
      </c>
      <c r="C238" s="29"/>
      <c r="D238" s="23" t="s">
        <v>461</v>
      </c>
      <c r="E238" s="5">
        <v>50</v>
      </c>
      <c r="F238" s="9">
        <v>30600</v>
      </c>
      <c r="G238" s="10">
        <v>0.19</v>
      </c>
      <c r="H238" s="11">
        <f t="shared" si="12"/>
        <v>5814</v>
      </c>
      <c r="I238" s="46">
        <f t="shared" si="0"/>
        <v>36414</v>
      </c>
      <c r="J238" s="11">
        <f t="shared" si="13"/>
        <v>1530000</v>
      </c>
      <c r="K238" s="11">
        <f t="shared" si="1"/>
        <v>290700</v>
      </c>
      <c r="L238" s="11">
        <f t="shared" si="2"/>
        <v>1820700</v>
      </c>
    </row>
    <row r="239" spans="1:12" ht="43" x14ac:dyDescent="0.2">
      <c r="A239" s="5">
        <f t="shared" si="14"/>
        <v>232</v>
      </c>
      <c r="B239" s="45" t="s">
        <v>462</v>
      </c>
      <c r="C239" s="29" t="s">
        <v>463</v>
      </c>
      <c r="D239" s="23" t="s">
        <v>464</v>
      </c>
      <c r="E239" s="5">
        <v>50</v>
      </c>
      <c r="F239" s="9">
        <v>64033.333333333299</v>
      </c>
      <c r="G239" s="10">
        <v>0.19</v>
      </c>
      <c r="H239" s="11">
        <f t="shared" si="12"/>
        <v>12166.333333333327</v>
      </c>
      <c r="I239" s="11">
        <f t="shared" si="0"/>
        <v>76199.666666666628</v>
      </c>
      <c r="J239" s="11">
        <f t="shared" si="13"/>
        <v>3201666.6666666651</v>
      </c>
      <c r="K239" s="11">
        <f t="shared" si="1"/>
        <v>608316.66666666628</v>
      </c>
      <c r="L239" s="11">
        <f t="shared" si="2"/>
        <v>3809983.3333333312</v>
      </c>
    </row>
    <row r="240" spans="1:12" ht="43" x14ac:dyDescent="0.2">
      <c r="A240" s="5">
        <f t="shared" si="14"/>
        <v>233</v>
      </c>
      <c r="B240" s="45" t="s">
        <v>462</v>
      </c>
      <c r="C240" s="29" t="s">
        <v>465</v>
      </c>
      <c r="D240" s="23" t="s">
        <v>466</v>
      </c>
      <c r="E240" s="5">
        <v>50</v>
      </c>
      <c r="F240" s="9">
        <v>69100</v>
      </c>
      <c r="G240" s="10">
        <v>0.19</v>
      </c>
      <c r="H240" s="11">
        <f t="shared" si="12"/>
        <v>13129</v>
      </c>
      <c r="I240" s="11">
        <f t="shared" si="0"/>
        <v>82229</v>
      </c>
      <c r="J240" s="11">
        <f t="shared" si="13"/>
        <v>3455000</v>
      </c>
      <c r="K240" s="11">
        <f t="shared" si="1"/>
        <v>656450</v>
      </c>
      <c r="L240" s="11">
        <f t="shared" si="2"/>
        <v>4111450</v>
      </c>
    </row>
    <row r="241" spans="1:12" ht="43" x14ac:dyDescent="0.2">
      <c r="A241" s="5">
        <f t="shared" si="14"/>
        <v>234</v>
      </c>
      <c r="B241" s="45" t="s">
        <v>462</v>
      </c>
      <c r="C241" s="29" t="s">
        <v>467</v>
      </c>
      <c r="D241" s="23" t="s">
        <v>466</v>
      </c>
      <c r="E241" s="5">
        <v>50</v>
      </c>
      <c r="F241" s="9">
        <v>74200</v>
      </c>
      <c r="G241" s="10">
        <v>0.19</v>
      </c>
      <c r="H241" s="11">
        <f t="shared" si="12"/>
        <v>14098</v>
      </c>
      <c r="I241" s="11">
        <f t="shared" si="0"/>
        <v>88298</v>
      </c>
      <c r="J241" s="11">
        <f t="shared" si="13"/>
        <v>3710000</v>
      </c>
      <c r="K241" s="11">
        <f t="shared" si="1"/>
        <v>704900</v>
      </c>
      <c r="L241" s="11">
        <f t="shared" si="2"/>
        <v>4414900</v>
      </c>
    </row>
    <row r="242" spans="1:12" ht="43" x14ac:dyDescent="0.2">
      <c r="A242" s="5">
        <f t="shared" si="14"/>
        <v>235</v>
      </c>
      <c r="B242" s="45" t="s">
        <v>462</v>
      </c>
      <c r="C242" s="29" t="s">
        <v>468</v>
      </c>
      <c r="D242" s="23" t="s">
        <v>466</v>
      </c>
      <c r="E242" s="5">
        <v>50</v>
      </c>
      <c r="F242" s="9">
        <v>88700</v>
      </c>
      <c r="G242" s="10">
        <v>0.19</v>
      </c>
      <c r="H242" s="11">
        <f t="shared" si="12"/>
        <v>16853</v>
      </c>
      <c r="I242" s="46">
        <f t="shared" si="0"/>
        <v>105553</v>
      </c>
      <c r="J242" s="11">
        <f t="shared" si="13"/>
        <v>4435000</v>
      </c>
      <c r="K242" s="11">
        <f t="shared" si="1"/>
        <v>842650</v>
      </c>
      <c r="L242" s="11">
        <f t="shared" si="2"/>
        <v>5277650</v>
      </c>
    </row>
    <row r="243" spans="1:12" x14ac:dyDescent="0.2">
      <c r="A243" s="5">
        <f t="shared" si="14"/>
        <v>236</v>
      </c>
      <c r="B243" s="45" t="s">
        <v>469</v>
      </c>
      <c r="C243" s="29" t="s">
        <v>172</v>
      </c>
      <c r="D243" s="23" t="s">
        <v>130</v>
      </c>
      <c r="E243" s="5">
        <v>51</v>
      </c>
      <c r="F243" s="9">
        <v>103133.33333333299</v>
      </c>
      <c r="G243" s="10">
        <v>0</v>
      </c>
      <c r="H243" s="11">
        <f t="shared" si="12"/>
        <v>0</v>
      </c>
      <c r="I243" s="11">
        <f t="shared" si="0"/>
        <v>103133.33333333299</v>
      </c>
      <c r="J243" s="11">
        <f t="shared" si="13"/>
        <v>5259799.9999999823</v>
      </c>
      <c r="K243" s="11">
        <f t="shared" si="1"/>
        <v>0</v>
      </c>
      <c r="L243" s="11">
        <f t="shared" si="2"/>
        <v>5259799.9999999823</v>
      </c>
    </row>
    <row r="244" spans="1:12" x14ac:dyDescent="0.2">
      <c r="A244" s="5">
        <f t="shared" si="14"/>
        <v>237</v>
      </c>
      <c r="B244" s="45" t="s">
        <v>469</v>
      </c>
      <c r="C244" s="29" t="s">
        <v>470</v>
      </c>
      <c r="D244" s="23" t="s">
        <v>130</v>
      </c>
      <c r="E244" s="5">
        <v>50</v>
      </c>
      <c r="F244" s="9">
        <v>97233.333333333299</v>
      </c>
      <c r="G244" s="10">
        <v>0</v>
      </c>
      <c r="H244" s="11">
        <f t="shared" si="12"/>
        <v>0</v>
      </c>
      <c r="I244" s="11">
        <f t="shared" si="0"/>
        <v>97233.333333333299</v>
      </c>
      <c r="J244" s="11">
        <f t="shared" si="13"/>
        <v>4861666.6666666651</v>
      </c>
      <c r="K244" s="11">
        <f t="shared" si="1"/>
        <v>0</v>
      </c>
      <c r="L244" s="11">
        <f t="shared" si="2"/>
        <v>4861666.6666666651</v>
      </c>
    </row>
    <row r="245" spans="1:12" x14ac:dyDescent="0.2">
      <c r="A245" s="5">
        <f t="shared" si="14"/>
        <v>238</v>
      </c>
      <c r="B245" s="45" t="s">
        <v>469</v>
      </c>
      <c r="C245" s="29" t="s">
        <v>471</v>
      </c>
      <c r="D245" s="23" t="s">
        <v>130</v>
      </c>
      <c r="E245" s="5">
        <v>51</v>
      </c>
      <c r="F245" s="9">
        <v>92700</v>
      </c>
      <c r="G245" s="10">
        <v>0</v>
      </c>
      <c r="H245" s="11">
        <f t="shared" si="12"/>
        <v>0</v>
      </c>
      <c r="I245" s="11">
        <f t="shared" si="0"/>
        <v>92700</v>
      </c>
      <c r="J245" s="11">
        <f t="shared" si="13"/>
        <v>4727700</v>
      </c>
      <c r="K245" s="11">
        <f t="shared" si="1"/>
        <v>0</v>
      </c>
      <c r="L245" s="11">
        <f t="shared" si="2"/>
        <v>4727700</v>
      </c>
    </row>
    <row r="246" spans="1:12" x14ac:dyDescent="0.2">
      <c r="A246" s="5">
        <f t="shared" si="14"/>
        <v>239</v>
      </c>
      <c r="B246" s="45" t="s">
        <v>472</v>
      </c>
      <c r="C246" s="29" t="s">
        <v>473</v>
      </c>
      <c r="D246" s="23" t="s">
        <v>474</v>
      </c>
      <c r="E246" s="5">
        <v>30</v>
      </c>
      <c r="F246" s="9">
        <v>64433.333333333299</v>
      </c>
      <c r="G246" s="10">
        <v>0</v>
      </c>
      <c r="H246" s="11">
        <f t="shared" si="12"/>
        <v>0</v>
      </c>
      <c r="I246" s="11">
        <f t="shared" si="0"/>
        <v>64433.333333333299</v>
      </c>
      <c r="J246" s="11">
        <f t="shared" si="13"/>
        <v>1932999.9999999991</v>
      </c>
      <c r="K246" s="11">
        <f t="shared" si="1"/>
        <v>0</v>
      </c>
      <c r="L246" s="11">
        <f t="shared" si="2"/>
        <v>1932999.9999999991</v>
      </c>
    </row>
    <row r="247" spans="1:12" x14ac:dyDescent="0.2">
      <c r="A247" s="5">
        <f t="shared" si="14"/>
        <v>240</v>
      </c>
      <c r="B247" s="47" t="s">
        <v>475</v>
      </c>
      <c r="C247" s="40">
        <v>0.04</v>
      </c>
      <c r="D247" s="23" t="s">
        <v>252</v>
      </c>
      <c r="E247" s="5">
        <v>50</v>
      </c>
      <c r="F247" s="9">
        <v>79133.333333333299</v>
      </c>
      <c r="G247" s="10">
        <v>0</v>
      </c>
      <c r="H247" s="11">
        <f t="shared" si="12"/>
        <v>0</v>
      </c>
      <c r="I247" s="11">
        <f t="shared" si="0"/>
        <v>79133.333333333299</v>
      </c>
      <c r="J247" s="11">
        <f t="shared" si="13"/>
        <v>3956666.6666666651</v>
      </c>
      <c r="K247" s="11">
        <f t="shared" si="1"/>
        <v>0</v>
      </c>
      <c r="L247" s="11">
        <f t="shared" si="2"/>
        <v>3956666.6666666651</v>
      </c>
    </row>
    <row r="248" spans="1:12" ht="28" x14ac:dyDescent="0.2">
      <c r="A248" s="5">
        <f t="shared" si="14"/>
        <v>241</v>
      </c>
      <c r="B248" s="48" t="s">
        <v>476</v>
      </c>
      <c r="C248" s="40" t="s">
        <v>270</v>
      </c>
      <c r="D248" s="23" t="s">
        <v>477</v>
      </c>
      <c r="E248" s="5">
        <v>10</v>
      </c>
      <c r="F248" s="9">
        <v>427833.33333333302</v>
      </c>
      <c r="G248" s="10">
        <v>0</v>
      </c>
      <c r="H248" s="11">
        <f t="shared" si="12"/>
        <v>0</v>
      </c>
      <c r="I248" s="11">
        <f t="shared" si="0"/>
        <v>427833.33333333302</v>
      </c>
      <c r="J248" s="11">
        <f t="shared" si="13"/>
        <v>4278333.3333333302</v>
      </c>
      <c r="K248" s="11">
        <f t="shared" si="1"/>
        <v>0</v>
      </c>
      <c r="L248" s="11">
        <f t="shared" si="2"/>
        <v>4278333.3333333302</v>
      </c>
    </row>
    <row r="249" spans="1:12" ht="28" x14ac:dyDescent="0.2">
      <c r="A249" s="5">
        <f t="shared" si="14"/>
        <v>242</v>
      </c>
      <c r="B249" s="47" t="s">
        <v>478</v>
      </c>
      <c r="C249" s="40" t="s">
        <v>479</v>
      </c>
      <c r="D249" s="23" t="s">
        <v>480</v>
      </c>
      <c r="E249" s="5">
        <v>20</v>
      </c>
      <c r="F249" s="9">
        <v>85900</v>
      </c>
      <c r="G249" s="10">
        <v>0</v>
      </c>
      <c r="H249" s="11">
        <f t="shared" si="12"/>
        <v>0</v>
      </c>
      <c r="I249" s="11">
        <f t="shared" si="0"/>
        <v>85900</v>
      </c>
      <c r="J249" s="11">
        <f t="shared" si="13"/>
        <v>1718000</v>
      </c>
      <c r="K249" s="11">
        <f t="shared" si="1"/>
        <v>0</v>
      </c>
      <c r="L249" s="11">
        <f t="shared" si="2"/>
        <v>1718000</v>
      </c>
    </row>
    <row r="250" spans="1:12" x14ac:dyDescent="0.2">
      <c r="A250" s="5">
        <f t="shared" si="14"/>
        <v>243</v>
      </c>
      <c r="B250" s="47" t="s">
        <v>481</v>
      </c>
      <c r="C250" s="40"/>
      <c r="D250" s="23" t="s">
        <v>482</v>
      </c>
      <c r="E250" s="5">
        <v>20</v>
      </c>
      <c r="F250" s="9">
        <v>73166.666666666701</v>
      </c>
      <c r="G250" s="10">
        <v>0</v>
      </c>
      <c r="H250" s="11">
        <f t="shared" si="12"/>
        <v>0</v>
      </c>
      <c r="I250" s="11">
        <f t="shared" si="0"/>
        <v>73166.666666666701</v>
      </c>
      <c r="J250" s="11">
        <f t="shared" si="13"/>
        <v>1463333.333333334</v>
      </c>
      <c r="K250" s="11">
        <f t="shared" si="1"/>
        <v>0</v>
      </c>
      <c r="L250" s="11">
        <f t="shared" si="2"/>
        <v>1463333.333333334</v>
      </c>
    </row>
    <row r="251" spans="1:12" ht="42" x14ac:dyDescent="0.2">
      <c r="A251" s="5">
        <f t="shared" si="14"/>
        <v>244</v>
      </c>
      <c r="B251" s="47" t="s">
        <v>483</v>
      </c>
      <c r="C251" s="40"/>
      <c r="D251" s="23" t="s">
        <v>484</v>
      </c>
      <c r="E251" s="5">
        <v>20</v>
      </c>
      <c r="F251" s="9">
        <v>88733.333333333299</v>
      </c>
      <c r="G251" s="10">
        <v>0</v>
      </c>
      <c r="H251" s="11">
        <f t="shared" si="12"/>
        <v>0</v>
      </c>
      <c r="I251" s="11">
        <f t="shared" si="0"/>
        <v>88733.333333333299</v>
      </c>
      <c r="J251" s="11">
        <f t="shared" si="13"/>
        <v>1774666.666666666</v>
      </c>
      <c r="K251" s="11">
        <f t="shared" si="1"/>
        <v>0</v>
      </c>
      <c r="L251" s="11">
        <f t="shared" si="2"/>
        <v>1774666.666666666</v>
      </c>
    </row>
    <row r="252" spans="1:12" ht="42" x14ac:dyDescent="0.2">
      <c r="A252" s="5">
        <f t="shared" si="14"/>
        <v>245</v>
      </c>
      <c r="B252" s="47" t="s">
        <v>485</v>
      </c>
      <c r="C252" s="40" t="s">
        <v>486</v>
      </c>
      <c r="D252" s="23" t="s">
        <v>487</v>
      </c>
      <c r="E252" s="5">
        <v>15</v>
      </c>
      <c r="F252" s="9">
        <v>91400</v>
      </c>
      <c r="G252" s="10">
        <v>0</v>
      </c>
      <c r="H252" s="11">
        <f t="shared" si="12"/>
        <v>0</v>
      </c>
      <c r="I252" s="11">
        <f t="shared" si="0"/>
        <v>91400</v>
      </c>
      <c r="J252" s="11">
        <f t="shared" si="13"/>
        <v>1371000</v>
      </c>
      <c r="K252" s="11">
        <f t="shared" si="1"/>
        <v>0</v>
      </c>
      <c r="L252" s="11">
        <f t="shared" si="2"/>
        <v>1371000</v>
      </c>
    </row>
    <row r="253" spans="1:12" ht="28" x14ac:dyDescent="0.2">
      <c r="A253" s="5">
        <f t="shared" si="14"/>
        <v>246</v>
      </c>
      <c r="B253" s="47" t="s">
        <v>488</v>
      </c>
      <c r="C253" s="40" t="s">
        <v>489</v>
      </c>
      <c r="D253" s="23" t="s">
        <v>490</v>
      </c>
      <c r="E253" s="5">
        <v>10</v>
      </c>
      <c r="F253" s="9">
        <v>46600</v>
      </c>
      <c r="G253" s="10">
        <v>0</v>
      </c>
      <c r="H253" s="11">
        <f t="shared" si="12"/>
        <v>0</v>
      </c>
      <c r="I253" s="11">
        <f t="shared" si="0"/>
        <v>46600</v>
      </c>
      <c r="J253" s="11">
        <f t="shared" si="13"/>
        <v>466000</v>
      </c>
      <c r="K253" s="11">
        <f t="shared" si="1"/>
        <v>0</v>
      </c>
      <c r="L253" s="11">
        <f t="shared" si="2"/>
        <v>466000</v>
      </c>
    </row>
    <row r="254" spans="1:12" x14ac:dyDescent="0.2">
      <c r="A254" s="5">
        <f t="shared" si="14"/>
        <v>247</v>
      </c>
      <c r="B254" s="47" t="s">
        <v>491</v>
      </c>
      <c r="C254" s="40"/>
      <c r="D254" s="23" t="s">
        <v>492</v>
      </c>
      <c r="E254" s="5">
        <v>100</v>
      </c>
      <c r="F254" s="9">
        <v>63533.333333333299</v>
      </c>
      <c r="G254" s="10">
        <v>0</v>
      </c>
      <c r="H254" s="11">
        <f t="shared" si="12"/>
        <v>0</v>
      </c>
      <c r="I254" s="11">
        <f t="shared" si="0"/>
        <v>63533.333333333299</v>
      </c>
      <c r="J254" s="11">
        <f t="shared" si="13"/>
        <v>6353333.3333333302</v>
      </c>
      <c r="K254" s="11">
        <f t="shared" si="1"/>
        <v>0</v>
      </c>
      <c r="L254" s="11">
        <f t="shared" si="2"/>
        <v>6353333.3333333302</v>
      </c>
    </row>
    <row r="255" spans="1:12" x14ac:dyDescent="0.2">
      <c r="A255" s="5">
        <f t="shared" si="14"/>
        <v>248</v>
      </c>
      <c r="B255" s="39" t="s">
        <v>493</v>
      </c>
      <c r="C255" s="29"/>
      <c r="D255" s="23" t="s">
        <v>130</v>
      </c>
      <c r="E255" s="5">
        <v>1</v>
      </c>
      <c r="F255" s="9">
        <v>977866.66666666698</v>
      </c>
      <c r="G255" s="10">
        <v>0.19</v>
      </c>
      <c r="H255" s="11">
        <f t="shared" si="12"/>
        <v>185794.66666666672</v>
      </c>
      <c r="I255" s="11">
        <f t="shared" si="0"/>
        <v>1163661.3333333337</v>
      </c>
      <c r="J255" s="11">
        <f t="shared" si="13"/>
        <v>977866.66666666698</v>
      </c>
      <c r="K255" s="11">
        <f t="shared" si="1"/>
        <v>185794.66666666672</v>
      </c>
      <c r="L255" s="11">
        <f t="shared" si="2"/>
        <v>1163661.3333333337</v>
      </c>
    </row>
    <row r="256" spans="1:12" ht="28" x14ac:dyDescent="0.2">
      <c r="A256" s="5">
        <f t="shared" si="14"/>
        <v>249</v>
      </c>
      <c r="B256" s="39" t="s">
        <v>368</v>
      </c>
      <c r="C256" s="40" t="s">
        <v>494</v>
      </c>
      <c r="D256" s="23" t="s">
        <v>370</v>
      </c>
      <c r="E256" s="5">
        <v>50</v>
      </c>
      <c r="F256" s="9">
        <v>100000</v>
      </c>
      <c r="G256" s="10">
        <v>0</v>
      </c>
      <c r="H256" s="11">
        <f t="shared" si="12"/>
        <v>0</v>
      </c>
      <c r="I256" s="11">
        <f t="shared" si="0"/>
        <v>100000</v>
      </c>
      <c r="J256" s="11">
        <f t="shared" si="13"/>
        <v>5000000</v>
      </c>
      <c r="K256" s="11">
        <f t="shared" si="1"/>
        <v>0</v>
      </c>
      <c r="L256" s="11">
        <f t="shared" si="2"/>
        <v>5000000</v>
      </c>
    </row>
    <row r="257" spans="1:12" ht="28" x14ac:dyDescent="0.2">
      <c r="A257" s="5">
        <f t="shared" si="14"/>
        <v>250</v>
      </c>
      <c r="B257" s="28" t="s">
        <v>495</v>
      </c>
      <c r="C257" s="36"/>
      <c r="D257" s="23" t="s">
        <v>496</v>
      </c>
      <c r="E257" s="5">
        <v>100</v>
      </c>
      <c r="F257" s="9">
        <v>46333.333333333299</v>
      </c>
      <c r="G257" s="10">
        <v>0</v>
      </c>
      <c r="H257" s="11">
        <f t="shared" si="12"/>
        <v>0</v>
      </c>
      <c r="I257" s="11">
        <f t="shared" si="0"/>
        <v>46333.333333333299</v>
      </c>
      <c r="J257" s="11">
        <f t="shared" si="13"/>
        <v>4633333.3333333302</v>
      </c>
      <c r="K257" s="11">
        <f t="shared" si="1"/>
        <v>0</v>
      </c>
      <c r="L257" s="11">
        <f t="shared" si="2"/>
        <v>4633333.3333333302</v>
      </c>
    </row>
    <row r="258" spans="1:12" ht="29" x14ac:dyDescent="0.2">
      <c r="A258" s="5">
        <f t="shared" si="14"/>
        <v>251</v>
      </c>
      <c r="B258" s="24" t="s">
        <v>497</v>
      </c>
      <c r="C258" s="24"/>
      <c r="D258" s="15" t="s">
        <v>353</v>
      </c>
      <c r="E258" s="16">
        <v>100</v>
      </c>
      <c r="F258" s="9">
        <v>25833.333333333299</v>
      </c>
      <c r="G258" s="10">
        <v>0</v>
      </c>
      <c r="H258" s="11">
        <f t="shared" si="12"/>
        <v>0</v>
      </c>
      <c r="I258" s="11">
        <f t="shared" si="0"/>
        <v>25833.333333333299</v>
      </c>
      <c r="J258" s="11">
        <f t="shared" si="13"/>
        <v>2583333.3333333298</v>
      </c>
      <c r="K258" s="11">
        <f t="shared" si="1"/>
        <v>0</v>
      </c>
      <c r="L258" s="11">
        <f t="shared" si="2"/>
        <v>2583333.3333333298</v>
      </c>
    </row>
    <row r="259" spans="1:12" ht="29" x14ac:dyDescent="0.2">
      <c r="A259" s="5">
        <f t="shared" si="14"/>
        <v>252</v>
      </c>
      <c r="B259" s="14" t="s">
        <v>498</v>
      </c>
      <c r="C259" s="24" t="s">
        <v>499</v>
      </c>
      <c r="D259" s="14" t="s">
        <v>500</v>
      </c>
      <c r="E259" s="16">
        <v>20</v>
      </c>
      <c r="F259" s="9">
        <v>30766.666666666701</v>
      </c>
      <c r="G259" s="10">
        <v>0.19</v>
      </c>
      <c r="H259" s="11">
        <f t="shared" si="12"/>
        <v>5845.6666666666733</v>
      </c>
      <c r="I259" s="11">
        <f t="shared" si="0"/>
        <v>36612.333333333372</v>
      </c>
      <c r="J259" s="11">
        <f t="shared" si="13"/>
        <v>615333.33333333395</v>
      </c>
      <c r="K259" s="11">
        <f t="shared" si="1"/>
        <v>116913.33333333346</v>
      </c>
      <c r="L259" s="11">
        <f t="shared" si="2"/>
        <v>732246.66666666744</v>
      </c>
    </row>
    <row r="260" spans="1:12" ht="29" x14ac:dyDescent="0.2">
      <c r="A260" s="5">
        <f t="shared" si="14"/>
        <v>253</v>
      </c>
      <c r="B260" s="39" t="s">
        <v>501</v>
      </c>
      <c r="C260" s="24"/>
      <c r="D260" s="23" t="s">
        <v>502</v>
      </c>
      <c r="E260" s="5">
        <v>100</v>
      </c>
      <c r="F260" s="9">
        <v>30666.666666666701</v>
      </c>
      <c r="G260" s="10">
        <v>0.19</v>
      </c>
      <c r="H260" s="11">
        <f t="shared" si="12"/>
        <v>5826.6666666666733</v>
      </c>
      <c r="I260" s="11">
        <f t="shared" si="0"/>
        <v>36493.333333333372</v>
      </c>
      <c r="J260" s="11">
        <f t="shared" si="13"/>
        <v>3066666.6666666702</v>
      </c>
      <c r="K260" s="11">
        <f t="shared" si="1"/>
        <v>582666.66666666733</v>
      </c>
      <c r="L260" s="11">
        <f t="shared" si="2"/>
        <v>3649333.3333333372</v>
      </c>
    </row>
    <row r="261" spans="1:12" x14ac:dyDescent="0.2">
      <c r="A261" s="5">
        <f t="shared" si="14"/>
        <v>254</v>
      </c>
      <c r="B261" s="24" t="s">
        <v>503</v>
      </c>
      <c r="C261" s="24" t="s">
        <v>504</v>
      </c>
      <c r="D261" s="23" t="s">
        <v>505</v>
      </c>
      <c r="E261" s="5">
        <v>30</v>
      </c>
      <c r="F261" s="9">
        <v>41333.333333333299</v>
      </c>
      <c r="G261" s="10">
        <v>0</v>
      </c>
      <c r="H261" s="11">
        <f t="shared" si="12"/>
        <v>0</v>
      </c>
      <c r="I261" s="11">
        <f t="shared" si="0"/>
        <v>41333.333333333299</v>
      </c>
      <c r="J261" s="11">
        <f t="shared" si="13"/>
        <v>1239999.9999999991</v>
      </c>
      <c r="K261" s="11">
        <f t="shared" si="1"/>
        <v>0</v>
      </c>
      <c r="L261" s="11">
        <f t="shared" si="2"/>
        <v>1239999.9999999991</v>
      </c>
    </row>
    <row r="262" spans="1:12" ht="28" x14ac:dyDescent="0.2">
      <c r="A262" s="5">
        <f t="shared" si="14"/>
        <v>255</v>
      </c>
      <c r="B262" s="24" t="s">
        <v>15</v>
      </c>
      <c r="C262" s="49" t="s">
        <v>506</v>
      </c>
      <c r="D262" s="23" t="s">
        <v>507</v>
      </c>
      <c r="E262" s="5">
        <v>30</v>
      </c>
      <c r="F262" s="9">
        <v>33433.333333333299</v>
      </c>
      <c r="G262" s="10">
        <v>0</v>
      </c>
      <c r="H262" s="11">
        <f t="shared" si="12"/>
        <v>0</v>
      </c>
      <c r="I262" s="11">
        <f t="shared" si="0"/>
        <v>33433.333333333299</v>
      </c>
      <c r="J262" s="11">
        <f t="shared" si="13"/>
        <v>1002999.999999999</v>
      </c>
      <c r="K262" s="11">
        <f t="shared" si="1"/>
        <v>0</v>
      </c>
      <c r="L262" s="11">
        <f t="shared" si="2"/>
        <v>1002999.999999999</v>
      </c>
    </row>
    <row r="263" spans="1:12" x14ac:dyDescent="0.2">
      <c r="A263" s="5">
        <f t="shared" si="14"/>
        <v>256</v>
      </c>
      <c r="B263" s="24" t="s">
        <v>508</v>
      </c>
      <c r="C263" s="49" t="s">
        <v>509</v>
      </c>
      <c r="D263" s="23" t="s">
        <v>510</v>
      </c>
      <c r="E263" s="5">
        <v>15</v>
      </c>
      <c r="F263" s="9">
        <v>10000</v>
      </c>
      <c r="G263" s="10">
        <v>0</v>
      </c>
      <c r="H263" s="11">
        <f t="shared" si="12"/>
        <v>0</v>
      </c>
      <c r="I263" s="11">
        <f t="shared" ref="I263:I264" si="15">F263+H263</f>
        <v>10000</v>
      </c>
      <c r="J263" s="11">
        <f t="shared" si="13"/>
        <v>150000</v>
      </c>
      <c r="K263" s="11">
        <f t="shared" ref="K263:K264" si="16">H263*E263</f>
        <v>0</v>
      </c>
      <c r="L263" s="11">
        <f t="shared" ref="L263:L264" si="17">I263*E263</f>
        <v>150000</v>
      </c>
    </row>
    <row r="264" spans="1:12" ht="16" thickBot="1" x14ac:dyDescent="0.25">
      <c r="A264" s="5">
        <f t="shared" si="14"/>
        <v>257</v>
      </c>
      <c r="B264" s="24" t="s">
        <v>511</v>
      </c>
      <c r="C264" s="49" t="s">
        <v>512</v>
      </c>
      <c r="D264" s="23" t="s">
        <v>510</v>
      </c>
      <c r="E264" s="5">
        <v>15</v>
      </c>
      <c r="F264" s="9">
        <v>9900</v>
      </c>
      <c r="G264" s="50">
        <v>0</v>
      </c>
      <c r="H264" s="11">
        <f t="shared" si="12"/>
        <v>0</v>
      </c>
      <c r="I264" s="11">
        <f t="shared" si="15"/>
        <v>9900</v>
      </c>
      <c r="J264" s="11">
        <f t="shared" si="13"/>
        <v>148500</v>
      </c>
      <c r="K264" s="11">
        <f t="shared" si="16"/>
        <v>0</v>
      </c>
      <c r="L264" s="11">
        <f t="shared" si="17"/>
        <v>148500</v>
      </c>
    </row>
    <row r="265" spans="1:12" x14ac:dyDescent="0.2">
      <c r="A265" s="72" t="s">
        <v>513</v>
      </c>
      <c r="B265" s="73"/>
      <c r="C265" s="73"/>
      <c r="D265" s="73"/>
      <c r="E265" s="73"/>
      <c r="F265" s="73"/>
      <c r="G265" s="73"/>
      <c r="H265" s="73"/>
      <c r="I265" s="73"/>
      <c r="J265" s="73"/>
      <c r="K265" s="73"/>
      <c r="L265" s="51">
        <f>SUM(L8:L264)</f>
        <v>1891946178.9999979</v>
      </c>
    </row>
    <row r="266" spans="1:12" x14ac:dyDescent="0.2">
      <c r="L266" s="55"/>
    </row>
    <row r="268" spans="1:12" x14ac:dyDescent="0.2">
      <c r="A268" s="67" t="s">
        <v>557</v>
      </c>
      <c r="B268" s="68"/>
      <c r="C268" s="68"/>
      <c r="D268" s="68"/>
      <c r="E268" s="68"/>
      <c r="F268" s="68"/>
    </row>
    <row r="269" spans="1:12" x14ac:dyDescent="0.2">
      <c r="A269" s="68"/>
      <c r="B269" s="68"/>
      <c r="C269" s="68"/>
      <c r="D269" s="68"/>
      <c r="E269" s="68"/>
      <c r="F269" s="68"/>
      <c r="I269" t="s">
        <v>559</v>
      </c>
    </row>
    <row r="270" spans="1:12" x14ac:dyDescent="0.2">
      <c r="A270" s="68"/>
      <c r="B270" s="68"/>
      <c r="C270" s="68"/>
      <c r="D270" s="68"/>
      <c r="E270" s="68"/>
      <c r="F270" s="68"/>
    </row>
    <row r="271" spans="1:12" x14ac:dyDescent="0.2">
      <c r="A271" s="68"/>
      <c r="B271" s="68"/>
      <c r="C271" s="68"/>
      <c r="D271" s="68"/>
      <c r="E271" s="68"/>
      <c r="F271" s="68"/>
      <c r="I271" t="s">
        <v>560</v>
      </c>
    </row>
    <row r="272" spans="1:12" x14ac:dyDescent="0.2">
      <c r="A272" s="68"/>
      <c r="B272" s="68"/>
      <c r="C272" s="68"/>
      <c r="D272" s="68"/>
      <c r="E272" s="68"/>
      <c r="F272" s="68"/>
    </row>
    <row r="273" spans="1:9" x14ac:dyDescent="0.2">
      <c r="A273" s="68"/>
      <c r="B273" s="68"/>
      <c r="C273" s="68"/>
      <c r="D273" s="68"/>
      <c r="E273" s="68"/>
      <c r="F273" s="68"/>
      <c r="I273" t="s">
        <v>561</v>
      </c>
    </row>
    <row r="274" spans="1:9" x14ac:dyDescent="0.2">
      <c r="A274" s="68"/>
      <c r="B274" s="68"/>
      <c r="C274" s="68"/>
      <c r="D274" s="68"/>
      <c r="E274" s="68"/>
      <c r="F274" s="68"/>
    </row>
    <row r="275" spans="1:9" x14ac:dyDescent="0.2">
      <c r="A275" s="68"/>
      <c r="B275" s="68"/>
      <c r="C275" s="68"/>
      <c r="D275" s="68"/>
      <c r="E275" s="68"/>
      <c r="F275" s="68"/>
    </row>
    <row r="276" spans="1:9" x14ac:dyDescent="0.2">
      <c r="A276" s="68"/>
      <c r="B276" s="68"/>
      <c r="C276" s="68"/>
      <c r="D276" s="68"/>
      <c r="E276" s="68"/>
      <c r="F276" s="68"/>
    </row>
    <row r="277" spans="1:9" x14ac:dyDescent="0.2">
      <c r="A277" s="68"/>
      <c r="B277" s="68"/>
      <c r="C277" s="68"/>
      <c r="D277" s="68"/>
      <c r="E277" s="68"/>
      <c r="F277" s="68"/>
    </row>
    <row r="278" spans="1:9" x14ac:dyDescent="0.2">
      <c r="A278" s="68"/>
      <c r="B278" s="68"/>
      <c r="C278" s="68"/>
      <c r="D278" s="68"/>
      <c r="E278" s="68"/>
      <c r="F278" s="68"/>
    </row>
    <row r="279" spans="1:9" x14ac:dyDescent="0.2">
      <c r="A279" s="68"/>
      <c r="B279" s="68"/>
      <c r="C279" s="68"/>
      <c r="D279" s="68"/>
      <c r="E279" s="68"/>
      <c r="F279" s="68"/>
    </row>
    <row r="280" spans="1:9" x14ac:dyDescent="0.2">
      <c r="A280" s="68"/>
      <c r="B280" s="68"/>
      <c r="C280" s="68"/>
      <c r="D280" s="68"/>
      <c r="E280" s="68"/>
      <c r="F280" s="68"/>
    </row>
    <row r="281" spans="1:9" x14ac:dyDescent="0.2">
      <c r="A281" s="68"/>
      <c r="B281" s="68"/>
      <c r="C281" s="68"/>
      <c r="D281" s="68"/>
      <c r="E281" s="68"/>
      <c r="F281" s="68"/>
    </row>
    <row r="282" spans="1:9" x14ac:dyDescent="0.2">
      <c r="A282" s="68"/>
      <c r="B282" s="68"/>
      <c r="C282" s="68"/>
      <c r="D282" s="68"/>
      <c r="E282" s="68"/>
      <c r="F282" s="68"/>
    </row>
    <row r="283" spans="1:9" x14ac:dyDescent="0.2">
      <c r="A283" s="68"/>
      <c r="B283" s="68"/>
      <c r="C283" s="68"/>
      <c r="D283" s="68"/>
      <c r="E283" s="68"/>
      <c r="F283" s="68"/>
    </row>
  </sheetData>
  <mergeCells count="6">
    <mergeCell ref="A268:F283"/>
    <mergeCell ref="B1:L1"/>
    <mergeCell ref="B2:L2"/>
    <mergeCell ref="B3:L3"/>
    <mergeCell ref="A4:L5"/>
    <mergeCell ref="A265:K265"/>
  </mergeCells>
  <hyperlinks>
    <hyperlink ref="B104" r:id="rId1" xr:uid="{1281ABF2-8650-4B5B-B4CE-4E7BC03C4047}"/>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5144B0-9F48-471C-B6C1-5AA3060DE19D}">
  <dimension ref="B2:N37"/>
  <sheetViews>
    <sheetView showGridLines="0" tabSelected="1" topLeftCell="F14" zoomScale="117" zoomScaleNormal="60" workbookViewId="0">
      <selection activeCell="L28" sqref="L28"/>
    </sheetView>
  </sheetViews>
  <sheetFormatPr baseColWidth="10" defaultRowHeight="15" x14ac:dyDescent="0.2"/>
  <cols>
    <col min="1" max="1" width="4.83203125" customWidth="1"/>
    <col min="2" max="2" width="10.6640625" customWidth="1"/>
    <col min="3" max="3" width="23.5" customWidth="1"/>
    <col min="4" max="4" width="18.6640625" customWidth="1"/>
    <col min="5" max="6" width="23.5" customWidth="1"/>
    <col min="7" max="7" width="10.6640625" customWidth="1"/>
    <col min="8" max="8" width="13.1640625" customWidth="1"/>
    <col min="9" max="9" width="10.6640625" customWidth="1"/>
    <col min="10" max="10" width="14.5" customWidth="1"/>
    <col min="11" max="11" width="15.83203125" customWidth="1"/>
    <col min="12" max="12" width="19.6640625" customWidth="1"/>
    <col min="13" max="13" width="17.6640625" customWidth="1"/>
    <col min="14" max="14" width="26.33203125" customWidth="1"/>
  </cols>
  <sheetData>
    <row r="2" spans="2:14" x14ac:dyDescent="0.2">
      <c r="B2" s="53"/>
      <c r="C2" s="69" t="s">
        <v>514</v>
      </c>
      <c r="D2" s="70"/>
      <c r="E2" s="70"/>
      <c r="F2" s="70"/>
      <c r="G2" s="70"/>
      <c r="H2" s="70"/>
      <c r="I2" s="70"/>
      <c r="J2" s="70"/>
      <c r="K2" s="70"/>
      <c r="L2" s="70"/>
      <c r="M2" s="70"/>
      <c r="N2" s="70"/>
    </row>
    <row r="3" spans="2:14" x14ac:dyDescent="0.2">
      <c r="C3" s="69" t="s">
        <v>515</v>
      </c>
      <c r="D3" s="70"/>
      <c r="E3" s="70"/>
      <c r="F3" s="70"/>
      <c r="G3" s="70"/>
      <c r="H3" s="70"/>
      <c r="I3" s="70"/>
      <c r="J3" s="70"/>
      <c r="K3" s="70"/>
      <c r="L3" s="70"/>
      <c r="M3" s="70"/>
      <c r="N3" s="70"/>
    </row>
    <row r="4" spans="2:14" ht="54.5" customHeight="1" x14ac:dyDescent="0.2">
      <c r="B4" s="53"/>
      <c r="C4" s="69" t="s">
        <v>516</v>
      </c>
      <c r="D4" s="70"/>
      <c r="E4" s="70"/>
      <c r="F4" s="70"/>
      <c r="G4" s="70"/>
      <c r="H4" s="70"/>
      <c r="I4" s="70"/>
      <c r="J4" s="70"/>
      <c r="K4" s="70"/>
      <c r="L4" s="70"/>
      <c r="M4" s="70"/>
      <c r="N4" s="70"/>
    </row>
    <row r="5" spans="2:14" ht="42.5" customHeight="1" x14ac:dyDescent="0.2">
      <c r="B5" s="71" t="s">
        <v>518</v>
      </c>
      <c r="C5" s="74"/>
      <c r="D5" s="74"/>
      <c r="E5" s="74"/>
      <c r="F5" s="74"/>
      <c r="G5" s="74"/>
      <c r="H5" s="74"/>
      <c r="I5" s="74"/>
      <c r="J5" s="74"/>
      <c r="K5" s="74"/>
      <c r="L5" s="74"/>
      <c r="M5" s="74"/>
      <c r="N5" s="74"/>
    </row>
    <row r="6" spans="2:14" x14ac:dyDescent="0.2">
      <c r="B6" s="74"/>
      <c r="C6" s="74"/>
      <c r="D6" s="74"/>
      <c r="E6" s="74"/>
      <c r="F6" s="74"/>
      <c r="G6" s="74"/>
      <c r="H6" s="74"/>
      <c r="I6" s="74"/>
      <c r="J6" s="74"/>
      <c r="K6" s="74"/>
      <c r="L6" s="74"/>
      <c r="M6" s="74"/>
      <c r="N6" s="74"/>
    </row>
    <row r="8" spans="2:14" ht="29" thickBot="1" x14ac:dyDescent="0.25">
      <c r="B8" s="1" t="s">
        <v>0</v>
      </c>
      <c r="C8" s="1" t="s">
        <v>1</v>
      </c>
      <c r="D8" s="2" t="s">
        <v>2</v>
      </c>
      <c r="E8" s="1" t="s">
        <v>519</v>
      </c>
      <c r="F8" s="1" t="s">
        <v>3</v>
      </c>
      <c r="G8" s="3" t="s">
        <v>4</v>
      </c>
      <c r="H8" s="4" t="s">
        <v>5</v>
      </c>
      <c r="I8" s="4" t="s">
        <v>520</v>
      </c>
      <c r="J8" s="4" t="s">
        <v>7</v>
      </c>
      <c r="K8" s="4" t="s">
        <v>8</v>
      </c>
      <c r="L8" s="4" t="s">
        <v>9</v>
      </c>
      <c r="M8" s="4" t="s">
        <v>10</v>
      </c>
      <c r="N8" s="4" t="s">
        <v>11</v>
      </c>
    </row>
    <row r="9" spans="2:14" ht="56" x14ac:dyDescent="0.2">
      <c r="B9" s="13">
        <v>1</v>
      </c>
      <c r="C9" s="56" t="s">
        <v>521</v>
      </c>
      <c r="D9" s="29" t="s">
        <v>522</v>
      </c>
      <c r="E9" s="29" t="s">
        <v>523</v>
      </c>
      <c r="F9" s="5" t="s">
        <v>524</v>
      </c>
      <c r="G9" s="8">
        <v>1301</v>
      </c>
      <c r="H9" s="63">
        <v>16000</v>
      </c>
      <c r="I9" s="57">
        <v>0.05</v>
      </c>
      <c r="J9" s="65">
        <f t="shared" ref="J9:J14" si="0">(H9*I9)</f>
        <v>800</v>
      </c>
      <c r="K9" s="65">
        <f t="shared" ref="K9:K19" si="1">H9+J9</f>
        <v>16800</v>
      </c>
      <c r="L9" s="65">
        <f t="shared" ref="L9:L19" si="2">H9*G9</f>
        <v>20816000</v>
      </c>
      <c r="M9" s="65">
        <f t="shared" ref="M9:M19" si="3">J9*G9</f>
        <v>1040800</v>
      </c>
      <c r="N9" s="65">
        <f t="shared" ref="N9:N19" si="4">K9*G9</f>
        <v>21856800</v>
      </c>
    </row>
    <row r="10" spans="2:14" ht="42" x14ac:dyDescent="0.2">
      <c r="B10" s="13">
        <v>2</v>
      </c>
      <c r="C10" s="56" t="s">
        <v>525</v>
      </c>
      <c r="D10" s="29" t="s">
        <v>526</v>
      </c>
      <c r="E10" s="29" t="s">
        <v>527</v>
      </c>
      <c r="F10" s="5" t="s">
        <v>528</v>
      </c>
      <c r="G10" s="8">
        <v>50</v>
      </c>
      <c r="H10" s="64">
        <v>39150</v>
      </c>
      <c r="I10" s="57">
        <v>0.05</v>
      </c>
      <c r="J10" s="65">
        <f t="shared" si="0"/>
        <v>1957.5</v>
      </c>
      <c r="K10" s="65">
        <f t="shared" si="1"/>
        <v>41107.5</v>
      </c>
      <c r="L10" s="65">
        <f t="shared" si="2"/>
        <v>1957500</v>
      </c>
      <c r="M10" s="65">
        <f t="shared" si="3"/>
        <v>97875</v>
      </c>
      <c r="N10" s="65">
        <f t="shared" si="4"/>
        <v>2055375</v>
      </c>
    </row>
    <row r="11" spans="2:14" ht="42" x14ac:dyDescent="0.2">
      <c r="B11" s="13">
        <v>3</v>
      </c>
      <c r="C11" s="56" t="s">
        <v>529</v>
      </c>
      <c r="D11" s="13" t="s">
        <v>530</v>
      </c>
      <c r="E11" s="29" t="s">
        <v>531</v>
      </c>
      <c r="F11" s="5" t="s">
        <v>524</v>
      </c>
      <c r="G11" s="8">
        <v>200</v>
      </c>
      <c r="H11" s="64">
        <v>114300</v>
      </c>
      <c r="I11" s="57">
        <v>0.05</v>
      </c>
      <c r="J11" s="65">
        <f t="shared" si="0"/>
        <v>5715</v>
      </c>
      <c r="K11" s="65">
        <f t="shared" si="1"/>
        <v>120015</v>
      </c>
      <c r="L11" s="65">
        <f t="shared" si="2"/>
        <v>22860000</v>
      </c>
      <c r="M11" s="65">
        <f t="shared" si="3"/>
        <v>1143000</v>
      </c>
      <c r="N11" s="65">
        <f t="shared" si="4"/>
        <v>24003000</v>
      </c>
    </row>
    <row r="12" spans="2:14" ht="28" x14ac:dyDescent="0.2">
      <c r="B12" s="13">
        <v>4</v>
      </c>
      <c r="C12" s="56" t="s">
        <v>532</v>
      </c>
      <c r="D12" s="23" t="s">
        <v>533</v>
      </c>
      <c r="E12" s="22"/>
      <c r="F12" s="23" t="s">
        <v>534</v>
      </c>
      <c r="G12" s="58">
        <v>300</v>
      </c>
      <c r="H12" s="64">
        <v>96500</v>
      </c>
      <c r="I12" s="57">
        <v>0.05</v>
      </c>
      <c r="J12" s="65">
        <f t="shared" si="0"/>
        <v>4825</v>
      </c>
      <c r="K12" s="65">
        <f t="shared" si="1"/>
        <v>101325</v>
      </c>
      <c r="L12" s="65">
        <f t="shared" si="2"/>
        <v>28950000</v>
      </c>
      <c r="M12" s="65">
        <f t="shared" si="3"/>
        <v>1447500</v>
      </c>
      <c r="N12" s="65">
        <f t="shared" si="4"/>
        <v>30397500</v>
      </c>
    </row>
    <row r="13" spans="2:14" ht="56" x14ac:dyDescent="0.2">
      <c r="B13" s="13">
        <v>5</v>
      </c>
      <c r="C13" s="56" t="s">
        <v>535</v>
      </c>
      <c r="D13" s="13" t="s">
        <v>536</v>
      </c>
      <c r="E13" s="29" t="s">
        <v>537</v>
      </c>
      <c r="F13" s="5" t="s">
        <v>538</v>
      </c>
      <c r="G13" s="8">
        <v>1300</v>
      </c>
      <c r="H13" s="64">
        <v>20850</v>
      </c>
      <c r="I13" s="57">
        <v>0.05</v>
      </c>
      <c r="J13" s="65">
        <f t="shared" si="0"/>
        <v>1042.5</v>
      </c>
      <c r="K13" s="65">
        <f t="shared" si="1"/>
        <v>21892.5</v>
      </c>
      <c r="L13" s="65">
        <f t="shared" si="2"/>
        <v>27105000</v>
      </c>
      <c r="M13" s="65">
        <f t="shared" si="3"/>
        <v>1355250</v>
      </c>
      <c r="N13" s="65">
        <f t="shared" si="4"/>
        <v>28460250</v>
      </c>
    </row>
    <row r="14" spans="2:14" ht="28" x14ac:dyDescent="0.2">
      <c r="B14" s="13">
        <v>6</v>
      </c>
      <c r="C14" s="56" t="s">
        <v>539</v>
      </c>
      <c r="D14" s="13" t="s">
        <v>536</v>
      </c>
      <c r="E14" s="29" t="s">
        <v>540</v>
      </c>
      <c r="F14" s="5" t="s">
        <v>538</v>
      </c>
      <c r="G14" s="8">
        <v>1004</v>
      </c>
      <c r="H14" s="64">
        <v>20850</v>
      </c>
      <c r="I14" s="57">
        <v>0.05</v>
      </c>
      <c r="J14" s="65">
        <f t="shared" si="0"/>
        <v>1042.5</v>
      </c>
      <c r="K14" s="65">
        <f t="shared" si="1"/>
        <v>21892.5</v>
      </c>
      <c r="L14" s="65">
        <f t="shared" si="2"/>
        <v>20933400</v>
      </c>
      <c r="M14" s="65">
        <f t="shared" si="3"/>
        <v>1046670</v>
      </c>
      <c r="N14" s="65">
        <f t="shared" si="4"/>
        <v>21980070</v>
      </c>
    </row>
    <row r="15" spans="2:14" ht="56" x14ac:dyDescent="0.2">
      <c r="B15" s="13">
        <v>7</v>
      </c>
      <c r="C15" s="56" t="s">
        <v>541</v>
      </c>
      <c r="D15" s="13" t="s">
        <v>542</v>
      </c>
      <c r="E15" s="29" t="s">
        <v>543</v>
      </c>
      <c r="F15" s="5" t="s">
        <v>544</v>
      </c>
      <c r="G15" s="8">
        <v>25</v>
      </c>
      <c r="H15" s="64">
        <v>210049</v>
      </c>
      <c r="I15" s="57">
        <v>0.05</v>
      </c>
      <c r="J15" s="65">
        <f>+H15*I15</f>
        <v>10502.45</v>
      </c>
      <c r="K15" s="65">
        <f t="shared" si="1"/>
        <v>220551.45</v>
      </c>
      <c r="L15" s="65">
        <f t="shared" si="2"/>
        <v>5251225</v>
      </c>
      <c r="M15" s="65">
        <f t="shared" si="3"/>
        <v>262561.25</v>
      </c>
      <c r="N15" s="65">
        <f t="shared" si="4"/>
        <v>5513786.25</v>
      </c>
    </row>
    <row r="16" spans="2:14" ht="42" x14ac:dyDescent="0.2">
      <c r="B16" s="13">
        <v>8</v>
      </c>
      <c r="C16" s="56" t="s">
        <v>545</v>
      </c>
      <c r="D16" s="13" t="s">
        <v>546</v>
      </c>
      <c r="E16" s="29" t="s">
        <v>547</v>
      </c>
      <c r="F16" s="5" t="s">
        <v>544</v>
      </c>
      <c r="G16" s="8">
        <v>600</v>
      </c>
      <c r="H16" s="64">
        <v>232000</v>
      </c>
      <c r="I16" s="59">
        <v>0.05</v>
      </c>
      <c r="J16" s="66">
        <f t="shared" ref="J16:J19" si="5">+H16*I16</f>
        <v>11600</v>
      </c>
      <c r="K16" s="66">
        <f t="shared" si="1"/>
        <v>243600</v>
      </c>
      <c r="L16" s="66">
        <f t="shared" si="2"/>
        <v>139200000</v>
      </c>
      <c r="M16" s="66">
        <f t="shared" si="3"/>
        <v>6960000</v>
      </c>
      <c r="N16" s="66">
        <f t="shared" si="4"/>
        <v>146160000</v>
      </c>
    </row>
    <row r="17" spans="2:14" ht="28" x14ac:dyDescent="0.2">
      <c r="B17" s="13">
        <v>9</v>
      </c>
      <c r="C17" s="56" t="s">
        <v>548</v>
      </c>
      <c r="D17" s="13" t="s">
        <v>549</v>
      </c>
      <c r="E17" s="29" t="s">
        <v>550</v>
      </c>
      <c r="F17" s="5" t="s">
        <v>544</v>
      </c>
      <c r="G17" s="8">
        <v>20</v>
      </c>
      <c r="H17" s="64">
        <v>139530</v>
      </c>
      <c r="I17" s="59">
        <v>0.05</v>
      </c>
      <c r="J17" s="66">
        <f t="shared" si="5"/>
        <v>6976.5</v>
      </c>
      <c r="K17" s="66">
        <f t="shared" si="1"/>
        <v>146506.5</v>
      </c>
      <c r="L17" s="66">
        <f t="shared" si="2"/>
        <v>2790600</v>
      </c>
      <c r="M17" s="66">
        <f t="shared" si="3"/>
        <v>139530</v>
      </c>
      <c r="N17" s="66">
        <f t="shared" si="4"/>
        <v>2930130</v>
      </c>
    </row>
    <row r="18" spans="2:14" ht="28" x14ac:dyDescent="0.2">
      <c r="B18" s="13">
        <v>10</v>
      </c>
      <c r="C18" s="56" t="s">
        <v>551</v>
      </c>
      <c r="D18" s="13" t="s">
        <v>549</v>
      </c>
      <c r="E18" s="29" t="s">
        <v>552</v>
      </c>
      <c r="F18" s="5" t="s">
        <v>544</v>
      </c>
      <c r="G18" s="8">
        <v>5</v>
      </c>
      <c r="H18" s="64">
        <v>140445.47</v>
      </c>
      <c r="I18" s="59">
        <v>0.05</v>
      </c>
      <c r="J18" s="66">
        <f t="shared" si="5"/>
        <v>7022.2735000000002</v>
      </c>
      <c r="K18" s="66">
        <f t="shared" si="1"/>
        <v>147467.74350000001</v>
      </c>
      <c r="L18" s="66">
        <f t="shared" si="2"/>
        <v>702227.35</v>
      </c>
      <c r="M18" s="66">
        <f t="shared" si="3"/>
        <v>35111.3675</v>
      </c>
      <c r="N18" s="66">
        <f t="shared" si="4"/>
        <v>737338.71750000003</v>
      </c>
    </row>
    <row r="19" spans="2:14" ht="16" thickBot="1" x14ac:dyDescent="0.25">
      <c r="B19" s="13">
        <v>11</v>
      </c>
      <c r="C19" s="56" t="s">
        <v>553</v>
      </c>
      <c r="D19" s="13" t="s">
        <v>554</v>
      </c>
      <c r="E19" s="29" t="s">
        <v>555</v>
      </c>
      <c r="F19" s="5" t="s">
        <v>524</v>
      </c>
      <c r="G19" s="8">
        <v>100</v>
      </c>
      <c r="H19" s="60">
        <v>18150</v>
      </c>
      <c r="I19" s="59">
        <v>0.05</v>
      </c>
      <c r="J19" s="66">
        <f t="shared" si="5"/>
        <v>907.5</v>
      </c>
      <c r="K19" s="66">
        <f t="shared" si="1"/>
        <v>19057.5</v>
      </c>
      <c r="L19" s="66">
        <f t="shared" si="2"/>
        <v>1815000</v>
      </c>
      <c r="M19" s="66">
        <f t="shared" si="3"/>
        <v>90750</v>
      </c>
      <c r="N19" s="66">
        <f t="shared" si="4"/>
        <v>1905750</v>
      </c>
    </row>
    <row r="20" spans="2:14" x14ac:dyDescent="0.2">
      <c r="B20" s="75" t="s">
        <v>556</v>
      </c>
      <c r="C20" s="76"/>
      <c r="D20" s="76"/>
      <c r="E20" s="76"/>
      <c r="F20" s="76"/>
      <c r="G20" s="76"/>
      <c r="H20" s="76"/>
      <c r="I20" s="76"/>
      <c r="J20" s="76"/>
      <c r="K20" s="76"/>
      <c r="L20" s="76"/>
      <c r="M20" s="76"/>
      <c r="N20" s="61">
        <f>SUM(N9:N19)</f>
        <v>285999999.96749997</v>
      </c>
    </row>
    <row r="22" spans="2:14" x14ac:dyDescent="0.2">
      <c r="B22" s="67" t="s">
        <v>557</v>
      </c>
      <c r="C22" s="68"/>
      <c r="D22" s="68"/>
      <c r="E22" s="68"/>
      <c r="F22" s="68"/>
      <c r="G22" s="68"/>
    </row>
    <row r="23" spans="2:14" x14ac:dyDescent="0.2">
      <c r="B23" s="68"/>
      <c r="C23" s="68"/>
      <c r="D23" s="68"/>
      <c r="E23" s="68"/>
      <c r="F23" s="68"/>
      <c r="G23" s="68"/>
      <c r="N23" s="62"/>
    </row>
    <row r="24" spans="2:14" x14ac:dyDescent="0.2">
      <c r="B24" s="68"/>
      <c r="C24" s="68"/>
      <c r="D24" s="68"/>
      <c r="E24" s="68"/>
      <c r="F24" s="68"/>
      <c r="G24" s="68"/>
      <c r="L24" t="s">
        <v>562</v>
      </c>
      <c r="N24" s="62"/>
    </row>
    <row r="25" spans="2:14" x14ac:dyDescent="0.2">
      <c r="B25" s="68"/>
      <c r="C25" s="68"/>
      <c r="D25" s="68"/>
      <c r="E25" s="68"/>
      <c r="F25" s="68"/>
      <c r="G25" s="68"/>
    </row>
    <row r="26" spans="2:14" x14ac:dyDescent="0.2">
      <c r="B26" s="68"/>
      <c r="C26" s="68"/>
      <c r="D26" s="68"/>
      <c r="E26" s="68"/>
      <c r="F26" s="68"/>
      <c r="G26" s="68"/>
      <c r="L26" t="s">
        <v>563</v>
      </c>
    </row>
    <row r="27" spans="2:14" x14ac:dyDescent="0.2">
      <c r="B27" s="68"/>
      <c r="C27" s="68"/>
      <c r="D27" s="68"/>
      <c r="E27" s="68"/>
      <c r="F27" s="68"/>
      <c r="G27" s="68"/>
    </row>
    <row r="28" spans="2:14" x14ac:dyDescent="0.2">
      <c r="B28" s="68"/>
      <c r="C28" s="68"/>
      <c r="D28" s="68"/>
      <c r="E28" s="68"/>
      <c r="F28" s="68"/>
      <c r="G28" s="68"/>
      <c r="L28" t="s">
        <v>558</v>
      </c>
    </row>
    <row r="29" spans="2:14" x14ac:dyDescent="0.2">
      <c r="B29" s="68"/>
      <c r="C29" s="68"/>
      <c r="D29" s="68"/>
      <c r="E29" s="68"/>
      <c r="F29" s="68"/>
      <c r="G29" s="68"/>
    </row>
    <row r="30" spans="2:14" x14ac:dyDescent="0.2">
      <c r="B30" s="68"/>
      <c r="C30" s="68"/>
      <c r="D30" s="68"/>
      <c r="E30" s="68"/>
      <c r="F30" s="68"/>
      <c r="G30" s="68"/>
    </row>
    <row r="31" spans="2:14" x14ac:dyDescent="0.2">
      <c r="B31" s="68"/>
      <c r="C31" s="68"/>
      <c r="D31" s="68"/>
      <c r="E31" s="68"/>
      <c r="F31" s="68"/>
      <c r="G31" s="68"/>
    </row>
    <row r="32" spans="2:14" x14ac:dyDescent="0.2">
      <c r="B32" s="68"/>
      <c r="C32" s="68"/>
      <c r="D32" s="68"/>
      <c r="E32" s="68"/>
      <c r="F32" s="68"/>
      <c r="G32" s="68"/>
    </row>
    <row r="33" spans="2:7" x14ac:dyDescent="0.2">
      <c r="B33" s="68"/>
      <c r="C33" s="68"/>
      <c r="D33" s="68"/>
      <c r="E33" s="68"/>
      <c r="F33" s="68"/>
      <c r="G33" s="68"/>
    </row>
    <row r="34" spans="2:7" x14ac:dyDescent="0.2">
      <c r="B34" s="68"/>
      <c r="C34" s="68"/>
      <c r="D34" s="68"/>
      <c r="E34" s="68"/>
      <c r="F34" s="68"/>
      <c r="G34" s="68"/>
    </row>
    <row r="35" spans="2:7" x14ac:dyDescent="0.2">
      <c r="B35" s="68"/>
      <c r="C35" s="68"/>
      <c r="D35" s="68"/>
      <c r="E35" s="68"/>
      <c r="F35" s="68"/>
      <c r="G35" s="68"/>
    </row>
    <row r="36" spans="2:7" x14ac:dyDescent="0.2">
      <c r="B36" s="68"/>
      <c r="C36" s="68"/>
      <c r="D36" s="68"/>
      <c r="E36" s="68"/>
      <c r="F36" s="68"/>
      <c r="G36" s="68"/>
    </row>
    <row r="37" spans="2:7" x14ac:dyDescent="0.2">
      <c r="B37" s="68"/>
      <c r="C37" s="68"/>
      <c r="D37" s="68"/>
      <c r="E37" s="68"/>
      <c r="F37" s="68"/>
      <c r="G37" s="68"/>
    </row>
  </sheetData>
  <mergeCells count="6">
    <mergeCell ref="B22:G37"/>
    <mergeCell ref="C2:N2"/>
    <mergeCell ref="C3:N3"/>
    <mergeCell ref="C4:N4"/>
    <mergeCell ref="B5:N6"/>
    <mergeCell ref="B20:M2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MEDICAMENTOS E INSUMOS</vt:lpstr>
      <vt:lpstr>ALIMENTOS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Karen Ortiz</dc:creator>
  <cp:lastModifiedBy>Microsoft Office User</cp:lastModifiedBy>
  <dcterms:created xsi:type="dcterms:W3CDTF">2026-08-01T14:15:07Z</dcterms:created>
  <dcterms:modified xsi:type="dcterms:W3CDTF">2026-08-03T18:47:38Z</dcterms:modified>
</cp:coreProperties>
</file>