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https://itmeduco-my.sharepoint.com/personal/jorgeortiz_itm_edu_co/Documents/Documentos/ITM/PROCESOS/2026/MINIMAS/MC DE 2026 - LICENCIAS EDICION - SARA C/"/>
    </mc:Choice>
  </mc:AlternateContent>
  <xr:revisionPtr revIDLastSave="24" documentId="11_303706A033172F222089032E980CE64EF39C0179" xr6:coauthVersionLast="47" xr6:coauthVersionMax="47" xr10:uidLastSave="{DA04D871-4231-47FD-AB91-7F2EAC601684}"/>
  <bookViews>
    <workbookView xWindow="21480" yWindow="-120" windowWidth="29040" windowHeight="15720" tabRatio="500" xr2:uid="{00000000-000D-0000-FFFF-FFFF00000000}"/>
  </bookViews>
  <sheets>
    <sheet name="Estudio del Mercado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9" i="1" l="1"/>
  <c r="H29" i="1" s="1"/>
  <c r="H38" i="1" s="1"/>
  <c r="G37" i="1"/>
  <c r="H37" i="1" s="1"/>
  <c r="G36" i="1"/>
  <c r="H36" i="1" s="1"/>
  <c r="G35" i="1"/>
  <c r="H35" i="1" s="1"/>
  <c r="G34" i="1"/>
  <c r="H34" i="1" s="1"/>
  <c r="G33" i="1"/>
  <c r="H33" i="1" s="1"/>
  <c r="G32" i="1"/>
  <c r="H32" i="1" s="1"/>
  <c r="G31" i="1"/>
  <c r="H31" i="1" s="1"/>
  <c r="G30" i="1"/>
  <c r="H30" i="1" s="1"/>
  <c r="H39" i="1" l="1"/>
  <c r="H40" i="1" s="1"/>
</calcChain>
</file>

<file path=xl/sharedStrings.xml><?xml version="1.0" encoding="utf-8"?>
<sst xmlns="http://schemas.openxmlformats.org/spreadsheetml/2006/main" count="58" uniqueCount="48">
  <si>
    <t>CÓDIGO</t>
  </si>
  <si>
    <t>FBS 090</t>
  </si>
  <si>
    <t>VERSIÓN</t>
  </si>
  <si>
    <t>03</t>
  </si>
  <si>
    <t>FECHA</t>
  </si>
  <si>
    <t>29-09-2023</t>
  </si>
  <si>
    <t>OBJETO A CONTRATAR</t>
  </si>
  <si>
    <t>COTIZANTE 1</t>
  </si>
  <si>
    <t>GOLD SYS</t>
  </si>
  <si>
    <t>NOMBRE DEL CONTACTO</t>
  </si>
  <si>
    <t>JESSICA TATIANA CHAVES GOMEZ</t>
  </si>
  <si>
    <t>DATOS DE CONTACTO</t>
  </si>
  <si>
    <t>302 295 6773 - jtatiana.chaves@goldsysla.com</t>
  </si>
  <si>
    <t>FECHA DE LA COTIZACIÓN</t>
  </si>
  <si>
    <t>VIGENCIA DE LA COTIZACIÓN</t>
  </si>
  <si>
    <t>COTIZANTE 2</t>
  </si>
  <si>
    <t>GRUPO DECO COLOMBIA SAS</t>
  </si>
  <si>
    <t>MAIRA PEREZ</t>
  </si>
  <si>
    <t>310 2912717 - maira.perez@grupodeco.co</t>
  </si>
  <si>
    <t>COTIZANTE 3</t>
  </si>
  <si>
    <t>SOFTWARE SHOP DE COLOMBIA SAS</t>
  </si>
  <si>
    <t>ANDREA URIBE</t>
  </si>
  <si>
    <t>311 2190492 - andrea@software-shop.com</t>
  </si>
  <si>
    <t>ITEM</t>
  </si>
  <si>
    <t>ESPECIFICACIONES TÉCNICAS DETALLADAS</t>
  </si>
  <si>
    <t>Cant.</t>
  </si>
  <si>
    <t>COTIZANTE 1
GOLD SYS</t>
  </si>
  <si>
    <t>COTIZANTE 2
GRUPO DECO COLOMBIA SAS</t>
  </si>
  <si>
    <t>COTIZANTE 3
SOFTWARE SHOP DE COLOMBIA SAS</t>
  </si>
  <si>
    <t>PROMEDIO</t>
  </si>
  <si>
    <t>VALOR  TOTAL ANTES DEL IVA</t>
  </si>
  <si>
    <t>VALOR UNITARIO ANTES DE IVA</t>
  </si>
  <si>
    <t>Nombre: Slider Revolution WordPress Starter  Plugin
Descripción: Plugin para WordPress que permite crear sliders, carruseles de contenido, banners animados y secciones hero con efectos visuales interactivos sin necesidad de programar.
Tipo de licencia requerida: Licencia anual para un (1) usuario, con soporte técnico en español incluido.</t>
  </si>
  <si>
    <t>Nombre: Envato Elements
Descripción: Plataforma de suscripción para acceso a activos creativos digitales como plantillas, audio, video, gráficos, fuentes y herramientas de inteligencia artificial.
Tipo de licencia requerida: Suscripción de equipo para cinco (5) puestos.</t>
  </si>
  <si>
    <t>Nombre: Magnific
Descripción: Plataforma creativa integral impulsada por inteligencia artificial generativa, diseñada para profesionales del diseño, agencias, marcas y creadores de contenido audiovisual. Su ecosistema combina un inmenso catálogo de recursos tradicionales con herramientas avanzadas de software en la nube.
Tipo de licencia requerida: Suscripción anual al plan Premium+ para un (1) usuario. Incluye acceso a modelos de imagen, video y audio, herramientas de edición profesional, licencia comercial de IA y 250M+ recursos creativos.</t>
  </si>
  <si>
    <t>Nombre: StreamYard Advanced
Descripción: Plataforma de transmisión en vivo, grabación y producción audiovisual en la nube para streaming, entrevistas remotas, webinars y multitransmisión simultánea a múltiples destinos.
Tipo de licencia requerida: Suscripción anual al plan Advanced.</t>
  </si>
  <si>
    <t>Nombre: Canva Pro
Descripción: Plataforma de diseño gráfico, comunicación visual y productividad creativa en la nube para diseño, edición, colaboración y publicación de contenidos, con herramientas de inteligencia artificial y gestión de marca.
Tipo de licencia requerida: Licencia individual anual para un (1) usuario.</t>
  </si>
  <si>
    <t>Nombre: WordPress Download Manager Pro
Descripción: Plugin para WordPress que permite la gestión segura de archivos y descargas en sitios web, con control de acceso, seguimiento de descargas y organización de contenido descargable.
Tipo de licencia requerida: Suscripción anual tipo Pro para un (1) sitio web, con soporte y actualizaciones incluidos.</t>
  </si>
  <si>
    <t>Nombre: WPBakery Page Builder
Descripción: Plugin para WordPress con editor visual de páginas mediante arrastrar y soltar, que permite construir y personalizar el diseño del sitio web sin necesidad de programar.
Tipo de licencia requerida: Licencia anual para uno o varios sitios, según necesidad institucional.</t>
  </si>
  <si>
    <t>Nombre: Yoast SEO Premium
Descripción: Plugin para WordPress con funciones de optimización para motores de búsqueda (SEO) on-page, técnico y asistido por inteligencia artificial.
Tipo de licencia requerida: Suscripción anual para un (1) sitio web, con soporte y actualizaciones incluidos.</t>
  </si>
  <si>
    <t>Nombre: Metricool
Descripción: Plataforma en la nube para gestión, programación, analítica y generación de reportes de redes sociales y campañas digitales.
Tipo de licencia requerida: Suscripción anual al plan Starter.</t>
  </si>
  <si>
    <t>VALOR ANTES DEL IVA</t>
  </si>
  <si>
    <t>VALOR DEL IVA</t>
  </si>
  <si>
    <t>VALOR TOTAL IVA INCLUIDO</t>
  </si>
  <si>
    <t>Este documento  hace parte de los estudios previos y  como tal debe anexarse a la documentación del proceso de contratación que se solicita</t>
  </si>
  <si>
    <t>ADQUIRIR LICENCIAS DE SOFTWARE, PLATAFORMAS DIGITALES Y PLUGINS ESPECIALIZADOS PARA LA DIRECCIÓN DE COMUNICACIONES Y PUBLICACIONES DE LA INSTITUCIÓN UNIVERSITARIA ITM, DE ACUERDO CON LAS ESPECIFICACIONES TÉCNICAS.</t>
  </si>
  <si>
    <t>IDENTIFICACIÓN DE LA NECESIDAD Y DEFINICIÓN DEL PRESUPUESTO</t>
  </si>
  <si>
    <r>
      <rPr>
        <b/>
        <sz val="12"/>
        <rFont val="Arial Narrow"/>
        <family val="2"/>
      </rPr>
      <t>OBSERVACIONES:</t>
    </r>
    <r>
      <rPr>
        <sz val="12"/>
        <rFont val="Arial Narrow"/>
        <family val="2"/>
      </rPr>
      <t xml:space="preserve"> Se tomaron como válidas las cotizaciones de los tres proveedores para los nueve ítems. El Cotizante 1 (GOLD SYS) presentó su cotización con cantidades de doce (12) unidades en los ítems Envato Elements, StreamYard Advanced, Canva y Metricool; para efectos de comparación, el valor unitario antes de IVA de estos ítems se obtuvo dividiendo el valor total cotizado entre doce (12). Las cotizaciones de GOLD SYS y GRUPO DECO COLOMBIA SAS no incluyen IVA por tratarse de productos excluidos según el Decreto 1412 de 2017; la cotización de SOFTWARE SHOP DE COLOMBIA SAS liquida IVA del 19%.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</si>
</sst>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 &quot;#,##0;[Red]&quot;-$ &quot;#,##0"/>
    <numFmt numFmtId="165" formatCode="&quot;$ &quot;#,##0;&quot;-$ &quot;#,##0"/>
    <numFmt numFmtId="166" formatCode="&quot;$ &quot;#,##0"/>
    <numFmt numFmtId="167" formatCode="_-&quot;$ &quot;* #,##0.00_-;&quot;-$ &quot;* #,##0.00_-;_-&quot;$ &quot;* \-??_-;_-@_-"/>
    <numFmt numFmtId="168" formatCode="dd/mm/yyyy"/>
  </numFmts>
  <fonts count="16" x14ac:knownFonts="1">
    <font>
      <sz val="11"/>
      <color theme="1"/>
      <name val="Calibri"/>
      <family val="2"/>
      <charset val="1"/>
    </font>
    <font>
      <sz val="11"/>
      <color theme="1"/>
      <name val="Arial Narrow"/>
      <family val="2"/>
      <charset val="1"/>
    </font>
    <font>
      <b/>
      <sz val="11"/>
      <color theme="1"/>
      <name val="Arial Narrow"/>
      <family val="2"/>
      <charset val="1"/>
    </font>
    <font>
      <u/>
      <sz val="11"/>
      <color theme="10"/>
      <name val="Calibri"/>
      <family val="2"/>
      <charset val="1"/>
    </font>
    <font>
      <sz val="10"/>
      <color rgb="FF808080"/>
      <name val="Arial"/>
      <family val="2"/>
      <charset val="1"/>
    </font>
    <font>
      <b/>
      <sz val="11"/>
      <color rgb="FFFFFFFF"/>
      <name val="Arial Narrow"/>
      <family val="2"/>
      <charset val="1"/>
    </font>
    <font>
      <sz val="11"/>
      <color rgb="FF000000"/>
      <name val="Arial Narrow"/>
      <family val="2"/>
      <charset val="1"/>
    </font>
    <font>
      <sz val="11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b/>
      <sz val="16"/>
      <color rgb="FFFF0000"/>
      <name val="Arial Narrow"/>
      <family val="2"/>
      <charset val="1"/>
    </font>
    <font>
      <b/>
      <sz val="11"/>
      <color rgb="FFFFFFFF"/>
      <name val="Arial Narrow"/>
      <family val="2"/>
    </font>
    <font>
      <sz val="11"/>
      <name val="Arial Narrow"/>
      <family val="2"/>
    </font>
    <font>
      <b/>
      <sz val="11"/>
      <color rgb="FF000000"/>
      <name val="Arial Narrow"/>
      <family val="2"/>
      <charset val="1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4F81BD"/>
        <bgColor rgb="FF808080"/>
      </patternFill>
    </fill>
    <fill>
      <patternFill patternType="solid">
        <fgColor theme="9" tint="-0.249977111117893"/>
        <bgColor rgb="FF339966"/>
      </patternFill>
    </fill>
    <fill>
      <patternFill patternType="solid">
        <fgColor theme="0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rgb="FF4F81BD"/>
      </patternFill>
    </fill>
  </fills>
  <borders count="4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5" xfId="0" applyFont="1" applyBorder="1" applyAlignment="1"/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justify" vertical="center"/>
    </xf>
    <xf numFmtId="0" fontId="5" fillId="2" borderId="18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167" fontId="1" fillId="0" borderId="0" xfId="0" applyNumberFormat="1" applyFont="1" applyAlignment="1"/>
    <xf numFmtId="9" fontId="1" fillId="0" borderId="0" xfId="0" applyNumberFormat="1" applyFont="1" applyAlignment="1"/>
    <xf numFmtId="0" fontId="7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167" fontId="1" fillId="0" borderId="0" xfId="0" applyNumberFormat="1" applyFont="1" applyAlignment="1">
      <alignment horizontal="center"/>
    </xf>
    <xf numFmtId="166" fontId="2" fillId="6" borderId="5" xfId="0" applyNumberFormat="1" applyFont="1" applyFill="1" applyBorder="1" applyAlignment="1">
      <alignment horizontal="center" vertical="center" wrapText="1"/>
    </xf>
    <xf numFmtId="164" fontId="2" fillId="6" borderId="5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Alignment="1">
      <alignment horizontal="center"/>
    </xf>
    <xf numFmtId="0" fontId="10" fillId="7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justify" vertical="center" wrapText="1"/>
    </xf>
    <xf numFmtId="165" fontId="11" fillId="0" borderId="5" xfId="0" applyNumberFormat="1" applyFont="1" applyBorder="1" applyAlignment="1">
      <alignment horizontal="center" vertical="center" wrapText="1"/>
    </xf>
    <xf numFmtId="165" fontId="11" fillId="4" borderId="5" xfId="0" applyNumberFormat="1" applyFont="1" applyFill="1" applyBorder="1" applyAlignment="1">
      <alignment horizontal="center" vertical="center" wrapText="1"/>
    </xf>
    <xf numFmtId="165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166" fontId="12" fillId="6" borderId="5" xfId="0" applyNumberFormat="1" applyFont="1" applyFill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6" borderId="25" xfId="0" applyFont="1" applyFill="1" applyBorder="1" applyAlignment="1">
      <alignment horizontal="right" vertical="center" wrapText="1"/>
    </xf>
    <xf numFmtId="0" fontId="2" fillId="6" borderId="27" xfId="0" applyFont="1" applyFill="1" applyBorder="1" applyAlignment="1">
      <alignment horizontal="right" vertical="center" wrapText="1"/>
    </xf>
    <xf numFmtId="0" fontId="2" fillId="6" borderId="26" xfId="0" applyFont="1" applyFill="1" applyBorder="1" applyAlignment="1">
      <alignment horizontal="right" vertical="center" wrapText="1"/>
    </xf>
    <xf numFmtId="0" fontId="2" fillId="6" borderId="8" xfId="0" applyFont="1" applyFill="1" applyBorder="1" applyAlignment="1">
      <alignment horizontal="right" vertical="center" wrapText="1"/>
    </xf>
    <xf numFmtId="0" fontId="2" fillId="6" borderId="29" xfId="0" applyFont="1" applyFill="1" applyBorder="1" applyAlignment="1">
      <alignment horizontal="right" vertical="center" wrapText="1"/>
    </xf>
    <xf numFmtId="0" fontId="2" fillId="6" borderId="36" xfId="0" applyFont="1" applyFill="1" applyBorder="1" applyAlignment="1">
      <alignment horizontal="right" vertical="center" wrapText="1"/>
    </xf>
    <xf numFmtId="0" fontId="9" fillId="5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22" xfId="0" applyBorder="1"/>
    <xf numFmtId="0" fontId="0" fillId="0" borderId="23" xfId="0" applyBorder="1"/>
    <xf numFmtId="0" fontId="1" fillId="0" borderId="0" xfId="0" applyFont="1" applyAlignment="1"/>
    <xf numFmtId="0" fontId="0" fillId="0" borderId="24" xfId="0" applyBorder="1"/>
    <xf numFmtId="0" fontId="0" fillId="0" borderId="27" xfId="0" applyBorder="1"/>
    <xf numFmtId="0" fontId="0" fillId="0" borderId="26" xfId="0" applyBorder="1"/>
    <xf numFmtId="0" fontId="2" fillId="0" borderId="11" xfId="0" applyFont="1" applyBorder="1" applyAlignment="1">
      <alignment horizontal="left" vertical="center"/>
    </xf>
    <xf numFmtId="0" fontId="0" fillId="0" borderId="36" xfId="0" applyBorder="1"/>
    <xf numFmtId="0" fontId="2" fillId="0" borderId="14" xfId="0" applyFont="1" applyBorder="1" applyAlignment="1">
      <alignment horizontal="center" vertical="center"/>
    </xf>
    <xf numFmtId="0" fontId="0" fillId="0" borderId="20" xfId="0" applyBorder="1"/>
    <xf numFmtId="0" fontId="0" fillId="0" borderId="38" xfId="0" applyBorder="1"/>
    <xf numFmtId="0" fontId="1" fillId="0" borderId="14" xfId="0" applyFont="1" applyBorder="1" applyAlignment="1">
      <alignment horizontal="center"/>
    </xf>
    <xf numFmtId="164" fontId="1" fillId="0" borderId="3" xfId="0" applyNumberFormat="1" applyFont="1" applyBorder="1" applyAlignment="1">
      <alignment horizontal="left" vertical="top"/>
    </xf>
    <xf numFmtId="0" fontId="0" fillId="0" borderId="35" xfId="0" applyBorder="1"/>
    <xf numFmtId="0" fontId="0" fillId="0" borderId="2" xfId="0" applyBorder="1"/>
    <xf numFmtId="0" fontId="13" fillId="0" borderId="0" xfId="0" applyFont="1" applyAlignment="1">
      <alignment vertical="center" wrapText="1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top"/>
    </xf>
    <xf numFmtId="0" fontId="0" fillId="0" borderId="29" xfId="0" applyBorder="1"/>
    <xf numFmtId="0" fontId="1" fillId="0" borderId="7" xfId="0" applyFont="1" applyBorder="1" applyAlignment="1"/>
    <xf numFmtId="0" fontId="0" fillId="0" borderId="30" xfId="0" applyBorder="1"/>
    <xf numFmtId="0" fontId="2" fillId="0" borderId="1" xfId="0" applyFont="1" applyBorder="1" applyAlignment="1">
      <alignment horizontal="left" vertical="center"/>
    </xf>
    <xf numFmtId="168" fontId="1" fillId="0" borderId="5" xfId="0" applyNumberFormat="1" applyFont="1" applyBorder="1" applyAlignment="1">
      <alignment horizontal="left" vertical="top"/>
    </xf>
    <xf numFmtId="0" fontId="5" fillId="3" borderId="5" xfId="0" applyFont="1" applyFill="1" applyBorder="1" applyAlignment="1">
      <alignment horizontal="center" vertical="center" wrapText="1"/>
    </xf>
    <xf numFmtId="0" fontId="0" fillId="0" borderId="12" xfId="0" applyFont="1" applyBorder="1"/>
    <xf numFmtId="164" fontId="1" fillId="0" borderId="12" xfId="0" applyNumberFormat="1" applyFont="1" applyBorder="1" applyAlignment="1">
      <alignment horizontal="left" vertical="top"/>
    </xf>
    <xf numFmtId="0" fontId="2" fillId="0" borderId="8" xfId="0" applyFont="1" applyBorder="1" applyAlignment="1">
      <alignment horizontal="left" vertical="center"/>
    </xf>
    <xf numFmtId="0" fontId="0" fillId="0" borderId="28" xfId="0" applyBorder="1"/>
    <xf numFmtId="0" fontId="0" fillId="0" borderId="25" xfId="0" applyBorder="1"/>
    <xf numFmtId="0" fontId="1" fillId="0" borderId="1" xfId="0" applyFont="1" applyBorder="1" applyAlignment="1">
      <alignment horizontal="center"/>
    </xf>
    <xf numFmtId="0" fontId="0" fillId="0" borderId="15" xfId="0" applyBorder="1"/>
    <xf numFmtId="0" fontId="5" fillId="2" borderId="17" xfId="0" applyFont="1" applyFill="1" applyBorder="1" applyAlignment="1">
      <alignment horizontal="center" vertical="center" wrapText="1"/>
    </xf>
    <xf numFmtId="0" fontId="0" fillId="0" borderId="39" xfId="0" applyFont="1" applyBorder="1"/>
    <xf numFmtId="0" fontId="2" fillId="6" borderId="13" xfId="0" applyFont="1" applyFill="1" applyBorder="1" applyAlignment="1">
      <alignment horizontal="right" vertical="center" wrapText="1"/>
    </xf>
    <xf numFmtId="0" fontId="0" fillId="0" borderId="33" xfId="0" applyFont="1" applyBorder="1"/>
    <xf numFmtId="0" fontId="0" fillId="0" borderId="37" xfId="0" applyFont="1" applyBorder="1"/>
    <xf numFmtId="0" fontId="1" fillId="0" borderId="9" xfId="0" applyFont="1" applyBorder="1" applyAlignment="1">
      <alignment horizontal="center"/>
    </xf>
    <xf numFmtId="0" fontId="0" fillId="0" borderId="33" xfId="0" applyBorder="1"/>
    <xf numFmtId="0" fontId="0" fillId="0" borderId="34" xfId="0" applyBorder="1"/>
    <xf numFmtId="0" fontId="2" fillId="0" borderId="5" xfId="0" applyFont="1" applyBorder="1" applyAlignment="1">
      <alignment horizontal="left" vertical="center" wrapText="1"/>
    </xf>
    <xf numFmtId="0" fontId="0" fillId="0" borderId="31" xfId="0" applyBorder="1"/>
    <xf numFmtId="0" fontId="0" fillId="0" borderId="32" xfId="0" applyBorder="1"/>
    <xf numFmtId="0" fontId="5" fillId="2" borderId="18" xfId="0" applyFont="1" applyFill="1" applyBorder="1" applyAlignment="1">
      <alignment horizontal="center" vertical="center" wrapText="1"/>
    </xf>
    <xf numFmtId="0" fontId="0" fillId="0" borderId="40" xfId="0" applyFont="1" applyBorder="1"/>
    <xf numFmtId="0" fontId="3" fillId="0" borderId="5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center"/>
    </xf>
    <xf numFmtId="0" fontId="0" fillId="0" borderId="37" xfId="0" applyBorder="1"/>
    <xf numFmtId="0" fontId="5" fillId="2" borderId="19" xfId="0" applyFont="1" applyFill="1" applyBorder="1" applyAlignment="1">
      <alignment horizontal="center" vertical="center" wrapText="1"/>
    </xf>
    <xf numFmtId="0" fontId="0" fillId="0" borderId="41" xfId="0" applyFont="1" applyBorder="1"/>
    <xf numFmtId="0" fontId="5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548235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291240</xdr:colOff>
      <xdr:row>0</xdr:row>
      <xdr:rowOff>0</xdr:rowOff>
    </xdr:from>
    <xdr:to>
      <xdr:col>1</xdr:col>
      <xdr:colOff>1769040</xdr:colOff>
      <xdr:row>3</xdr:row>
      <xdr:rowOff>1800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1240" y="0"/>
          <a:ext cx="1860120" cy="630360"/>
        </a:xfrm>
        <a:prstGeom prst="rect">
          <a:avLst/>
        </a:prstGeom>
        <a:noFill/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5"/>
  <sheetViews>
    <sheetView tabSelected="1" topLeftCell="A33" zoomScale="85" zoomScaleNormal="85" workbookViewId="0">
      <selection activeCell="D37" sqref="D37"/>
    </sheetView>
  </sheetViews>
  <sheetFormatPr baseColWidth="10" defaultColWidth="11.42578125" defaultRowHeight="16.5" x14ac:dyDescent="0.3"/>
  <cols>
    <col min="1" max="1" width="5.42578125" style="1" customWidth="1"/>
    <col min="2" max="2" width="61.28515625" style="1" customWidth="1"/>
    <col min="3" max="3" width="6.7109375" style="1" customWidth="1"/>
    <col min="4" max="6" width="23.85546875" style="1" customWidth="1"/>
    <col min="7" max="7" width="23.85546875" style="2" customWidth="1"/>
    <col min="8" max="8" width="22.140625" style="2" customWidth="1"/>
    <col min="9" max="9" width="14.85546875" style="1" customWidth="1"/>
    <col min="10" max="10" width="11.42578125" style="1" customWidth="1"/>
    <col min="11" max="11" width="14.85546875" style="1" customWidth="1"/>
    <col min="12" max="12" width="32.28515625" style="1" customWidth="1"/>
    <col min="13" max="13" width="11.42578125" style="1" customWidth="1"/>
    <col min="14" max="16384" width="11.42578125" style="1"/>
  </cols>
  <sheetData>
    <row r="1" spans="1:8" ht="16.5" customHeight="1" x14ac:dyDescent="0.3">
      <c r="A1" s="70"/>
      <c r="B1" s="40"/>
      <c r="C1" s="38" t="s">
        <v>46</v>
      </c>
      <c r="D1" s="39"/>
      <c r="E1" s="39"/>
      <c r="F1" s="40"/>
      <c r="G1" s="3" t="s">
        <v>0</v>
      </c>
      <c r="H1" s="4" t="s">
        <v>1</v>
      </c>
    </row>
    <row r="2" spans="1:8" ht="16.5" customHeight="1" x14ac:dyDescent="0.3">
      <c r="A2" s="71"/>
      <c r="B2" s="42"/>
      <c r="C2" s="41"/>
      <c r="D2" s="41"/>
      <c r="E2" s="41"/>
      <c r="F2" s="42"/>
      <c r="G2" s="5" t="s">
        <v>2</v>
      </c>
      <c r="H2" s="6" t="s">
        <v>3</v>
      </c>
    </row>
    <row r="3" spans="1:8" ht="16.5" customHeight="1" x14ac:dyDescent="0.3">
      <c r="A3" s="69"/>
      <c r="B3" s="44"/>
      <c r="C3" s="43"/>
      <c r="D3" s="43"/>
      <c r="E3" s="43"/>
      <c r="F3" s="44"/>
      <c r="G3" s="5" t="s">
        <v>4</v>
      </c>
      <c r="H3" s="6" t="s">
        <v>5</v>
      </c>
    </row>
    <row r="4" spans="1:8" ht="16.5" customHeight="1" x14ac:dyDescent="0.3">
      <c r="A4" s="60"/>
      <c r="B4" s="59"/>
      <c r="C4" s="59"/>
      <c r="D4" s="59"/>
      <c r="E4" s="59"/>
      <c r="F4" s="59"/>
      <c r="G4" s="59"/>
      <c r="H4" s="61"/>
    </row>
    <row r="5" spans="1:8" ht="16.5" customHeight="1" x14ac:dyDescent="0.3">
      <c r="A5" s="67" t="s">
        <v>6</v>
      </c>
      <c r="B5" s="68"/>
      <c r="C5" s="80" t="s">
        <v>45</v>
      </c>
      <c r="D5" s="68"/>
      <c r="E5" s="68"/>
      <c r="F5" s="68"/>
      <c r="G5" s="68"/>
      <c r="H5" s="81"/>
    </row>
    <row r="6" spans="1:8" ht="29.25" customHeight="1" x14ac:dyDescent="0.3">
      <c r="A6" s="69"/>
      <c r="B6" s="43"/>
      <c r="C6" s="82"/>
      <c r="D6" s="43"/>
      <c r="E6" s="43"/>
      <c r="F6" s="43"/>
      <c r="G6" s="43"/>
      <c r="H6" s="44"/>
    </row>
    <row r="7" spans="1:8" ht="17.25" customHeight="1" x14ac:dyDescent="0.3">
      <c r="A7" s="77"/>
      <c r="B7" s="78"/>
      <c r="C7" s="78"/>
      <c r="D7" s="78"/>
      <c r="E7" s="78"/>
      <c r="F7" s="78"/>
      <c r="G7" s="78"/>
      <c r="H7" s="79"/>
    </row>
    <row r="8" spans="1:8" ht="16.5" customHeight="1" x14ac:dyDescent="0.3">
      <c r="A8" s="57" t="s">
        <v>7</v>
      </c>
      <c r="B8" s="52"/>
      <c r="C8" s="51" t="s">
        <v>8</v>
      </c>
      <c r="D8" s="52"/>
      <c r="E8" s="52"/>
      <c r="F8" s="52"/>
      <c r="G8" s="52"/>
      <c r="H8" s="53"/>
    </row>
    <row r="9" spans="1:8" ht="16.5" customHeight="1" x14ac:dyDescent="0.3">
      <c r="A9" s="45" t="s">
        <v>9</v>
      </c>
      <c r="B9" s="46"/>
      <c r="C9" s="66" t="s">
        <v>10</v>
      </c>
      <c r="D9" s="43"/>
      <c r="E9" s="43"/>
      <c r="F9" s="43"/>
      <c r="G9" s="43"/>
      <c r="H9" s="44"/>
    </row>
    <row r="10" spans="1:8" ht="16.5" customHeight="1" x14ac:dyDescent="0.3">
      <c r="A10" s="45" t="s">
        <v>11</v>
      </c>
      <c r="B10" s="46"/>
      <c r="C10" s="85" t="s">
        <v>12</v>
      </c>
      <c r="D10" s="59"/>
      <c r="E10" s="59"/>
      <c r="F10" s="59"/>
      <c r="G10" s="59"/>
      <c r="H10" s="46"/>
    </row>
    <row r="11" spans="1:8" ht="16.5" customHeight="1" x14ac:dyDescent="0.3">
      <c r="A11" s="45" t="s">
        <v>13</v>
      </c>
      <c r="B11" s="46"/>
      <c r="C11" s="63">
        <v>46213</v>
      </c>
      <c r="D11" s="59"/>
      <c r="E11" s="59"/>
      <c r="F11" s="59"/>
      <c r="G11" s="59"/>
      <c r="H11" s="46"/>
    </row>
    <row r="12" spans="1:8" ht="17.25" customHeight="1" x14ac:dyDescent="0.3">
      <c r="A12" s="86" t="s">
        <v>14</v>
      </c>
      <c r="B12" s="87"/>
      <c r="C12" s="63">
        <v>46243</v>
      </c>
      <c r="D12" s="59"/>
      <c r="E12" s="59"/>
      <c r="F12" s="59"/>
      <c r="G12" s="59"/>
      <c r="H12" s="46"/>
    </row>
    <row r="13" spans="1:8" ht="17.25" customHeight="1" x14ac:dyDescent="0.3">
      <c r="A13" s="47"/>
      <c r="B13" s="48"/>
      <c r="C13" s="48"/>
      <c r="D13" s="48"/>
      <c r="E13" s="48"/>
      <c r="F13" s="48"/>
      <c r="G13" s="48"/>
      <c r="H13" s="49"/>
    </row>
    <row r="14" spans="1:8" ht="16.5" customHeight="1" x14ac:dyDescent="0.3">
      <c r="A14" s="62" t="s">
        <v>15</v>
      </c>
      <c r="B14" s="53"/>
      <c r="C14" s="51" t="s">
        <v>16</v>
      </c>
      <c r="D14" s="52"/>
      <c r="E14" s="52"/>
      <c r="F14" s="52"/>
      <c r="G14" s="52"/>
      <c r="H14" s="53"/>
    </row>
    <row r="15" spans="1:8" ht="16.5" customHeight="1" x14ac:dyDescent="0.3">
      <c r="A15" s="45" t="s">
        <v>9</v>
      </c>
      <c r="B15" s="46"/>
      <c r="C15" s="58" t="s">
        <v>17</v>
      </c>
      <c r="D15" s="59"/>
      <c r="E15" s="59"/>
      <c r="F15" s="59"/>
      <c r="G15" s="59"/>
      <c r="H15" s="46"/>
    </row>
    <row r="16" spans="1:8" ht="16.5" customHeight="1" x14ac:dyDescent="0.3">
      <c r="A16" s="45" t="s">
        <v>11</v>
      </c>
      <c r="B16" s="46"/>
      <c r="C16" s="85" t="s">
        <v>18</v>
      </c>
      <c r="D16" s="59"/>
      <c r="E16" s="59"/>
      <c r="F16" s="59"/>
      <c r="G16" s="59"/>
      <c r="H16" s="46"/>
    </row>
    <row r="17" spans="1:12" ht="16.5" customHeight="1" x14ac:dyDescent="0.3">
      <c r="A17" s="45" t="s">
        <v>13</v>
      </c>
      <c r="B17" s="46"/>
      <c r="C17" s="63">
        <v>46217</v>
      </c>
      <c r="D17" s="59"/>
      <c r="E17" s="59"/>
      <c r="F17" s="59"/>
      <c r="G17" s="59"/>
      <c r="H17" s="46"/>
    </row>
    <row r="18" spans="1:12" ht="17.25" customHeight="1" x14ac:dyDescent="0.3">
      <c r="A18" s="86" t="s">
        <v>14</v>
      </c>
      <c r="B18" s="87"/>
      <c r="C18" s="63">
        <v>46247</v>
      </c>
      <c r="D18" s="59"/>
      <c r="E18" s="59"/>
      <c r="F18" s="59"/>
      <c r="G18" s="59"/>
      <c r="H18" s="46"/>
    </row>
    <row r="19" spans="1:12" ht="17.25" customHeight="1" x14ac:dyDescent="0.3">
      <c r="A19" s="50"/>
      <c r="B19" s="48"/>
      <c r="C19" s="48"/>
      <c r="D19" s="48"/>
      <c r="E19" s="48"/>
      <c r="F19" s="48"/>
      <c r="G19" s="48"/>
      <c r="H19" s="49"/>
    </row>
    <row r="20" spans="1:12" ht="16.5" customHeight="1" x14ac:dyDescent="0.3">
      <c r="A20" s="62" t="s">
        <v>19</v>
      </c>
      <c r="B20" s="53"/>
      <c r="C20" s="51" t="s">
        <v>20</v>
      </c>
      <c r="D20" s="52"/>
      <c r="E20" s="52"/>
      <c r="F20" s="52"/>
      <c r="G20" s="52"/>
      <c r="H20" s="53"/>
    </row>
    <row r="21" spans="1:12" ht="16.5" customHeight="1" x14ac:dyDescent="0.3">
      <c r="A21" s="45" t="s">
        <v>9</v>
      </c>
      <c r="B21" s="46"/>
      <c r="C21" s="58" t="s">
        <v>21</v>
      </c>
      <c r="D21" s="59"/>
      <c r="E21" s="59"/>
      <c r="F21" s="59"/>
      <c r="G21" s="59"/>
      <c r="H21" s="46"/>
    </row>
    <row r="22" spans="1:12" ht="16.5" customHeight="1" x14ac:dyDescent="0.3">
      <c r="A22" s="45" t="s">
        <v>11</v>
      </c>
      <c r="B22" s="46"/>
      <c r="C22" s="85" t="s">
        <v>22</v>
      </c>
      <c r="D22" s="59"/>
      <c r="E22" s="59"/>
      <c r="F22" s="59"/>
      <c r="G22" s="59"/>
      <c r="H22" s="46"/>
    </row>
    <row r="23" spans="1:12" ht="16.5" customHeight="1" x14ac:dyDescent="0.3">
      <c r="A23" s="45" t="s">
        <v>13</v>
      </c>
      <c r="B23" s="46"/>
      <c r="C23" s="63">
        <v>46218</v>
      </c>
      <c r="D23" s="59"/>
      <c r="E23" s="59"/>
      <c r="F23" s="59"/>
      <c r="G23" s="59"/>
      <c r="H23" s="46"/>
    </row>
    <row r="24" spans="1:12" ht="17.25" customHeight="1" x14ac:dyDescent="0.3">
      <c r="A24" s="86" t="s">
        <v>14</v>
      </c>
      <c r="B24" s="87"/>
      <c r="C24" s="63">
        <v>46248</v>
      </c>
      <c r="D24" s="59"/>
      <c r="E24" s="59"/>
      <c r="F24" s="59"/>
      <c r="G24" s="59"/>
      <c r="H24" s="46"/>
    </row>
    <row r="25" spans="1:12" ht="17.25" customHeight="1" x14ac:dyDescent="0.3">
      <c r="A25" s="50"/>
      <c r="B25" s="48"/>
      <c r="C25" s="48"/>
      <c r="D25" s="48"/>
      <c r="E25" s="48"/>
      <c r="F25" s="48"/>
      <c r="G25" s="48"/>
      <c r="H25" s="49"/>
    </row>
    <row r="26" spans="1:12" ht="16.5" customHeight="1" x14ac:dyDescent="0.3">
      <c r="A26" s="7"/>
      <c r="H26" s="8"/>
      <c r="L26" s="9"/>
    </row>
    <row r="27" spans="1:12" ht="33" customHeight="1" x14ac:dyDescent="0.3">
      <c r="A27" s="72" t="s">
        <v>23</v>
      </c>
      <c r="B27" s="83" t="s">
        <v>24</v>
      </c>
      <c r="C27" s="90" t="s">
        <v>25</v>
      </c>
      <c r="D27" s="21" t="s">
        <v>26</v>
      </c>
      <c r="E27" s="21" t="s">
        <v>27</v>
      </c>
      <c r="F27" s="21" t="s">
        <v>28</v>
      </c>
      <c r="G27" s="64" t="s">
        <v>29</v>
      </c>
      <c r="H27" s="88" t="s">
        <v>30</v>
      </c>
      <c r="L27" s="9"/>
    </row>
    <row r="28" spans="1:12" ht="33.75" customHeight="1" x14ac:dyDescent="0.3">
      <c r="A28" s="73"/>
      <c r="B28" s="84"/>
      <c r="C28" s="65"/>
      <c r="D28" s="10" t="s">
        <v>31</v>
      </c>
      <c r="E28" s="10" t="s">
        <v>31</v>
      </c>
      <c r="F28" s="10" t="s">
        <v>31</v>
      </c>
      <c r="G28" s="65"/>
      <c r="H28" s="89"/>
      <c r="L28" s="9"/>
    </row>
    <row r="29" spans="1:12" ht="102.75" customHeight="1" x14ac:dyDescent="0.3">
      <c r="A29" s="11">
        <v>1</v>
      </c>
      <c r="B29" s="22" t="s">
        <v>32</v>
      </c>
      <c r="C29" s="12">
        <v>1</v>
      </c>
      <c r="D29" s="23">
        <v>1400000</v>
      </c>
      <c r="E29" s="23">
        <v>175000</v>
      </c>
      <c r="F29" s="24">
        <v>238000</v>
      </c>
      <c r="G29" s="23">
        <f>ROUND((D29+E29+F29)/3,0)</f>
        <v>604333</v>
      </c>
      <c r="H29" s="25">
        <f t="shared" ref="H29:H37" si="0">C29*G29</f>
        <v>604333</v>
      </c>
      <c r="I29" s="13"/>
      <c r="J29" s="14"/>
      <c r="K29" s="13"/>
      <c r="L29" s="13"/>
    </row>
    <row r="30" spans="1:12" ht="99" customHeight="1" x14ac:dyDescent="0.3">
      <c r="A30" s="11">
        <v>2</v>
      </c>
      <c r="B30" s="26" t="s">
        <v>33</v>
      </c>
      <c r="C30" s="15">
        <v>5</v>
      </c>
      <c r="D30" s="23">
        <v>750833</v>
      </c>
      <c r="E30" s="23">
        <v>2135453</v>
      </c>
      <c r="F30" s="23">
        <v>2448000</v>
      </c>
      <c r="G30" s="23">
        <f t="shared" ref="G30:G37" si="1">ROUND((D30+E30+F30)/3,0)</f>
        <v>1778095</v>
      </c>
      <c r="H30" s="25">
        <f t="shared" si="0"/>
        <v>8890475</v>
      </c>
      <c r="I30" s="13"/>
      <c r="J30" s="14"/>
      <c r="K30" s="13"/>
      <c r="L30" s="13"/>
    </row>
    <row r="31" spans="1:12" ht="156.75" customHeight="1" x14ac:dyDescent="0.3">
      <c r="A31" s="11">
        <v>3</v>
      </c>
      <c r="B31" s="26" t="s">
        <v>34</v>
      </c>
      <c r="C31" s="16">
        <v>2</v>
      </c>
      <c r="D31" s="23">
        <v>1700000</v>
      </c>
      <c r="E31" s="23">
        <v>1735053</v>
      </c>
      <c r="F31" s="24">
        <v>2030000</v>
      </c>
      <c r="G31" s="23">
        <f t="shared" si="1"/>
        <v>1821684</v>
      </c>
      <c r="H31" s="25">
        <f t="shared" si="0"/>
        <v>3643368</v>
      </c>
      <c r="I31" s="13"/>
      <c r="J31" s="14"/>
      <c r="K31" s="13"/>
      <c r="L31" s="13"/>
    </row>
    <row r="32" spans="1:12" ht="127.5" customHeight="1" x14ac:dyDescent="0.3">
      <c r="A32" s="11">
        <v>4</v>
      </c>
      <c r="B32" s="26" t="s">
        <v>35</v>
      </c>
      <c r="C32" s="15">
        <v>1</v>
      </c>
      <c r="D32" s="23">
        <v>2079167</v>
      </c>
      <c r="E32" s="23">
        <v>4804800</v>
      </c>
      <c r="F32" s="24">
        <v>4331600</v>
      </c>
      <c r="G32" s="23">
        <f t="shared" si="1"/>
        <v>3738522</v>
      </c>
      <c r="H32" s="25">
        <f t="shared" si="0"/>
        <v>3738522</v>
      </c>
      <c r="I32" s="13"/>
      <c r="J32" s="14"/>
      <c r="K32" s="13"/>
      <c r="L32" s="13"/>
    </row>
    <row r="33" spans="1:12" ht="128.25" customHeight="1" x14ac:dyDescent="0.3">
      <c r="A33" s="11">
        <v>5</v>
      </c>
      <c r="B33" s="26" t="s">
        <v>36</v>
      </c>
      <c r="C33" s="15">
        <v>3</v>
      </c>
      <c r="D33" s="23">
        <v>91667</v>
      </c>
      <c r="E33" s="23">
        <v>502800</v>
      </c>
      <c r="F33" s="24">
        <v>340000</v>
      </c>
      <c r="G33" s="23">
        <f t="shared" si="1"/>
        <v>311489</v>
      </c>
      <c r="H33" s="25">
        <f t="shared" si="0"/>
        <v>934467</v>
      </c>
      <c r="I33" s="13"/>
      <c r="J33" s="14"/>
      <c r="K33" s="13"/>
      <c r="L33" s="13"/>
    </row>
    <row r="34" spans="1:12" ht="153.75" customHeight="1" x14ac:dyDescent="0.3">
      <c r="A34" s="11">
        <v>6</v>
      </c>
      <c r="B34" s="26" t="s">
        <v>37</v>
      </c>
      <c r="C34" s="28">
        <v>1</v>
      </c>
      <c r="D34" s="23">
        <v>700000</v>
      </c>
      <c r="E34" s="23">
        <v>444900</v>
      </c>
      <c r="F34" s="24">
        <v>517000</v>
      </c>
      <c r="G34" s="23">
        <f t="shared" si="1"/>
        <v>553967</v>
      </c>
      <c r="H34" s="25">
        <f t="shared" si="0"/>
        <v>553967</v>
      </c>
      <c r="I34" s="13"/>
      <c r="J34" s="14"/>
      <c r="K34" s="13"/>
      <c r="L34" s="13"/>
    </row>
    <row r="35" spans="1:12" ht="102" customHeight="1" x14ac:dyDescent="0.3">
      <c r="A35" s="11">
        <v>7</v>
      </c>
      <c r="B35" s="26" t="s">
        <v>38</v>
      </c>
      <c r="C35" s="29">
        <v>1</v>
      </c>
      <c r="D35" s="23">
        <v>1040000</v>
      </c>
      <c r="E35" s="23">
        <v>2624862</v>
      </c>
      <c r="F35" s="24">
        <v>428400</v>
      </c>
      <c r="G35" s="23">
        <f t="shared" si="1"/>
        <v>1364421</v>
      </c>
      <c r="H35" s="25">
        <f t="shared" si="0"/>
        <v>1364421</v>
      </c>
      <c r="I35" s="17"/>
      <c r="J35" s="14"/>
      <c r="K35" s="13"/>
      <c r="L35" s="13"/>
    </row>
    <row r="36" spans="1:12" ht="119.25" customHeight="1" x14ac:dyDescent="0.3">
      <c r="A36" s="11">
        <v>8</v>
      </c>
      <c r="B36" s="26" t="s">
        <v>39</v>
      </c>
      <c r="C36" s="15">
        <v>1</v>
      </c>
      <c r="D36" s="23">
        <v>1040000</v>
      </c>
      <c r="E36" s="23">
        <v>533900</v>
      </c>
      <c r="F36" s="24">
        <v>622200</v>
      </c>
      <c r="G36" s="23">
        <f t="shared" si="1"/>
        <v>732033</v>
      </c>
      <c r="H36" s="25">
        <f t="shared" si="0"/>
        <v>732033</v>
      </c>
      <c r="I36" s="13"/>
      <c r="J36" s="14"/>
      <c r="K36" s="13"/>
      <c r="L36" s="13"/>
    </row>
    <row r="37" spans="1:12" ht="104.25" customHeight="1" x14ac:dyDescent="0.3">
      <c r="A37" s="11">
        <v>9</v>
      </c>
      <c r="B37" s="26" t="s">
        <v>40</v>
      </c>
      <c r="C37" s="16">
        <v>1</v>
      </c>
      <c r="D37" s="23">
        <v>583333</v>
      </c>
      <c r="E37" s="23">
        <v>2829507</v>
      </c>
      <c r="F37" s="24">
        <v>1258000</v>
      </c>
      <c r="G37" s="23">
        <f t="shared" si="1"/>
        <v>1556947</v>
      </c>
      <c r="H37" s="25">
        <f t="shared" si="0"/>
        <v>1556947</v>
      </c>
      <c r="I37" s="13"/>
      <c r="J37" s="14"/>
      <c r="K37" s="13"/>
      <c r="L37" s="13"/>
    </row>
    <row r="38" spans="1:12" x14ac:dyDescent="0.3">
      <c r="A38" s="30" t="s">
        <v>41</v>
      </c>
      <c r="B38" s="31"/>
      <c r="C38" s="31"/>
      <c r="D38" s="31"/>
      <c r="E38" s="31"/>
      <c r="F38" s="31"/>
      <c r="G38" s="32"/>
      <c r="H38" s="18">
        <f>SUM(H29:H37)</f>
        <v>22018533</v>
      </c>
      <c r="L38" s="13"/>
    </row>
    <row r="39" spans="1:12" x14ac:dyDescent="0.3">
      <c r="A39" s="33" t="s">
        <v>42</v>
      </c>
      <c r="B39" s="34"/>
      <c r="C39" s="34"/>
      <c r="D39" s="34"/>
      <c r="E39" s="34"/>
      <c r="F39" s="34"/>
      <c r="G39" s="35"/>
      <c r="H39" s="27">
        <f>H38*19%</f>
        <v>4183521.27</v>
      </c>
    </row>
    <row r="40" spans="1:12" ht="16.5" customHeight="1" x14ac:dyDescent="0.3">
      <c r="A40" s="74" t="s">
        <v>43</v>
      </c>
      <c r="B40" s="75"/>
      <c r="C40" s="75"/>
      <c r="D40" s="75"/>
      <c r="E40" s="75"/>
      <c r="F40" s="75"/>
      <c r="G40" s="76"/>
      <c r="H40" s="19">
        <f>H38+H39</f>
        <v>26202054.27</v>
      </c>
    </row>
    <row r="41" spans="1:12" ht="75" customHeight="1" x14ac:dyDescent="0.3">
      <c r="A41" s="54" t="s">
        <v>47</v>
      </c>
      <c r="B41" s="55"/>
      <c r="C41" s="55"/>
      <c r="D41" s="55"/>
      <c r="E41" s="55"/>
      <c r="F41" s="55"/>
      <c r="G41" s="56"/>
      <c r="H41" s="20"/>
    </row>
    <row r="42" spans="1:12" ht="15" customHeight="1" x14ac:dyDescent="0.3">
      <c r="A42" s="37"/>
      <c r="B42" s="37"/>
      <c r="C42" s="37"/>
      <c r="D42" s="37"/>
      <c r="E42" s="37"/>
      <c r="F42" s="37"/>
      <c r="G42" s="37"/>
      <c r="H42" s="37"/>
    </row>
    <row r="43" spans="1:12" ht="16.5" customHeight="1" x14ac:dyDescent="0.3">
      <c r="A43" s="36" t="s">
        <v>44</v>
      </c>
      <c r="B43" s="36"/>
      <c r="C43" s="36"/>
      <c r="D43" s="36"/>
      <c r="E43" s="36"/>
      <c r="F43" s="36"/>
      <c r="G43" s="36"/>
      <c r="H43" s="36"/>
    </row>
    <row r="45" spans="1:12" ht="20.25" customHeight="1" x14ac:dyDescent="0.3">
      <c r="A45" s="41"/>
      <c r="B45" s="41"/>
      <c r="C45" s="41"/>
      <c r="D45" s="41"/>
      <c r="E45" s="41"/>
      <c r="F45" s="41"/>
      <c r="G45" s="37"/>
      <c r="H45" s="37"/>
    </row>
  </sheetData>
  <mergeCells count="51">
    <mergeCell ref="C18:H18"/>
    <mergeCell ref="A17:B17"/>
    <mergeCell ref="A23:B23"/>
    <mergeCell ref="A45:H45"/>
    <mergeCell ref="C12:H12"/>
    <mergeCell ref="A1:B3"/>
    <mergeCell ref="C21:H21"/>
    <mergeCell ref="C11:H11"/>
    <mergeCell ref="A27:A28"/>
    <mergeCell ref="A16:B16"/>
    <mergeCell ref="A40:G40"/>
    <mergeCell ref="A7:H7"/>
    <mergeCell ref="A25:H25"/>
    <mergeCell ref="C5:H6"/>
    <mergeCell ref="C23:H23"/>
    <mergeCell ref="C8:H8"/>
    <mergeCell ref="C17:H17"/>
    <mergeCell ref="B27:B28"/>
    <mergeCell ref="C10:H10"/>
    <mergeCell ref="C24:H24"/>
    <mergeCell ref="G27:G28"/>
    <mergeCell ref="C14:H14"/>
    <mergeCell ref="C9:H9"/>
    <mergeCell ref="A5:B6"/>
    <mergeCell ref="C16:H16"/>
    <mergeCell ref="A24:B24"/>
    <mergeCell ref="A15:B15"/>
    <mergeCell ref="C22:H22"/>
    <mergeCell ref="A11:B11"/>
    <mergeCell ref="A18:B18"/>
    <mergeCell ref="A12:B12"/>
    <mergeCell ref="A21:B21"/>
    <mergeCell ref="H27:H28"/>
    <mergeCell ref="C27:C28"/>
    <mergeCell ref="A14:B14"/>
    <mergeCell ref="A38:G38"/>
    <mergeCell ref="A39:G39"/>
    <mergeCell ref="A43:H43"/>
    <mergeCell ref="A42:H42"/>
    <mergeCell ref="C1:F3"/>
    <mergeCell ref="A10:B10"/>
    <mergeCell ref="A13:H13"/>
    <mergeCell ref="A19:H19"/>
    <mergeCell ref="C20:H20"/>
    <mergeCell ref="A9:B9"/>
    <mergeCell ref="A41:G41"/>
    <mergeCell ref="A8:B8"/>
    <mergeCell ref="A22:B22"/>
    <mergeCell ref="C15:H15"/>
    <mergeCell ref="A4:H4"/>
    <mergeCell ref="A20:B20"/>
  </mergeCells>
  <pageMargins left="0.7" right="0.7" top="0.75" bottom="0.75" header="0.511811023622047" footer="0.511811023622047"/>
  <pageSetup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D9F5C132E68874FBA0DC0A54E1CE725" ma:contentTypeVersion="19" ma:contentTypeDescription="Crear nuevo documento." ma:contentTypeScope="" ma:versionID="d389133821ba34d1f58e134478fc6f47">
  <xsd:schema xmlns:xsd="http://www.w3.org/2001/XMLSchema" xmlns:xs="http://www.w3.org/2001/XMLSchema" xmlns:p="http://schemas.microsoft.com/office/2006/metadata/properties" xmlns:ns2="898a1637-15bf-40de-bb83-d1701772c8de" xmlns:ns3="02f92887-2380-4577-a522-0d3d154534c9" targetNamespace="http://schemas.microsoft.com/office/2006/metadata/properties" ma:root="true" ma:fieldsID="bcf5495917d0c02ed9d561c69bf2b132" ns2:_="" ns3:_="">
    <xsd:import namespace="898a1637-15bf-40de-bb83-d1701772c8de"/>
    <xsd:import namespace="02f92887-2380-4577-a522-0d3d154534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8a1637-15bf-40de-bb83-d1701772c8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f92887-2380-4577-a522-0d3d154534c9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d4069e7-55c8-4405-8338-860c549c6caf}" ma:internalName="TaxCatchAll" ma:showField="CatchAllData" ma:web="02f92887-2380-4577-a522-0d3d154534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98a1637-15bf-40de-bb83-d1701772c8de">
      <Terms xmlns="http://schemas.microsoft.com/office/infopath/2007/PartnerControls"/>
    </lcf76f155ced4ddcb4097134ff3c332f>
    <TaxCatchAll xmlns="02f92887-2380-4577-a522-0d3d154534c9" xsi:nil="true"/>
  </documentManagement>
</p:properties>
</file>

<file path=customXml/itemProps1.xml><?xml version="1.0" encoding="utf-8"?>
<ds:datastoreItem xmlns:ds="http://schemas.openxmlformats.org/officeDocument/2006/customXml" ds:itemID="{84BA8F3B-4C8A-43DA-AACA-33D6EAA937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8a1637-15bf-40de-bb83-d1701772c8de"/>
    <ds:schemaRef ds:uri="02f92887-2380-4577-a522-0d3d154534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F1BA93-C1AD-46CE-8103-0E5DACBC6D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B3186B-372C-429D-9C24-D5FF40D5ACD0}">
  <ds:schemaRefs>
    <ds:schemaRef ds:uri="http://schemas.microsoft.com/office/2006/metadata/properties"/>
    <ds:schemaRef ds:uri="http://schemas.microsoft.com/office/infopath/2007/PartnerControls"/>
    <ds:schemaRef ds:uri="898a1637-15bf-40de-bb83-d1701772c8de"/>
    <ds:schemaRef ds:uri="02f92887-2380-4577-a522-0d3d154534c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del Mercado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Aguilar Montoya</dc:creator>
  <cp:lastModifiedBy>Jorge Ivan Ortiz Ochoa</cp:lastModifiedBy>
  <cp:revision>0</cp:revision>
  <dcterms:created xsi:type="dcterms:W3CDTF">2023-09-27T15:10:58Z</dcterms:created>
  <dcterms:modified xsi:type="dcterms:W3CDTF">2026-07-24T16:31:36Z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0x0101007D9F5C132E68874FBA0DC0A54E1CE725</vt:lpwstr>
  </property>
  <property fmtid="{D5CDD505-2E9C-101B-9397-08002B2CF9AE}" pid="3" name="MediaServiceImageTags">
    <vt:lpwstr/>
  </property>
</Properties>
</file>