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kore\contratos\CONTRATOS 2026\CONTRATO 050 MANTENIMIENTO DE AIRES\"/>
    </mc:Choice>
  </mc:AlternateContent>
  <xr:revisionPtr revIDLastSave="0" documentId="13_ncr:1_{C584CCF9-FFF6-44BE-91EE-DA823D7203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3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3" l="1"/>
  <c r="L19" i="3" l="1"/>
  <c r="J14" i="3" l="1"/>
  <c r="J15" i="3" l="1"/>
  <c r="J16" i="3"/>
  <c r="J18" i="3"/>
  <c r="G15" i="3"/>
  <c r="I15" i="3" s="1"/>
  <c r="G16" i="3"/>
  <c r="I16" i="3" s="1"/>
  <c r="G17" i="3"/>
  <c r="I17" i="3" s="1"/>
  <c r="G18" i="3"/>
  <c r="I18" i="3" s="1"/>
  <c r="G14" i="3"/>
  <c r="J19" i="3" l="1"/>
  <c r="I14" i="3"/>
  <c r="G19" i="3"/>
  <c r="H18" i="3"/>
  <c r="K18" i="3" s="1"/>
  <c r="H17" i="3"/>
  <c r="K17" i="3" s="1"/>
  <c r="H16" i="3"/>
  <c r="K16" i="3" s="1"/>
  <c r="H15" i="3"/>
  <c r="K15" i="3" s="1"/>
  <c r="H14" i="3"/>
  <c r="K14" i="3" s="1"/>
  <c r="I19" i="3" l="1"/>
  <c r="K19" i="3"/>
  <c r="H19" i="3"/>
</calcChain>
</file>

<file path=xl/sharedStrings.xml><?xml version="1.0" encoding="utf-8"?>
<sst xmlns="http://schemas.openxmlformats.org/spreadsheetml/2006/main" count="50" uniqueCount="45">
  <si>
    <t>TELÉFONO FIJO Y/O MÓVIL:</t>
  </si>
  <si>
    <t>INDICAR REGIMEN AL QUE PERTENECE</t>
  </si>
  <si>
    <t>DESCRIPCIÓN DEL OBJETO</t>
  </si>
  <si>
    <t>ÍTEM</t>
  </si>
  <si>
    <t>PROPUESTA ECONÓMICA</t>
  </si>
  <si>
    <t>Página 1 de 1</t>
  </si>
  <si>
    <t>%IVA</t>
  </si>
  <si>
    <t>VALOR IVA</t>
  </si>
  <si>
    <t>VALOR UNITARIO IVA INCLUIDO</t>
  </si>
  <si>
    <t>VALOR TOTAL IVA</t>
  </si>
  <si>
    <t>VALOR TOTAL ANTES DE IVA</t>
  </si>
  <si>
    <t>VALOR TOTAL INCLUIDO IVA</t>
  </si>
  <si>
    <t>observaciones:</t>
  </si>
  <si>
    <t>Los precios unitarios a ofertar en la propuesta económica para cada ítem no podrán superar el PRECIO TECHO UNITARIO IVA INCLUIDO establecido por la entidad so pena de causal de rechazo de la propuesta.</t>
  </si>
  <si>
    <t>Campos que deberan ser diligenciados por el oferente (Tener en cuenta porcentaje del IVA según el artículo a cotizar)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</si>
  <si>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</si>
  <si>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Forma de entrega:  Según la indicada en Aviso de Invitación</t>
  </si>
  <si>
    <t>plazo de Enterga:  Según la indicada en Aviso de Invitación</t>
  </si>
  <si>
    <t>PROVEEDOR:                                                                                                                                                                                                                                                 NIT:</t>
  </si>
  <si>
    <t>CONTACTO:                                                                                                                                                                                                                                                  EMAIL:</t>
  </si>
  <si>
    <t>PROPUESTA ECONÓMICA MÍNIMA CUANTÍA 
(10% DE LA MENOR CUANTÍA)  Decreto 1082 de 2015</t>
  </si>
  <si>
    <t>1</t>
  </si>
  <si>
    <t>2</t>
  </si>
  <si>
    <t>3</t>
  </si>
  <si>
    <t>4</t>
  </si>
  <si>
    <t>5</t>
  </si>
  <si>
    <t>Total</t>
  </si>
  <si>
    <t>Código: FO-ABS-33</t>
  </si>
  <si>
    <t>Firma  y nombre del Representante Legal</t>
  </si>
  <si>
    <t>PRECIO TOTAL TECHO   IVA INCLUIDO</t>
  </si>
  <si>
    <t>CANTIDAD Unidad</t>
  </si>
  <si>
    <r>
      <t>VALOR UNITARIO</t>
    </r>
    <r>
      <rPr>
        <b/>
        <i/>
        <sz val="9"/>
        <color theme="1"/>
        <rFont val="Arial Narrow"/>
        <family val="2"/>
      </rPr>
      <t xml:space="preserve"> ANTES DE IVA(digite sin puntos ni comas)</t>
    </r>
  </si>
  <si>
    <t>NOMBRE REPRESENTANTE LEGAL:                                                                                                                                                                                                            C.C.:</t>
  </si>
  <si>
    <t>Tener en cuenta los Valores Asociados al Contrato según el Acuerdo Municipal 046 de 2024(Estatuto Tributario Municipal)  y conforme al Acuerdo N°057 del 2025 “Por medio el cual se modifica y adiciona parcialmente, el Acuerdo N°046 del 2024 .</t>
  </si>
  <si>
    <t>Versión: 08</t>
  </si>
  <si>
    <t>Fecha de Aprobación:
14 de agosto de 2025</t>
  </si>
  <si>
    <t>PRESTAR EL SERVICIO DE MANTENIMIENTO PREVENTIVO Y CORRECTIVO DEL AIRE ACONDICIONADO DE LA PERSONERÍA MUNICIPAL DE ENVIGADO A TODO COSTO</t>
  </si>
  <si>
    <t>Presupuesto Oficial IVA incluido                $ 20.188.747</t>
  </si>
  <si>
    <t xml:space="preserve">Condensadora Multi V de 218KBTU </t>
  </si>
  <si>
    <t>Condensadora Multi V de 248KBTU</t>
  </si>
  <si>
    <t>Unidades interiores tipo Cassette</t>
  </si>
  <si>
    <t>Minisplit de 24KBTU</t>
  </si>
  <si>
    <t>Extractores de baño de 109 CFM</t>
  </si>
  <si>
    <t>Cantidad de rutinas</t>
  </si>
  <si>
    <t>N° DEL PROCESO  CÓDIGO PME-0200322005025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</si>
</sst>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.00"/>
    <numFmt numFmtId="165" formatCode="&quot;$&quot;\ #,##0"/>
    <numFmt numFmtId="166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9"/>
      <color theme="1"/>
      <name val="Arial Narrow"/>
      <family val="2"/>
    </font>
    <font>
      <sz val="11"/>
      <name val="Arial Narrow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Arial Narrow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2" applyNumberFormat="0" applyFill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8">
    <xf numFmtId="0" fontId="0" fillId="0" borderId="0" xfId="0"/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49" fontId="4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164" fontId="0" fillId="0" borderId="0" xfId="0" applyNumberFormat="1"/>
    <xf numFmtId="49" fontId="4" fillId="0" borderId="1" xfId="0" applyNumberFormat="1" applyFont="1" applyBorder="1" applyAlignment="1">
      <alignment horizontal="left" wrapText="1"/>
    </xf>
    <xf numFmtId="10" fontId="0" fillId="0" borderId="0" xfId="0" applyNumberFormat="1"/>
    <xf numFmtId="165" fontId="6" fillId="0" borderId="1" xfId="0" applyNumberFormat="1" applyFont="1" applyBorder="1" applyAlignment="1">
      <alignment wrapText="1"/>
    </xf>
    <xf numFmtId="165" fontId="6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0" fillId="0" borderId="0" xfId="0" applyNumberFormat="1" applyAlignment="1">
      <alignment wrapText="1"/>
    </xf>
    <xf numFmtId="165" fontId="4" fillId="3" borderId="1" xfId="0" applyNumberFormat="1" applyFont="1" applyFill="1" applyBorder="1" applyAlignment="1">
      <alignment horizontal="center" vertical="center"/>
    </xf>
    <xf numFmtId="9" fontId="4" fillId="3" borderId="1" xfId="3" applyFont="1" applyFill="1" applyBorder="1" applyAlignment="1">
      <alignment horizontal="center" vertical="center"/>
    </xf>
    <xf numFmtId="166" fontId="10" fillId="0" borderId="6" xfId="2" applyNumberFormat="1" applyFont="1" applyFill="1" applyBorder="1" applyAlignment="1">
      <alignment horizontal="center" vertical="center" wrapText="1"/>
    </xf>
    <xf numFmtId="166" fontId="4" fillId="0" borderId="1" xfId="2" applyNumberFormat="1" applyFont="1" applyBorder="1" applyAlignment="1">
      <alignment horizontal="center" vertical="center"/>
    </xf>
    <xf numFmtId="166" fontId="4" fillId="0" borderId="6" xfId="2" applyNumberFormat="1" applyFont="1" applyBorder="1" applyAlignment="1">
      <alignment horizontal="center" vertical="center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3" fillId="3" borderId="3" xfId="1" applyFont="1" applyFill="1" applyBorder="1" applyAlignment="1">
      <alignment horizontal="left" vertical="center" wrapText="1"/>
    </xf>
    <xf numFmtId="0" fontId="3" fillId="3" borderId="4" xfId="1" applyFont="1" applyFill="1" applyBorder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9" fillId="2" borderId="4" xfId="1" applyFont="1" applyFill="1" applyBorder="1" applyAlignment="1">
      <alignment horizontal="left" vertical="center" wrapText="1"/>
    </xf>
    <xf numFmtId="0" fontId="9" fillId="2" borderId="5" xfId="1" applyFont="1" applyFill="1" applyBorder="1" applyAlignment="1">
      <alignment horizontal="left" vertical="center" wrapText="1"/>
    </xf>
    <xf numFmtId="49" fontId="4" fillId="0" borderId="3" xfId="0" applyNumberFormat="1" applyFont="1" applyBorder="1"/>
    <xf numFmtId="49" fontId="4" fillId="0" borderId="4" xfId="0" applyNumberFormat="1" applyFont="1" applyBorder="1"/>
    <xf numFmtId="49" fontId="4" fillId="0" borderId="5" xfId="0" applyNumberFormat="1" applyFont="1" applyBorder="1"/>
    <xf numFmtId="49" fontId="2" fillId="0" borderId="1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/>
    <xf numFmtId="165" fontId="4" fillId="0" borderId="4" xfId="0" applyNumberFormat="1" applyFont="1" applyBorder="1"/>
    <xf numFmtId="165" fontId="4" fillId="0" borderId="5" xfId="0" applyNumberFormat="1" applyFont="1" applyBorder="1"/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left"/>
    </xf>
    <xf numFmtId="49" fontId="2" fillId="4" borderId="4" xfId="0" applyNumberFormat="1" applyFont="1" applyFill="1" applyBorder="1" applyAlignment="1">
      <alignment horizontal="left"/>
    </xf>
    <xf numFmtId="49" fontId="2" fillId="4" borderId="5" xfId="0" applyNumberFormat="1" applyFont="1" applyFill="1" applyBorder="1" applyAlignment="1">
      <alignment horizontal="left"/>
    </xf>
  </cellXfs>
  <cellStyles count="4">
    <cellStyle name="Moneda" xfId="2" builtinId="4"/>
    <cellStyle name="Normal" xfId="0" builtinId="0"/>
    <cellStyle name="Porcentaje" xfId="3" builtinId="5"/>
    <cellStyle name="Total" xfId="1" builtinId="25"/>
  </cellStyles>
  <dxfs count="2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7CE"/>
      <color rgb="FF9C0006"/>
      <color rgb="FFC6EFCE"/>
      <color rgb="FF006100"/>
      <color rgb="FFCC0000"/>
      <color rgb="FFCC3300"/>
      <color rgb="FFFFCCCC"/>
      <color rgb="FFFF97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179294</xdr:colOff>
      <xdr:row>0</xdr:row>
      <xdr:rowOff>100854</xdr:rowOff>
    </xdr:from>
    <xdr:to>
      <xdr:col>1</xdr:col>
      <xdr:colOff>1910383</xdr:colOff>
      <xdr:row>3</xdr:row>
      <xdr:rowOff>156883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F3EA36BD-0EFD-49A3-965C-89F8E57A8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00854"/>
          <a:ext cx="2235354" cy="896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"/>
  <sheetViews>
    <sheetView tabSelected="1" zoomScale="115" zoomScaleNormal="115" workbookViewId="0">
      <selection activeCell="A6" sqref="A6:L6"/>
    </sheetView>
  </sheetViews>
  <sheetFormatPr baseColWidth="10" defaultRowHeight="15" x14ac:dyDescent="0.25"/>
  <cols>
    <col min="1" max="1" width="7.5703125" customWidth="1"/>
    <col min="2" max="2" width="60.42578125" customWidth="1"/>
    <col min="5" max="5" width="12.28515625" style="8" customWidth="1"/>
    <col min="6" max="6" width="11.42578125" style="10"/>
    <col min="7" max="7" width="13.5703125" style="8" customWidth="1"/>
    <col min="8" max="8" width="11.42578125" style="8"/>
    <col min="9" max="9" width="17.28515625" style="8" bestFit="1" customWidth="1"/>
    <col min="10" max="10" width="17.28515625" style="8" customWidth="1"/>
    <col min="11" max="11" width="13.28515625" style="8" customWidth="1"/>
    <col min="12" max="12" width="18.7109375" style="16" customWidth="1"/>
    <col min="13" max="14" width="14.140625" bestFit="1" customWidth="1"/>
  </cols>
  <sheetData>
    <row r="1" spans="1:14" ht="16.5" x14ac:dyDescent="0.3">
      <c r="A1" s="38" t="s">
        <v>20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11" t="s">
        <v>27</v>
      </c>
    </row>
    <row r="2" spans="1:14" ht="16.5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11" t="s">
        <v>34</v>
      </c>
    </row>
    <row r="3" spans="1:14" ht="33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12" t="s">
        <v>35</v>
      </c>
    </row>
    <row r="4" spans="1:14" ht="16.5" x14ac:dyDescent="0.3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11" t="s">
        <v>5</v>
      </c>
    </row>
    <row r="5" spans="1:14" ht="66" customHeight="1" x14ac:dyDescent="0.25">
      <c r="A5" s="42" t="s">
        <v>36</v>
      </c>
      <c r="B5" s="43"/>
      <c r="C5" s="43"/>
      <c r="D5" s="43"/>
      <c r="E5" s="43"/>
      <c r="F5" s="43"/>
      <c r="G5" s="43"/>
      <c r="H5" s="43"/>
      <c r="I5" s="43"/>
      <c r="J5" s="43"/>
      <c r="K5" s="44"/>
      <c r="L5" s="13" t="s">
        <v>37</v>
      </c>
    </row>
    <row r="6" spans="1:14" ht="16.5" x14ac:dyDescent="0.3">
      <c r="A6" s="45" t="s">
        <v>44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7"/>
    </row>
    <row r="7" spans="1:14" ht="16.5" x14ac:dyDescent="0.3">
      <c r="A7" s="35" t="s">
        <v>18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7"/>
    </row>
    <row r="8" spans="1:14" ht="16.5" x14ac:dyDescent="0.3">
      <c r="A8" s="35" t="s">
        <v>32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7"/>
    </row>
    <row r="9" spans="1:14" ht="16.5" x14ac:dyDescent="0.3">
      <c r="A9" s="39" t="s">
        <v>19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1"/>
    </row>
    <row r="10" spans="1:14" ht="16.5" x14ac:dyDescent="0.3">
      <c r="A10" s="35" t="s">
        <v>0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7"/>
    </row>
    <row r="11" spans="1:14" ht="16.5" x14ac:dyDescent="0.3">
      <c r="A11" s="35" t="s">
        <v>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7"/>
    </row>
    <row r="12" spans="1:14" s="5" customFormat="1" ht="16.5" x14ac:dyDescent="0.25">
      <c r="A12" s="38" t="s">
        <v>3</v>
      </c>
      <c r="B12" s="38" t="s">
        <v>2</v>
      </c>
      <c r="C12" s="3"/>
      <c r="D12" s="3"/>
      <c r="E12" s="38" t="s">
        <v>4</v>
      </c>
      <c r="F12" s="38"/>
      <c r="G12" s="38"/>
      <c r="H12" s="38"/>
      <c r="I12" s="38"/>
      <c r="J12" s="38"/>
      <c r="K12" s="38"/>
      <c r="L12" s="38"/>
    </row>
    <row r="13" spans="1:14" s="5" customFormat="1" ht="83.25" customHeight="1" x14ac:dyDescent="0.25">
      <c r="A13" s="38"/>
      <c r="B13" s="38"/>
      <c r="C13" s="3" t="s">
        <v>30</v>
      </c>
      <c r="D13" s="3" t="s">
        <v>43</v>
      </c>
      <c r="E13" s="14" t="s">
        <v>31</v>
      </c>
      <c r="F13" s="14" t="s">
        <v>6</v>
      </c>
      <c r="G13" s="14" t="s">
        <v>7</v>
      </c>
      <c r="H13" s="14" t="s">
        <v>8</v>
      </c>
      <c r="I13" s="14" t="s">
        <v>9</v>
      </c>
      <c r="J13" s="14" t="s">
        <v>10</v>
      </c>
      <c r="K13" s="14" t="s">
        <v>11</v>
      </c>
      <c r="L13" s="14" t="s">
        <v>29</v>
      </c>
    </row>
    <row r="14" spans="1:14" ht="15.75" customHeight="1" x14ac:dyDescent="0.3">
      <c r="A14" s="4" t="s">
        <v>21</v>
      </c>
      <c r="B14" s="9" t="s">
        <v>38</v>
      </c>
      <c r="C14" s="6">
        <v>1</v>
      </c>
      <c r="D14" s="6" t="s">
        <v>22</v>
      </c>
      <c r="E14" s="17"/>
      <c r="F14" s="18"/>
      <c r="G14" s="15">
        <f>SUM(E14*F14)</f>
        <v>0</v>
      </c>
      <c r="H14" s="15">
        <f>SUM(E14+G14)</f>
        <v>0</v>
      </c>
      <c r="I14" s="15">
        <f>G14*C14</f>
        <v>0</v>
      </c>
      <c r="J14" s="15">
        <f>E14*C14</f>
        <v>0</v>
      </c>
      <c r="K14" s="15">
        <f>((H14*D14*C14))</f>
        <v>0</v>
      </c>
      <c r="L14" s="20">
        <v>1384366.66666667</v>
      </c>
    </row>
    <row r="15" spans="1:14" ht="16.5" x14ac:dyDescent="0.3">
      <c r="A15" s="4" t="s">
        <v>22</v>
      </c>
      <c r="B15" s="9" t="s">
        <v>39</v>
      </c>
      <c r="C15" s="6">
        <v>1</v>
      </c>
      <c r="D15" s="2" t="s">
        <v>22</v>
      </c>
      <c r="E15" s="17"/>
      <c r="F15" s="18"/>
      <c r="G15" s="15">
        <f t="shared" ref="G15:G18" si="0">SUM(E15*F15)</f>
        <v>0</v>
      </c>
      <c r="H15" s="15">
        <f t="shared" ref="H15:H18" si="1">SUM(E15+G15)</f>
        <v>0</v>
      </c>
      <c r="I15" s="15">
        <f>G15*C15</f>
        <v>0</v>
      </c>
      <c r="J15" s="15">
        <f>E15*C15</f>
        <v>0</v>
      </c>
      <c r="K15" s="15">
        <f>((H15*D15*C15))</f>
        <v>0</v>
      </c>
      <c r="L15" s="20">
        <v>1384366.6666666667</v>
      </c>
    </row>
    <row r="16" spans="1:14" ht="16.5" x14ac:dyDescent="0.3">
      <c r="A16" s="4" t="s">
        <v>23</v>
      </c>
      <c r="B16" s="9" t="s">
        <v>40</v>
      </c>
      <c r="C16" s="6">
        <v>22</v>
      </c>
      <c r="D16" s="2" t="s">
        <v>22</v>
      </c>
      <c r="E16" s="17"/>
      <c r="F16" s="18"/>
      <c r="G16" s="15">
        <f t="shared" si="0"/>
        <v>0</v>
      </c>
      <c r="H16" s="15">
        <f t="shared" si="1"/>
        <v>0</v>
      </c>
      <c r="I16" s="15">
        <f>G16*C16</f>
        <v>0</v>
      </c>
      <c r="J16" s="15">
        <f>E16*C16</f>
        <v>0</v>
      </c>
      <c r="K16" s="15">
        <f t="shared" ref="K16" si="2">((H16*D16*C16))</f>
        <v>0</v>
      </c>
      <c r="L16" s="20">
        <v>13788133.333333334</v>
      </c>
      <c r="N16" s="8"/>
    </row>
    <row r="17" spans="1:12" ht="16.5" x14ac:dyDescent="0.3">
      <c r="A17" s="4" t="s">
        <v>24</v>
      </c>
      <c r="B17" s="9" t="s">
        <v>41</v>
      </c>
      <c r="C17" s="6">
        <v>1</v>
      </c>
      <c r="D17" s="2" t="s">
        <v>22</v>
      </c>
      <c r="E17" s="17"/>
      <c r="F17" s="18"/>
      <c r="G17" s="15">
        <f t="shared" si="0"/>
        <v>0</v>
      </c>
      <c r="H17" s="15">
        <f t="shared" si="1"/>
        <v>0</v>
      </c>
      <c r="I17" s="15">
        <f>G17*C17</f>
        <v>0</v>
      </c>
      <c r="J17" s="15">
        <f>E17*C17</f>
        <v>0</v>
      </c>
      <c r="K17" s="15">
        <f>((H17*D17*C17))</f>
        <v>0</v>
      </c>
      <c r="L17" s="20">
        <v>498213.33333333331</v>
      </c>
    </row>
    <row r="18" spans="1:12" ht="16.5" x14ac:dyDescent="0.3">
      <c r="A18" s="4" t="s">
        <v>25</v>
      </c>
      <c r="B18" s="9" t="s">
        <v>42</v>
      </c>
      <c r="C18" s="6">
        <v>10</v>
      </c>
      <c r="D18" s="2" t="s">
        <v>22</v>
      </c>
      <c r="E18" s="17"/>
      <c r="F18" s="18"/>
      <c r="G18" s="15">
        <f t="shared" si="0"/>
        <v>0</v>
      </c>
      <c r="H18" s="15">
        <f t="shared" si="1"/>
        <v>0</v>
      </c>
      <c r="I18" s="15">
        <f>G18*C18</f>
        <v>0</v>
      </c>
      <c r="J18" s="15">
        <f>E18*C18</f>
        <v>0</v>
      </c>
      <c r="K18" s="15">
        <f>((H18*D18*C18))</f>
        <v>0</v>
      </c>
      <c r="L18" s="21">
        <v>3133666.666666667</v>
      </c>
    </row>
    <row r="19" spans="1:12" ht="16.5" x14ac:dyDescent="0.3">
      <c r="A19" s="7" t="s">
        <v>26</v>
      </c>
      <c r="B19" s="1"/>
      <c r="C19" s="2"/>
      <c r="D19" s="2"/>
      <c r="E19" s="15"/>
      <c r="F19" s="15"/>
      <c r="G19" s="15">
        <f t="shared" ref="G19:L19" si="3">SUM(G14:G18)</f>
        <v>0</v>
      </c>
      <c r="H19" s="15">
        <f t="shared" si="3"/>
        <v>0</v>
      </c>
      <c r="I19" s="15">
        <f t="shared" si="3"/>
        <v>0</v>
      </c>
      <c r="J19" s="15">
        <f t="shared" si="3"/>
        <v>0</v>
      </c>
      <c r="K19" s="15">
        <f t="shared" si="3"/>
        <v>0</v>
      </c>
      <c r="L19" s="19">
        <f t="shared" si="3"/>
        <v>20188746.666666672</v>
      </c>
    </row>
    <row r="20" spans="1:12" ht="16.5" x14ac:dyDescent="0.3">
      <c r="A20" s="27" t="s">
        <v>12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</row>
    <row r="21" spans="1:12" ht="15.75" x14ac:dyDescent="0.25">
      <c r="A21" s="22" t="s">
        <v>13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4"/>
    </row>
    <row r="22" spans="1:12" ht="15.75" x14ac:dyDescent="0.25">
      <c r="A22" s="29" t="s">
        <v>14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ht="15.75" x14ac:dyDescent="0.25">
      <c r="A23" s="22" t="s">
        <v>15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4"/>
    </row>
    <row r="24" spans="1:12" ht="36.75" customHeight="1" x14ac:dyDescent="0.25">
      <c r="A24" s="32" t="s">
        <v>33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5.75" x14ac:dyDescent="0.25">
      <c r="A25" s="22" t="s">
        <v>17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4"/>
    </row>
    <row r="26" spans="1:12" ht="15.75" x14ac:dyDescent="0.25">
      <c r="A26" s="22" t="s">
        <v>16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4"/>
    </row>
    <row r="27" spans="1:12" x14ac:dyDescent="0.25">
      <c r="A27" s="25" t="s">
        <v>28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1:12" x14ac:dyDescent="0.2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</row>
    <row r="29" spans="1:12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</row>
  </sheetData>
  <mergeCells count="19">
    <mergeCell ref="A9:L9"/>
    <mergeCell ref="A1:K4"/>
    <mergeCell ref="A5:K5"/>
    <mergeCell ref="A6:L6"/>
    <mergeCell ref="A7:L7"/>
    <mergeCell ref="A8:L8"/>
    <mergeCell ref="A10:L10"/>
    <mergeCell ref="A11:L11"/>
    <mergeCell ref="A12:A13"/>
    <mergeCell ref="B12:B13"/>
    <mergeCell ref="E12:L12"/>
    <mergeCell ref="A26:L26"/>
    <mergeCell ref="A27:L29"/>
    <mergeCell ref="A20:L20"/>
    <mergeCell ref="A21:L21"/>
    <mergeCell ref="A22:L22"/>
    <mergeCell ref="A23:L23"/>
    <mergeCell ref="A24:L24"/>
    <mergeCell ref="A25:L25"/>
  </mergeCells>
  <phoneticPr fontId="7" type="noConversion"/>
  <conditionalFormatting sqref="K14:K18">
    <cfRule type="cellIs" dxfId="19" priority="73" operator="between">
      <formula>0</formula>
      <formula>$L$14</formula>
    </cfRule>
    <cfRule type="cellIs" dxfId="18" priority="74" operator="lessThan">
      <formula>$L$17</formula>
    </cfRule>
  </conditionalFormatting>
  <conditionalFormatting sqref="K15">
    <cfRule type="cellIs" dxfId="17" priority="67" operator="between">
      <formula>0</formula>
      <formula>545113</formula>
    </cfRule>
    <cfRule type="cellIs" dxfId="16" priority="68" operator="lessThan">
      <formula>545113</formula>
    </cfRule>
    <cfRule type="cellIs" dxfId="15" priority="69" operator="lessThan">
      <formula>$L$15</formula>
    </cfRule>
    <cfRule type="cellIs" dxfId="14" priority="70" operator="greaterThan">
      <formula>$L$15</formula>
    </cfRule>
  </conditionalFormatting>
  <conditionalFormatting sqref="K16">
    <cfRule type="cellIs" dxfId="13" priority="18" operator="greaterThan">
      <formula>$L$14</formula>
    </cfRule>
    <cfRule type="cellIs" dxfId="12" priority="64" operator="between">
      <formula>0</formula>
      <formula>2084523</formula>
    </cfRule>
    <cfRule type="cellIs" dxfId="11" priority="65" operator="greaterThan">
      <formula>$L$16</formula>
    </cfRule>
    <cfRule type="cellIs" dxfId="10" priority="66" operator="between">
      <formula>0</formula>
      <formula>$L$16</formula>
    </cfRule>
  </conditionalFormatting>
  <conditionalFormatting sqref="K17">
    <cfRule type="cellIs" dxfId="9" priority="1" operator="greaterThan">
      <formula>$L$17</formula>
    </cfRule>
    <cfRule type="cellIs" dxfId="8" priority="61" operator="between">
      <formula>0</formula>
      <formula>2024449</formula>
    </cfRule>
    <cfRule type="cellIs" dxfId="7" priority="63" operator="between">
      <formula>0</formula>
      <formula>"$K$17"</formula>
    </cfRule>
  </conditionalFormatting>
  <conditionalFormatting sqref="K18">
    <cfRule type="cellIs" dxfId="6" priority="47" operator="greaterThan">
      <formula>$L$18</formula>
    </cfRule>
    <cfRule type="cellIs" dxfId="5" priority="48" operator="between">
      <formula>0</formula>
      <formula>"$ 0$K$18"</formula>
    </cfRule>
    <cfRule type="cellIs" dxfId="4" priority="60" operator="greaterThan">
      <formula>$L$18</formula>
    </cfRule>
  </conditionalFormatting>
  <conditionalFormatting sqref="K19">
    <cfRule type="cellIs" dxfId="3" priority="2" operator="greaterThan">
      <formula>$L$19</formula>
    </cfRule>
    <cfRule type="cellIs" dxfId="2" priority="3" operator="between">
      <formula>$K$19</formula>
      <formula>$L$19</formula>
    </cfRule>
    <cfRule type="cellIs" dxfId="1" priority="4" operator="lessThan">
      <formula>$L$19</formula>
    </cfRule>
    <cfRule type="cellIs" dxfId="0" priority="5" operator="between">
      <formula>0</formula>
      <formula>$L$19</formula>
    </cfRule>
  </conditionalFormatting>
  <hyperlinks>
    <hyperlink ref="A24:L24" r:id="rId1" display="Tener en cuenta los Valores Asociados al Contrato según el Acuerdo Municipal 052 del 22 de diciembre de 2017 (Estatuto Tributario Municipal)  " xr:uid="{00000000-0004-0000-0000-000000000000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Mazo Guzman - CT Personería</dc:creator>
  <cp:lastModifiedBy>Adrian Rincon Torrado - CT Personeria</cp:lastModifiedBy>
  <cp:lastPrinted>2022-06-06T13:21:51Z</cp:lastPrinted>
  <dcterms:created xsi:type="dcterms:W3CDTF">2022-06-06T12:49:50Z</dcterms:created>
  <dcterms:modified xsi:type="dcterms:W3CDTF">2026-08-03T15:28:27Z</dcterms:modified>
</cp:coreProperties>
</file>