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alcaldiamanizales-my.sharepoint.com/personal/david_vasquez_manizales_gov_co/Documents/Escritorio/MC-068-2026 3625-2026 - IE 7 DE AGOSTO, ESTAMBUL, 20 DE JULIO/PLIEGOS DEFINITIVOS/ADENDA 1/"/>
    </mc:Choice>
  </mc:AlternateContent>
  <xr:revisionPtr revIDLastSave="0" documentId="11_72D6FAD1BAD0169A00AA018A93DB2E9A074F3E82" xr6:coauthVersionLast="47" xr6:coauthVersionMax="47" xr10:uidLastSave="{00000000-0000-0000-0000-000000000000}"/>
  <bookViews>
    <workbookView xWindow="13590" yWindow="1290" windowWidth="12855" windowHeight="14565" firstSheet="1" activeTab="1" xr2:uid="{00000000-000D-0000-FFFF-FFFF00000000}"/>
  </bookViews>
  <sheets>
    <sheet name="PRESUPUESTO C.D" sheetId="4" state="hidden" r:id="rId1"/>
    <sheet name="PRESUPUESTO AU" sheetId="1" r:id="rId2"/>
    <sheet name="ANALISIS AU" sheetId="2" r:id="rId3"/>
    <sheet name="A.P.U" sheetId="3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5" i="1" l="1"/>
  <c r="L256" i="3"/>
  <c r="I208" i="1" l="1"/>
  <c r="H109" i="4" l="1"/>
  <c r="H110" i="4"/>
  <c r="H113" i="4"/>
  <c r="H114" i="4"/>
  <c r="H116" i="4"/>
  <c r="H117" i="4"/>
  <c r="H120" i="4"/>
  <c r="H121" i="4"/>
  <c r="H124" i="4"/>
  <c r="H125" i="4"/>
  <c r="H128" i="4"/>
  <c r="H129" i="4"/>
  <c r="H132" i="4"/>
  <c r="H133" i="4"/>
  <c r="H138" i="4"/>
  <c r="H139" i="4"/>
  <c r="H141" i="4"/>
  <c r="H142" i="4"/>
  <c r="H145" i="4"/>
  <c r="H146" i="4"/>
  <c r="H148" i="4"/>
  <c r="H149" i="4"/>
  <c r="H152" i="4"/>
  <c r="H153" i="4"/>
  <c r="H155" i="4"/>
  <c r="H156" i="4"/>
  <c r="H158" i="4"/>
  <c r="H159" i="4"/>
  <c r="H164" i="4"/>
  <c r="H165" i="4"/>
  <c r="H173" i="4"/>
  <c r="H174" i="4"/>
  <c r="H177" i="4"/>
  <c r="H178" i="4"/>
  <c r="H180" i="4"/>
  <c r="H181" i="4"/>
  <c r="H185" i="4"/>
  <c r="H189" i="4"/>
  <c r="H190" i="4"/>
  <c r="H193" i="4"/>
  <c r="H194" i="4"/>
  <c r="H199" i="4"/>
  <c r="H200" i="4"/>
  <c r="H16" i="4"/>
  <c r="H17" i="4"/>
  <c r="H19" i="4"/>
  <c r="H20" i="4"/>
  <c r="H22" i="4"/>
  <c r="H23" i="4"/>
  <c r="H25" i="4"/>
  <c r="H26" i="4"/>
  <c r="H29" i="4"/>
  <c r="H30" i="4"/>
  <c r="H48" i="4"/>
  <c r="H49" i="4"/>
  <c r="H52" i="4"/>
  <c r="H53" i="4"/>
  <c r="H59" i="4"/>
  <c r="H60" i="4"/>
  <c r="H62" i="4"/>
  <c r="H63" i="4"/>
  <c r="H68" i="4"/>
  <c r="H69" i="4"/>
  <c r="H78" i="4"/>
  <c r="H79" i="4"/>
  <c r="H81" i="4"/>
  <c r="H82" i="4"/>
  <c r="H90" i="4"/>
  <c r="H91" i="4"/>
  <c r="H93" i="4"/>
  <c r="H94" i="4"/>
  <c r="I185" i="4" l="1"/>
  <c r="J207" i="4"/>
  <c r="G188" i="4"/>
  <c r="H188" i="4" s="1"/>
  <c r="G187" i="4"/>
  <c r="H187" i="4" s="1"/>
  <c r="G186" i="4"/>
  <c r="G184" i="4"/>
  <c r="H184" i="4" s="1"/>
  <c r="G183" i="4"/>
  <c r="G182" i="4"/>
  <c r="G179" i="4"/>
  <c r="H179" i="4" s="1"/>
  <c r="G171" i="4"/>
  <c r="H171" i="4" s="1"/>
  <c r="G172" i="4"/>
  <c r="G170" i="4"/>
  <c r="H170" i="4" s="1"/>
  <c r="G169" i="4"/>
  <c r="H169" i="4" s="1"/>
  <c r="G168" i="4"/>
  <c r="G167" i="4"/>
  <c r="G166" i="4"/>
  <c r="H166" i="4" s="1"/>
  <c r="G163" i="4"/>
  <c r="H163" i="4" s="1"/>
  <c r="G162" i="4"/>
  <c r="G161" i="4"/>
  <c r="G160" i="4"/>
  <c r="H160" i="4" s="1"/>
  <c r="G157" i="4"/>
  <c r="H157" i="4" s="1"/>
  <c r="G137" i="4"/>
  <c r="H137" i="4" s="1"/>
  <c r="G135" i="4"/>
  <c r="G131" i="4"/>
  <c r="H131" i="4" s="1"/>
  <c r="G123" i="4"/>
  <c r="H123" i="4" s="1"/>
  <c r="G118" i="4"/>
  <c r="H118" i="4" s="1"/>
  <c r="G115" i="4"/>
  <c r="H115" i="4" s="1"/>
  <c r="G112" i="4"/>
  <c r="G111" i="4"/>
  <c r="H111" i="4" s="1"/>
  <c r="G201" i="4"/>
  <c r="H201" i="4" s="1"/>
  <c r="G198" i="4"/>
  <c r="G197" i="4"/>
  <c r="H197" i="4" s="1"/>
  <c r="G196" i="4"/>
  <c r="H196" i="4" s="1"/>
  <c r="G195" i="4"/>
  <c r="H195" i="4" s="1"/>
  <c r="G192" i="4"/>
  <c r="G191" i="4"/>
  <c r="H191" i="4" s="1"/>
  <c r="G176" i="4"/>
  <c r="H176" i="4" s="1"/>
  <c r="G175" i="4"/>
  <c r="H175" i="4" s="1"/>
  <c r="G154" i="4"/>
  <c r="G151" i="4"/>
  <c r="H151" i="4" s="1"/>
  <c r="G150" i="4"/>
  <c r="H150" i="4" s="1"/>
  <c r="G147" i="4"/>
  <c r="H147" i="4" s="1"/>
  <c r="G144" i="4"/>
  <c r="G143" i="4"/>
  <c r="H143" i="4" s="1"/>
  <c r="G140" i="4"/>
  <c r="H140" i="4" s="1"/>
  <c r="G136" i="4"/>
  <c r="G134" i="4"/>
  <c r="H134" i="4" s="1"/>
  <c r="G130" i="4"/>
  <c r="G127" i="4"/>
  <c r="H127" i="4" s="1"/>
  <c r="G126" i="4"/>
  <c r="H126" i="4" s="1"/>
  <c r="G122" i="4"/>
  <c r="G119" i="4"/>
  <c r="H119" i="4" s="1"/>
  <c r="G108" i="4"/>
  <c r="H108" i="4" s="1"/>
  <c r="G101" i="4"/>
  <c r="G100" i="4"/>
  <c r="H100" i="4" s="1"/>
  <c r="G99" i="4"/>
  <c r="H99" i="4" s="1"/>
  <c r="G98" i="4"/>
  <c r="H98" i="4" s="1"/>
  <c r="G97" i="4"/>
  <c r="G96" i="4"/>
  <c r="H96" i="4" s="1"/>
  <c r="G95" i="4"/>
  <c r="H95" i="4" s="1"/>
  <c r="G92" i="4"/>
  <c r="H92" i="4" s="1"/>
  <c r="G89" i="4"/>
  <c r="G88" i="4"/>
  <c r="H88" i="4" s="1"/>
  <c r="G87" i="4"/>
  <c r="H87" i="4" s="1"/>
  <c r="G86" i="4"/>
  <c r="H86" i="4" s="1"/>
  <c r="G85" i="4"/>
  <c r="G84" i="4"/>
  <c r="H84" i="4" s="1"/>
  <c r="G83" i="4"/>
  <c r="H83" i="4" s="1"/>
  <c r="G80" i="4"/>
  <c r="H80" i="4" s="1"/>
  <c r="G77" i="4"/>
  <c r="G76" i="4"/>
  <c r="H76" i="4" s="1"/>
  <c r="G75" i="4"/>
  <c r="H75" i="4" s="1"/>
  <c r="G74" i="4"/>
  <c r="H74" i="4" s="1"/>
  <c r="G42" i="4"/>
  <c r="H130" i="4" l="1"/>
  <c r="I130" i="4" s="1"/>
  <c r="H112" i="4"/>
  <c r="I112" i="4" s="1"/>
  <c r="H182" i="4"/>
  <c r="I182" i="4" s="1"/>
  <c r="H122" i="4"/>
  <c r="I122" i="4" s="1"/>
  <c r="H144" i="4"/>
  <c r="I144" i="4" s="1"/>
  <c r="H154" i="4"/>
  <c r="I154" i="4" s="1"/>
  <c r="I155" i="4" s="1"/>
  <c r="H192" i="4"/>
  <c r="I192" i="4" s="1"/>
  <c r="H198" i="4"/>
  <c r="I198" i="4" s="1"/>
  <c r="H135" i="4"/>
  <c r="I135" i="4" s="1"/>
  <c r="H161" i="4"/>
  <c r="I161" i="4" s="1"/>
  <c r="H167" i="4"/>
  <c r="I167" i="4" s="1"/>
  <c r="H172" i="4"/>
  <c r="I172" i="4" s="1"/>
  <c r="H183" i="4"/>
  <c r="I183" i="4" s="1"/>
  <c r="H42" i="4"/>
  <c r="I42" i="4" s="1"/>
  <c r="H77" i="4"/>
  <c r="I77" i="4" s="1"/>
  <c r="H85" i="4"/>
  <c r="I85" i="4" s="1"/>
  <c r="H89" i="4"/>
  <c r="I89" i="4" s="1"/>
  <c r="H97" i="4"/>
  <c r="I97" i="4" s="1"/>
  <c r="H101" i="4"/>
  <c r="I101" i="4" s="1"/>
  <c r="H136" i="4"/>
  <c r="I136" i="4" s="1"/>
  <c r="H162" i="4"/>
  <c r="I162" i="4" s="1"/>
  <c r="H168" i="4"/>
  <c r="I168" i="4" s="1"/>
  <c r="H186" i="4"/>
  <c r="I186" i="4" s="1"/>
  <c r="J171" i="4"/>
  <c r="I74" i="4"/>
  <c r="I80" i="4"/>
  <c r="I81" i="4" s="1"/>
  <c r="I86" i="4"/>
  <c r="I92" i="4"/>
  <c r="I93" i="4" s="1"/>
  <c r="I98" i="4"/>
  <c r="I127" i="4"/>
  <c r="I140" i="4"/>
  <c r="I141" i="4" s="1"/>
  <c r="I150" i="4"/>
  <c r="I176" i="4"/>
  <c r="I196" i="4"/>
  <c r="I111" i="4"/>
  <c r="I123" i="4"/>
  <c r="I163" i="4"/>
  <c r="I179" i="4"/>
  <c r="I180" i="4" s="1"/>
  <c r="I75" i="4"/>
  <c r="I83" i="4"/>
  <c r="I119" i="4"/>
  <c r="I143" i="4"/>
  <c r="I151" i="4"/>
  <c r="I191" i="4"/>
  <c r="I197" i="4"/>
  <c r="I131" i="4"/>
  <c r="I166" i="4"/>
  <c r="I170" i="4"/>
  <c r="I187" i="4"/>
  <c r="I76" i="4"/>
  <c r="I84" i="4"/>
  <c r="I88" i="4"/>
  <c r="I96" i="4"/>
  <c r="I100" i="4"/>
  <c r="I134" i="4"/>
  <c r="I126" i="4"/>
  <c r="I201" i="4"/>
  <c r="I202" i="4" s="1"/>
  <c r="I118" i="4"/>
  <c r="I137" i="4"/>
  <c r="I157" i="4"/>
  <c r="I158" i="4" s="1"/>
  <c r="I169" i="4"/>
  <c r="I87" i="4"/>
  <c r="I95" i="4"/>
  <c r="I99" i="4"/>
  <c r="I160" i="4"/>
  <c r="I115" i="4"/>
  <c r="I116" i="4" s="1"/>
  <c r="I188" i="4"/>
  <c r="I147" i="4"/>
  <c r="I148" i="4" s="1"/>
  <c r="I175" i="4"/>
  <c r="I195" i="4"/>
  <c r="I184" i="4"/>
  <c r="I108" i="4"/>
  <c r="I109" i="4" s="1"/>
  <c r="I171" i="4"/>
  <c r="G73" i="4"/>
  <c r="G72" i="4"/>
  <c r="H72" i="4" s="1"/>
  <c r="G71" i="4"/>
  <c r="H71" i="4" s="1"/>
  <c r="G70" i="4"/>
  <c r="H70" i="4" s="1"/>
  <c r="G67" i="4"/>
  <c r="G66" i="4"/>
  <c r="H66" i="4" s="1"/>
  <c r="G65" i="4"/>
  <c r="H65" i="4" s="1"/>
  <c r="G64" i="4"/>
  <c r="H64" i="4" s="1"/>
  <c r="G61" i="4"/>
  <c r="G58" i="4"/>
  <c r="H58" i="4" s="1"/>
  <c r="G57" i="4"/>
  <c r="H57" i="4" s="1"/>
  <c r="G56" i="4"/>
  <c r="H56" i="4" s="1"/>
  <c r="G55" i="4"/>
  <c r="H55" i="4" s="1"/>
  <c r="G54" i="4"/>
  <c r="H54" i="4" s="1"/>
  <c r="G51" i="4"/>
  <c r="H51" i="4" s="1"/>
  <c r="G50" i="4"/>
  <c r="H50" i="4" s="1"/>
  <c r="G47" i="4"/>
  <c r="H47" i="4" s="1"/>
  <c r="G46" i="4"/>
  <c r="H46" i="4" s="1"/>
  <c r="G45" i="4"/>
  <c r="H45" i="4" s="1"/>
  <c r="G44" i="4"/>
  <c r="H44" i="4" s="1"/>
  <c r="G43" i="4"/>
  <c r="G41" i="4"/>
  <c r="H41" i="4" s="1"/>
  <c r="G40" i="4"/>
  <c r="H40" i="4" s="1"/>
  <c r="G39" i="4"/>
  <c r="H39" i="4" s="1"/>
  <c r="G38" i="4"/>
  <c r="H38" i="4" s="1"/>
  <c r="G37" i="4"/>
  <c r="H37" i="4" s="1"/>
  <c r="G36" i="4"/>
  <c r="H36" i="4" s="1"/>
  <c r="G35" i="4"/>
  <c r="H35" i="4" s="1"/>
  <c r="G34" i="4"/>
  <c r="H34" i="4" s="1"/>
  <c r="G33" i="4"/>
  <c r="H33" i="4" s="1"/>
  <c r="G32" i="4"/>
  <c r="H32" i="4" s="1"/>
  <c r="G31" i="4"/>
  <c r="H31" i="4" s="1"/>
  <c r="G28" i="4"/>
  <c r="G27" i="4"/>
  <c r="H27" i="4" s="1"/>
  <c r="G24" i="4"/>
  <c r="H24" i="4" s="1"/>
  <c r="G21" i="4"/>
  <c r="H21" i="4" s="1"/>
  <c r="G18" i="4"/>
  <c r="G15" i="4"/>
  <c r="H15" i="4" s="1"/>
  <c r="G14" i="4"/>
  <c r="J201" i="4"/>
  <c r="J202" i="4" s="1"/>
  <c r="J198" i="4"/>
  <c r="J197" i="4"/>
  <c r="J196" i="4"/>
  <c r="J195" i="4"/>
  <c r="J192" i="4"/>
  <c r="J191" i="4"/>
  <c r="J188" i="4"/>
  <c r="J187" i="4"/>
  <c r="J186" i="4"/>
  <c r="J185" i="4"/>
  <c r="J184" i="4"/>
  <c r="J183" i="4"/>
  <c r="J182" i="4"/>
  <c r="J179" i="4"/>
  <c r="J180" i="4" s="1"/>
  <c r="J176" i="4"/>
  <c r="J175" i="4"/>
  <c r="J172" i="4"/>
  <c r="J170" i="4"/>
  <c r="J169" i="4"/>
  <c r="J168" i="4"/>
  <c r="J167" i="4"/>
  <c r="J166" i="4"/>
  <c r="J163" i="4"/>
  <c r="J162" i="4"/>
  <c r="J161" i="4"/>
  <c r="J160" i="4"/>
  <c r="J157" i="4"/>
  <c r="J158" i="4" s="1"/>
  <c r="J154" i="4"/>
  <c r="J155" i="4" s="1"/>
  <c r="J151" i="4"/>
  <c r="J150" i="4"/>
  <c r="J147" i="4"/>
  <c r="J148" i="4" s="1"/>
  <c r="J144" i="4"/>
  <c r="J143" i="4"/>
  <c r="J140" i="4"/>
  <c r="J141" i="4" s="1"/>
  <c r="J137" i="4"/>
  <c r="J136" i="4"/>
  <c r="J135" i="4"/>
  <c r="J134" i="4"/>
  <c r="J131" i="4"/>
  <c r="J130" i="4"/>
  <c r="J127" i="4"/>
  <c r="J126" i="4"/>
  <c r="J123" i="4"/>
  <c r="J122" i="4"/>
  <c r="J119" i="4"/>
  <c r="J118" i="4"/>
  <c r="J115" i="4"/>
  <c r="J116" i="4" s="1"/>
  <c r="J112" i="4"/>
  <c r="J111" i="4"/>
  <c r="J108" i="4"/>
  <c r="J101" i="4"/>
  <c r="J100" i="4"/>
  <c r="J99" i="4"/>
  <c r="J98" i="4"/>
  <c r="J97" i="4"/>
  <c r="J96" i="4"/>
  <c r="J95" i="4"/>
  <c r="J92" i="4"/>
  <c r="J93" i="4" s="1"/>
  <c r="J89" i="4"/>
  <c r="J88" i="4"/>
  <c r="J87" i="4"/>
  <c r="J86" i="4"/>
  <c r="J85" i="4"/>
  <c r="J84" i="4"/>
  <c r="J83" i="4"/>
  <c r="J80" i="4"/>
  <c r="J81" i="4" s="1"/>
  <c r="J77" i="4"/>
  <c r="J76" i="4"/>
  <c r="J75" i="4"/>
  <c r="J74" i="4"/>
  <c r="H14" i="4" l="1"/>
  <c r="I14" i="4" s="1"/>
  <c r="J14" i="4"/>
  <c r="I193" i="4"/>
  <c r="I124" i="4"/>
  <c r="I113" i="4"/>
  <c r="J18" i="4"/>
  <c r="J19" i="4" s="1"/>
  <c r="H18" i="4"/>
  <c r="I18" i="4" s="1"/>
  <c r="I19" i="4" s="1"/>
  <c r="J28" i="4"/>
  <c r="H28" i="4"/>
  <c r="I28" i="4" s="1"/>
  <c r="J43" i="4"/>
  <c r="H43" i="4"/>
  <c r="I43" i="4" s="1"/>
  <c r="J61" i="4"/>
  <c r="J62" i="4" s="1"/>
  <c r="H61" i="4"/>
  <c r="I61" i="4" s="1"/>
  <c r="I62" i="4" s="1"/>
  <c r="J67" i="4"/>
  <c r="H67" i="4"/>
  <c r="I67" i="4" s="1"/>
  <c r="J73" i="4"/>
  <c r="H73" i="4"/>
  <c r="I132" i="4"/>
  <c r="I145" i="4"/>
  <c r="J199" i="4"/>
  <c r="J193" i="4"/>
  <c r="I90" i="4"/>
  <c r="I152" i="4"/>
  <c r="I177" i="4"/>
  <c r="I164" i="4"/>
  <c r="I128" i="4"/>
  <c r="I120" i="4"/>
  <c r="I199" i="4"/>
  <c r="J189" i="4"/>
  <c r="I73" i="4"/>
  <c r="I138" i="4"/>
  <c r="I173" i="4"/>
  <c r="I102" i="4"/>
  <c r="I189" i="4"/>
  <c r="J132" i="4"/>
  <c r="J177" i="4"/>
  <c r="J24" i="4"/>
  <c r="J25" i="4" s="1"/>
  <c r="I24" i="4"/>
  <c r="I25" i="4" s="1"/>
  <c r="J32" i="4"/>
  <c r="I32" i="4"/>
  <c r="J40" i="4"/>
  <c r="I40" i="4"/>
  <c r="J45" i="4"/>
  <c r="I45" i="4"/>
  <c r="J65" i="4"/>
  <c r="I65" i="4"/>
  <c r="J15" i="4"/>
  <c r="I15" i="4"/>
  <c r="J33" i="4"/>
  <c r="I33" i="4"/>
  <c r="J41" i="4"/>
  <c r="I41" i="4"/>
  <c r="J54" i="4"/>
  <c r="I54" i="4"/>
  <c r="J58" i="4"/>
  <c r="I58" i="4"/>
  <c r="J72" i="4"/>
  <c r="I72" i="4"/>
  <c r="J34" i="4"/>
  <c r="I34" i="4"/>
  <c r="J38" i="4"/>
  <c r="I38" i="4"/>
  <c r="J47" i="4"/>
  <c r="I47" i="4"/>
  <c r="J55" i="4"/>
  <c r="I55" i="4"/>
  <c r="J36" i="4"/>
  <c r="I36" i="4"/>
  <c r="J51" i="4"/>
  <c r="I51" i="4"/>
  <c r="J57" i="4"/>
  <c r="I57" i="4"/>
  <c r="J71" i="4"/>
  <c r="I71" i="4"/>
  <c r="J27" i="4"/>
  <c r="I27" i="4"/>
  <c r="J37" i="4"/>
  <c r="I37" i="4"/>
  <c r="J46" i="4"/>
  <c r="I46" i="4"/>
  <c r="J66" i="4"/>
  <c r="I66" i="4"/>
  <c r="J21" i="4"/>
  <c r="J22" i="4" s="1"/>
  <c r="I21" i="4"/>
  <c r="I22" i="4" s="1"/>
  <c r="J31" i="4"/>
  <c r="I31" i="4"/>
  <c r="J35" i="4"/>
  <c r="I35" i="4"/>
  <c r="J39" i="4"/>
  <c r="I39" i="4"/>
  <c r="J44" i="4"/>
  <c r="I44" i="4"/>
  <c r="J50" i="4"/>
  <c r="I50" i="4"/>
  <c r="I52" i="4" s="1"/>
  <c r="J56" i="4"/>
  <c r="I56" i="4"/>
  <c r="J64" i="4"/>
  <c r="I64" i="4"/>
  <c r="J70" i="4"/>
  <c r="I70" i="4"/>
  <c r="J128" i="4"/>
  <c r="J164" i="4"/>
  <c r="J113" i="4"/>
  <c r="J152" i="4"/>
  <c r="J145" i="4"/>
  <c r="J124" i="4"/>
  <c r="J120" i="4"/>
  <c r="J102" i="4"/>
  <c r="J90" i="4"/>
  <c r="J173" i="4"/>
  <c r="J138" i="4"/>
  <c r="J109" i="4"/>
  <c r="J29" i="4" l="1"/>
  <c r="J16" i="4"/>
  <c r="I29" i="4"/>
  <c r="J59" i="4"/>
  <c r="I16" i="4"/>
  <c r="J78" i="4"/>
  <c r="I59" i="4"/>
  <c r="I68" i="4"/>
  <c r="I48" i="4"/>
  <c r="J68" i="4"/>
  <c r="J52" i="4"/>
  <c r="J48" i="4"/>
  <c r="I78" i="4"/>
  <c r="J203" i="4" l="1"/>
  <c r="J204" i="4" s="1"/>
  <c r="J482" i="3"/>
  <c r="J481" i="3"/>
  <c r="J480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2" i="3"/>
  <c r="J81" i="3"/>
  <c r="J80" i="3"/>
  <c r="J79" i="3"/>
  <c r="J78" i="3"/>
  <c r="J77" i="3"/>
  <c r="J76" i="3"/>
  <c r="J75" i="3"/>
  <c r="J74" i="3"/>
  <c r="J73" i="3"/>
  <c r="J72" i="3"/>
  <c r="J71" i="3"/>
  <c r="J782" i="3" l="1"/>
  <c r="J781" i="3"/>
  <c r="J780" i="3"/>
  <c r="J779" i="3"/>
  <c r="J778" i="3"/>
  <c r="J777" i="3"/>
  <c r="J773" i="3" l="1"/>
  <c r="J772" i="3"/>
  <c r="J771" i="3"/>
  <c r="J770" i="3"/>
  <c r="J769" i="3"/>
  <c r="J768" i="3"/>
  <c r="J765" i="3"/>
  <c r="J764" i="3"/>
  <c r="J763" i="3"/>
  <c r="J762" i="3"/>
  <c r="J761" i="3"/>
  <c r="J760" i="3"/>
  <c r="J757" i="3"/>
  <c r="J756" i="3"/>
  <c r="J755" i="3"/>
  <c r="J754" i="3"/>
  <c r="J753" i="3"/>
  <c r="J752" i="3"/>
  <c r="J751" i="3"/>
  <c r="J750" i="3"/>
  <c r="J749" i="3"/>
  <c r="J748" i="3"/>
  <c r="J745" i="3"/>
  <c r="J744" i="3"/>
  <c r="J743" i="3"/>
  <c r="J742" i="3"/>
  <c r="J741" i="3"/>
  <c r="J740" i="3"/>
  <c r="J739" i="3"/>
  <c r="J738" i="3"/>
  <c r="J735" i="3"/>
  <c r="J734" i="3"/>
  <c r="J733" i="3"/>
  <c r="J732" i="3"/>
  <c r="J729" i="3"/>
  <c r="J728" i="3"/>
  <c r="J727" i="3"/>
  <c r="J726" i="3"/>
  <c r="J723" i="3"/>
  <c r="J722" i="3"/>
  <c r="J721" i="3"/>
  <c r="J718" i="3"/>
  <c r="J717" i="3"/>
  <c r="J716" i="3"/>
  <c r="J715" i="3"/>
  <c r="J714" i="3"/>
  <c r="J713" i="3"/>
  <c r="J710" i="3"/>
  <c r="J709" i="3"/>
  <c r="J708" i="3"/>
  <c r="J707" i="3"/>
  <c r="J706" i="3"/>
  <c r="J705" i="3"/>
  <c r="J704" i="3"/>
  <c r="J703" i="3"/>
  <c r="J698" i="3"/>
  <c r="J697" i="3"/>
  <c r="J696" i="3"/>
  <c r="J695" i="3"/>
  <c r="J694" i="3"/>
  <c r="J693" i="3"/>
  <c r="J690" i="3"/>
  <c r="J689" i="3"/>
  <c r="J688" i="3"/>
  <c r="J687" i="3"/>
  <c r="J686" i="3"/>
  <c r="J685" i="3"/>
  <c r="J684" i="3"/>
  <c r="J681" i="3"/>
  <c r="J680" i="3"/>
  <c r="J679" i="3"/>
  <c r="J678" i="3"/>
  <c r="J677" i="3"/>
  <c r="J676" i="3"/>
  <c r="J675" i="3"/>
  <c r="J674" i="3"/>
  <c r="J673" i="3"/>
  <c r="J672" i="3"/>
  <c r="J669" i="3"/>
  <c r="J668" i="3"/>
  <c r="J667" i="3"/>
  <c r="J666" i="3"/>
  <c r="J665" i="3"/>
  <c r="J664" i="3"/>
  <c r="J663" i="3"/>
  <c r="J662" i="3"/>
  <c r="J661" i="3"/>
  <c r="J658" i="3"/>
  <c r="J657" i="3"/>
  <c r="J656" i="3"/>
  <c r="J655" i="3"/>
  <c r="J654" i="3"/>
  <c r="J653" i="3"/>
  <c r="J652" i="3"/>
  <c r="J651" i="3"/>
  <c r="J648" i="3"/>
  <c r="J647" i="3"/>
  <c r="J646" i="3"/>
  <c r="J645" i="3"/>
  <c r="J644" i="3"/>
  <c r="J643" i="3"/>
  <c r="J642" i="3"/>
  <c r="J641" i="3"/>
  <c r="J640" i="3"/>
  <c r="J639" i="3"/>
  <c r="J638" i="3"/>
  <c r="J637" i="3"/>
  <c r="J636" i="3"/>
  <c r="J635" i="3"/>
  <c r="J634" i="3"/>
  <c r="J631" i="3"/>
  <c r="J630" i="3"/>
  <c r="J629" i="3"/>
  <c r="J628" i="3"/>
  <c r="J627" i="3"/>
  <c r="J626" i="3"/>
  <c r="J625" i="3"/>
  <c r="J624" i="3"/>
  <c r="J623" i="3"/>
  <c r="J622" i="3"/>
  <c r="J621" i="3"/>
  <c r="J618" i="3"/>
  <c r="J617" i="3"/>
  <c r="J616" i="3"/>
  <c r="J615" i="3"/>
  <c r="J614" i="3"/>
  <c r="J613" i="3"/>
  <c r="J305" i="3"/>
  <c r="J304" i="3"/>
  <c r="J303" i="3"/>
  <c r="J302" i="3"/>
  <c r="J301" i="3"/>
  <c r="J300" i="3"/>
  <c r="J299" i="3"/>
  <c r="J298" i="3"/>
  <c r="J297" i="3"/>
  <c r="J296" i="3"/>
  <c r="J295" i="3"/>
  <c r="J294" i="3"/>
  <c r="J293" i="3"/>
  <c r="J610" i="3"/>
  <c r="J609" i="3"/>
  <c r="J608" i="3"/>
  <c r="J607" i="3"/>
  <c r="J606" i="3"/>
  <c r="J605" i="3"/>
  <c r="J604" i="3"/>
  <c r="J603" i="3"/>
  <c r="J602" i="3"/>
  <c r="J599" i="3"/>
  <c r="J598" i="3"/>
  <c r="J597" i="3"/>
  <c r="J596" i="3"/>
  <c r="J592" i="3"/>
  <c r="J591" i="3"/>
  <c r="J590" i="3"/>
  <c r="J589" i="3"/>
  <c r="J588" i="3"/>
  <c r="J587" i="3"/>
  <c r="J586" i="3"/>
  <c r="J585" i="3"/>
  <c r="J584" i="3"/>
  <c r="J581" i="3"/>
  <c r="J580" i="3"/>
  <c r="J579" i="3"/>
  <c r="J578" i="3"/>
  <c r="J577" i="3"/>
  <c r="J576" i="3"/>
  <c r="J575" i="3"/>
  <c r="J574" i="3"/>
  <c r="J573" i="3"/>
  <c r="J570" i="3"/>
  <c r="J569" i="3"/>
  <c r="J568" i="3"/>
  <c r="J567" i="3"/>
  <c r="J566" i="3"/>
  <c r="J565" i="3"/>
  <c r="J564" i="3"/>
  <c r="J563" i="3"/>
  <c r="J559" i="3"/>
  <c r="J558" i="3"/>
  <c r="J557" i="3"/>
  <c r="J556" i="3"/>
  <c r="J555" i="3"/>
  <c r="J554" i="3"/>
  <c r="J553" i="3"/>
  <c r="J552" i="3"/>
  <c r="J551" i="3"/>
  <c r="J548" i="3"/>
  <c r="J547" i="3"/>
  <c r="J546" i="3"/>
  <c r="J545" i="3"/>
  <c r="J544" i="3"/>
  <c r="J541" i="3"/>
  <c r="J538" i="3"/>
  <c r="J537" i="3"/>
  <c r="J536" i="3"/>
  <c r="J535" i="3"/>
  <c r="J534" i="3"/>
  <c r="J533" i="3"/>
  <c r="J530" i="3"/>
  <c r="J529" i="3"/>
  <c r="J528" i="3"/>
  <c r="J525" i="3"/>
  <c r="J524" i="3"/>
  <c r="J523" i="3"/>
  <c r="J520" i="3"/>
  <c r="J519" i="3"/>
  <c r="J518" i="3"/>
  <c r="J517" i="3"/>
  <c r="J516" i="3"/>
  <c r="J515" i="3"/>
  <c r="J512" i="3"/>
  <c r="J511" i="3"/>
  <c r="J510" i="3"/>
  <c r="J509" i="3"/>
  <c r="J508" i="3"/>
  <c r="J507" i="3"/>
  <c r="J504" i="3"/>
  <c r="J503" i="3"/>
  <c r="J502" i="3"/>
  <c r="J501" i="3"/>
  <c r="J500" i="3"/>
  <c r="J499" i="3"/>
  <c r="J498" i="3"/>
  <c r="J497" i="3"/>
  <c r="J496" i="3"/>
  <c r="J495" i="3"/>
  <c r="J494" i="3"/>
  <c r="J493" i="3"/>
  <c r="J492" i="3"/>
  <c r="J489" i="3"/>
  <c r="J488" i="3"/>
  <c r="J485" i="3"/>
  <c r="J477" i="3"/>
  <c r="J476" i="3"/>
  <c r="J475" i="3"/>
  <c r="J474" i="3"/>
  <c r="J473" i="3"/>
  <c r="J470" i="3"/>
  <c r="J469" i="3"/>
  <c r="J468" i="3"/>
  <c r="J467" i="3"/>
  <c r="J464" i="3"/>
  <c r="J463" i="3"/>
  <c r="J460" i="3"/>
  <c r="J459" i="3"/>
  <c r="J458" i="3"/>
  <c r="J457" i="3"/>
  <c r="J456" i="3"/>
  <c r="J453" i="3"/>
  <c r="J452" i="3"/>
  <c r="J451" i="3"/>
  <c r="J450" i="3"/>
  <c r="J449" i="3"/>
  <c r="J446" i="3"/>
  <c r="J445" i="3"/>
  <c r="J444" i="3"/>
  <c r="J441" i="3"/>
  <c r="J440" i="3"/>
  <c r="J437" i="3"/>
  <c r="J436" i="3"/>
  <c r="J435" i="3"/>
  <c r="J434" i="3"/>
  <c r="J433" i="3"/>
  <c r="J432" i="3"/>
  <c r="J429" i="3"/>
  <c r="J428" i="3"/>
  <c r="J427" i="3"/>
  <c r="J426" i="3"/>
  <c r="J425" i="3"/>
  <c r="J424" i="3"/>
  <c r="J423" i="3"/>
  <c r="J420" i="3"/>
  <c r="J419" i="3"/>
  <c r="J418" i="3"/>
  <c r="J417" i="3"/>
  <c r="J416" i="3"/>
  <c r="J415" i="3"/>
  <c r="J414" i="3"/>
  <c r="J413" i="3"/>
  <c r="J410" i="3"/>
  <c r="J409" i="3"/>
  <c r="J408" i="3"/>
  <c r="J407" i="3"/>
  <c r="J406" i="3"/>
  <c r="J405" i="3"/>
  <c r="J404" i="3"/>
  <c r="J401" i="3"/>
  <c r="J400" i="3"/>
  <c r="J399" i="3"/>
  <c r="J398" i="3"/>
  <c r="J397" i="3"/>
  <c r="J396" i="3"/>
  <c r="J393" i="3"/>
  <c r="J392" i="3"/>
  <c r="J391" i="3"/>
  <c r="J390" i="3"/>
  <c r="J389" i="3"/>
  <c r="J388" i="3"/>
  <c r="J387" i="3"/>
  <c r="J386" i="3"/>
  <c r="J385" i="3"/>
  <c r="J382" i="3"/>
  <c r="J381" i="3"/>
  <c r="J380" i="3"/>
  <c r="J379" i="3"/>
  <c r="J378" i="3"/>
  <c r="J377" i="3"/>
  <c r="J374" i="3"/>
  <c r="J373" i="3"/>
  <c r="J372" i="3"/>
  <c r="J371" i="3"/>
  <c r="J370" i="3"/>
  <c r="J369" i="3"/>
  <c r="J368" i="3"/>
  <c r="J367" i="3"/>
  <c r="J366" i="3"/>
  <c r="J363" i="3"/>
  <c r="J360" i="3"/>
  <c r="J357" i="3"/>
  <c r="J354" i="3"/>
  <c r="J351" i="3"/>
  <c r="J350" i="3"/>
  <c r="J349" i="3"/>
  <c r="J348" i="3"/>
  <c r="J347" i="3"/>
  <c r="J346" i="3"/>
  <c r="J345" i="3"/>
  <c r="J344" i="3"/>
  <c r="J343" i="3"/>
  <c r="J342" i="3"/>
  <c r="J341" i="3"/>
  <c r="J340" i="3"/>
  <c r="J326" i="3"/>
  <c r="J325" i="3"/>
  <c r="J324" i="3"/>
  <c r="J323" i="3"/>
  <c r="J322" i="3"/>
  <c r="J321" i="3"/>
  <c r="J320" i="3"/>
  <c r="J319" i="3"/>
  <c r="J337" i="3"/>
  <c r="J336" i="3"/>
  <c r="J335" i="3"/>
  <c r="J334" i="3"/>
  <c r="J333" i="3"/>
  <c r="J332" i="3"/>
  <c r="J331" i="3"/>
  <c r="J330" i="3"/>
  <c r="J329" i="3"/>
  <c r="J316" i="3"/>
  <c r="J315" i="3"/>
  <c r="J314" i="3"/>
  <c r="J313" i="3"/>
  <c r="J312" i="3"/>
  <c r="J311" i="3"/>
  <c r="J310" i="3"/>
  <c r="J309" i="3"/>
  <c r="J308" i="3"/>
  <c r="J290" i="3"/>
  <c r="J289" i="3"/>
  <c r="J288" i="3"/>
  <c r="J287" i="3"/>
  <c r="J286" i="3"/>
  <c r="J285" i="3"/>
  <c r="J284" i="3"/>
  <c r="J283" i="3"/>
  <c r="J282" i="3"/>
  <c r="J279" i="3"/>
  <c r="J278" i="3"/>
  <c r="J277" i="3"/>
  <c r="J276" i="3"/>
  <c r="J275" i="3"/>
  <c r="J272" i="3"/>
  <c r="J271" i="3"/>
  <c r="J268" i="3"/>
  <c r="J267" i="3"/>
  <c r="J266" i="3"/>
  <c r="J265" i="3"/>
  <c r="J264" i="3"/>
  <c r="J263" i="3"/>
  <c r="J260" i="3"/>
  <c r="J259" i="3"/>
  <c r="J258" i="3"/>
  <c r="J257" i="3"/>
  <c r="J254" i="3"/>
  <c r="J253" i="3"/>
  <c r="J252" i="3"/>
  <c r="J251" i="3"/>
  <c r="J250" i="3"/>
  <c r="J249" i="3"/>
  <c r="J248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5" i="3"/>
  <c r="J214" i="3"/>
  <c r="J213" i="3"/>
  <c r="J212" i="3"/>
  <c r="J211" i="3"/>
  <c r="J210" i="3"/>
  <c r="J207" i="3"/>
  <c r="J206" i="3"/>
  <c r="J205" i="3"/>
  <c r="J204" i="3"/>
  <c r="J203" i="3"/>
  <c r="J202" i="3"/>
  <c r="J199" i="3" l="1"/>
  <c r="J198" i="3"/>
  <c r="J197" i="3"/>
  <c r="J196" i="3"/>
  <c r="J195" i="3"/>
  <c r="J194" i="3"/>
  <c r="J193" i="3"/>
  <c r="J190" i="3"/>
  <c r="J189" i="3"/>
  <c r="J188" i="3"/>
  <c r="J187" i="3"/>
  <c r="J186" i="3"/>
  <c r="J183" i="3"/>
  <c r="J182" i="3"/>
  <c r="J181" i="3"/>
  <c r="J178" i="3"/>
  <c r="J177" i="3"/>
  <c r="J176" i="3"/>
  <c r="J175" i="3"/>
  <c r="J174" i="3"/>
  <c r="J151" i="3"/>
  <c r="J150" i="3"/>
  <c r="J149" i="3"/>
  <c r="J148" i="3"/>
  <c r="J147" i="3"/>
  <c r="J146" i="3"/>
  <c r="J145" i="3"/>
  <c r="J144" i="3"/>
  <c r="J143" i="3"/>
  <c r="J142" i="3"/>
  <c r="J141" i="3"/>
  <c r="J138" i="3"/>
  <c r="J137" i="3"/>
  <c r="J136" i="3"/>
  <c r="J135" i="3"/>
  <c r="J134" i="3"/>
  <c r="J133" i="3"/>
  <c r="J132" i="3"/>
  <c r="J131" i="3"/>
  <c r="J130" i="3"/>
  <c r="J129" i="3"/>
  <c r="J128" i="3"/>
  <c r="J171" i="3"/>
  <c r="J170" i="3"/>
  <c r="J169" i="3"/>
  <c r="J168" i="3"/>
  <c r="J125" i="3"/>
  <c r="J124" i="3"/>
  <c r="J123" i="3"/>
  <c r="J122" i="3"/>
  <c r="J121" i="3"/>
  <c r="J120" i="3"/>
  <c r="J119" i="3"/>
  <c r="J118" i="3"/>
  <c r="J117" i="3"/>
  <c r="J116" i="3"/>
  <c r="J115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68" i="3"/>
  <c r="J67" i="3"/>
  <c r="J66" i="3"/>
  <c r="J65" i="3"/>
  <c r="J64" i="3"/>
  <c r="J63" i="3"/>
  <c r="J62" i="3"/>
  <c r="J61" i="3"/>
  <c r="J58" i="3"/>
  <c r="J57" i="3"/>
  <c r="J56" i="3"/>
  <c r="J53" i="3"/>
  <c r="J52" i="3"/>
  <c r="J51" i="3"/>
  <c r="J50" i="3"/>
  <c r="J49" i="3"/>
  <c r="J48" i="3"/>
  <c r="J45" i="3"/>
  <c r="J44" i="3"/>
  <c r="J43" i="3"/>
  <c r="J42" i="3"/>
  <c r="J41" i="3"/>
  <c r="J40" i="3"/>
  <c r="J39" i="3"/>
  <c r="J38" i="3"/>
  <c r="J37" i="3"/>
  <c r="J36" i="3"/>
  <c r="J33" i="3"/>
  <c r="J32" i="3"/>
  <c r="J31" i="3"/>
  <c r="J30" i="3"/>
  <c r="J29" i="3"/>
  <c r="J28" i="3"/>
  <c r="J27" i="3"/>
  <c r="J26" i="3"/>
  <c r="J25" i="3"/>
  <c r="J24" i="3"/>
  <c r="J21" i="3"/>
  <c r="J20" i="3"/>
  <c r="J19" i="3"/>
  <c r="J18" i="3"/>
  <c r="J15" i="3"/>
  <c r="J14" i="3"/>
  <c r="J13" i="3"/>
  <c r="J12" i="3"/>
  <c r="J11" i="3"/>
  <c r="J10" i="3"/>
  <c r="J6" i="3"/>
  <c r="J5" i="3"/>
  <c r="J4" i="3"/>
  <c r="J3" i="3"/>
  <c r="J2" i="3"/>
  <c r="G19" i="2" l="1"/>
  <c r="G20" i="2"/>
  <c r="G21" i="2"/>
  <c r="G22" i="2"/>
  <c r="G23" i="2"/>
  <c r="G30" i="2"/>
  <c r="G31" i="2"/>
  <c r="G32" i="2"/>
  <c r="G33" i="2"/>
  <c r="G34" i="2"/>
  <c r="G35" i="2"/>
  <c r="G36" i="2"/>
  <c r="G37" i="2"/>
  <c r="H17" i="2"/>
  <c r="D12" i="2"/>
  <c r="H27" i="2" l="1"/>
  <c r="F26" i="2"/>
  <c r="H26" i="2" s="1"/>
  <c r="H14" i="2"/>
  <c r="D13" i="2"/>
  <c r="H13" i="2" s="1"/>
  <c r="H12" i="2"/>
  <c r="H11" i="2"/>
  <c r="H10" i="2"/>
  <c r="H9" i="2"/>
  <c r="I25" i="2" l="1"/>
  <c r="I8" i="2"/>
  <c r="I16" i="2" l="1"/>
  <c r="J9" i="2" l="1"/>
  <c r="J25" i="2"/>
  <c r="F37" i="2"/>
  <c r="H37" i="2" s="1"/>
  <c r="J37" i="2" s="1"/>
  <c r="F32" i="2"/>
  <c r="H32" i="2" s="1"/>
  <c r="J32" i="2" s="1"/>
  <c r="F36" i="2"/>
  <c r="H36" i="2" s="1"/>
  <c r="J36" i="2" s="1"/>
  <c r="F31" i="2"/>
  <c r="H31" i="2" s="1"/>
  <c r="J31" i="2" s="1"/>
  <c r="F30" i="2"/>
  <c r="H30" i="2" s="1"/>
  <c r="J26" i="2"/>
  <c r="J27" i="2"/>
  <c r="F22" i="2"/>
  <c r="H22" i="2" s="1"/>
  <c r="J22" i="2" s="1"/>
  <c r="F34" i="2"/>
  <c r="H34" i="2" s="1"/>
  <c r="J34" i="2" s="1"/>
  <c r="J12" i="2"/>
  <c r="J14" i="2"/>
  <c r="J16" i="2"/>
  <c r="F33" i="2"/>
  <c r="H33" i="2" s="1"/>
  <c r="J33" i="2" s="1"/>
  <c r="F23" i="2"/>
  <c r="H23" i="2" s="1"/>
  <c r="J23" i="2" s="1"/>
  <c r="J8" i="2"/>
  <c r="J7" i="2" s="1"/>
  <c r="J13" i="2"/>
  <c r="J10" i="2"/>
  <c r="F35" i="2"/>
  <c r="H35" i="2" s="1"/>
  <c r="J35" i="2" s="1"/>
  <c r="F19" i="2"/>
  <c r="H19" i="2" s="1"/>
  <c r="F21" i="2"/>
  <c r="H21" i="2" s="1"/>
  <c r="J21" i="2" s="1"/>
  <c r="F20" i="2"/>
  <c r="H20" i="2" s="1"/>
  <c r="J20" i="2" s="1"/>
  <c r="J11" i="2"/>
  <c r="J30" i="2" l="1"/>
  <c r="I29" i="2"/>
  <c r="J29" i="2" s="1"/>
  <c r="I18" i="2"/>
  <c r="J19" i="2"/>
  <c r="J18" i="2" l="1"/>
  <c r="J15" i="2" s="1"/>
  <c r="J38" i="2" s="1"/>
  <c r="I38" i="2"/>
  <c r="J208" i="4" l="1"/>
  <c r="J209" i="4" s="1"/>
  <c r="I209" i="1"/>
  <c r="J40" i="2"/>
  <c r="J42" i="2" l="1"/>
  <c r="G46" i="1" s="1"/>
  <c r="H46" i="1" s="1"/>
  <c r="I46" i="1" s="1"/>
  <c r="I210" i="1"/>
  <c r="G188" i="1"/>
  <c r="H188" i="1" s="1"/>
  <c r="I188" i="1" s="1"/>
  <c r="G157" i="1"/>
  <c r="G175" i="1"/>
  <c r="H175" i="1" s="1"/>
  <c r="I175" i="1" s="1"/>
  <c r="G92" i="1"/>
  <c r="G192" i="1"/>
  <c r="H192" i="1" s="1"/>
  <c r="I192" i="1" s="1"/>
  <c r="G66" i="1"/>
  <c r="H66" i="1" s="1"/>
  <c r="I66" i="1" s="1"/>
  <c r="G58" i="1"/>
  <c r="H58" i="1" s="1"/>
  <c r="I58" i="1" s="1"/>
  <c r="G150" i="1"/>
  <c r="H150" i="1" s="1"/>
  <c r="I150" i="1" s="1"/>
  <c r="G140" i="1"/>
  <c r="G98" i="1"/>
  <c r="H98" i="1" s="1"/>
  <c r="I98" i="1" s="1"/>
  <c r="G70" i="1"/>
  <c r="H70" i="1" s="1"/>
  <c r="I70" i="1" s="1"/>
  <c r="G197" i="1"/>
  <c r="H197" i="1" s="1"/>
  <c r="I197" i="1" s="1"/>
  <c r="G151" i="1"/>
  <c r="H151" i="1" s="1"/>
  <c r="I151" i="1" s="1"/>
  <c r="G143" i="1"/>
  <c r="H143" i="1" s="1"/>
  <c r="I143" i="1" s="1"/>
  <c r="G99" i="1"/>
  <c r="H99" i="1" s="1"/>
  <c r="I99" i="1" s="1"/>
  <c r="G95" i="1"/>
  <c r="H95" i="1" s="1"/>
  <c r="I95" i="1" s="1"/>
  <c r="G87" i="1"/>
  <c r="H87" i="1" s="1"/>
  <c r="I87" i="1" s="1"/>
  <c r="G75" i="1"/>
  <c r="H75" i="1" s="1"/>
  <c r="I75" i="1" s="1"/>
  <c r="G65" i="1"/>
  <c r="H65" i="1" s="1"/>
  <c r="I65" i="1" s="1"/>
  <c r="G51" i="1"/>
  <c r="H51" i="1" s="1"/>
  <c r="I51" i="1" s="1"/>
  <c r="G44" i="1"/>
  <c r="H44" i="1" s="1"/>
  <c r="I44" i="1" s="1"/>
  <c r="G64" i="1"/>
  <c r="H64" i="1" s="1"/>
  <c r="I64" i="1" s="1"/>
  <c r="G42" i="1"/>
  <c r="H42" i="1" s="1"/>
  <c r="I42" i="1" s="1"/>
  <c r="G38" i="1"/>
  <c r="H38" i="1" s="1"/>
  <c r="I38" i="1" s="1"/>
  <c r="G28" i="1"/>
  <c r="H28" i="1" s="1"/>
  <c r="I28" i="1" s="1"/>
  <c r="G33" i="1"/>
  <c r="H33" i="1" s="1"/>
  <c r="I33" i="1" s="1"/>
  <c r="G36" i="1"/>
  <c r="H36" i="1" s="1"/>
  <c r="I36" i="1" s="1"/>
  <c r="G24" i="1"/>
  <c r="G21" i="1"/>
  <c r="G41" i="1"/>
  <c r="H41" i="1" s="1"/>
  <c r="I41" i="1" s="1"/>
  <c r="G37" i="1"/>
  <c r="H37" i="1" s="1"/>
  <c r="I37" i="1" s="1"/>
  <c r="G40" i="1"/>
  <c r="H40" i="1" s="1"/>
  <c r="I40" i="1" s="1"/>
  <c r="G14" i="1"/>
  <c r="H14" i="1" s="1"/>
  <c r="I14" i="1" s="1"/>
  <c r="G31" i="1"/>
  <c r="H31" i="1" s="1"/>
  <c r="I31" i="1" s="1"/>
  <c r="G80" i="1" l="1"/>
  <c r="H80" i="1" s="1"/>
  <c r="I80" i="1" s="1"/>
  <c r="I81" i="1" s="1"/>
  <c r="G119" i="1"/>
  <c r="H119" i="1" s="1"/>
  <c r="I119" i="1" s="1"/>
  <c r="G196" i="1"/>
  <c r="H196" i="1" s="1"/>
  <c r="I196" i="1" s="1"/>
  <c r="I199" i="1" s="1"/>
  <c r="G77" i="1"/>
  <c r="H77" i="1" s="1"/>
  <c r="I77" i="1" s="1"/>
  <c r="G55" i="1"/>
  <c r="H55" i="1" s="1"/>
  <c r="I55" i="1" s="1"/>
  <c r="G34" i="1"/>
  <c r="H34" i="1" s="1"/>
  <c r="I34" i="1" s="1"/>
  <c r="G43" i="1"/>
  <c r="H43" i="1" s="1"/>
  <c r="I43" i="1" s="1"/>
  <c r="G127" i="1"/>
  <c r="H127" i="1" s="1"/>
  <c r="I127" i="1" s="1"/>
  <c r="G130" i="1"/>
  <c r="H130" i="1" s="1"/>
  <c r="I130" i="1" s="1"/>
  <c r="G54" i="1"/>
  <c r="H54" i="1" s="1"/>
  <c r="I54" i="1" s="1"/>
  <c r="G101" i="1"/>
  <c r="H101" i="1" s="1"/>
  <c r="I101" i="1" s="1"/>
  <c r="G39" i="1"/>
  <c r="H39" i="1" s="1"/>
  <c r="I39" i="1" s="1"/>
  <c r="G15" i="1"/>
  <c r="H15" i="1" s="1"/>
  <c r="I15" i="1" s="1"/>
  <c r="I16" i="1" s="1"/>
  <c r="G57" i="1"/>
  <c r="H57" i="1" s="1"/>
  <c r="I57" i="1" s="1"/>
  <c r="I59" i="1" s="1"/>
  <c r="G191" i="1"/>
  <c r="H191" i="1" s="1"/>
  <c r="I191" i="1" s="1"/>
  <c r="I193" i="1" s="1"/>
  <c r="G76" i="1"/>
  <c r="H76" i="1" s="1"/>
  <c r="I76" i="1" s="1"/>
  <c r="G166" i="1"/>
  <c r="H166" i="1" s="1"/>
  <c r="I166" i="1" s="1"/>
  <c r="G84" i="1"/>
  <c r="H84" i="1" s="1"/>
  <c r="I84" i="1" s="1"/>
  <c r="G161" i="1"/>
  <c r="H161" i="1" s="1"/>
  <c r="I161" i="1" s="1"/>
  <c r="G32" i="1"/>
  <c r="H32" i="1" s="1"/>
  <c r="I32" i="1" s="1"/>
  <c r="G18" i="1"/>
  <c r="G71" i="1"/>
  <c r="H71" i="1" s="1"/>
  <c r="I71" i="1" s="1"/>
  <c r="G50" i="1"/>
  <c r="H50" i="1" s="1"/>
  <c r="I50" i="1" s="1"/>
  <c r="G88" i="1"/>
  <c r="H88" i="1" s="1"/>
  <c r="I88" i="1" s="1"/>
  <c r="G163" i="1"/>
  <c r="H163" i="1" s="1"/>
  <c r="I163" i="1" s="1"/>
  <c r="G122" i="1"/>
  <c r="H122" i="1" s="1"/>
  <c r="I122" i="1" s="1"/>
  <c r="I124" i="1" s="1"/>
  <c r="G179" i="1"/>
  <c r="H179" i="1" s="1"/>
  <c r="I179" i="1" s="1"/>
  <c r="I180" i="1" s="1"/>
  <c r="G27" i="1"/>
  <c r="H27" i="1" s="1"/>
  <c r="I27" i="1" s="1"/>
  <c r="G35" i="1"/>
  <c r="H35" i="1" s="1"/>
  <c r="I35" i="1" s="1"/>
  <c r="G83" i="1"/>
  <c r="H83" i="1" s="1"/>
  <c r="I83" i="1" s="1"/>
  <c r="G85" i="1"/>
  <c r="H85" i="1" s="1"/>
  <c r="I85" i="1" s="1"/>
  <c r="G134" i="1"/>
  <c r="H134" i="1" s="1"/>
  <c r="I134" i="1" s="1"/>
  <c r="G137" i="1"/>
  <c r="H137" i="1" s="1"/>
  <c r="I137" i="1" s="1"/>
  <c r="G198" i="1"/>
  <c r="H198" i="1" s="1"/>
  <c r="I198" i="1" s="1"/>
  <c r="G108" i="1"/>
  <c r="H108" i="1" s="1"/>
  <c r="I108" i="1" s="1"/>
  <c r="G61" i="1"/>
  <c r="G86" i="1"/>
  <c r="H86" i="1" s="1"/>
  <c r="I86" i="1" s="1"/>
  <c r="I90" i="1" s="1"/>
  <c r="G126" i="1"/>
  <c r="H126" i="1" s="1"/>
  <c r="I126" i="1" s="1"/>
  <c r="I128" i="1" s="1"/>
  <c r="G195" i="1"/>
  <c r="H195" i="1" s="1"/>
  <c r="I195" i="1" s="1"/>
  <c r="G112" i="1"/>
  <c r="H112" i="1" s="1"/>
  <c r="I112" i="1" s="1"/>
  <c r="G170" i="1"/>
  <c r="H170" i="1" s="1"/>
  <c r="I170" i="1" s="1"/>
  <c r="G182" i="1"/>
  <c r="H182" i="1" s="1"/>
  <c r="I182" i="1" s="1"/>
  <c r="G184" i="1"/>
  <c r="H184" i="1" s="1"/>
  <c r="I184" i="1" s="1"/>
  <c r="G167" i="1"/>
  <c r="H167" i="1" s="1"/>
  <c r="I167" i="1" s="1"/>
  <c r="G162" i="1"/>
  <c r="H162" i="1" s="1"/>
  <c r="I162" i="1" s="1"/>
  <c r="G168" i="1"/>
  <c r="H168" i="1" s="1"/>
  <c r="I168" i="1" s="1"/>
  <c r="G45" i="1"/>
  <c r="H45" i="1" s="1"/>
  <c r="I45" i="1" s="1"/>
  <c r="G72" i="1"/>
  <c r="H72" i="1" s="1"/>
  <c r="I72" i="1" s="1"/>
  <c r="G96" i="1"/>
  <c r="H96" i="1" s="1"/>
  <c r="I96" i="1" s="1"/>
  <c r="G144" i="1"/>
  <c r="H144" i="1" s="1"/>
  <c r="I144" i="1" s="1"/>
  <c r="I145" i="1" s="1"/>
  <c r="G56" i="1"/>
  <c r="H56" i="1" s="1"/>
  <c r="I56" i="1" s="1"/>
  <c r="G176" i="1"/>
  <c r="H176" i="1" s="1"/>
  <c r="I176" i="1" s="1"/>
  <c r="I177" i="1" s="1"/>
  <c r="G67" i="1"/>
  <c r="H67" i="1" s="1"/>
  <c r="I67" i="1" s="1"/>
  <c r="G89" i="1"/>
  <c r="H89" i="1" s="1"/>
  <c r="I89" i="1" s="1"/>
  <c r="G136" i="1"/>
  <c r="H136" i="1" s="1"/>
  <c r="I136" i="1" s="1"/>
  <c r="G201" i="1"/>
  <c r="G160" i="1"/>
  <c r="H160" i="1" s="1"/>
  <c r="I160" i="1" s="1"/>
  <c r="G115" i="1"/>
  <c r="G186" i="1"/>
  <c r="H186" i="1" s="1"/>
  <c r="I186" i="1" s="1"/>
  <c r="G169" i="1"/>
  <c r="H169" i="1" s="1"/>
  <c r="I169" i="1" s="1"/>
  <c r="G172" i="1"/>
  <c r="H172" i="1" s="1"/>
  <c r="I172" i="1" s="1"/>
  <c r="G183" i="1"/>
  <c r="H183" i="1" s="1"/>
  <c r="I183" i="1" s="1"/>
  <c r="G171" i="1"/>
  <c r="H171" i="1" s="1"/>
  <c r="I171" i="1" s="1"/>
  <c r="H21" i="1"/>
  <c r="I21" i="1" s="1"/>
  <c r="I22" i="1" s="1"/>
  <c r="H24" i="1"/>
  <c r="I24" i="1" s="1"/>
  <c r="I25" i="1" s="1"/>
  <c r="H18" i="1"/>
  <c r="I18" i="1" s="1"/>
  <c r="I19" i="1" s="1"/>
  <c r="H140" i="1"/>
  <c r="I140" i="1" s="1"/>
  <c r="I141" i="1" s="1"/>
  <c r="G100" i="1"/>
  <c r="H100" i="1" s="1"/>
  <c r="I100" i="1" s="1"/>
  <c r="G154" i="1"/>
  <c r="G74" i="1"/>
  <c r="H74" i="1" s="1"/>
  <c r="I74" i="1" s="1"/>
  <c r="G47" i="1"/>
  <c r="H47" i="1" s="1"/>
  <c r="I47" i="1" s="1"/>
  <c r="G73" i="1"/>
  <c r="H73" i="1" s="1"/>
  <c r="I73" i="1" s="1"/>
  <c r="G97" i="1"/>
  <c r="H97" i="1" s="1"/>
  <c r="I97" i="1" s="1"/>
  <c r="G147" i="1"/>
  <c r="G111" i="1"/>
  <c r="H111" i="1" s="1"/>
  <c r="I111" i="1" s="1"/>
  <c r="G185" i="1"/>
  <c r="H185" i="1" s="1"/>
  <c r="I185" i="1" s="1"/>
  <c r="G135" i="1"/>
  <c r="H135" i="1" s="1"/>
  <c r="I135" i="1" s="1"/>
  <c r="G123" i="1"/>
  <c r="H123" i="1" s="1"/>
  <c r="I123" i="1" s="1"/>
  <c r="G131" i="1"/>
  <c r="H131" i="1" s="1"/>
  <c r="I131" i="1" s="1"/>
  <c r="G118" i="1"/>
  <c r="H118" i="1" s="1"/>
  <c r="I118" i="1" s="1"/>
  <c r="G187" i="1"/>
  <c r="H187" i="1" s="1"/>
  <c r="I187" i="1" s="1"/>
  <c r="H92" i="1"/>
  <c r="I92" i="1" s="1"/>
  <c r="I93" i="1" s="1"/>
  <c r="H157" i="1"/>
  <c r="I157" i="1" s="1"/>
  <c r="I158" i="1" s="1"/>
  <c r="I164" i="1"/>
  <c r="I29" i="1"/>
  <c r="I52" i="1"/>
  <c r="I68" i="1"/>
  <c r="I152" i="1"/>
  <c r="I48" i="1"/>
  <c r="I109" i="1"/>
  <c r="I132" i="1" l="1"/>
  <c r="I120" i="1"/>
  <c r="I138" i="1"/>
  <c r="I102" i="1"/>
  <c r="I189" i="1"/>
  <c r="I78" i="1"/>
  <c r="I173" i="1"/>
  <c r="I113" i="1"/>
  <c r="H147" i="1"/>
  <c r="I147" i="1" s="1"/>
  <c r="I148" i="1" s="1"/>
  <c r="H115" i="1"/>
  <c r="I115" i="1" s="1"/>
  <c r="I116" i="1" s="1"/>
  <c r="H154" i="1"/>
  <c r="I154" i="1" s="1"/>
  <c r="I155" i="1" s="1"/>
  <c r="H201" i="1"/>
  <c r="I201" i="1" s="1"/>
  <c r="I202" i="1" s="1"/>
  <c r="H61" i="1"/>
  <c r="I61" i="1" s="1"/>
  <c r="I62" i="1" l="1"/>
  <c r="I203" i="1" s="1"/>
</calcChain>
</file>

<file path=xl/sharedStrings.xml><?xml version="1.0" encoding="utf-8"?>
<sst xmlns="http://schemas.openxmlformats.org/spreadsheetml/2006/main" count="4497" uniqueCount="736">
  <si>
    <t>Formulario 1 - Propuesta económica  - Documento tipo de obra pública  - versión 3</t>
  </si>
  <si>
    <t>Código</t>
  </si>
  <si>
    <t>CCE-EICP-FM-14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</si>
  <si>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</si>
  <si>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</si>
  <si>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</si>
  <si>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 y Utilidad  y total  A.U.  resaltadas en color amarillo. Tratándose de otras modalidades de precio, la Entidad puede o no configurar los mismos aspectos.</t>
  </si>
  <si>
    <t>Nº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</si>
  <si>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</si>
  <si>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</si>
  <si>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</si>
  <si>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</si>
  <si>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</si>
  <si>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</si>
  <si>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001</t>
  </si>
  <si>
    <t>PRELIMINARES</t>
  </si>
  <si>
    <t>001.049</t>
  </si>
  <si>
    <t>SUMINISTRO, TRANSPORTE E INSTALACIÓN CERRAMIENTO EN YUTE H= 2 M</t>
  </si>
  <si>
    <t>ML</t>
  </si>
  <si>
    <t>001.054</t>
  </si>
  <si>
    <t>SUMINISTRO, TRANSPORTE E INSTALACION SEÑAL PREVENTIVA, REGLAMENTARIA E INFORMATIVA</t>
  </si>
  <si>
    <t>UND</t>
  </si>
  <si>
    <t>Subtotal</t>
  </si>
  <si>
    <t>002</t>
  </si>
  <si>
    <t xml:space="preserve">MOVIMIENTO DE TIERRAS </t>
  </si>
  <si>
    <t>002.089</t>
  </si>
  <si>
    <t>RETIRO DE MATERIAL SOBRANTE EN VOLQUETA, CARGUE MANUAL, DISPOSICIÓN EN BOTADERO (HASTA 25 KM)</t>
  </si>
  <si>
    <t>M3-Suelto</t>
  </si>
  <si>
    <t>003</t>
  </si>
  <si>
    <t xml:space="preserve">DESAGUES E INSTALACIONES SANITARIAS </t>
  </si>
  <si>
    <t>003.011</t>
  </si>
  <si>
    <t>SUMINISTRO, TRANSPORTE E INSTALACION BAJANTE AGUAS LLUVIAS  PVC   4"   (INCLUYE CODO, UNION Y ACCESORIOS DE FIJACION)</t>
  </si>
  <si>
    <t>005</t>
  </si>
  <si>
    <t>ESTRUCTURAS EN CONCRETO, METALICAS Y DE MADERA</t>
  </si>
  <si>
    <t>005.113</t>
  </si>
  <si>
    <t>SUMINISTRO, TRANSPORTE E INSTALACION ESTRUCTURA METALICA PARA CUBIERTA (INCLUYE SOLDADURA, ANTICORROSIVO Y ESMALTE).</t>
  </si>
  <si>
    <t>KG</t>
  </si>
  <si>
    <t>007</t>
  </si>
  <si>
    <t>INSTALACIONES HIDRAULICAS</t>
  </si>
  <si>
    <t>007.116</t>
  </si>
  <si>
    <t>SUMINISTRO, TRANSPORTE E INSTALACION LAVAMANOS DE EMPOTRAR LINEA SAN LORENZO COLOR BLANCO DE CORONA REF: O19001001 O SIMILAR. (INCLUYE ELEMENTOS DE GRIFERÍA PARA INSTALACIÓN).</t>
  </si>
  <si>
    <t>007.120</t>
  </si>
  <si>
    <t>SONDEO DE TUBERÍAS Y BAJANTES DE AGUAS LLUVIA</t>
  </si>
  <si>
    <t>08B</t>
  </si>
  <si>
    <t>INSTALACIONES ELECTRICAS</t>
  </si>
  <si>
    <t>08B.456</t>
  </si>
  <si>
    <t>SUMINISTRO, TRANSPORTE E INSTALACIÓN LUMINARIA HERMETICA 36W - SYLVANIA O SIMILAR</t>
  </si>
  <si>
    <t>08B.173</t>
  </si>
  <si>
    <t xml:space="preserve">SUMINISTRO, TRANSPORTE E INSTALACION SALIDA ILUMINACION EN TUBERIA CONDUIT EMT 3/4", ALAMBRE NO 12 AWG </t>
  </si>
  <si>
    <t>08B.176</t>
  </si>
  <si>
    <t xml:space="preserve">SUMINISTRO, TRANSPORTE E INSTALACION SALIDA TOMACORRIENTE NORMAL DOBLE PT  EN TUBERIA CONDUIT EMT 3/4", ALAMBRE NO 12 AWG </t>
  </si>
  <si>
    <t>M2</t>
  </si>
  <si>
    <t>08B.278</t>
  </si>
  <si>
    <t>SUMINISTRO E INSTALACION DE BREAKER 1X20 A</t>
  </si>
  <si>
    <t>009</t>
  </si>
  <si>
    <t xml:space="preserve">REVOQUES-RESANES </t>
  </si>
  <si>
    <t>SUMINISTRO, TRANSPORTE E INSTALACION SIKA MONOTOP 123 SOBRE MURO, FILOS Y DILATACIONES EN AREAS DE INTERVENCION PARA CONTROL DE HUMEDAD).</t>
  </si>
  <si>
    <t>010</t>
  </si>
  <si>
    <t xml:space="preserve">CUBIERTAS </t>
  </si>
  <si>
    <t>010.017</t>
  </si>
  <si>
    <t>SUMINISTRO, TRANSPORTE E INSTALACION FLANCHE EN LAMINA GALVANIZADA CAL .22 D/ 0.30 M. (INCLUYE ESMALTE + ANCLAJE A MURO + SIKAFLEX)</t>
  </si>
  <si>
    <t>010.033</t>
  </si>
  <si>
    <t>SUMINISTRO, TRANSPORTE E INSTALACION DE TEJA TERMOACÚSTICA UPVC DE 2.0MM (INCLUYE CAPOTE, ARENDELA DE NEOPRENO, TAPA Y TORNILLO DE 3"</t>
  </si>
  <si>
    <t>010.048</t>
  </si>
  <si>
    <t>SUMINISTRO, TRANSPORTE E INSTALACIÓN DE TEJA TIPO SANDWICH ESPESOR 18MM LAMINA SUPERIOR E INFERIOR CAL. 26 REF KINGSPAN O EQUIVALENTE (INC. KIT DE FIJACIÓN Y DEMÁS ELEMENTOS PARA SU CORRECTA INSTALACIÓN Y FUNCIONAMIENTO)</t>
  </si>
  <si>
    <t>010.036</t>
  </si>
  <si>
    <t>SUMINISTRO, TRANSPORTE E INSTALACION DE CABALLETE UPVC 2,0MM. (Incluye kit de fijación con arandela de neopreno)</t>
  </si>
  <si>
    <t>017</t>
  </si>
  <si>
    <t>CARPINTERIA METALICA</t>
  </si>
  <si>
    <t>017.029</t>
  </si>
  <si>
    <t xml:space="preserve">SUMINISTRO, TRANSPORTE E INSTALACION VENTANA FIJA EN ALUMINIO  ANODIZADO VIDRIO 8 MM (INCLUYE MARCO EN PERFILERIA  PB 3831 O SIMILAR Y VIDRIO CRISTAL DE 8 MM. ). INCLUYE EL SUMINISTRO DE TODOS LOS ACCESORIOS REQUERIDOS PARA EL CORRECTO MONTAJE, ASI COMO EL SUMINISTRO E INSTALACIÓN DE LA SILICONA QUE SEA REQUERIDA PARA GARANTIZAR UNA PERFECTA INSTALACIÓN. SEGUN DETALLE. </t>
  </si>
  <si>
    <t>017.040</t>
  </si>
  <si>
    <t xml:space="preserve">SUMINISTRO, TRANSPORTE E INSTALACION PUERTA DOBLE VIDRIO TEMPLADO 10 MM CON ZOCALO EN ALUMINIO CON BISAGRAS DE PISO NEUMATICAS, CON CERRADURAS Y MANIJAS. INCLUYE EL SUMINISTRO DE TODOS LOS ACCESORIOS REQUERIDOS PARA EL CORRECTO MONTAJE. SEGUN DETALLE. </t>
  </si>
  <si>
    <t>017.061</t>
  </si>
  <si>
    <t>SUMINISTRO, TRANSPORTE E INSTALACION PUERTA CABINAS SANITARIAS SISTEMA CANTILIVER EN ACERO INOXIDABLE CAL. 18.  SEGÚN DETALLE. INCLUYE SUMINISTRO, INSTALACIÓN, PASADOR DE CIERRE.</t>
  </si>
  <si>
    <t>017.088</t>
  </si>
  <si>
    <t>SUMINISTRO, TRANSPORTE E INSTALACION CABINAS ORINALES 1.20*0,45 ACERO INOXIDABLE CAL. 20. SEGÚN DETALLE. INCLUYE SUMINISTRO E INSTALACIÓN, SEGÚN DETALLE.</t>
  </si>
  <si>
    <t>019</t>
  </si>
  <si>
    <t>PINTURA</t>
  </si>
  <si>
    <t>019.001</t>
  </si>
  <si>
    <t>SUMINISTRO, TRANSPORTE E INSTALACION ESTUCO Y VINILO 3 MANOS SOBRE MURO INTERIOR (INCLUYE ESTUCO, 1 MANO EN PINTURA TIPO 2  Y DOS MANOS EN PINTURA TIPO 1, FILOS Y DILATACIONES). COLOR SEGÚN DISEÑO POR M2</t>
  </si>
  <si>
    <t>019.013</t>
  </si>
  <si>
    <t>SUMINISTRO, TRANSPORTE E INSTALACION GRANIPLAST (ESGRAFIADO) FACHADAS ( INCLUYE FILOS Y DILATACIONES)</t>
  </si>
  <si>
    <t>019.014</t>
  </si>
  <si>
    <t>SUMINISTRO, TRANSPORTE E INSTALACION ESTUCO Y PINTURA TIPO KORAZA O SIMILAR 3 MANOS FACHADAS (INCLUYE ESTUCO, 1 MANO EN PINTURA TIPO 2 Y DOS MANOS EN PINTURA TIPO KORAZA O SIMILAR, FILOS Y DILATACIONES). COLOR SEGÚN DISEÑO.</t>
  </si>
  <si>
    <t>019.023</t>
  </si>
  <si>
    <t>SUMINISTRO TRANSPORTE E INSTALACION ESTUCO Y 3 MANOS DE PINTURA ACRILTEX PARA BAÑO Y COCINA</t>
  </si>
  <si>
    <t>019.033</t>
  </si>
  <si>
    <t>SUMINISTRO, TRANSPORTE E INSTALACION PINTURA ESMALTE PARA PUERTAS, REJAS, VENTANAS Y DEMÁS SUPERFICIES METÁLICAS. AMBAS CARAS. INCLUYE FILOS Y DILATACIONES. INCLUYE ANDAMIOS CERTIFICADOS PARA TRABAJO EN ALTURAS.</t>
  </si>
  <si>
    <t>019.040</t>
  </si>
  <si>
    <t>SUMINISTRO, TRANSPORTE E INSTALACION VINILO 3 MANOS SOBRE GRANIPLAST EN MURO EXTERIOR ALTURA &gt; 3 M (INCLUYE 1 MANO EN PINTURA TIPO 2  Y DOS MANOS EN PINTURA TIPO 1, FILOS Y DILATACIONES). COLOR SEGÚN DISEÑO POR M2</t>
  </si>
  <si>
    <t>022</t>
  </si>
  <si>
    <t xml:space="preserve">ASEO GENERAL Y LIMPIEZA </t>
  </si>
  <si>
    <t>022.001</t>
  </si>
  <si>
    <t>ASEO GENERAL</t>
  </si>
  <si>
    <t>028</t>
  </si>
  <si>
    <t>DESMONTES</t>
  </si>
  <si>
    <t>028.005</t>
  </si>
  <si>
    <t xml:space="preserve">DESMONTE APARATOS SANITARIOS </t>
  </si>
  <si>
    <t>028.007</t>
  </si>
  <si>
    <t>DESMONTE CUBIERTA (INC. RETIRO YDISPOSICIÓN EN BOTADERO)</t>
  </si>
  <si>
    <t>028.008</t>
  </si>
  <si>
    <t>DESMONTE CIELO RASO (INCLUYE RETIRO)</t>
  </si>
  <si>
    <t>028.011</t>
  </si>
  <si>
    <t>DESMONTE PANELES DIVISORIOS</t>
  </si>
  <si>
    <t>028.012</t>
  </si>
  <si>
    <t>DESMONTE PUERTAS  (INCLUYE RETIRO)</t>
  </si>
  <si>
    <t>028.014</t>
  </si>
  <si>
    <t xml:space="preserve">DESMONTE DE CANALES Y BAJANTES </t>
  </si>
  <si>
    <t>028.081</t>
  </si>
  <si>
    <t>DESMONTE DE CERCHA METALICA</t>
  </si>
  <si>
    <t>029</t>
  </si>
  <si>
    <t>DEMOLICIONES</t>
  </si>
  <si>
    <t>029.005</t>
  </si>
  <si>
    <t xml:space="preserve">DEMOLICION DE MESONES A=0.60 M. </t>
  </si>
  <si>
    <t>032</t>
  </si>
  <si>
    <t xml:space="preserve"> ACTIVIDADES PARA PROYECTOS ESPECIFICOS</t>
  </si>
  <si>
    <t>032.045</t>
  </si>
  <si>
    <t>SUMINISTRO, TRANSPORTE E INSTALACION LAVAPLATOS SOCODA DE 0,40 X 0,60 M CON LLAVE TERMINAL CROMADA Y ROSCADA CON GRIFERÍA, SIFÓN Y ACOPLE</t>
  </si>
  <si>
    <t>032.125</t>
  </si>
  <si>
    <t>SUMINISTRO TRANSPORTE E INSTALACION MESON EN GRANITO NATURAL CRISTAL PULIDO Y BRILLADO, PARA INCRUSTAR LAVAMANOS A=0.60M</t>
  </si>
  <si>
    <t>032.135</t>
  </si>
  <si>
    <t>SUMINISTRO, TRANSPORTE E INSTALACIÓN DIVISION ORINAL EN ACERO INOXIDABLE CAL. 20; 0,9X0,45X0,10 M (DOBLE HOJA)</t>
  </si>
  <si>
    <t>032.175</t>
  </si>
  <si>
    <t>SUMINISTRO, TRANSPORTE E INSTALACIÓN DE SIKATOP-121 PARA REPARACIÓN DE SUPERFICIES EN CONCRETO O MAMPOSTERIA. INCLUYE TODO LO NECESARIO PARA SU CORRECTA INSTALACIÓN</t>
  </si>
  <si>
    <t xml:space="preserve">SUBTOTAL OBRAS </t>
  </si>
  <si>
    <t>AB</t>
  </si>
  <si>
    <t xml:space="preserve">ANALISIS BASICO </t>
  </si>
  <si>
    <t>AB26</t>
  </si>
  <si>
    <t>SUMINISTRO, TRANSPORTE E INSTALACION MALLA ELECTROSOLDADA CUALQUIER REFERENCIA (Incluye alambre negro, colocación y traslapo).</t>
  </si>
  <si>
    <t>003.014</t>
  </si>
  <si>
    <t>SUMINISTRO, TRANSPORTE E INSTALACION PUNTO DESAGUE PVC   3"  APARATOS SANITARIOS Y DESAGUES  (INCLUYE CODO, YEE Y ACCESORIOS)</t>
  </si>
  <si>
    <t>005.010</t>
  </si>
  <si>
    <t>SUMINISTRO, TRANSPORTE E INSTALACION PLACA CONTRAPISO CONCRETO 3000 PSI  E=0.07 M ( SIN REFUERZO)</t>
  </si>
  <si>
    <t>007.017</t>
  </si>
  <si>
    <t>SUMINISTRO, TRANSPORTE E INSTALACION PUNTO  AGUA FRIA  1/2" PVC -P ( INCLUYE ACCESORIOS DE INSTALACIÓN )</t>
  </si>
  <si>
    <t>007.128</t>
  </si>
  <si>
    <t>SUMINISTRO, TRANSPORTE E INSTALACIÓN DE  LLAVE DE PASO TIPO RED WHITE 1/2"</t>
  </si>
  <si>
    <t xml:space="preserve">REVOQUES Y RESANES </t>
  </si>
  <si>
    <t>SUMINISTRO,TRANSPORTE E INSTALACION REVOQUE LISO MUROS 1:3  IMPERMEABILIZADO (INCLUYE FILOS Y DILATACIONES) PARA ALTURAS MENORES A 3 METROS</t>
  </si>
  <si>
    <t>009.026</t>
  </si>
  <si>
    <t>010.018</t>
  </si>
  <si>
    <t>SUMINISTRO, TRANSPORTE E INSTALACION FLANCHE EN LAMINA GALVANIZADA CAL .22 D/ 0.50 M. (INCLUYE ESMALTE + ANCLAJE A MURO + SIKAFLEX)</t>
  </si>
  <si>
    <t>010.020</t>
  </si>
  <si>
    <t>SUMINISTRO, TRANSPORTE E INSTALACION CANAL EN LAMINA GALVANIZADA CAL .22 D/ 0.82 M. (SUMINISTRO E INSTALACIÓN CON WASH PRIMER + ESMALTE + ANCLAJE A MURO + SILICONA)</t>
  </si>
  <si>
    <t>010.026</t>
  </si>
  <si>
    <t>RECORRIDO DE CUBIERTA (INC. GANCHOS, AMARRAS Y SIKAFLEX)</t>
  </si>
  <si>
    <t>011</t>
  </si>
  <si>
    <t xml:space="preserve">CIELO RASOS </t>
  </si>
  <si>
    <t>011.018</t>
  </si>
  <si>
    <t>SUMINISTRO, TRANSPORTE E INSTALACIÓN A TODO COSTO DE CIELO RASO EN SUPERBOARD 4 MM TEXTURIZADO MODULADO 0,60 X 0,60 PINTADO Y TERMINADO. INCLUYE PERFILERÍA, ANCLAJES Y TODO LO NECESARIO PARA SU CORRECTA INSTALACIÓN</t>
  </si>
  <si>
    <t>012</t>
  </si>
  <si>
    <t xml:space="preserve">PISOS-ACABADOS </t>
  </si>
  <si>
    <t>012.010</t>
  </si>
  <si>
    <t>SUMINISTRO, TRANSPORTE E INSTALACION BALDOSA GRANO DE MARMOL TERRAZO TIPO ALFA O SIMILAR. (INCLUYE DESTRONCADA, PULIDA, BRILLADA, MORTERO DE NIVELACIÓN Y DILATACIÓN EN PVC).</t>
  </si>
  <si>
    <t>012.034</t>
  </si>
  <si>
    <t>SUMINISTRO, TRANSPORTE E INSTALACION GUARDAESCOBA RECTO BALDOSA GRANO DE MARMOL TERRAZO 30 X 7.2 CM. TIPO ALFA O SIMILAR. FONDO CREMA. (INCLUYE BOQUILLA.)</t>
  </si>
  <si>
    <t>013</t>
  </si>
  <si>
    <t xml:space="preserve">ENCHAPES Y ACCESORIOS </t>
  </si>
  <si>
    <t>013.001</t>
  </si>
  <si>
    <t>SUMINISTRO, TRANSPORTE E INSTALACION CERAMICA PARED POMPEI TIPO ALFA O SIMILAR. COLOR CORAL O SHELL SEGÚN DISEÑO (INCLUYE BOQUILLA COLOR Y WIN.)</t>
  </si>
  <si>
    <t>015</t>
  </si>
  <si>
    <t>APARATOS SANITARIOS</t>
  </si>
  <si>
    <t>015.001</t>
  </si>
  <si>
    <t>SUMINISTRO, TRANSPORTE E INSTALACION COMBO TIPO LAGUNA BALTA BLANCO SIN PEDESTAL CORONA O SIMILAR. (INCLUYE SANITARIO CON TAPA Y TANQUE, LAVAMANOS DE COLGAR CON SIFÓN BOTELLA Y DESAGUE SENCILLO, GRIFERÍA, GRAPAS, ACCESORIOS DE CONEXIÓN E INSTALACIÓN.)</t>
  </si>
  <si>
    <t>015.010</t>
  </si>
  <si>
    <t>SUMINISTRO, TRANSPORTE E INSTALACION ORINAL MEDIANO DE COLGAR EN PORCELANA COLOR BLANCO TIPO CORONA O SIMILAR CON VÁLVULA ANTIVÁNDALICA DE EMPOTRAR</t>
  </si>
  <si>
    <t>016</t>
  </si>
  <si>
    <t>CARPINTERIA EN MADERA</t>
  </si>
  <si>
    <t>016.005</t>
  </si>
  <si>
    <t>SUMINISTRO, TRANSPORTE E INSTALACION PUERTA ENTAMBORADA EN MADEFONDO - TIPO PIZANO ARQUITECTÓNICA O SIMILAR. ANCHO: 0,51 A 0,75 M. ALTO: 1,80 A 2,40 M. HOJA LISA CON MARQUETE EN CANTO DECORATIVO. ACABADO: SEGÚN PINTA SELECCIONADA DE CARTA COLORES MADECOR. (INCLUYE BISAGRAS).</t>
  </si>
  <si>
    <t>INSTALACIONES ELECTRICAS - REDES INTERNAS</t>
  </si>
  <si>
    <t>UN</t>
  </si>
  <si>
    <t>08B.175</t>
  </si>
  <si>
    <t xml:space="preserve">SUMINISTRO, TRANSPORTE E INSTALACION SALIDA TOMACORRIENTE NORMAL DOBLE PT EN TUBERIA CONDUIT PVC 3/4", ALAMBRE NO 12 AWG </t>
  </si>
  <si>
    <t>08B.179</t>
  </si>
  <si>
    <t xml:space="preserve">SUMINISTRO, TRANSPORTE E INSTALACION SALIDA TOMACORRIENTE GFCI DOBLE EN TUBERIA CONDUIT EMT 3/4", ALAMBRE NO 12 AWG </t>
  </si>
  <si>
    <t>08B.205</t>
  </si>
  <si>
    <t xml:space="preserve">SUMINISTRO, TRANSPORTE E INSTALACION SALIDA INTERRUPTOR DOBLE CONMUTABLE EN TUBERIA CONDUIT PVC 3/4", ALAMBRE NO 12 AWG. </t>
  </si>
  <si>
    <t>08B.307</t>
  </si>
  <si>
    <t>DESMONTE DE INTERRUPTORES (DOBLE O SENCILLOS), TOMACORRIENTES (DOBLES O SENCILLOS), PUNTOS TELEFÓNICOS, DE DATOS O SIMILARES</t>
  </si>
  <si>
    <t>021</t>
  </si>
  <si>
    <t>OBRAS EXTERIORES</t>
  </si>
  <si>
    <t>021.034</t>
  </si>
  <si>
    <t>SUMINISTRO, TRANSPORTE E INSTALACION ESCALAS CONCRETO 3000 PSI E= 0.10M.  SOBRE TIERRA ACABADO ESCOBIADO</t>
  </si>
  <si>
    <t>021.069</t>
  </si>
  <si>
    <t>SUMINISTRO, TRANSPORTE E INSTALACION CONCERTINA DIAMETRO 18"ESPIRAL ESPACIADO CADA 20 CM CUCHILLAS EN ACERO INOXIDABLE AISI 430 ESPESOR 0,60MM ANCHO 25MM</t>
  </si>
  <si>
    <t>ASEOS GENERAL Y LIMPIEZA</t>
  </si>
  <si>
    <t>028.018</t>
  </si>
  <si>
    <t xml:space="preserve">DEMOLICIONES </t>
  </si>
  <si>
    <t>029.003</t>
  </si>
  <si>
    <t>DEMOLICION ENCHAPE DE PISOS (INCLUYE RETIRO)</t>
  </si>
  <si>
    <t>029.004</t>
  </si>
  <si>
    <t xml:space="preserve">DEMOLICION ENCHAPE DE MUROS </t>
  </si>
  <si>
    <t xml:space="preserve">ADICIONALES ALCALDIA </t>
  </si>
  <si>
    <t>032.026</t>
  </si>
  <si>
    <t>LIMPIEZA Y NIVELACION DE CANALES INCLUYE SOLDADURAS Y APLICACION DE WASH PREMIER</t>
  </si>
  <si>
    <t>032.028</t>
  </si>
  <si>
    <t>SUMINISTRO, TRANSPORTE E INSTALACION TEJA ONDULADA FIBROCEMENTO PERFIL 5</t>
  </si>
  <si>
    <t>032.043</t>
  </si>
  <si>
    <t>SUMINISTRO, TRANSPORTE E INSTALACION CAMBIO DE ACCESORIOS EN APARATO SANITARIO INCLUYE SUMINISTRO E INSTALACIÓN DE FLUITMASTER</t>
  </si>
  <si>
    <t>032.065</t>
  </si>
  <si>
    <t>SUMINISTRO, TRANSPORTE E INSTALACION VIDRIO TRASLUCIDO DE 4MM</t>
  </si>
  <si>
    <t>034</t>
  </si>
  <si>
    <t xml:space="preserve">MOBILIARIO  (PARQUES Y ESPACIOS PUBLICOS </t>
  </si>
  <si>
    <t>034.052</t>
  </si>
  <si>
    <t>SUMINISTRO TRANSPORTE E INSTALACIÓN DE JUEGO INFANTIL METALICO PEQUEÑO (INCLUYE TORRE DE VIGILANCIA,RODADERO,ESCALERA, COLUMPIO DOBLE).</t>
  </si>
  <si>
    <t>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</si>
  <si>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</si>
  <si>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</si>
  <si>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</si>
  <si>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ADMINISTRACION</t>
  </si>
  <si>
    <t>A=</t>
  </si>
  <si>
    <r>
      <t xml:space="preserve">NOTA 3:   </t>
    </r>
    <r>
      <rPr>
        <sz val="11"/>
        <rFont val="Arial"/>
        <family val="2"/>
      </rPr>
      <t>Revisar el Formulario 1 de Presupuesto con sus decimales y tenerlos en cuenta para la presentación de la propuesta económica.</t>
    </r>
  </si>
  <si>
    <t xml:space="preserve">UTILIDAD
</t>
  </si>
  <si>
    <t>U=</t>
  </si>
  <si>
    <r>
      <rPr>
        <b/>
        <sz val="11"/>
        <rFont val="Arial"/>
        <family val="2"/>
      </rPr>
      <t xml:space="preserve">NOTA 5:  </t>
    </r>
    <r>
      <rPr>
        <sz val="11"/>
        <rFont val="Arial"/>
        <family val="2"/>
      </rPr>
      <t>Siguiendo las recomendaciones de la Guía de Colombia Compra Eficiente, se debe presentar la oferta economica en archivo editable (Excel) y en PDF.</t>
    </r>
  </si>
  <si>
    <t>TOTAL A.I.U</t>
  </si>
  <si>
    <t>A.U.=</t>
  </si>
  <si>
    <t>ANALISIS DEL AIU</t>
  </si>
  <si>
    <t>Valor estimado de la Obra (Costo Directo).</t>
  </si>
  <si>
    <t>Valor</t>
  </si>
  <si>
    <t>Plazo estimado de ejecución.</t>
  </si>
  <si>
    <t>Meses</t>
  </si>
  <si>
    <t>CAPITULO</t>
  </si>
  <si>
    <t>TIPO DE GASTO</t>
  </si>
  <si>
    <t>CANTIDAD.</t>
  </si>
  <si>
    <t>DEDICACION</t>
  </si>
  <si>
    <t>VLOR UNITARIO (mes)</t>
  </si>
  <si>
    <t>FACTOR PRESTACIONAL O FACTOR AIU (PARA INDIRECTOS)</t>
  </si>
  <si>
    <t>VALOR TOTAL</t>
  </si>
  <si>
    <t>SUMA</t>
  </si>
  <si>
    <t>GASTOS GENERALES.</t>
  </si>
  <si>
    <t>MANO DE OBRA Y GASTOS DE OFICINA</t>
  </si>
  <si>
    <t xml:space="preserve">Ingeniero Residente </t>
  </si>
  <si>
    <t>Un</t>
  </si>
  <si>
    <t xml:space="preserve">Maestro de Obra </t>
  </si>
  <si>
    <t>Residente de Salud Ocupacional</t>
  </si>
  <si>
    <t>Plan de Salud ocupacional y seguridad industrial</t>
  </si>
  <si>
    <t>Mes</t>
  </si>
  <si>
    <t>Costos financiero</t>
  </si>
  <si>
    <t>GASTOS INDIRECTOS.</t>
  </si>
  <si>
    <t>LEGALIZACION.</t>
  </si>
  <si>
    <t>AIU ITERACION</t>
  </si>
  <si>
    <t>POLIZAS</t>
  </si>
  <si>
    <t>Anticipo</t>
  </si>
  <si>
    <t>%</t>
  </si>
  <si>
    <t>Cumplimiento</t>
  </si>
  <si>
    <t>Estabilidad</t>
  </si>
  <si>
    <t>Prestaciones Sociales</t>
  </si>
  <si>
    <t>Responsabilidad Civil</t>
  </si>
  <si>
    <t>VALLAS Y SEÑALIZACION</t>
  </si>
  <si>
    <t xml:space="preserve">Vallas incluye estructura de fijacion </t>
  </si>
  <si>
    <t>IMPUESTOS Y CONTRIBUCIONES</t>
  </si>
  <si>
    <t xml:space="preserve">Contribuación Especial </t>
  </si>
  <si>
    <t>Estampillas para el bienestar del adulto mayor</t>
  </si>
  <si>
    <t>Estampillas Pro -  Universidades.</t>
  </si>
  <si>
    <t xml:space="preserve">Estampilla pro cultura </t>
  </si>
  <si>
    <t>Estampilla pro justicia familiar</t>
  </si>
  <si>
    <t>Gasto bancarios4x1000 y retiros</t>
  </si>
  <si>
    <t>Industria y Comercio 3,7 x 1.000 sobre valor total</t>
  </si>
  <si>
    <t xml:space="preserve">Tasa pro deporte y recreación </t>
  </si>
  <si>
    <t>TOTAL GASTOS INDIRECTOS DE ADMINISTRACION.</t>
  </si>
  <si>
    <t>UTILIDAD:</t>
  </si>
  <si>
    <t>A.U.</t>
  </si>
  <si>
    <t>NO MOVER</t>
  </si>
  <si>
    <t xml:space="preserve"> </t>
  </si>
  <si>
    <t>MEJORAMIENTO DE LA PLANTA FÍSICA DEL ESTABLECIMIENTO EDUCATIVO OFICIAL: PRESUPUESTO OBRA CIVIL -                       INSTITUCION EDUCATIVA ESTAMBUL</t>
  </si>
  <si>
    <t>032.040</t>
  </si>
  <si>
    <t>SUMINISTRO, TRANSPORTE E INSTALACION LAMINA DE ICOPOR PARA CIELO RASO EN ESTRUCTURA EXISTENTE</t>
  </si>
  <si>
    <t>032.122</t>
  </si>
  <si>
    <t>RENIVELACION DE CIELO RASO EN ALUMINIO E ICOPOR EXISTENTE</t>
  </si>
  <si>
    <t>CELO RASOS</t>
  </si>
  <si>
    <t>011.009</t>
  </si>
  <si>
    <t>SUMINISTRO, TRANSPORTE E INSTALACIÓN DE CIELO RASO EN LÁMINAS DE PVC A TODO COSTO. INCLUYE ESTRUCTURA METÁLICA, PERIMETRALES Y HASTA 2 CAJAS DE INSPECCION DE 0.60 X 0.60 CADA 30 M2. TEXTURA SEGÚN DISEÑO</t>
  </si>
  <si>
    <t>032.037</t>
  </si>
  <si>
    <t>SUMINISTRO, TRANSPORTE E INSTALACION CUBIERTA POLICARBONATO ALVEOLAR 6MM</t>
  </si>
  <si>
    <t>019.038</t>
  </si>
  <si>
    <t>SUMINISTRO, TRANSPORTE E INSTALACION VINILO 3 MANOS SOBRE MURO INTERIOR (1 MANO EN PINTURA TIPO 2  Y DOS MANOS EN PINTURA TIPO 1, FILOS Y DILATACIONES). COLOR SEGÚN DISEÑO POR M2</t>
  </si>
  <si>
    <t>009.025</t>
  </si>
  <si>
    <t>019.041</t>
  </si>
  <si>
    <t>SUMINISTRO, TRANSPORTE E INSTALACION ESMALTE SINTETICO 3 EN 1 BAJO PLACA METALICA (INC. VIGAS Y PERFILES METALICOS)</t>
  </si>
  <si>
    <t>08B.111</t>
  </si>
  <si>
    <t>SUMINISTRO E INSTALACION DE TABLERO DE 12 CIRCUITOS 2F4H, CON PUERTA. BARRAJE PARA 200A BARRA NEUTRO Y BARRA TIERRA  CALIDAD LEGRAND, SIEMENS, SQARED O SUPERIOR DE MARCA RECONOCIDA Y HOMOLOGADA POR EL CIDET</t>
  </si>
  <si>
    <t>08B.197</t>
  </si>
  <si>
    <t xml:space="preserve">SUMINISTRO, TRANSPORTE E INSTALACION SALIDA INTERRUPTOR SENCILLO EN TUBERIA CONDUIT EMT 3/4", ALAMBRE NO 12 AWG. </t>
  </si>
  <si>
    <t>08B.203</t>
  </si>
  <si>
    <t xml:space="preserve">SUMINISTRO, TRANSPORTE E INSTALACION SALIDA INTERRUPTOR DOBLE EN TUBERIA CONDUIT EMT 3/4", ALAMBRE NO 12 AWG. </t>
  </si>
  <si>
    <t>08B.304</t>
  </si>
  <si>
    <t>DESMONTE DE LÁMPARAS DE SOBREPONER, INCRUSTAR O SIMILAR. ALTURA &lt; 3 METROS (INCLUYE ESCALERA CERTIFICADA)</t>
  </si>
  <si>
    <t>08B.311</t>
  </si>
  <si>
    <t>DESMONTE Y RETIRO DE REDES ELÉCTRICAS PARÁSITAS. INCLUYE ANDAMIO CERTIFICADO</t>
  </si>
  <si>
    <t>08B.325</t>
  </si>
  <si>
    <t>SUMINISTRO, TRANSPORTE E INSTALACION PANEL LED REDONDO DE INCRUSTAR 18W LUZ BLANCA NEUTRA 1080 LÚMENES TIPO SYLVANA O SIMILAR</t>
  </si>
  <si>
    <t>08B.330</t>
  </si>
  <si>
    <t>SUMINISTRO, TRANSPORTE E INSTALACION DE LUMINARIA DE EMPOTRAR TIPO  PANEL LED CUADRADO 60 X 60, 48W BLANCO OPAL. INCLUYE DRIVER SC CLAVIJA Y TODOS LOS ACCESORIOS PARA SU CORRECTA INSTALACIÓN Y MONTAJE</t>
  </si>
  <si>
    <t>08B.557</t>
  </si>
  <si>
    <t>SUMINISTRO, TRANSPORTE E INSTALACION SALIDA INTERRUPTOR SENCILLO CONMUTABLE EN TUBERIA CONDUIT EMT 3/4", CABLE N° 12 AWG HFFR LS</t>
  </si>
  <si>
    <t>08B.558</t>
  </si>
  <si>
    <t>SUMINISTRO, TRANSPORTE E INSTALACION SALIDA INTERRUPTOR CONMUTABLE DOBLE EN TUBERIA CONDUIT EMT 3/4", CABLE N° 12 AWG HFFR LS</t>
  </si>
  <si>
    <t>08B.838</t>
  </si>
  <si>
    <t>SUMINISTRO, TRANSPORTE E INSTALACION DE RED ELECTRICA EN 3 # 12 THHN (NO INCLUYE DUCTO)</t>
  </si>
  <si>
    <t>08B.840</t>
  </si>
  <si>
    <t>SUMINISTRO, TRANSPORTE E INSTALACION DE BREAKER 1 X 30 AMP</t>
  </si>
  <si>
    <t>08B.947</t>
  </si>
  <si>
    <t>SUMINISTRO, TRANSPROTE E INSTALACIÓN DE REFLECTOR LED 200 W, IP65</t>
  </si>
  <si>
    <t>REPARACION MUROS (INCLUYE RESANE Y PINTURA)</t>
  </si>
  <si>
    <t>DESMONTE DE VIDRIO</t>
  </si>
  <si>
    <t>-</t>
  </si>
  <si>
    <t>Actividad</t>
  </si>
  <si>
    <t>C1</t>
  </si>
  <si>
    <t>CUADRILLA AA TIPO 1 (1 OFICIAL + 1 AYUDANTE) (Albañileria)</t>
  </si>
  <si>
    <t>Cuadrilla</t>
  </si>
  <si>
    <t>HR</t>
  </si>
  <si>
    <t>H2</t>
  </si>
  <si>
    <t>EQUIPO BASICO (HERRAMIENTA MENOR)</t>
  </si>
  <si>
    <t>Herramienta</t>
  </si>
  <si>
    <t>I425</t>
  </si>
  <si>
    <t>PUNTILLA CON CABEZA 2"</t>
  </si>
  <si>
    <t>Insumos</t>
  </si>
  <si>
    <t>LB</t>
  </si>
  <si>
    <t>I447</t>
  </si>
  <si>
    <t>FIBRA PARA CERRAMIENTO PROVISIONAL H=2,1M</t>
  </si>
  <si>
    <t>M</t>
  </si>
  <si>
    <t>I986</t>
  </si>
  <si>
    <t>GUADUA CEPA DE 5 VARAS</t>
  </si>
  <si>
    <t>AB4</t>
  </si>
  <si>
    <t>CONCRETO 2500 psi - 17.5 Mpa</t>
  </si>
  <si>
    <t>Analisis Basico</t>
  </si>
  <si>
    <t>M3</t>
  </si>
  <si>
    <t>E111</t>
  </si>
  <si>
    <t>FORMALETA PARA BASE DE CONCRETO</t>
  </si>
  <si>
    <t>Equipos</t>
  </si>
  <si>
    <t>E12</t>
  </si>
  <si>
    <t>EQUIPO DE TRANSPORTE</t>
  </si>
  <si>
    <t>DIA</t>
  </si>
  <si>
    <t>I1565</t>
  </si>
  <si>
    <t>ACARREO INTERNO</t>
  </si>
  <si>
    <t>I450</t>
  </si>
  <si>
    <t>ALQUILER DE SEÑAL PREVENTIVA, REGLAMENTARIA E INFORMATIVA</t>
  </si>
  <si>
    <t>I2414</t>
  </si>
  <si>
    <t>DERECHO A BOTADERO - LA NUBIA</t>
  </si>
  <si>
    <t>C44</t>
  </si>
  <si>
    <t>CUADRILLA AA (2 AYUDANTES)</t>
  </si>
  <si>
    <t>E25</t>
  </si>
  <si>
    <t>VOLQUETA SENCILLA 8M3</t>
  </si>
  <si>
    <t>VJE</t>
  </si>
  <si>
    <t>C9</t>
  </si>
  <si>
    <t>CUADRILLA BB TIPO 2 (1 OFICIAL + 2 AYUDANTE) (Instalaciones)</t>
  </si>
  <si>
    <t>I521</t>
  </si>
  <si>
    <t>ABRAZADERA EN ACERO</t>
  </si>
  <si>
    <t>I576</t>
  </si>
  <si>
    <t>CODO 90° 1/4 CXC SANITARIO 4''</t>
  </si>
  <si>
    <t>I614</t>
  </si>
  <si>
    <t>LIMPIADOR REM PVC 760 GRMS. (1/4)</t>
  </si>
  <si>
    <t>I647</t>
  </si>
  <si>
    <t>SOLDADURA PVC LIQUIDA 1/4</t>
  </si>
  <si>
    <t>I751</t>
  </si>
  <si>
    <t xml:space="preserve">TUBO PVC A.LL-VENTILACION  4'' </t>
  </si>
  <si>
    <t>I795</t>
  </si>
  <si>
    <t>UNION SANITARIA 4" PVC</t>
  </si>
  <si>
    <t>C18</t>
  </si>
  <si>
    <t>CUADRILLA DD TIPO 3 (1 OFICIAL + 3 AYUDANTE) (Carpinteria)</t>
  </si>
  <si>
    <t>E1</t>
  </si>
  <si>
    <t>ANDAMIO METALICO CERTIFICADO, INCLUYE ESCALERILLA CON BARANDAS Y PLATAFORMAS DE TRABAJO H=2.0M</t>
  </si>
  <si>
    <t>Un-Dia</t>
  </si>
  <si>
    <t>E59</t>
  </si>
  <si>
    <t>EQUIPO DE SOLDADURA</t>
  </si>
  <si>
    <t>E78</t>
  </si>
  <si>
    <t>COMPRESOR</t>
  </si>
  <si>
    <t>I1001</t>
  </si>
  <si>
    <t>ANTICORROSIVO PRIMER VERDE OLIVA REF .513 PINTUCO O SIMILAR</t>
  </si>
  <si>
    <t>GAL</t>
  </si>
  <si>
    <t>I1789</t>
  </si>
  <si>
    <t>SOLDADURA ELECTRICA TIPO WESTARCO SUPER E - 6013 DE 1/8 O SIMILAR</t>
  </si>
  <si>
    <t>I2219</t>
  </si>
  <si>
    <t>TUBERIA ESTRUCTURAL A.S.T.M. A-572 GRADO 50 - REDONDA, CUADRADA O RECTANGULAR SEGÚN DISEÑO - TIPO COLMENA O SIMILAR.</t>
  </si>
  <si>
    <t>C2</t>
  </si>
  <si>
    <t>CUADRILLA BB TIPO 1 (1 OFICIAL + 1 AYUDANTE) (Instalaciones)</t>
  </si>
  <si>
    <t>I1871</t>
  </si>
  <si>
    <t>ACCESORIOS GENERALES DE INSTALACIÓN</t>
  </si>
  <si>
    <t>GLB</t>
  </si>
  <si>
    <t>I1873</t>
  </si>
  <si>
    <t>LAVAMANOS DE EMPOTRAR LINEA SAN LORENZO COLOR BLANCO DE CORONA REF: O19001001 O SIMILAR.</t>
  </si>
  <si>
    <t>C13</t>
  </si>
  <si>
    <t>CUADRILLA FF TIPO 2 (1 OFICIAL + 2 AYUDANTE) (Electricas)</t>
  </si>
  <si>
    <t>I1389</t>
  </si>
  <si>
    <t>TABLERO DE 12 CIRCUITOS 2F4H, CON PUERTA , ESPACIO PARA TOTALIZADOR, BARRAJE, BARRA NEUTRO Y BARRA TIERRA  CALIDAD LEGRAND, SIEMENS, SQARED O SUPERIOR DE MARCA RECONOCIDA Y HOMOLOGADA POR EL CIDET</t>
  </si>
  <si>
    <t>I1724</t>
  </si>
  <si>
    <t>SUMINISTRO DE MARCADORES EN ACRILICO</t>
  </si>
  <si>
    <t>I1739</t>
  </si>
  <si>
    <t>SUMINISTRO DE MARCADORES DE CABLES</t>
  </si>
  <si>
    <t>I2119</t>
  </si>
  <si>
    <t>BORNA DE PONCHAR ESTAÑADA N° 12 AWG</t>
  </si>
  <si>
    <t>I1116</t>
  </si>
  <si>
    <t>ACCESORIOS FIJACION TUBERIA EMT 3/4" (ABRAZADERA, ALAMBRE)</t>
  </si>
  <si>
    <t>I1129</t>
  </si>
  <si>
    <t>ACCESORIOS TUBERIA EMT 3/4" (UNION Y CURVA)</t>
  </si>
  <si>
    <t>I1142</t>
  </si>
  <si>
    <t>ALAMBRE COBRE DESNUDO Nº 12 AWG</t>
  </si>
  <si>
    <t>I1145</t>
  </si>
  <si>
    <t>ALAMBRE COBRE Nº 12 THHN  AWG</t>
  </si>
  <si>
    <t>I1205</t>
  </si>
  <si>
    <t xml:space="preserve">CAJA METALICA GALVANIZADA (REF: 2400) </t>
  </si>
  <si>
    <t>I1227</t>
  </si>
  <si>
    <t>CONDULETA EN T Ó L 3/4" NPT</t>
  </si>
  <si>
    <t>I1375</t>
  </si>
  <si>
    <t>PRENSA ESTOPA ALUMINIO 3/4" NPT</t>
  </si>
  <si>
    <t>I1431</t>
  </si>
  <si>
    <t>TOMACORRIENTE DOBLE CON POLO A TIERRA  NEMA 5-15-R</t>
  </si>
  <si>
    <t>I1461</t>
  </si>
  <si>
    <t xml:space="preserve">TUBO CONDUIT GALVANIZADA EMT 3/4" </t>
  </si>
  <si>
    <t>I1206</t>
  </si>
  <si>
    <t xml:space="preserve">CAJA METALICA GALVANIZADA (REF: 5800) </t>
  </si>
  <si>
    <t>I1333</t>
  </si>
  <si>
    <t xml:space="preserve">INTERRUPTOR SENCILLO </t>
  </si>
  <si>
    <t>I1430</t>
  </si>
  <si>
    <t>TOMA CORRIENTE DOBLE CON  PROTECCION FALLA A TIERRA GFCI</t>
  </si>
  <si>
    <t>C6</t>
  </si>
  <si>
    <t>CUADRILLA FF TIPO 1 (1 OFICIAL + 1 AYUDANTE) (ELECTRICAS)</t>
  </si>
  <si>
    <t>I1745</t>
  </si>
  <si>
    <t>SUMINISTRO DE PROTECCION  1X20 A; 10 KA, INCRUSTAR</t>
  </si>
  <si>
    <t>I1290</t>
  </si>
  <si>
    <t>INTERRUPTOR DOBLE</t>
  </si>
  <si>
    <t>E82</t>
  </si>
  <si>
    <t>ESCALERA DIELECTRICA EXTENSIBLE CERTIFICADA</t>
  </si>
  <si>
    <t>E24</t>
  </si>
  <si>
    <t>VOLQUETA  6M3 (CARGUE A MANO) - INCLUYE DISPOSICION EN BOTADERO</t>
  </si>
  <si>
    <t>I1110</t>
  </si>
  <si>
    <t>ACCESORIOS DE FIJACION</t>
  </si>
  <si>
    <t>I2048</t>
  </si>
  <si>
    <t>PANEL LED REDONDO 18W LUZ BLANCA NEUTRA 1080 LÚMENES</t>
  </si>
  <si>
    <t>I1217</t>
  </si>
  <si>
    <t>CLAVIJA RECTA PARA TOMA INDUSTRIAL 3P+N+T 250V/16A IP44. MARCA LEGRAND</t>
  </si>
  <si>
    <t>I2143</t>
  </si>
  <si>
    <t>LUMINARIA HERMETICA 2X18 T8 LED - 36W - SYLVANIA</t>
  </si>
  <si>
    <t>I1334</t>
  </si>
  <si>
    <t xml:space="preserve">INTERRUPTOR SENCILLO CONMUTABLE </t>
  </si>
  <si>
    <t>I1721</t>
  </si>
  <si>
    <t>SUMINISTRO DE CINTA AISLANTE SCOTH</t>
  </si>
  <si>
    <t>I2106</t>
  </si>
  <si>
    <t>CHAZO Y TORNILLO</t>
  </si>
  <si>
    <t>I2115</t>
  </si>
  <si>
    <t>TERMINAL EMT 3/4"</t>
  </si>
  <si>
    <t>I2163</t>
  </si>
  <si>
    <t>ABRAZADERA  METALICA DOBLE ALA TUBO EMT 3/4"</t>
  </si>
  <si>
    <t>I2164</t>
  </si>
  <si>
    <t>CAJA RECTANGULAR RAWELT 3/4" 2X4</t>
  </si>
  <si>
    <t>I2323</t>
  </si>
  <si>
    <t>CABLE 12 AWG HFFR LS CU</t>
  </si>
  <si>
    <t>I2328</t>
  </si>
  <si>
    <t>TUBERIA EMT 3/4"</t>
  </si>
  <si>
    <t>I1761</t>
  </si>
  <si>
    <t>SUMINISTRO DE INTERRUPTOR CONMUTABLE DOBLE</t>
  </si>
  <si>
    <t>I2139</t>
  </si>
  <si>
    <t>CONECTOR RESORTE ROJO-AMR 3M</t>
  </si>
  <si>
    <t>08B.328</t>
  </si>
  <si>
    <t>I2660</t>
  </si>
  <si>
    <t>BREAKER 1 x 30 AMP</t>
  </si>
  <si>
    <t>I2962</t>
  </si>
  <si>
    <t>ANDAMIO METALICO CERTIFICADO, INCLUYE ESCALERILLA CON BARANDAS Y PLATAFORMAS DE TRABAJO H=10.0M</t>
  </si>
  <si>
    <t>I2964</t>
  </si>
  <si>
    <t>REFLECTOR LED 200W, IP65</t>
  </si>
  <si>
    <t>I1004</t>
  </si>
  <si>
    <t>ESTUCO PARA INTERIORES - TIPO PINTUCO REF. 17060 O SIMILAR.</t>
  </si>
  <si>
    <t>I2302</t>
  </si>
  <si>
    <t>MORTERO 1:3</t>
  </si>
  <si>
    <t>I2682</t>
  </si>
  <si>
    <t>SIKA MONOTOP 123 x 15KG</t>
  </si>
  <si>
    <t>CÑT</t>
  </si>
  <si>
    <t>C11</t>
  </si>
  <si>
    <t>CUADRILLA DD TIPO 2 (1 OFICIAL + 2 AYUDANTE) (Carpinteria)</t>
  </si>
  <si>
    <t>I985</t>
  </si>
  <si>
    <t>TELERA 0,05X0,22X2,90 M (3 USOS)</t>
  </si>
  <si>
    <t>I1002</t>
  </si>
  <si>
    <t>ESMALTE SINTETICO PINTULUX 3 EN 1 (No requiere anticorrosivo)</t>
  </si>
  <si>
    <t>I3131</t>
  </si>
  <si>
    <t>LAMINA GALVANIZADA CALIBRE 22 (0,70mm) DE 4X8' (1,22x2,44m)</t>
  </si>
  <si>
    <t>I405</t>
  </si>
  <si>
    <t>CHAZO PUNTILLA</t>
  </si>
  <si>
    <t>I2437</t>
  </si>
  <si>
    <t>SIKAFLEX 1A PLUS X 300ML</t>
  </si>
  <si>
    <t>und</t>
  </si>
  <si>
    <t>C45</t>
  </si>
  <si>
    <t>CUADRILLA HH (1 SOLDADOR + 1 AYUDANTE)</t>
  </si>
  <si>
    <t>I1022</t>
  </si>
  <si>
    <t xml:space="preserve">WASH PRIMER COMPONENTE A - 1/4 GL  REF. 509A O SIMILAR </t>
  </si>
  <si>
    <t>I1023</t>
  </si>
  <si>
    <t>WASH PRIMER COMPONENTE B - 1/4 GL REF. 509B O SIMILAR</t>
  </si>
  <si>
    <t>I207</t>
  </si>
  <si>
    <t>PLATINA SOPORTE 3 MM</t>
  </si>
  <si>
    <t>I434</t>
  </si>
  <si>
    <t>SOLDADURA DE ESTAÑO 60-40 250GR 1/16"  (1.6 MM)</t>
  </si>
  <si>
    <t>I431</t>
  </si>
  <si>
    <t>SIKAFLEX 1A TUBO 305 CC O SIMILAR.</t>
  </si>
  <si>
    <t>C8</t>
  </si>
  <si>
    <t>CUADRILLA AA TIPO 2 (1 OFICIAL + 2 AYUDANTE) (Albañileria)</t>
  </si>
  <si>
    <t>E19</t>
  </si>
  <si>
    <t>TALADRO ROTO PERCUTOR</t>
  </si>
  <si>
    <t>I2549</t>
  </si>
  <si>
    <t>TEJA UPVC SIGMA DE 2.00mm - REF. 1075 / 1130 11.80X1.075X37mm</t>
  </si>
  <si>
    <t>I2550</t>
  </si>
  <si>
    <t>SET DE FIJACIÓN TEJAS T1130, T1075, ROMA. TORNILLO 3" "CON CAPELOTE</t>
  </si>
  <si>
    <t>I966</t>
  </si>
  <si>
    <t>TELERA 20 CM X 4 CM X 3 M.</t>
  </si>
  <si>
    <t>I3237</t>
  </si>
  <si>
    <t>KIT DE FIJACIÓN KINGSPAN</t>
  </si>
  <si>
    <t>I3236</t>
  </si>
  <si>
    <t>TEJA TIPO SANDWICH KINGSPAN E=18MM CAL. 26 DE 12X1,07</t>
  </si>
  <si>
    <t>I2869</t>
  </si>
  <si>
    <t>CABALLETE UPVC 2,0MM 0,60X0,94m</t>
  </si>
  <si>
    <t>Und</t>
  </si>
  <si>
    <t>C12</t>
  </si>
  <si>
    <t>CUADRILLA EE TIPO 2 (1 OFICIAL + 2 AYUDANTE) (Dry Wall)</t>
  </si>
  <si>
    <t>I2496</t>
  </si>
  <si>
    <t>PERFIL VIGUETA CIELO RASO x 2.4m CAL 26</t>
  </si>
  <si>
    <t>I334</t>
  </si>
  <si>
    <t>PERFIL OMEGA CAL 26 - 2.44 M.</t>
  </si>
  <si>
    <t>I2494</t>
  </si>
  <si>
    <t>ÁNGULO CIELO RASO 20×30 CALIBRE 26 (0.38) X 2.44MT</t>
  </si>
  <si>
    <t>I2495</t>
  </si>
  <si>
    <t>LAMINA DE PVC PARA CIELO RASO L=2.90m A=30cm</t>
  </si>
  <si>
    <t>I2497</t>
  </si>
  <si>
    <t>CORNISA PARA CIELO EN PVC (MEDIACAÑA) x 5.95m</t>
  </si>
  <si>
    <t>I342</t>
  </si>
  <si>
    <t>TORNILLO AUTOPERFORANTE  EST.  7/16 "</t>
  </si>
  <si>
    <t>I343</t>
  </si>
  <si>
    <t>TORNILLO AUTOPERFORANTE YESO 6 X1</t>
  </si>
  <si>
    <t>I344</t>
  </si>
  <si>
    <t>TORNILLO PTA BROCA EXTRAPL. EST 8 X 1/2" ( 13MM )</t>
  </si>
  <si>
    <t>I151</t>
  </si>
  <si>
    <t>VENTANA FIJA EN ALUMINIO  ANODIZADO VIDRIO 8 MM (INCLUYE MARCO EN PERFILERIA  TIPO PB 3831 O SIMILAR Y VIDRIO CRISTAL DE 8 MM. ). INCLUYE EL SUMINISTRO DE TODOS LOS ACCESORIOS REQUERIDOS PARA EL CORRECTO MONTAJE, ASI COMO EL SUMINISTRO E INSTALACIÓN DE LA SILICONA QUE SEA REQUERIDA PARA GARANTIZAR UNA PERFECTA INSTALACIÓN. SEGUN DETALLE. (SUMINISTRO E INSTALACIÓN).</t>
  </si>
  <si>
    <t>I123</t>
  </si>
  <si>
    <t>PUERTA DOBLE VIDRIO TEMPLADO 10 MM CON ZOCALO EN ALUMINIO CON BISAGRAS DE PISO NEUMATICAS, CON CERRADURAS Y MANIJAS. INCLUYE EL SUMINISTRO DE TODOS LOS ACCESORIOS REQUERIDOS PARA EL CORRECTO MONTAJE. SEGUN DETALLE. (SUMINISTRO E INSTALACIÓN).</t>
  </si>
  <si>
    <t>I208</t>
  </si>
  <si>
    <t>PUERTA CABINAS SANITARIAS SISTEMA CANTILIVER EN ACERO INOXIDABLE CAL. 18. SEGÚN DETALLE. INCLUYE SUMINISTRO, INSTALACIÓN, PASADOR DE CIERRE.</t>
  </si>
  <si>
    <t>I210</t>
  </si>
  <si>
    <t>PUERTA ACERO INOXIDABLE CAL. 20. SEGÚN DETALLE. INCLUYE SUMINISTRO E INSTALACIÓN .</t>
  </si>
  <si>
    <t>C3</t>
  </si>
  <si>
    <t>CUADRILLA CC TIPO 1 (1 OFICIAL + 1 AYUDANTE) (Pintura)</t>
  </si>
  <si>
    <t>I1008</t>
  </si>
  <si>
    <t>INTERVINILO - TIPO PINTUCO REF. 2501 SEGÚN COLOR DISEÑO O SIMILAR</t>
  </si>
  <si>
    <t>I1021</t>
  </si>
  <si>
    <t xml:space="preserve">VINILTEX ACRILTEX- TIPO PINTUCO REF. SEGÚN COLOR DISEÑO O SIMILAR. </t>
  </si>
  <si>
    <t>I417</t>
  </si>
  <si>
    <t>PABMERIL PLIEGO 9" X 11"</t>
  </si>
  <si>
    <t>I1006</t>
  </si>
  <si>
    <t>GRANIPLAS (ESGRAFIADO) FACHADA COLORES INTERMEDIOS Y FUERTES</t>
  </si>
  <si>
    <t>I1003</t>
  </si>
  <si>
    <t>ESTUCO PARA EXTERIORES - TIPO PINTUCO REF. 27060 O SIMILAR.</t>
  </si>
  <si>
    <t>I1009</t>
  </si>
  <si>
    <t>KORAZA SOL Y LLUVIA - TIPO PINTUCO REF. 2650 SEGÚN COLOR DISEÑO O SIMILAR</t>
  </si>
  <si>
    <t>I1632</t>
  </si>
  <si>
    <t>PINTURA INTERVINILO ACRILTEX LAVABLE</t>
  </si>
  <si>
    <t>C10</t>
  </si>
  <si>
    <t>CUADRILLA CC TIPO 2 (1 OFICIAL + 2 AYUDANTE) (Pintura)</t>
  </si>
  <si>
    <t>E143</t>
  </si>
  <si>
    <t>EQUIPO DE PINTURA (COMPRESOR)</t>
  </si>
  <si>
    <t>I2560</t>
  </si>
  <si>
    <t>AJUSTADOR PINTUCO USO GENERAL (VARSOL)</t>
  </si>
  <si>
    <t>GLN</t>
  </si>
  <si>
    <t>C43</t>
  </si>
  <si>
    <t>AYUDANTE AA (ALBAÑILERIA)</t>
  </si>
  <si>
    <t>I1803</t>
  </si>
  <si>
    <t>E79</t>
  </si>
  <si>
    <t>ANDAMIO COLGANTE</t>
  </si>
  <si>
    <t>I300</t>
  </si>
  <si>
    <t>TORNILLO AUTOPERFORANTE TEJA TIPO CINDU O SIMILAR. DIAM. 3/4".</t>
  </si>
  <si>
    <t>I318</t>
  </si>
  <si>
    <t>LAMINA POLICARBONATO 6MM TRANSP ALVEOLAR</t>
  </si>
  <si>
    <t>I319</t>
  </si>
  <si>
    <t>REMATE U 6X20 10MM POLICARB  LATERAL-FINAL LAMINA</t>
  </si>
  <si>
    <t>I320</t>
  </si>
  <si>
    <t>CINTALAUMINIO INDUSTRIAL SELLO POLICARBONATO 32M</t>
  </si>
  <si>
    <t>I433</t>
  </si>
  <si>
    <t>SILICONA TUBO 280 ML</t>
  </si>
  <si>
    <t>I322</t>
  </si>
  <si>
    <t>PLACA ICOPOR TEXTURIZADO 60x60</t>
  </si>
  <si>
    <t>I116</t>
  </si>
  <si>
    <t>LAVAPLATOS SOCODA 60*40,MEZCLADOR PISCIS DE LAVAPLATOS,KIT CANASTILLA Y SIFÓN</t>
  </si>
  <si>
    <t>I1630</t>
  </si>
  <si>
    <t>MESON EN GRANITO NATURAL CRISTAL PULIDO Y BRILLADO</t>
  </si>
  <si>
    <t>I1653</t>
  </si>
  <si>
    <t>DIVISION ORINAL EN ACERO INOXIDABLE CAL. 20; 0,9X0,45X0,10 M (DOBLE HOJA, INCLUYE SOPORTES EN ACERO INOXIDABLE PARA SU RESPECTIVO ANCLAJE)</t>
  </si>
  <si>
    <t>I2228</t>
  </si>
  <si>
    <t>I3</t>
  </si>
  <si>
    <t>ALAMBRE NEGRO NO. 18</t>
  </si>
  <si>
    <t>I5</t>
  </si>
  <si>
    <t>MALLA ELECTROSOLDADA (CUALQUIER REFERENCIA)</t>
  </si>
  <si>
    <t>I575</t>
  </si>
  <si>
    <t>CODO 90° 1/4 CXC SANITARIO 3''</t>
  </si>
  <si>
    <t>I753</t>
  </si>
  <si>
    <t>TUBO PVC SANITARIO 3"</t>
  </si>
  <si>
    <t>I826</t>
  </si>
  <si>
    <t xml:space="preserve">YEE SANITARIA 3'' </t>
  </si>
  <si>
    <t>AB5</t>
  </si>
  <si>
    <t>CONCRETO 3000 psi - 21 Mpa</t>
  </si>
  <si>
    <t>C36</t>
  </si>
  <si>
    <t>CUADRILLA AA TIPO 6 (1 OFICIAL + 6 AYUDANTE) (Albañileria)</t>
  </si>
  <si>
    <t>E21</t>
  </si>
  <si>
    <t>VIBRADOR A GASOLINA</t>
  </si>
  <si>
    <t>I957</t>
  </si>
  <si>
    <t>LISTON 2 X 4</t>
  </si>
  <si>
    <t>I979</t>
  </si>
  <si>
    <t>TABLA CHAPA ORDINARIO 30 CM X 2 CM X 3 M.</t>
  </si>
  <si>
    <t>I528</t>
  </si>
  <si>
    <t>ACCESORIOS PVC-P  1/2" ( CODO , UNIÓN Y TAPÓN )</t>
  </si>
  <si>
    <t>I673</t>
  </si>
  <si>
    <t>TEE PRESION  - 1/2''</t>
  </si>
  <si>
    <t>I747</t>
  </si>
  <si>
    <t xml:space="preserve">TUBO PRESION RDE 9 PVC 500 PSI  -  1/2" </t>
  </si>
  <si>
    <t>I1700</t>
  </si>
  <si>
    <t>LIMPIADOR  REM PVC 760 GMS(1/4)</t>
  </si>
  <si>
    <t>I545</t>
  </si>
  <si>
    <t>ADAPTADOR MACHO PRESION PVC - 1/2</t>
  </si>
  <si>
    <t>I569</t>
  </si>
  <si>
    <t>CINTA TEFLON 10 M 1/2"</t>
  </si>
  <si>
    <t>I878</t>
  </si>
  <si>
    <t xml:space="preserve">REGISTRO O LLAVE DE PASO TIPO RED WHITE 1/2" ACUEDUCTO </t>
  </si>
  <si>
    <t>009.005</t>
  </si>
  <si>
    <t>AB23</t>
  </si>
  <si>
    <t>MORTERO 1:3 Impermeabilizado</t>
  </si>
  <si>
    <t>I3132</t>
  </si>
  <si>
    <t>LAMINA GALVANIZADA CALIBRE 22 (0,70mm) DE 1,0X2,0M</t>
  </si>
  <si>
    <t>I2492</t>
  </si>
  <si>
    <t>GANCHO PARA TEJA ETERNIT</t>
  </si>
  <si>
    <t>I317</t>
  </si>
  <si>
    <t>AMARRA PARA TEJA ETERNIT</t>
  </si>
  <si>
    <t>I2718</t>
  </si>
  <si>
    <t>FBROCEMENTO TEXTURIZADO DE 1.2X0.60x 4mm</t>
  </si>
  <si>
    <t>I156</t>
  </si>
  <si>
    <t>ANGULO ALUMINIO 1"X1"</t>
  </si>
  <si>
    <t>I157</t>
  </si>
  <si>
    <t>TEE ALUMINIO 1"X1"</t>
  </si>
  <si>
    <t>I1678</t>
  </si>
  <si>
    <t>REMACHE POP 4X2</t>
  </si>
  <si>
    <t>I243</t>
  </si>
  <si>
    <t>ALAMBRE GALVANIZADO CAL 14</t>
  </si>
  <si>
    <t>C5</t>
  </si>
  <si>
    <t>CUADRILLA EE TIPO 1 (1 OFICIAL + 1 AYUDANTE) (Dry Wall)</t>
  </si>
  <si>
    <t>E73</t>
  </si>
  <si>
    <t>DESTRONCADORA DE PISOS 10HP</t>
  </si>
  <si>
    <t>E74</t>
  </si>
  <si>
    <t>PULIDORA PISOS</t>
  </si>
  <si>
    <t>E75</t>
  </si>
  <si>
    <t>BRILLADORA</t>
  </si>
  <si>
    <t>I1020</t>
  </si>
  <si>
    <t>TINTILLA SELLADORA - TIPO MINWAX O SIMILAR.</t>
  </si>
  <si>
    <t>I1041</t>
  </si>
  <si>
    <t>BALDOSA GRANO TRADICIONAL PERLATO CLARO PCL 5 TERRAZO TIPO ALFA O SIMILAR</t>
  </si>
  <si>
    <t>I1043</t>
  </si>
  <si>
    <t>CONCOLOR JUNTA ESTRECHA 5KG</t>
  </si>
  <si>
    <t>I1090</t>
  </si>
  <si>
    <t>CERA POLIMERICA</t>
  </si>
  <si>
    <t>LT</t>
  </si>
  <si>
    <t>I1952</t>
  </si>
  <si>
    <t>ÁCIDO OXÁLICO</t>
  </si>
  <si>
    <t>I1953</t>
  </si>
  <si>
    <t>DILATACIÓN EN PVC</t>
  </si>
  <si>
    <t>I49</t>
  </si>
  <si>
    <t>AGUA LITRO</t>
  </si>
  <si>
    <t>AB20</t>
  </si>
  <si>
    <t>I1044</t>
  </si>
  <si>
    <t>I1085</t>
  </si>
  <si>
    <t xml:space="preserve">ZOCALO GRANO DE MARMOL PERLATO CLARO PCL 5 DE 30 X 7.2 CM. TIPO ALFA O SIMILAR. FONDO CREMA </t>
  </si>
  <si>
    <t>I418</t>
  </si>
  <si>
    <t>PEGACOR ULTRA PLUS</t>
  </si>
  <si>
    <t>I1054</t>
  </si>
  <si>
    <t>CERAMICA PARED POMPEI. TIPO ALFA O SIMILAR. COLOR CORAL O SHELL</t>
  </si>
  <si>
    <t>I398</t>
  </si>
  <si>
    <t>ALFALISTO BLANCO O SIMILAR</t>
  </si>
  <si>
    <t>I440</t>
  </si>
  <si>
    <t>WIN PLASTICO</t>
  </si>
  <si>
    <t>I60</t>
  </si>
  <si>
    <t>COMBO LAGUNA BALTA BLANCO: SANITARIO, LAVAMANOS SIN PEDESTAL, GRIFERÍA Y ACCESORIOS DE CORONA O SIMILAR.</t>
  </si>
  <si>
    <t>I2499</t>
  </si>
  <si>
    <t>ACOPLE PLASTICO SANITARIO 1/2" x 7/8" X 50CM</t>
  </si>
  <si>
    <t>I2500</t>
  </si>
  <si>
    <t>VALVULA PLASTICA REGULADORA DE 1/2" PARA SANITARIO</t>
  </si>
  <si>
    <t>I2044</t>
  </si>
  <si>
    <t>ACOPLE PLASTICO LVM/LVP 60 CM 1/2 X 1/2</t>
  </si>
  <si>
    <t>I2434</t>
  </si>
  <si>
    <t>DESAGÜE CON SIFON BOTELLA PARA LAVAMANOS</t>
  </si>
  <si>
    <t>I1665</t>
  </si>
  <si>
    <t>SILICONA TRANSPARENTE ANTIHONGOS SICASIL E</t>
  </si>
  <si>
    <t>I55</t>
  </si>
  <si>
    <t>ACCESORIOS PARA CONECTAR VÁLVULA ORINAL MEDIANO TIPO DOCOL REF. 4 AA TCDO1 O SIMILAR</t>
  </si>
  <si>
    <t>I90</t>
  </si>
  <si>
    <t>KIT ORINAL MEDIANO CON VÁLVULA PUSH DE EMPOTRAR CORONA O SIMILAR</t>
  </si>
  <si>
    <t>I97</t>
  </si>
  <si>
    <t>SIFON P PARA ORINAL SANTA FÉ TIPO GRIVAL REF.. 93301 O SIMILAR</t>
  </si>
  <si>
    <t>C4</t>
  </si>
  <si>
    <t>CUADRILLA DD TIPO 1 (1 OFICIAL + 1 AYUDANTE) (Carpinteria)</t>
  </si>
  <si>
    <t>I401</t>
  </si>
  <si>
    <t>BISAGRAS ALUMINIO 3"</t>
  </si>
  <si>
    <t>I972</t>
  </si>
  <si>
    <t xml:space="preserve">PUERTA ENTAMBORADA EN MADEFONDO - TIPO PIZANO ARQUITECTÓNICA O SIMILAR. ANCHO: 0,51 A 0,75 M. ALTO: 1,80 A 2,40 M. HOJA LISA CON MARQUETE EN CANTO DECORATIVO. ACABADO: SEGÚN PINTA SELECCIONADA DE CARTA COLORES MADECOR. </t>
  </si>
  <si>
    <t>C15</t>
  </si>
  <si>
    <t>CUADRILLA AA TIPO 3 (1 OFICIAL + 3 AYUDANTE) (Albañileria)</t>
  </si>
  <si>
    <t>E104</t>
  </si>
  <si>
    <t>FORMALETA SARDINEL DESDE 0.20 HASTA 0.60 M. DE ALTURA POR 2.00 M. DE LONGITUD</t>
  </si>
  <si>
    <t>I423</t>
  </si>
  <si>
    <t>POLIETILENO NO. 6</t>
  </si>
  <si>
    <t>I170</t>
  </si>
  <si>
    <t>CONCERTINA DIAMETRO 18" ESPIRAL ESPACIADO CADA 20 INCLUYE CABLE GALVANIZADO SUPER GX DE 1/8 Y PERROS DE SUJECION 3/16</t>
  </si>
  <si>
    <t>I491</t>
  </si>
  <si>
    <t>COSTAL</t>
  </si>
  <si>
    <t>I308</t>
  </si>
  <si>
    <t>TEJA ONDULADA FIBROCEMENTO PERFIL 5 0,92x1,52M</t>
  </si>
  <si>
    <t>I114</t>
  </si>
  <si>
    <t>FLUITMASTER  PARA SANITARIO</t>
  </si>
  <si>
    <t>I324</t>
  </si>
  <si>
    <t>VIDRIO TRASLUCIDO 4MM</t>
  </si>
  <si>
    <t>C16</t>
  </si>
  <si>
    <t>CUADRILLA BB TIPO 3 (1 OFICIAL + 3 AYUDANTE) (Instalaciones)</t>
  </si>
  <si>
    <t>I2720</t>
  </si>
  <si>
    <t>JUEGO INFANTIL METALICO (INCLUYE TORRE DE VIGILANCIA,RODADERO,ESCALERA, COLUMPIO DOBLE).</t>
  </si>
  <si>
    <t>I1186</t>
  </si>
  <si>
    <t>CABLE DE COBRE ENCAUCHETADO 3 X 16 THHN</t>
  </si>
  <si>
    <t>I1137</t>
  </si>
  <si>
    <t>ADAPTADOR TERMINAL PVC 3/4"</t>
  </si>
  <si>
    <t>I2661</t>
  </si>
  <si>
    <t>SUPLEMENTO CAJA 2400 GAVANIZADO</t>
  </si>
  <si>
    <t>I1473</t>
  </si>
  <si>
    <t>TUBO CONDUIT PVC 3/4"</t>
  </si>
  <si>
    <t>I1489</t>
  </si>
  <si>
    <t>CINTA AISLANTE 3M</t>
  </si>
  <si>
    <t>ROLLO</t>
  </si>
  <si>
    <t>I1291</t>
  </si>
  <si>
    <t xml:space="preserve">INTERRUPTOR DOBLE CONMUTABLE </t>
  </si>
  <si>
    <t>VLAOR CON AU</t>
  </si>
  <si>
    <t>VALOR CON AU</t>
  </si>
  <si>
    <t>I.E SIETE DE AGOSTO SEDE A</t>
  </si>
  <si>
    <t>I.E SIETE AGOSOT SEDE A</t>
  </si>
  <si>
    <t>VALOR TOTAL (Costos Totales)</t>
  </si>
  <si>
    <t>ADMINITRACION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</si>
</sst>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 ;_-[$$-240A]\ * \-#,##0.00\ ;_-[$$-240A]\ * &quot;-&quot;??_ ;_-@_ 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_);\(&quot;$&quot;\ #,##0\)"/>
    <numFmt numFmtId="168" formatCode="&quot;$&quot;\ #,##0"/>
    <numFmt numFmtId="169" formatCode="&quot;$&quot;\ #,##0.00_);\(&quot;$&quot;\ #,##0.00\)"/>
    <numFmt numFmtId="170" formatCode="_-[$$-240A]* #,##0_-;\-[$$-240A]* #,##0_-;_-[$$-240A]* &quot;-&quot;??_-;_-@_-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&quot;$&quot;\ #,##0.00"/>
    <numFmt numFmtId="174" formatCode="0#.00\ \L\t"/>
    <numFmt numFmtId="175" formatCode="_ * #,##0_ ;_ * \-#,##0_ ;_ * &quot;-&quot;??_ ;_ @_ "/>
    <numFmt numFmtId="176" formatCode="_-&quot;$&quot;\ * #,##0_-;\-&quot;$&quot;\ * #,##0_-;_-&quot;$&quot;\ * &quot;-&quot;??_-;_-@_-"/>
    <numFmt numFmtId="177" formatCode="0.0000"/>
    <numFmt numFmtId="178" formatCode="0.000"/>
    <numFmt numFmtId="179" formatCode="&quot;$&quot;\ #,##0.0000_);\(&quot;$&quot;\ #,##0.0000\)"/>
    <numFmt numFmtId="180" formatCode="&quot;$&quot;\ #,##0.00000_);\(&quot;$&quot;\ #,##0.00000\)"/>
    <numFmt numFmtId="181" formatCode="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15"/>
      <name val="Arial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color indexed="23"/>
      <name val="Arial"/>
      <family val="2"/>
    </font>
    <font>
      <u/>
      <sz val="10"/>
      <color theme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</fills>
  <borders count="5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" fillId="0" borderId="0"/>
    <xf numFmtId="0" fontId="10" fillId="0" borderId="0"/>
    <xf numFmtId="171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10" fillId="0" borderId="0"/>
  </cellStyleXfs>
  <cellXfs count="325">
    <xf numFmtId="0" fontId="0" fillId="0" borderId="0" xfId="0"/>
    <xf numFmtId="0" fontId="2" fillId="0" borderId="0" xfId="3" applyFont="1"/>
    <xf numFmtId="0" fontId="3" fillId="0" borderId="0" xfId="3" applyFont="1"/>
    <xf numFmtId="49" fontId="3" fillId="0" borderId="0" xfId="3" applyNumberFormat="1" applyFont="1"/>
    <xf numFmtId="0" fontId="3" fillId="0" borderId="1" xfId="3" applyFont="1" applyBorder="1"/>
    <xf numFmtId="49" fontId="3" fillId="0" borderId="1" xfId="3" applyNumberFormat="1" applyFont="1" applyBorder="1"/>
    <xf numFmtId="0" fontId="3" fillId="0" borderId="2" xfId="3" applyFont="1" applyBorder="1"/>
    <xf numFmtId="0" fontId="3" fillId="0" borderId="4" xfId="3" applyFont="1" applyBorder="1"/>
    <xf numFmtId="0" fontId="5" fillId="0" borderId="5" xfId="0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/>
    </xf>
    <xf numFmtId="0" fontId="2" fillId="2" borderId="0" xfId="3" applyFont="1" applyFill="1"/>
    <xf numFmtId="0" fontId="3" fillId="2" borderId="4" xfId="3" applyFont="1" applyFill="1" applyBorder="1"/>
    <xf numFmtId="0" fontId="3" fillId="2" borderId="0" xfId="3" applyFont="1" applyFill="1"/>
    <xf numFmtId="0" fontId="11" fillId="0" borderId="0" xfId="5" applyFont="1"/>
    <xf numFmtId="49" fontId="12" fillId="0" borderId="0" xfId="6" applyNumberFormat="1" applyFont="1" applyAlignment="1">
      <alignment horizontal="right" vertical="center"/>
    </xf>
    <xf numFmtId="164" fontId="12" fillId="0" borderId="0" xfId="6" applyNumberFormat="1" applyFont="1" applyAlignment="1">
      <alignment vertical="center"/>
    </xf>
    <xf numFmtId="0" fontId="3" fillId="0" borderId="4" xfId="5" applyFont="1" applyBorder="1"/>
    <xf numFmtId="0" fontId="3" fillId="0" borderId="0" xfId="5" applyFont="1"/>
    <xf numFmtId="0" fontId="14" fillId="2" borderId="18" xfId="7" applyFont="1" applyFill="1" applyBorder="1" applyAlignment="1">
      <alignment horizontal="center" vertical="center" wrapText="1"/>
    </xf>
    <xf numFmtId="49" fontId="14" fillId="2" borderId="19" xfId="7" applyNumberFormat="1" applyFont="1" applyFill="1" applyBorder="1" applyAlignment="1">
      <alignment horizontal="center" vertical="center" wrapText="1"/>
    </xf>
    <xf numFmtId="0" fontId="14" fillId="2" borderId="19" xfId="7" applyFont="1" applyFill="1" applyBorder="1" applyAlignment="1">
      <alignment horizontal="center" vertical="center" wrapText="1"/>
    </xf>
    <xf numFmtId="4" fontId="14" fillId="2" borderId="19" xfId="7" applyNumberFormat="1" applyFont="1" applyFill="1" applyBorder="1" applyAlignment="1">
      <alignment horizontal="center" vertical="center" wrapText="1"/>
    </xf>
    <xf numFmtId="4" fontId="14" fillId="2" borderId="20" xfId="7" applyNumberFormat="1" applyFont="1" applyFill="1" applyBorder="1" applyAlignment="1">
      <alignment horizontal="center" vertical="center" wrapText="1"/>
    </xf>
    <xf numFmtId="0" fontId="12" fillId="5" borderId="21" xfId="7" applyFont="1" applyFill="1" applyBorder="1" applyAlignment="1">
      <alignment vertical="center"/>
    </xf>
    <xf numFmtId="49" fontId="12" fillId="5" borderId="22" xfId="7" applyNumberFormat="1" applyFont="1" applyFill="1" applyBorder="1" applyAlignment="1">
      <alignment horizontal="center" vertical="center"/>
    </xf>
    <xf numFmtId="0" fontId="12" fillId="5" borderId="21" xfId="7" applyFont="1" applyFill="1" applyBorder="1" applyAlignment="1">
      <alignment horizontal="left" vertical="center"/>
    </xf>
    <xf numFmtId="0" fontId="12" fillId="5" borderId="22" xfId="7" applyFont="1" applyFill="1" applyBorder="1" applyAlignment="1">
      <alignment horizontal="center" vertical="center"/>
    </xf>
    <xf numFmtId="0" fontId="12" fillId="5" borderId="22" xfId="7" applyFont="1" applyFill="1" applyBorder="1" applyAlignment="1">
      <alignment vertical="center"/>
    </xf>
    <xf numFmtId="0" fontId="12" fillId="5" borderId="23" xfId="7" applyFont="1" applyFill="1" applyBorder="1" applyAlignment="1">
      <alignment vertical="center"/>
    </xf>
    <xf numFmtId="0" fontId="3" fillId="0" borderId="7" xfId="7" applyFont="1" applyBorder="1" applyAlignment="1">
      <alignment horizontal="center" vertical="center"/>
    </xf>
    <xf numFmtId="49" fontId="3" fillId="0" borderId="11" xfId="8" applyNumberFormat="1" applyFont="1" applyBorder="1" applyAlignment="1">
      <alignment horizontal="center" vertical="center"/>
    </xf>
    <xf numFmtId="0" fontId="3" fillId="0" borderId="11" xfId="7" applyFont="1" applyBorder="1" applyAlignment="1">
      <alignment horizontal="left" vertical="center" wrapText="1"/>
    </xf>
    <xf numFmtId="0" fontId="3" fillId="0" borderId="11" xfId="8" applyFont="1" applyBorder="1" applyAlignment="1">
      <alignment horizontal="center" vertical="center"/>
    </xf>
    <xf numFmtId="0" fontId="3" fillId="0" borderId="11" xfId="9" applyNumberFormat="1" applyFont="1" applyFill="1" applyBorder="1" applyAlignment="1">
      <alignment horizontal="center" vertical="center" wrapText="1"/>
    </xf>
    <xf numFmtId="167" fontId="3" fillId="0" borderId="11" xfId="10" applyNumberFormat="1" applyFont="1" applyFill="1" applyBorder="1" applyAlignment="1">
      <alignment horizontal="right" vertical="center" wrapText="1"/>
    </xf>
    <xf numFmtId="167" fontId="3" fillId="0" borderId="9" xfId="10" applyNumberFormat="1" applyFont="1" applyFill="1" applyBorder="1" applyAlignment="1">
      <alignment horizontal="right" vertical="center" wrapText="1"/>
    </xf>
    <xf numFmtId="49" fontId="3" fillId="0" borderId="11" xfId="3" applyNumberFormat="1" applyFont="1" applyBorder="1" applyAlignment="1">
      <alignment horizontal="center" vertical="center"/>
    </xf>
    <xf numFmtId="0" fontId="3" fillId="0" borderId="11" xfId="3" applyFont="1" applyBorder="1" applyAlignment="1">
      <alignment horizontal="center" vertical="center"/>
    </xf>
    <xf numFmtId="4" fontId="3" fillId="0" borderId="11" xfId="9" applyNumberFormat="1" applyFont="1" applyFill="1" applyBorder="1" applyAlignment="1">
      <alignment horizontal="center" vertical="center" wrapText="1"/>
    </xf>
    <xf numFmtId="0" fontId="3" fillId="0" borderId="16" xfId="7" applyFont="1" applyBorder="1" applyAlignment="1">
      <alignment horizontal="left" vertical="center"/>
    </xf>
    <xf numFmtId="49" fontId="3" fillId="0" borderId="6" xfId="3" applyNumberFormat="1" applyFont="1" applyBorder="1"/>
    <xf numFmtId="0" fontId="3" fillId="0" borderId="6" xfId="3" applyFont="1" applyBorder="1"/>
    <xf numFmtId="4" fontId="3" fillId="0" borderId="0" xfId="9" applyNumberFormat="1" applyFont="1" applyBorder="1" applyAlignment="1">
      <alignment vertical="center" wrapText="1"/>
    </xf>
    <xf numFmtId="168" fontId="15" fillId="0" borderId="24" xfId="9" applyNumberFormat="1" applyFont="1" applyBorder="1" applyAlignment="1">
      <alignment horizontal="right" vertical="center"/>
    </xf>
    <xf numFmtId="168" fontId="2" fillId="0" borderId="0" xfId="3" applyNumberFormat="1" applyFont="1"/>
    <xf numFmtId="0" fontId="3" fillId="0" borderId="11" xfId="3" applyFont="1" applyBorder="1" applyAlignment="1">
      <alignment horizontal="center" vertical="center" wrapText="1"/>
    </xf>
    <xf numFmtId="2" fontId="3" fillId="0" borderId="11" xfId="9" applyNumberFormat="1" applyFont="1" applyFill="1" applyBorder="1" applyAlignment="1">
      <alignment horizontal="center" vertical="center" wrapText="1"/>
    </xf>
    <xf numFmtId="0" fontId="3" fillId="0" borderId="25" xfId="7" applyFont="1" applyBorder="1" applyAlignment="1">
      <alignment horizontal="left" vertical="center"/>
    </xf>
    <xf numFmtId="49" fontId="3" fillId="0" borderId="0" xfId="7" applyNumberFormat="1" applyFont="1" applyAlignment="1">
      <alignment horizontal="center" vertical="center"/>
    </xf>
    <xf numFmtId="0" fontId="3" fillId="0" borderId="0" xfId="7" applyFont="1" applyAlignment="1">
      <alignment horizontal="left" vertical="center" wrapText="1"/>
    </xf>
    <xf numFmtId="0" fontId="3" fillId="0" borderId="0" xfId="7" applyFont="1" applyAlignment="1">
      <alignment horizontal="center" vertical="center"/>
    </xf>
    <xf numFmtId="4" fontId="3" fillId="0" borderId="26" xfId="9" applyNumberFormat="1" applyFont="1" applyBorder="1" applyAlignment="1">
      <alignment vertical="center" wrapText="1"/>
    </xf>
    <xf numFmtId="169" fontId="3" fillId="0" borderId="27" xfId="10" applyNumberFormat="1" applyFont="1" applyBorder="1" applyAlignment="1">
      <alignment horizontal="right" vertical="center" wrapText="1"/>
    </xf>
    <xf numFmtId="167" fontId="15" fillId="0" borderId="28" xfId="10" applyNumberFormat="1" applyFont="1" applyBorder="1" applyAlignment="1">
      <alignment horizontal="right" vertical="center" wrapText="1"/>
    </xf>
    <xf numFmtId="0" fontId="12" fillId="5" borderId="21" xfId="7" applyFont="1" applyFill="1" applyBorder="1" applyAlignment="1">
      <alignment horizontal="center" vertical="center"/>
    </xf>
    <xf numFmtId="49" fontId="12" fillId="5" borderId="23" xfId="7" applyNumberFormat="1" applyFont="1" applyFill="1" applyBorder="1" applyAlignment="1">
      <alignment horizontal="center" vertical="center"/>
    </xf>
    <xf numFmtId="0" fontId="12" fillId="5" borderId="22" xfId="7" applyFont="1" applyFill="1" applyBorder="1" applyAlignment="1">
      <alignment horizontal="left" vertical="center"/>
    </xf>
    <xf numFmtId="2" fontId="12" fillId="5" borderId="22" xfId="7" applyNumberFormat="1" applyFont="1" applyFill="1" applyBorder="1" applyAlignment="1">
      <alignment vertical="center"/>
    </xf>
    <xf numFmtId="0" fontId="3" fillId="0" borderId="11" xfId="7" applyFont="1" applyBorder="1" applyAlignment="1">
      <alignment horizontal="center" vertical="center"/>
    </xf>
    <xf numFmtId="169" fontId="3" fillId="0" borderId="0" xfId="10" applyNumberFormat="1" applyFont="1" applyBorder="1" applyAlignment="1">
      <alignment horizontal="right" vertical="center" wrapText="1"/>
    </xf>
    <xf numFmtId="167" fontId="15" fillId="0" borderId="29" xfId="10" applyNumberFormat="1" applyFont="1" applyBorder="1" applyAlignment="1">
      <alignment horizontal="right" vertical="center" wrapText="1"/>
    </xf>
    <xf numFmtId="49" fontId="3" fillId="0" borderId="6" xfId="7" applyNumberFormat="1" applyFont="1" applyBorder="1" applyAlignment="1">
      <alignment horizontal="center" vertical="center"/>
    </xf>
    <xf numFmtId="0" fontId="3" fillId="0" borderId="6" xfId="7" applyFont="1" applyBorder="1" applyAlignment="1">
      <alignment horizontal="left" vertical="center" wrapText="1"/>
    </xf>
    <xf numFmtId="0" fontId="3" fillId="0" borderId="6" xfId="7" applyFont="1" applyBorder="1" applyAlignment="1">
      <alignment horizontal="center" vertical="center"/>
    </xf>
    <xf numFmtId="4" fontId="3" fillId="0" borderId="30" xfId="9" applyNumberFormat="1" applyFont="1" applyBorder="1" applyAlignment="1">
      <alignment vertical="center" wrapText="1"/>
    </xf>
    <xf numFmtId="169" fontId="3" fillId="0" borderId="31" xfId="10" applyNumberFormat="1" applyFont="1" applyBorder="1" applyAlignment="1">
      <alignment horizontal="right" vertical="center" wrapText="1"/>
    </xf>
    <xf numFmtId="0" fontId="3" fillId="0" borderId="0" xfId="12" applyFont="1" applyAlignment="1">
      <alignment vertical="center"/>
    </xf>
    <xf numFmtId="0" fontId="3" fillId="0" borderId="0" xfId="12" applyFont="1"/>
    <xf numFmtId="49" fontId="3" fillId="0" borderId="0" xfId="8" applyNumberFormat="1" applyFont="1" applyAlignment="1">
      <alignment horizontal="center" vertical="center"/>
    </xf>
    <xf numFmtId="49" fontId="2" fillId="0" borderId="0" xfId="3" applyNumberFormat="1" applyFont="1"/>
    <xf numFmtId="49" fontId="3" fillId="0" borderId="0" xfId="12" applyNumberFormat="1" applyFont="1" applyAlignment="1">
      <alignment horizontal="center"/>
    </xf>
    <xf numFmtId="2" fontId="3" fillId="0" borderId="0" xfId="12" applyNumberFormat="1" applyFont="1"/>
    <xf numFmtId="172" fontId="3" fillId="0" borderId="0" xfId="13" applyNumberFormat="1" applyFont="1"/>
    <xf numFmtId="39" fontId="12" fillId="0" borderId="0" xfId="13" applyNumberFormat="1" applyFont="1" applyAlignment="1">
      <alignment vertical="center"/>
    </xf>
    <xf numFmtId="0" fontId="3" fillId="0" borderId="34" xfId="5" applyFont="1" applyBorder="1"/>
    <xf numFmtId="49" fontId="12" fillId="0" borderId="0" xfId="6" applyNumberFormat="1" applyFont="1" applyAlignment="1">
      <alignment horizontal="center" vertical="center"/>
    </xf>
    <xf numFmtId="2" fontId="12" fillId="0" borderId="0" xfId="6" applyNumberFormat="1" applyFont="1" applyAlignment="1">
      <alignment horizontal="right" vertical="center"/>
    </xf>
    <xf numFmtId="0" fontId="3" fillId="0" borderId="34" xfId="3" applyFont="1" applyBorder="1"/>
    <xf numFmtId="0" fontId="18" fillId="5" borderId="39" xfId="0" applyFont="1" applyFill="1" applyBorder="1" applyAlignment="1">
      <alignment horizontal="left" vertical="center" wrapText="1"/>
    </xf>
    <xf numFmtId="0" fontId="3" fillId="0" borderId="8" xfId="7" applyFont="1" applyBorder="1" applyAlignment="1">
      <alignment horizontal="center" vertical="center"/>
    </xf>
    <xf numFmtId="49" fontId="3" fillId="0" borderId="8" xfId="8" applyNumberFormat="1" applyFont="1" applyBorder="1" applyAlignment="1">
      <alignment horizontal="center" vertical="center"/>
    </xf>
    <xf numFmtId="0" fontId="3" fillId="0" borderId="8" xfId="7" applyFont="1" applyBorder="1" applyAlignment="1">
      <alignment horizontal="left" vertical="center" wrapText="1"/>
    </xf>
    <xf numFmtId="0" fontId="3" fillId="0" borderId="8" xfId="8" applyFont="1" applyBorder="1" applyAlignment="1">
      <alignment horizontal="center" vertical="center"/>
    </xf>
    <xf numFmtId="2" fontId="3" fillId="0" borderId="8" xfId="9" applyNumberFormat="1" applyFont="1" applyFill="1" applyBorder="1" applyAlignment="1">
      <alignment horizontal="center" vertical="center" wrapText="1"/>
    </xf>
    <xf numFmtId="167" fontId="3" fillId="0" borderId="8" xfId="10" applyNumberFormat="1" applyFont="1" applyFill="1" applyBorder="1" applyAlignment="1">
      <alignment horizontal="right" vertical="center" wrapText="1"/>
    </xf>
    <xf numFmtId="167" fontId="2" fillId="0" borderId="0" xfId="3" applyNumberFormat="1" applyFont="1"/>
    <xf numFmtId="0" fontId="3" fillId="0" borderId="16" xfId="7" applyFont="1" applyBorder="1" applyAlignment="1">
      <alignment horizontal="center" vertical="center"/>
    </xf>
    <xf numFmtId="49" fontId="3" fillId="0" borderId="6" xfId="3" applyNumberFormat="1" applyFont="1" applyBorder="1" applyAlignment="1">
      <alignment horizontal="center"/>
    </xf>
    <xf numFmtId="0" fontId="3" fillId="0" borderId="6" xfId="3" applyFont="1" applyBorder="1" applyAlignment="1">
      <alignment horizontal="center" vertical="center"/>
    </xf>
    <xf numFmtId="2" fontId="3" fillId="0" borderId="0" xfId="9" applyNumberFormat="1" applyFont="1" applyBorder="1" applyAlignment="1">
      <alignment vertical="center" wrapText="1"/>
    </xf>
    <xf numFmtId="2" fontId="12" fillId="5" borderId="22" xfId="7" applyNumberFormat="1" applyFont="1" applyFill="1" applyBorder="1" applyAlignment="1">
      <alignment horizontal="center" vertical="center"/>
    </xf>
    <xf numFmtId="173" fontId="2" fillId="0" borderId="0" xfId="3" applyNumberFormat="1" applyFont="1"/>
    <xf numFmtId="0" fontId="19" fillId="5" borderId="39" xfId="0" applyFont="1" applyFill="1" applyBorder="1" applyAlignment="1">
      <alignment horizontal="left" vertical="center" wrapText="1"/>
    </xf>
    <xf numFmtId="2" fontId="2" fillId="0" borderId="0" xfId="3" applyNumberFormat="1" applyFont="1"/>
    <xf numFmtId="0" fontId="3" fillId="0" borderId="25" xfId="7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2" fontId="3" fillId="0" borderId="0" xfId="9" applyNumberFormat="1" applyFont="1" applyBorder="1" applyAlignment="1">
      <alignment horizontal="center" vertical="center" wrapText="1"/>
    </xf>
    <xf numFmtId="167" fontId="3" fillId="0" borderId="0" xfId="10" applyNumberFormat="1" applyFont="1" applyBorder="1" applyAlignment="1">
      <alignment horizontal="right" vertical="center" wrapText="1"/>
    </xf>
    <xf numFmtId="0" fontId="3" fillId="0" borderId="40" xfId="7" applyFont="1" applyBorder="1" applyAlignment="1">
      <alignment horizontal="center" vertical="center"/>
    </xf>
    <xf numFmtId="2" fontId="3" fillId="0" borderId="30" xfId="9" applyNumberFormat="1" applyFont="1" applyBorder="1" applyAlignment="1">
      <alignment vertical="center" wrapText="1"/>
    </xf>
    <xf numFmtId="2" fontId="3" fillId="0" borderId="11" xfId="9" applyNumberFormat="1" applyFont="1" applyBorder="1" applyAlignment="1">
      <alignment horizontal="center" vertical="center" wrapText="1"/>
    </xf>
    <xf numFmtId="167" fontId="3" fillId="0" borderId="11" xfId="10" applyNumberFormat="1" applyFont="1" applyBorder="1" applyAlignment="1">
      <alignment horizontal="right" vertical="center" wrapText="1"/>
    </xf>
    <xf numFmtId="167" fontId="3" fillId="0" borderId="9" xfId="10" applyNumberFormat="1" applyFont="1" applyBorder="1" applyAlignment="1">
      <alignment horizontal="right" vertical="center" wrapText="1"/>
    </xf>
    <xf numFmtId="170" fontId="16" fillId="5" borderId="23" xfId="7" applyNumberFormat="1" applyFont="1" applyFill="1" applyBorder="1" applyAlignment="1">
      <alignment vertical="center"/>
    </xf>
    <xf numFmtId="49" fontId="3" fillId="0" borderId="0" xfId="3" applyNumberFormat="1" applyFont="1" applyAlignment="1">
      <alignment horizontal="center"/>
    </xf>
    <xf numFmtId="0" fontId="3" fillId="0" borderId="0" xfId="3" applyFont="1" applyAlignment="1">
      <alignment horizontal="center" vertical="center"/>
    </xf>
    <xf numFmtId="170" fontId="2" fillId="0" borderId="0" xfId="3" applyNumberFormat="1" applyFont="1"/>
    <xf numFmtId="164" fontId="12" fillId="2" borderId="11" xfId="14" applyNumberFormat="1" applyFont="1" applyFill="1" applyBorder="1" applyAlignment="1">
      <alignment horizontal="center" vertical="center"/>
    </xf>
    <xf numFmtId="10" fontId="3" fillId="6" borderId="11" xfId="2" applyNumberFormat="1" applyFont="1" applyFill="1" applyBorder="1" applyAlignment="1">
      <alignment horizontal="center" vertical="center"/>
    </xf>
    <xf numFmtId="0" fontId="17" fillId="0" borderId="0" xfId="5" applyFont="1"/>
    <xf numFmtId="6" fontId="17" fillId="0" borderId="0" xfId="5" applyNumberFormat="1" applyFont="1"/>
    <xf numFmtId="44" fontId="17" fillId="0" borderId="0" xfId="5" applyNumberFormat="1" applyFont="1"/>
    <xf numFmtId="0" fontId="2" fillId="0" borderId="0" xfId="3" applyFont="1" applyAlignment="1">
      <alignment wrapText="1"/>
    </xf>
    <xf numFmtId="44" fontId="2" fillId="0" borderId="0" xfId="3" applyNumberFormat="1" applyFont="1"/>
    <xf numFmtId="0" fontId="3" fillId="0" borderId="41" xfId="3" applyFont="1" applyBorder="1"/>
    <xf numFmtId="49" fontId="3" fillId="0" borderId="41" xfId="3" applyNumberFormat="1" applyFont="1" applyBorder="1"/>
    <xf numFmtId="175" fontId="3" fillId="0" borderId="41" xfId="1" applyNumberFormat="1" applyFont="1" applyBorder="1"/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vertical="center"/>
    </xf>
    <xf numFmtId="168" fontId="10" fillId="0" borderId="0" xfId="0" applyNumberFormat="1" applyFont="1" applyAlignment="1">
      <alignment vertical="center"/>
    </xf>
    <xf numFmtId="17" fontId="10" fillId="0" borderId="0" xfId="0" applyNumberFormat="1" applyFont="1" applyAlignment="1">
      <alignment vertical="center"/>
    </xf>
    <xf numFmtId="4" fontId="10" fillId="7" borderId="43" xfId="0" applyNumberFormat="1" applyFont="1" applyFill="1" applyBorder="1" applyAlignment="1">
      <alignment horizontal="left" vertical="center"/>
    </xf>
    <xf numFmtId="0" fontId="10" fillId="7" borderId="44" xfId="0" applyFont="1" applyFill="1" applyBorder="1" applyAlignment="1">
      <alignment vertical="center"/>
    </xf>
    <xf numFmtId="0" fontId="10" fillId="7" borderId="44" xfId="0" applyFont="1" applyFill="1" applyBorder="1" applyAlignment="1">
      <alignment horizontal="center" vertical="center"/>
    </xf>
    <xf numFmtId="4" fontId="10" fillId="7" borderId="44" xfId="0" applyNumberFormat="1" applyFont="1" applyFill="1" applyBorder="1" applyAlignment="1">
      <alignment horizontal="center" vertical="center"/>
    </xf>
    <xf numFmtId="168" fontId="12" fillId="7" borderId="45" xfId="0" applyNumberFormat="1" applyFont="1" applyFill="1" applyBorder="1" applyAlignment="1">
      <alignment horizontal="right" vertical="center" wrapText="1"/>
    </xf>
    <xf numFmtId="176" fontId="3" fillId="0" borderId="0" xfId="0" applyNumberFormat="1" applyFont="1" applyAlignment="1">
      <alignment horizontal="center" vertical="center" wrapText="1"/>
    </xf>
    <xf numFmtId="10" fontId="10" fillId="0" borderId="0" xfId="0" applyNumberFormat="1" applyFont="1" applyAlignment="1">
      <alignment vertical="center"/>
    </xf>
    <xf numFmtId="4" fontId="10" fillId="7" borderId="16" xfId="0" applyNumberFormat="1" applyFont="1" applyFill="1" applyBorder="1" applyAlignment="1">
      <alignment horizontal="left" vertical="center"/>
    </xf>
    <xf numFmtId="0" fontId="10" fillId="7" borderId="6" xfId="0" applyFont="1" applyFill="1" applyBorder="1" applyAlignment="1">
      <alignment vertical="center"/>
    </xf>
    <xf numFmtId="0" fontId="10" fillId="7" borderId="6" xfId="0" applyFont="1" applyFill="1" applyBorder="1" applyAlignment="1">
      <alignment horizontal="center" vertical="center"/>
    </xf>
    <xf numFmtId="4" fontId="10" fillId="7" borderId="6" xfId="0" applyNumberFormat="1" applyFont="1" applyFill="1" applyBorder="1" applyAlignment="1">
      <alignment horizontal="center" vertical="center"/>
    </xf>
    <xf numFmtId="4" fontId="18" fillId="7" borderId="46" xfId="0" applyNumberFormat="1" applyFont="1" applyFill="1" applyBorder="1" applyAlignment="1">
      <alignment vertical="center"/>
    </xf>
    <xf numFmtId="4" fontId="18" fillId="0" borderId="47" xfId="0" applyNumberFormat="1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3" fontId="18" fillId="0" borderId="47" xfId="0" applyNumberFormat="1" applyFont="1" applyBorder="1" applyAlignment="1">
      <alignment horizontal="center" vertical="center" wrapText="1"/>
    </xf>
    <xf numFmtId="168" fontId="18" fillId="0" borderId="47" xfId="0" applyNumberFormat="1" applyFont="1" applyBorder="1" applyAlignment="1">
      <alignment horizontal="center" vertical="center" wrapText="1"/>
    </xf>
    <xf numFmtId="10" fontId="18" fillId="0" borderId="47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4" fontId="18" fillId="0" borderId="18" xfId="0" applyNumberFormat="1" applyFont="1" applyBorder="1" applyAlignment="1">
      <alignment horizontal="center" vertical="center"/>
    </xf>
    <xf numFmtId="0" fontId="18" fillId="8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" fontId="10" fillId="0" borderId="19" xfId="0" applyNumberFormat="1" applyFont="1" applyBorder="1" applyAlignment="1">
      <alignment vertical="center"/>
    </xf>
    <xf numFmtId="3" fontId="10" fillId="0" borderId="19" xfId="0" applyNumberFormat="1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168" fontId="10" fillId="0" borderId="19" xfId="0" applyNumberFormat="1" applyFont="1" applyBorder="1" applyAlignment="1">
      <alignment vertical="center"/>
    </xf>
    <xf numFmtId="10" fontId="18" fillId="8" borderId="20" xfId="0" applyNumberFormat="1" applyFont="1" applyFill="1" applyBorder="1" applyAlignment="1">
      <alignment vertical="center"/>
    </xf>
    <xf numFmtId="4" fontId="18" fillId="0" borderId="10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4" fontId="10" fillId="0" borderId="11" xfId="0" applyNumberFormat="1" applyFont="1" applyBorder="1" applyAlignment="1">
      <alignment vertical="center"/>
    </xf>
    <xf numFmtId="3" fontId="10" fillId="0" borderId="11" xfId="0" applyNumberFormat="1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168" fontId="10" fillId="0" borderId="11" xfId="0" applyNumberFormat="1" applyFont="1" applyBorder="1" applyAlignment="1">
      <alignment vertical="center"/>
    </xf>
    <xf numFmtId="168" fontId="18" fillId="0" borderId="11" xfId="0" applyNumberFormat="1" applyFont="1" applyBorder="1" applyAlignment="1">
      <alignment vertical="center"/>
    </xf>
    <xf numFmtId="10" fontId="18" fillId="0" borderId="12" xfId="0" applyNumberFormat="1" applyFont="1" applyBorder="1" applyAlignment="1">
      <alignment vertical="center"/>
    </xf>
    <xf numFmtId="10" fontId="10" fillId="0" borderId="0" xfId="0" applyNumberFormat="1" applyFont="1" applyAlignment="1">
      <alignment horizontal="left" vertical="center"/>
    </xf>
    <xf numFmtId="10" fontId="10" fillId="0" borderId="11" xfId="0" applyNumberFormat="1" applyFont="1" applyBorder="1" applyAlignment="1">
      <alignment vertical="center"/>
    </xf>
    <xf numFmtId="10" fontId="10" fillId="0" borderId="12" xfId="0" applyNumberFormat="1" applyFont="1" applyBorder="1" applyAlignment="1">
      <alignment vertical="center"/>
    </xf>
    <xf numFmtId="9" fontId="10" fillId="0" borderId="11" xfId="0" applyNumberFormat="1" applyFont="1" applyBorder="1" applyAlignment="1">
      <alignment vertical="center"/>
    </xf>
    <xf numFmtId="168" fontId="10" fillId="9" borderId="11" xfId="0" applyNumberFormat="1" applyFont="1" applyFill="1" applyBorder="1" applyAlignment="1">
      <alignment vertical="center"/>
    </xf>
    <xf numFmtId="0" fontId="18" fillId="8" borderId="11" xfId="0" applyFont="1" applyFill="1" applyBorder="1" applyAlignment="1">
      <alignment horizontal="center" vertical="center"/>
    </xf>
    <xf numFmtId="10" fontId="18" fillId="8" borderId="12" xfId="0" applyNumberFormat="1" applyFont="1" applyFill="1" applyBorder="1" applyAlignment="1">
      <alignment vertical="center"/>
    </xf>
    <xf numFmtId="177" fontId="21" fillId="10" borderId="11" xfId="0" applyNumberFormat="1" applyFont="1" applyFill="1" applyBorder="1" applyAlignment="1">
      <alignment vertical="center"/>
    </xf>
    <xf numFmtId="177" fontId="10" fillId="0" borderId="11" xfId="0" applyNumberFormat="1" applyFont="1" applyBorder="1" applyAlignment="1">
      <alignment vertical="center"/>
    </xf>
    <xf numFmtId="173" fontId="17" fillId="0" borderId="48" xfId="0" applyNumberFormat="1" applyFont="1" applyBorder="1" applyAlignment="1">
      <alignment horizontal="right" vertical="center"/>
    </xf>
    <xf numFmtId="10" fontId="10" fillId="0" borderId="11" xfId="0" applyNumberFormat="1" applyFont="1" applyBorder="1"/>
    <xf numFmtId="4" fontId="10" fillId="0" borderId="11" xfId="0" applyNumberFormat="1" applyFont="1" applyBorder="1"/>
    <xf numFmtId="177" fontId="10" fillId="0" borderId="11" xfId="0" applyNumberFormat="1" applyFont="1" applyBorder="1"/>
    <xf numFmtId="2" fontId="10" fillId="9" borderId="11" xfId="0" applyNumberFormat="1" applyFont="1" applyFill="1" applyBorder="1" applyAlignment="1">
      <alignment vertical="center"/>
    </xf>
    <xf numFmtId="2" fontId="10" fillId="0" borderId="11" xfId="0" applyNumberFormat="1" applyFont="1" applyBorder="1" applyAlignment="1">
      <alignment vertical="center"/>
    </xf>
    <xf numFmtId="4" fontId="10" fillId="7" borderId="49" xfId="0" applyNumberFormat="1" applyFont="1" applyFill="1" applyBorder="1" applyAlignment="1">
      <alignment horizontal="center" vertical="center"/>
    </xf>
    <xf numFmtId="0" fontId="18" fillId="7" borderId="39" xfId="0" applyFont="1" applyFill="1" applyBorder="1" applyAlignment="1">
      <alignment vertical="center"/>
    </xf>
    <xf numFmtId="0" fontId="10" fillId="7" borderId="39" xfId="0" applyFont="1" applyFill="1" applyBorder="1" applyAlignment="1">
      <alignment horizontal="center" vertical="center"/>
    </xf>
    <xf numFmtId="4" fontId="10" fillId="7" borderId="39" xfId="0" applyNumberFormat="1" applyFont="1" applyFill="1" applyBorder="1" applyAlignment="1">
      <alignment vertical="center"/>
    </xf>
    <xf numFmtId="3" fontId="10" fillId="7" borderId="39" xfId="0" applyNumberFormat="1" applyFont="1" applyFill="1" applyBorder="1" applyAlignment="1">
      <alignment vertical="center"/>
    </xf>
    <xf numFmtId="0" fontId="10" fillId="7" borderId="39" xfId="0" applyFont="1" applyFill="1" applyBorder="1" applyAlignment="1">
      <alignment vertical="center"/>
    </xf>
    <xf numFmtId="168" fontId="10" fillId="7" borderId="50" xfId="0" applyNumberFormat="1" applyFont="1" applyFill="1" applyBorder="1" applyAlignment="1">
      <alignment vertical="center"/>
    </xf>
    <xf numFmtId="168" fontId="18" fillId="7" borderId="47" xfId="0" applyNumberFormat="1" applyFont="1" applyFill="1" applyBorder="1" applyAlignment="1">
      <alignment vertical="center"/>
    </xf>
    <xf numFmtId="10" fontId="18" fillId="7" borderId="47" xfId="0" applyNumberFormat="1" applyFont="1" applyFill="1" applyBorder="1" applyAlignment="1">
      <alignment vertical="center"/>
    </xf>
    <xf numFmtId="4" fontId="10" fillId="0" borderId="10" xfId="0" applyNumberFormat="1" applyFont="1" applyBorder="1" applyAlignment="1">
      <alignment horizontal="center" vertical="center"/>
    </xf>
    <xf numFmtId="0" fontId="18" fillId="0" borderId="11" xfId="0" applyFont="1" applyBorder="1" applyAlignment="1">
      <alignment vertical="center"/>
    </xf>
    <xf numFmtId="4" fontId="22" fillId="11" borderId="49" xfId="0" applyNumberFormat="1" applyFont="1" applyFill="1" applyBorder="1" applyAlignment="1">
      <alignment horizontal="center" vertical="center"/>
    </xf>
    <xf numFmtId="0" fontId="23" fillId="11" borderId="39" xfId="0" applyFont="1" applyFill="1" applyBorder="1" applyAlignment="1">
      <alignment vertical="center"/>
    </xf>
    <xf numFmtId="0" fontId="22" fillId="11" borderId="39" xfId="0" applyFont="1" applyFill="1" applyBorder="1" applyAlignment="1">
      <alignment horizontal="center" vertical="center"/>
    </xf>
    <xf numFmtId="4" fontId="22" fillId="11" borderId="39" xfId="0" applyNumberFormat="1" applyFont="1" applyFill="1" applyBorder="1" applyAlignment="1">
      <alignment vertical="center"/>
    </xf>
    <xf numFmtId="3" fontId="22" fillId="11" borderId="39" xfId="0" applyNumberFormat="1" applyFont="1" applyFill="1" applyBorder="1" applyAlignment="1">
      <alignment vertical="center"/>
    </xf>
    <xf numFmtId="0" fontId="22" fillId="11" borderId="39" xfId="0" applyFont="1" applyFill="1" applyBorder="1" applyAlignment="1">
      <alignment vertical="center"/>
    </xf>
    <xf numFmtId="168" fontId="22" fillId="11" borderId="50" xfId="0" applyNumberFormat="1" applyFont="1" applyFill="1" applyBorder="1" applyAlignment="1">
      <alignment vertical="center"/>
    </xf>
    <xf numFmtId="168" fontId="23" fillId="11" borderId="47" xfId="0" applyNumberFormat="1" applyFont="1" applyFill="1" applyBorder="1" applyAlignment="1">
      <alignment vertical="center"/>
    </xf>
    <xf numFmtId="10" fontId="23" fillId="11" borderId="47" xfId="0" applyNumberFormat="1" applyFont="1" applyFill="1" applyBorder="1" applyAlignment="1">
      <alignment vertical="center"/>
    </xf>
    <xf numFmtId="177" fontId="24" fillId="12" borderId="0" xfId="0" applyNumberFormat="1" applyFont="1" applyFill="1" applyAlignment="1">
      <alignment vertical="center"/>
    </xf>
    <xf numFmtId="4" fontId="18" fillId="0" borderId="0" xfId="0" applyNumberFormat="1" applyFont="1" applyAlignment="1">
      <alignment horizontal="center" vertical="center" wrapText="1"/>
    </xf>
    <xf numFmtId="168" fontId="18" fillId="0" borderId="0" xfId="0" applyNumberFormat="1" applyFont="1" applyAlignment="1">
      <alignment horizontal="left" vertical="center"/>
    </xf>
    <xf numFmtId="168" fontId="18" fillId="0" borderId="0" xfId="0" applyNumberFormat="1" applyFont="1" applyAlignment="1">
      <alignment horizontal="center" vertical="center" wrapText="1"/>
    </xf>
    <xf numFmtId="10" fontId="18" fillId="0" borderId="0" xfId="0" applyNumberFormat="1" applyFont="1" applyAlignment="1">
      <alignment horizontal="center" vertical="center" wrapText="1"/>
    </xf>
    <xf numFmtId="170" fontId="3" fillId="0" borderId="0" xfId="3" applyNumberFormat="1" applyFont="1" applyAlignment="1">
      <alignment vertical="center"/>
    </xf>
    <xf numFmtId="0" fontId="3" fillId="0" borderId="4" xfId="3" applyFont="1" applyBorder="1" applyAlignment="1">
      <alignment wrapText="1"/>
    </xf>
    <xf numFmtId="49" fontId="18" fillId="5" borderId="0" xfId="0" applyNumberFormat="1" applyFont="1" applyFill="1" applyAlignment="1">
      <alignment vertical="center"/>
    </xf>
    <xf numFmtId="0" fontId="18" fillId="5" borderId="0" xfId="0" applyFont="1" applyFill="1" applyAlignment="1">
      <alignment vertical="center"/>
    </xf>
    <xf numFmtId="0" fontId="18" fillId="5" borderId="0" xfId="0" applyFont="1" applyFill="1" applyAlignment="1">
      <alignment horizontal="justify" vertical="center" wrapText="1"/>
    </xf>
    <xf numFmtId="0" fontId="18" fillId="5" borderId="0" xfId="0" applyFont="1" applyFill="1" applyAlignment="1">
      <alignment horizontal="center" vertical="center"/>
    </xf>
    <xf numFmtId="178" fontId="18" fillId="5" borderId="0" xfId="0" applyNumberFormat="1" applyFont="1" applyFill="1" applyAlignment="1">
      <alignment vertical="center"/>
    </xf>
    <xf numFmtId="168" fontId="18" fillId="5" borderId="0" xfId="0" applyNumberFormat="1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  <xf numFmtId="0" fontId="25" fillId="0" borderId="0" xfId="15" applyAlignment="1">
      <alignment vertical="center"/>
    </xf>
    <xf numFmtId="0" fontId="7" fillId="5" borderId="0" xfId="16" applyFont="1" applyFill="1" applyAlignment="1">
      <alignment vertical="center"/>
    </xf>
    <xf numFmtId="2" fontId="7" fillId="5" borderId="0" xfId="16" applyNumberFormat="1" applyFont="1" applyFill="1" applyAlignment="1">
      <alignment horizontal="center" vertical="center" wrapText="1"/>
    </xf>
    <xf numFmtId="0" fontId="7" fillId="5" borderId="0" xfId="16" applyFont="1" applyFill="1" applyAlignment="1">
      <alignment horizontal="left" vertical="center" wrapText="1"/>
    </xf>
    <xf numFmtId="0" fontId="7" fillId="5" borderId="0" xfId="16" applyFont="1" applyFill="1" applyAlignment="1">
      <alignment horizontal="center" vertical="center" wrapText="1"/>
    </xf>
    <xf numFmtId="178" fontId="7" fillId="5" borderId="0" xfId="16" applyNumberFormat="1" applyFont="1" applyFill="1" applyAlignment="1">
      <alignment horizontal="center" vertical="center" wrapText="1"/>
    </xf>
    <xf numFmtId="168" fontId="7" fillId="5" borderId="0" xfId="16" applyNumberFormat="1" applyFont="1" applyFill="1" applyAlignment="1">
      <alignment horizontal="center" vertical="center" wrapText="1"/>
    </xf>
    <xf numFmtId="0" fontId="8" fillId="5" borderId="0" xfId="16" applyFont="1" applyFill="1" applyAlignment="1">
      <alignment vertical="center"/>
    </xf>
    <xf numFmtId="0" fontId="8" fillId="0" borderId="0" xfId="16" applyFont="1" applyAlignment="1">
      <alignment vertical="center"/>
    </xf>
    <xf numFmtId="0" fontId="10" fillId="0" borderId="0" xfId="16" applyAlignment="1">
      <alignment vertical="center"/>
    </xf>
    <xf numFmtId="0" fontId="10" fillId="0" borderId="0" xfId="16" applyAlignment="1">
      <alignment vertical="center" wrapText="1"/>
    </xf>
    <xf numFmtId="0" fontId="10" fillId="0" borderId="0" xfId="16" applyAlignment="1">
      <alignment horizontal="center" vertical="center"/>
    </xf>
    <xf numFmtId="178" fontId="10" fillId="0" borderId="0" xfId="16" applyNumberFormat="1" applyAlignment="1">
      <alignment vertical="center"/>
    </xf>
    <xf numFmtId="168" fontId="10" fillId="0" borderId="0" xfId="16" applyNumberFormat="1" applyAlignment="1">
      <alignment vertical="center"/>
    </xf>
    <xf numFmtId="177" fontId="0" fillId="0" borderId="0" xfId="0" applyNumberFormat="1" applyAlignment="1">
      <alignment vertical="center"/>
    </xf>
    <xf numFmtId="177" fontId="10" fillId="0" borderId="0" xfId="0" applyNumberFormat="1" applyFont="1" applyAlignment="1">
      <alignment vertical="center"/>
    </xf>
    <xf numFmtId="178" fontId="10" fillId="0" borderId="0" xfId="0" applyNumberFormat="1" applyFont="1" applyAlignment="1">
      <alignment vertical="center"/>
    </xf>
    <xf numFmtId="0" fontId="12" fillId="5" borderId="22" xfId="7" applyFont="1" applyFill="1" applyBorder="1" applyAlignment="1">
      <alignment horizontal="right" vertical="center"/>
    </xf>
    <xf numFmtId="0" fontId="12" fillId="0" borderId="23" xfId="3" applyFont="1" applyBorder="1" applyAlignment="1">
      <alignment horizontal="right" wrapText="1"/>
    </xf>
    <xf numFmtId="3" fontId="12" fillId="2" borderId="11" xfId="4" applyNumberFormat="1" applyFont="1" applyFill="1" applyBorder="1" applyAlignment="1">
      <alignment horizontal="center" vertical="center" wrapText="1"/>
    </xf>
    <xf numFmtId="4" fontId="14" fillId="2" borderId="52" xfId="7" applyNumberFormat="1" applyFont="1" applyFill="1" applyBorder="1" applyAlignment="1">
      <alignment horizontal="center" vertical="center" wrapText="1"/>
    </xf>
    <xf numFmtId="167" fontId="3" fillId="0" borderId="51" xfId="10" applyNumberFormat="1" applyFont="1" applyFill="1" applyBorder="1" applyAlignment="1">
      <alignment horizontal="right" vertical="center" wrapText="1"/>
    </xf>
    <xf numFmtId="169" fontId="3" fillId="0" borderId="6" xfId="10" applyNumberFormat="1" applyFont="1" applyBorder="1" applyAlignment="1">
      <alignment horizontal="right" vertical="center" wrapText="1"/>
    </xf>
    <xf numFmtId="4" fontId="14" fillId="2" borderId="53" xfId="7" applyNumberFormat="1" applyFont="1" applyFill="1" applyBorder="1" applyAlignment="1">
      <alignment horizontal="center" vertical="center" wrapText="1"/>
    </xf>
    <xf numFmtId="4" fontId="14" fillId="2" borderId="54" xfId="7" applyNumberFormat="1" applyFont="1" applyFill="1" applyBorder="1" applyAlignment="1">
      <alignment horizontal="center" vertical="center" wrapText="1"/>
    </xf>
    <xf numFmtId="167" fontId="12" fillId="5" borderId="22" xfId="7" applyNumberFormat="1" applyFont="1" applyFill="1" applyBorder="1" applyAlignment="1">
      <alignment horizontal="right" vertical="center"/>
    </xf>
    <xf numFmtId="167" fontId="3" fillId="0" borderId="0" xfId="3" applyNumberFormat="1" applyFont="1"/>
    <xf numFmtId="167" fontId="3" fillId="0" borderId="1" xfId="3" applyNumberFormat="1" applyFont="1" applyBorder="1"/>
    <xf numFmtId="167" fontId="12" fillId="2" borderId="11" xfId="14" applyNumberFormat="1" applyFont="1" applyFill="1" applyBorder="1" applyAlignment="1">
      <alignment horizontal="center" vertical="center"/>
    </xf>
    <xf numFmtId="167" fontId="3" fillId="0" borderId="41" xfId="3" applyNumberFormat="1" applyFont="1" applyBorder="1"/>
    <xf numFmtId="167" fontId="12" fillId="0" borderId="0" xfId="6" applyNumberFormat="1" applyFont="1" applyAlignment="1">
      <alignment horizontal="right" vertical="center"/>
    </xf>
    <xf numFmtId="167" fontId="14" fillId="2" borderId="52" xfId="7" applyNumberFormat="1" applyFont="1" applyFill="1" applyBorder="1" applyAlignment="1">
      <alignment horizontal="center" vertical="center" wrapText="1"/>
    </xf>
    <xf numFmtId="167" fontId="12" fillId="5" borderId="22" xfId="7" applyNumberFormat="1" applyFont="1" applyFill="1" applyBorder="1" applyAlignment="1">
      <alignment vertical="center"/>
    </xf>
    <xf numFmtId="167" fontId="3" fillId="0" borderId="0" xfId="13" applyNumberFormat="1" applyFont="1"/>
    <xf numFmtId="167" fontId="14" fillId="2" borderId="53" xfId="7" applyNumberFormat="1" applyFont="1" applyFill="1" applyBorder="1" applyAlignment="1">
      <alignment horizontal="center" vertical="center" wrapText="1"/>
    </xf>
    <xf numFmtId="167" fontId="14" fillId="2" borderId="54" xfId="7" applyNumberFormat="1" applyFont="1" applyFill="1" applyBorder="1" applyAlignment="1">
      <alignment horizontal="center" vertical="center" wrapText="1"/>
    </xf>
    <xf numFmtId="167" fontId="3" fillId="0" borderId="6" xfId="10" applyNumberFormat="1" applyFont="1" applyBorder="1" applyAlignment="1">
      <alignment horizontal="right" vertical="center" wrapText="1"/>
    </xf>
    <xf numFmtId="167" fontId="12" fillId="0" borderId="23" xfId="3" applyNumberFormat="1" applyFont="1" applyBorder="1" applyAlignment="1">
      <alignment horizontal="right" wrapText="1"/>
    </xf>
    <xf numFmtId="167" fontId="12" fillId="2" borderId="11" xfId="4" applyNumberFormat="1" applyFont="1" applyFill="1" applyBorder="1" applyAlignment="1">
      <alignment horizontal="center" vertical="center" wrapText="1"/>
    </xf>
    <xf numFmtId="0" fontId="2" fillId="0" borderId="0" xfId="3" applyFont="1" applyAlignment="1">
      <alignment horizontal="left"/>
    </xf>
    <xf numFmtId="179" fontId="3" fillId="0" borderId="11" xfId="10" applyNumberFormat="1" applyFont="1" applyFill="1" applyBorder="1" applyAlignment="1">
      <alignment horizontal="right" vertical="center" wrapText="1"/>
    </xf>
    <xf numFmtId="180" fontId="3" fillId="0" borderId="11" xfId="10" applyNumberFormat="1" applyFont="1" applyFill="1" applyBorder="1" applyAlignment="1">
      <alignment horizontal="right" vertical="center" wrapText="1"/>
    </xf>
    <xf numFmtId="168" fontId="0" fillId="0" borderId="0" xfId="0" applyNumberFormat="1"/>
    <xf numFmtId="181" fontId="3" fillId="0" borderId="11" xfId="9" applyNumberFormat="1" applyFont="1" applyFill="1" applyBorder="1" applyAlignment="1">
      <alignment horizontal="center" vertical="center" wrapText="1"/>
    </xf>
    <xf numFmtId="167" fontId="3" fillId="0" borderId="0" xfId="3" applyNumberFormat="1" applyFont="1" applyAlignment="1">
      <alignment vertical="center"/>
    </xf>
    <xf numFmtId="167" fontId="12" fillId="0" borderId="0" xfId="6" applyNumberFormat="1" applyFont="1" applyAlignment="1">
      <alignment vertical="center"/>
    </xf>
    <xf numFmtId="167" fontId="14" fillId="2" borderId="20" xfId="7" applyNumberFormat="1" applyFont="1" applyFill="1" applyBorder="1" applyAlignment="1">
      <alignment horizontal="center" vertical="center" wrapText="1"/>
    </xf>
    <xf numFmtId="167" fontId="12" fillId="5" borderId="23" xfId="7" applyNumberFormat="1" applyFont="1" applyFill="1" applyBorder="1" applyAlignment="1">
      <alignment vertical="center"/>
    </xf>
    <xf numFmtId="167" fontId="15" fillId="0" borderId="24" xfId="9" applyNumberFormat="1" applyFont="1" applyBorder="1" applyAlignment="1">
      <alignment horizontal="right" vertical="center"/>
    </xf>
    <xf numFmtId="167" fontId="15" fillId="0" borderId="0" xfId="9" applyNumberFormat="1" applyFont="1" applyBorder="1" applyAlignment="1">
      <alignment horizontal="right" vertical="center"/>
    </xf>
    <xf numFmtId="167" fontId="12" fillId="0" borderId="0" xfId="13" applyNumberFormat="1" applyFont="1" applyAlignment="1">
      <alignment vertical="center"/>
    </xf>
    <xf numFmtId="9" fontId="3" fillId="6" borderId="11" xfId="2" applyFont="1" applyFill="1" applyBorder="1" applyAlignment="1">
      <alignment horizontal="center" vertical="center"/>
    </xf>
    <xf numFmtId="167" fontId="16" fillId="5" borderId="23" xfId="7" applyNumberFormat="1" applyFont="1" applyFill="1" applyBorder="1" applyAlignment="1">
      <alignment vertical="center"/>
    </xf>
    <xf numFmtId="0" fontId="13" fillId="4" borderId="16" xfId="7" applyFont="1" applyFill="1" applyBorder="1" applyAlignment="1">
      <alignment horizontal="center" vertical="center" wrapText="1"/>
    </xf>
    <xf numFmtId="0" fontId="13" fillId="4" borderId="6" xfId="7" applyFont="1" applyFill="1" applyBorder="1" applyAlignment="1">
      <alignment horizontal="center" vertical="center" wrapText="1"/>
    </xf>
    <xf numFmtId="0" fontId="13" fillId="4" borderId="17" xfId="7" applyFont="1" applyFill="1" applyBorder="1" applyAlignment="1">
      <alignment horizontal="center" vertical="center" wrapText="1"/>
    </xf>
    <xf numFmtId="0" fontId="4" fillId="0" borderId="3" xfId="3" applyFont="1" applyBorder="1" applyAlignment="1">
      <alignment horizontal="center" wrapText="1"/>
    </xf>
    <xf numFmtId="0" fontId="7" fillId="0" borderId="0" xfId="4" applyFont="1" applyAlignment="1">
      <alignment horizontal="center" vertical="top"/>
    </xf>
    <xf numFmtId="0" fontId="7" fillId="0" borderId="6" xfId="4" applyFont="1" applyBorder="1" applyAlignment="1">
      <alignment horizontal="center"/>
    </xf>
    <xf numFmtId="0" fontId="8" fillId="3" borderId="7" xfId="3" applyFont="1" applyFill="1" applyBorder="1" applyAlignment="1">
      <alignment horizontal="left" vertical="center" wrapText="1"/>
    </xf>
    <xf numFmtId="0" fontId="8" fillId="3" borderId="8" xfId="3" applyFont="1" applyFill="1" applyBorder="1" applyAlignment="1">
      <alignment horizontal="left" vertical="center" wrapText="1"/>
    </xf>
    <xf numFmtId="0" fontId="8" fillId="3" borderId="51" xfId="3" applyFont="1" applyFill="1" applyBorder="1" applyAlignment="1">
      <alignment horizontal="left" vertical="center" wrapText="1"/>
    </xf>
    <xf numFmtId="0" fontId="8" fillId="3" borderId="9" xfId="3" applyFont="1" applyFill="1" applyBorder="1" applyAlignment="1">
      <alignment horizontal="left" vertical="center" wrapText="1"/>
    </xf>
    <xf numFmtId="0" fontId="8" fillId="3" borderId="10" xfId="3" applyFont="1" applyFill="1" applyBorder="1" applyAlignment="1">
      <alignment horizontal="left" vertical="center" wrapText="1"/>
    </xf>
    <xf numFmtId="0" fontId="8" fillId="3" borderId="11" xfId="3" applyFont="1" applyFill="1" applyBorder="1" applyAlignment="1">
      <alignment horizontal="left" vertical="center" wrapText="1"/>
    </xf>
    <xf numFmtId="0" fontId="8" fillId="3" borderId="42" xfId="3" applyFont="1" applyFill="1" applyBorder="1" applyAlignment="1">
      <alignment horizontal="left" vertical="center" wrapText="1"/>
    </xf>
    <xf numFmtId="0" fontId="8" fillId="3" borderId="12" xfId="3" applyFont="1" applyFill="1" applyBorder="1" applyAlignment="1">
      <alignment horizontal="left" vertical="center" wrapText="1"/>
    </xf>
    <xf numFmtId="0" fontId="8" fillId="3" borderId="13" xfId="3" applyFont="1" applyFill="1" applyBorder="1" applyAlignment="1">
      <alignment horizontal="center" vertical="center" wrapText="1"/>
    </xf>
    <xf numFmtId="0" fontId="8" fillId="3" borderId="14" xfId="3" applyFont="1" applyFill="1" applyBorder="1" applyAlignment="1">
      <alignment horizontal="center" vertical="center" wrapText="1"/>
    </xf>
    <xf numFmtId="0" fontId="8" fillId="3" borderId="15" xfId="3" applyFont="1" applyFill="1" applyBorder="1" applyAlignment="1">
      <alignment horizontal="center" vertical="center" wrapText="1"/>
    </xf>
    <xf numFmtId="0" fontId="13" fillId="4" borderId="21" xfId="7" applyFont="1" applyFill="1" applyBorder="1" applyAlignment="1">
      <alignment horizontal="left" vertical="center" wrapText="1"/>
    </xf>
    <xf numFmtId="0" fontId="13" fillId="4" borderId="22" xfId="7" applyFont="1" applyFill="1" applyBorder="1" applyAlignment="1">
      <alignment horizontal="left" vertical="center" wrapText="1"/>
    </xf>
    <xf numFmtId="0" fontId="13" fillId="4" borderId="23" xfId="7" applyFont="1" applyFill="1" applyBorder="1" applyAlignment="1">
      <alignment horizontal="left" vertical="center" wrapText="1"/>
    </xf>
    <xf numFmtId="0" fontId="14" fillId="2" borderId="35" xfId="7" applyFont="1" applyFill="1" applyBorder="1" applyAlignment="1">
      <alignment horizontal="center" vertical="center" wrapText="1"/>
    </xf>
    <xf numFmtId="0" fontId="14" fillId="2" borderId="38" xfId="7" applyFont="1" applyFill="1" applyBorder="1" applyAlignment="1">
      <alignment horizontal="center" vertical="center" wrapText="1"/>
    </xf>
    <xf numFmtId="49" fontId="14" fillId="2" borderId="36" xfId="7" applyNumberFormat="1" applyFont="1" applyFill="1" applyBorder="1" applyAlignment="1">
      <alignment horizontal="center" vertical="center" wrapText="1"/>
    </xf>
    <xf numFmtId="49" fontId="14" fillId="2" borderId="24" xfId="7" applyNumberFormat="1" applyFont="1" applyFill="1" applyBorder="1" applyAlignment="1">
      <alignment horizontal="center" vertical="center" wrapText="1"/>
    </xf>
    <xf numFmtId="0" fontId="12" fillId="2" borderId="35" xfId="7" applyFont="1" applyFill="1" applyBorder="1" applyAlignment="1">
      <alignment horizontal="center" vertical="center" wrapText="1"/>
    </xf>
    <xf numFmtId="0" fontId="12" fillId="2" borderId="38" xfId="7" applyFont="1" applyFill="1" applyBorder="1" applyAlignment="1">
      <alignment horizontal="center" vertical="center" wrapText="1"/>
    </xf>
    <xf numFmtId="0" fontId="14" fillId="2" borderId="37" xfId="7" applyFont="1" applyFill="1" applyBorder="1" applyAlignment="1">
      <alignment horizontal="center" vertical="center" wrapText="1"/>
    </xf>
    <xf numFmtId="0" fontId="14" fillId="2" borderId="30" xfId="7" applyFont="1" applyFill="1" applyBorder="1" applyAlignment="1">
      <alignment horizontal="center" vertical="center" wrapText="1"/>
    </xf>
    <xf numFmtId="2" fontId="14" fillId="2" borderId="37" xfId="7" applyNumberFormat="1" applyFont="1" applyFill="1" applyBorder="1" applyAlignment="1">
      <alignment horizontal="center" vertical="center" wrapText="1"/>
    </xf>
    <xf numFmtId="2" fontId="14" fillId="2" borderId="30" xfId="7" applyNumberFormat="1" applyFont="1" applyFill="1" applyBorder="1" applyAlignment="1">
      <alignment horizontal="center" vertical="center" wrapText="1"/>
    </xf>
    <xf numFmtId="4" fontId="14" fillId="2" borderId="37" xfId="7" applyNumberFormat="1" applyFont="1" applyFill="1" applyBorder="1" applyAlignment="1">
      <alignment horizontal="center" vertical="center" wrapText="1"/>
    </xf>
    <xf numFmtId="4" fontId="14" fillId="2" borderId="30" xfId="7" applyNumberFormat="1" applyFont="1" applyFill="1" applyBorder="1" applyAlignment="1">
      <alignment horizontal="center" vertical="center" wrapText="1"/>
    </xf>
    <xf numFmtId="167" fontId="14" fillId="2" borderId="36" xfId="7" applyNumberFormat="1" applyFont="1" applyFill="1" applyBorder="1" applyAlignment="1">
      <alignment horizontal="center" vertical="center" wrapText="1"/>
    </xf>
    <xf numFmtId="167" fontId="14" fillId="2" borderId="24" xfId="7" applyNumberFormat="1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vertical="center" wrapText="1"/>
    </xf>
    <xf numFmtId="0" fontId="8" fillId="6" borderId="11" xfId="0" applyFont="1" applyFill="1" applyBorder="1" applyAlignment="1">
      <alignment vertical="center" wrapText="1"/>
    </xf>
    <xf numFmtId="3" fontId="14" fillId="2" borderId="11" xfId="4" applyNumberFormat="1" applyFont="1" applyFill="1" applyBorder="1" applyAlignment="1">
      <alignment horizontal="center" vertical="center" wrapText="1"/>
    </xf>
    <xf numFmtId="3" fontId="14" fillId="2" borderId="11" xfId="4" applyNumberFormat="1" applyFont="1" applyFill="1" applyBorder="1" applyAlignment="1">
      <alignment horizontal="center" vertical="center"/>
    </xf>
    <xf numFmtId="0" fontId="8" fillId="6" borderId="11" xfId="4" applyFont="1" applyFill="1" applyBorder="1" applyAlignment="1">
      <alignment vertical="center" wrapText="1"/>
    </xf>
    <xf numFmtId="0" fontId="12" fillId="5" borderId="21" xfId="7" applyFont="1" applyFill="1" applyBorder="1" applyAlignment="1">
      <alignment horizontal="right" vertical="center"/>
    </xf>
    <xf numFmtId="0" fontId="12" fillId="5" borderId="22" xfId="7" applyFont="1" applyFill="1" applyBorder="1" applyAlignment="1">
      <alignment horizontal="right" vertical="center"/>
    </xf>
    <xf numFmtId="0" fontId="12" fillId="5" borderId="32" xfId="7" applyFont="1" applyFill="1" applyBorder="1" applyAlignment="1">
      <alignment horizontal="right" vertical="center"/>
    </xf>
    <xf numFmtId="0" fontId="12" fillId="0" borderId="21" xfId="3" applyFont="1" applyBorder="1" applyAlignment="1">
      <alignment horizontal="right"/>
    </xf>
    <xf numFmtId="0" fontId="12" fillId="0" borderId="22" xfId="3" applyFont="1" applyBorder="1" applyAlignment="1">
      <alignment horizontal="right"/>
    </xf>
    <xf numFmtId="0" fontId="12" fillId="0" borderId="23" xfId="3" applyFont="1" applyBorder="1" applyAlignment="1">
      <alignment horizontal="right"/>
    </xf>
    <xf numFmtId="3" fontId="12" fillId="2" borderId="42" xfId="4" applyNumberFormat="1" applyFont="1" applyFill="1" applyBorder="1" applyAlignment="1">
      <alignment horizontal="center" vertical="center" wrapText="1"/>
    </xf>
    <xf numFmtId="3" fontId="12" fillId="2" borderId="14" xfId="4" applyNumberFormat="1" applyFont="1" applyFill="1" applyBorder="1" applyAlignment="1">
      <alignment horizontal="center" vertical="center" wrapText="1"/>
    </xf>
    <xf numFmtId="3" fontId="12" fillId="2" borderId="33" xfId="4" applyNumberFormat="1" applyFont="1" applyFill="1" applyBorder="1" applyAlignment="1">
      <alignment horizontal="center" vertical="center" wrapText="1"/>
    </xf>
    <xf numFmtId="4" fontId="14" fillId="2" borderId="36" xfId="7" applyNumberFormat="1" applyFont="1" applyFill="1" applyBorder="1" applyAlignment="1">
      <alignment horizontal="center" vertical="center" wrapText="1"/>
    </xf>
    <xf numFmtId="4" fontId="14" fillId="2" borderId="24" xfId="7" applyNumberFormat="1" applyFont="1" applyFill="1" applyBorder="1" applyAlignment="1">
      <alignment horizontal="center" vertical="center" wrapText="1"/>
    </xf>
    <xf numFmtId="0" fontId="12" fillId="0" borderId="21" xfId="3" applyFont="1" applyBorder="1" applyAlignment="1">
      <alignment horizontal="right" wrapText="1"/>
    </xf>
    <xf numFmtId="0" fontId="12" fillId="0" borderId="22" xfId="3" applyFont="1" applyBorder="1" applyAlignment="1">
      <alignment horizontal="right" wrapText="1"/>
    </xf>
    <xf numFmtId="0" fontId="12" fillId="0" borderId="23" xfId="3" applyFont="1" applyBorder="1" applyAlignment="1">
      <alignment horizontal="right" wrapText="1"/>
    </xf>
    <xf numFmtId="3" fontId="12" fillId="2" borderId="11" xfId="4" applyNumberFormat="1" applyFont="1" applyFill="1" applyBorder="1" applyAlignment="1">
      <alignment horizontal="center" vertical="center" wrapText="1"/>
    </xf>
    <xf numFmtId="4" fontId="20" fillId="7" borderId="42" xfId="0" applyNumberFormat="1" applyFont="1" applyFill="1" applyBorder="1" applyAlignment="1">
      <alignment horizontal="center" vertical="center"/>
    </xf>
    <xf numFmtId="4" fontId="20" fillId="7" borderId="14" xfId="0" applyNumberFormat="1" applyFont="1" applyFill="1" applyBorder="1" applyAlignment="1">
      <alignment horizontal="center" vertical="center"/>
    </xf>
    <xf numFmtId="4" fontId="20" fillId="7" borderId="33" xfId="0" applyNumberFormat="1" applyFont="1" applyFill="1" applyBorder="1" applyAlignment="1">
      <alignment horizontal="center" vertical="center"/>
    </xf>
  </cellXfs>
  <cellStyles count="17">
    <cellStyle name="Hipervínculo" xfId="15" builtinId="8"/>
    <cellStyle name="Millares" xfId="1" builtinId="3"/>
    <cellStyle name="Millares 2" xfId="9" xr:uid="{00000000-0005-0000-0000-000002000000}"/>
    <cellStyle name="Millares_FORMULARIO 4 - M-OFERENTE PPTA ECONOMICA" xfId="14" xr:uid="{00000000-0005-0000-0000-000003000000}"/>
    <cellStyle name="Moneda 2" xfId="10" xr:uid="{00000000-0005-0000-0000-000004000000}"/>
    <cellStyle name="Moneda 2 2 2 2 2" xfId="13" xr:uid="{00000000-0005-0000-0000-000005000000}"/>
    <cellStyle name="Normal" xfId="0" builtinId="0"/>
    <cellStyle name="Normal 2" xfId="7" xr:uid="{00000000-0005-0000-0000-000007000000}"/>
    <cellStyle name="Normal 2 10 3" xfId="8" xr:uid="{00000000-0005-0000-0000-000008000000}"/>
    <cellStyle name="Normal 3" xfId="3" xr:uid="{00000000-0005-0000-0000-000009000000}"/>
    <cellStyle name="Normal 3 11" xfId="4" xr:uid="{00000000-0005-0000-0000-00000A000000}"/>
    <cellStyle name="Normal 3 2" xfId="5" xr:uid="{00000000-0005-0000-0000-00000B000000}"/>
    <cellStyle name="Normal 3 2 2" xfId="12" xr:uid="{00000000-0005-0000-0000-00000C000000}"/>
    <cellStyle name="Normal 3 2 3" xfId="11" xr:uid="{00000000-0005-0000-0000-00000D000000}"/>
    <cellStyle name="Normal 7" xfId="16" xr:uid="{00000000-0005-0000-0000-00000E000000}"/>
    <cellStyle name="Normal_PTO OFICIAL PREPLIEGO (CORREGIDO) 2" xfId="6" xr:uid="{00000000-0005-0000-0000-00000F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2026/BASE%20DE%20DATOS%202026_SV-junio%2016.xlsm" TargetMode="External"/><Relationship Id="rId1" Type="http://schemas.openxmlformats.org/officeDocument/2006/relationships/externalLinkPath" Target="/2026/BASE%20DE%20DATOS%202026_SV-junio%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pitulos"/>
      <sheetName val="Actividades"/>
      <sheetName val="A.P.U"/>
      <sheetName val="Insumos"/>
      <sheetName val="Analisis AU"/>
      <sheetName val="Analisis Mano de Obra"/>
      <sheetName val="Analisis Herramienta Menor"/>
      <sheetName val="Analisis Factor Prestacional"/>
      <sheetName val="Polizas"/>
    </sheetNames>
    <sheetDataSet>
      <sheetData sheetId="0"/>
      <sheetData sheetId="1"/>
      <sheetData sheetId="2"/>
      <sheetData sheetId="3">
        <row r="1">
          <cell r="A1" t="str">
            <v>BUSCAR:</v>
          </cell>
        </row>
        <row r="3">
          <cell r="A3" t="str">
            <v>CODIGO
INSUMO</v>
          </cell>
        </row>
        <row r="4">
          <cell r="A4" t="str">
            <v>I1</v>
          </cell>
        </row>
        <row r="5">
          <cell r="A5" t="str">
            <v>I2</v>
          </cell>
        </row>
        <row r="6">
          <cell r="A6" t="str">
            <v>I3</v>
          </cell>
        </row>
        <row r="7">
          <cell r="A7" t="str">
            <v>I4</v>
          </cell>
        </row>
        <row r="8">
          <cell r="A8" t="str">
            <v>I5</v>
          </cell>
        </row>
        <row r="9">
          <cell r="A9" t="str">
            <v>I6</v>
          </cell>
        </row>
        <row r="10">
          <cell r="A10" t="str">
            <v>I7</v>
          </cell>
        </row>
        <row r="11">
          <cell r="A11" t="str">
            <v>I8</v>
          </cell>
        </row>
        <row r="12">
          <cell r="A12" t="str">
            <v>I9</v>
          </cell>
        </row>
        <row r="13">
          <cell r="A13" t="str">
            <v>I10</v>
          </cell>
        </row>
        <row r="14">
          <cell r="A14" t="str">
            <v>I11</v>
          </cell>
        </row>
        <row r="15">
          <cell r="A15" t="str">
            <v>I12</v>
          </cell>
        </row>
        <row r="16">
          <cell r="A16" t="str">
            <v>I13</v>
          </cell>
        </row>
        <row r="17">
          <cell r="A17" t="str">
            <v>I14</v>
          </cell>
        </row>
        <row r="18">
          <cell r="A18" t="str">
            <v>I15</v>
          </cell>
        </row>
        <row r="19">
          <cell r="A19" t="str">
            <v>I20</v>
          </cell>
        </row>
        <row r="20">
          <cell r="A20" t="str">
            <v>I21</v>
          </cell>
        </row>
        <row r="21">
          <cell r="A21" t="str">
            <v>I22</v>
          </cell>
        </row>
        <row r="22">
          <cell r="A22" t="str">
            <v>I23</v>
          </cell>
        </row>
        <row r="23">
          <cell r="A23" t="str">
            <v>I24</v>
          </cell>
        </row>
        <row r="24">
          <cell r="A24" t="str">
            <v>I25</v>
          </cell>
        </row>
        <row r="25">
          <cell r="A25" t="str">
            <v>I26</v>
          </cell>
        </row>
        <row r="26">
          <cell r="A26" t="str">
            <v>I27</v>
          </cell>
        </row>
        <row r="27">
          <cell r="A27" t="str">
            <v>I28</v>
          </cell>
        </row>
        <row r="28">
          <cell r="A28" t="str">
            <v>I29</v>
          </cell>
        </row>
        <row r="29">
          <cell r="A29" t="str">
            <v>I30</v>
          </cell>
        </row>
        <row r="30">
          <cell r="A30" t="str">
            <v>I31</v>
          </cell>
        </row>
        <row r="31">
          <cell r="A31" t="str">
            <v>I32</v>
          </cell>
        </row>
        <row r="32">
          <cell r="A32" t="str">
            <v>I33</v>
          </cell>
        </row>
        <row r="33">
          <cell r="A33" t="str">
            <v>I34</v>
          </cell>
        </row>
        <row r="34">
          <cell r="A34" t="str">
            <v>I37</v>
          </cell>
        </row>
        <row r="35">
          <cell r="A35" t="str">
            <v>I38</v>
          </cell>
        </row>
        <row r="36">
          <cell r="A36" t="str">
            <v>I39</v>
          </cell>
        </row>
        <row r="37">
          <cell r="A37" t="str">
            <v>I43</v>
          </cell>
        </row>
        <row r="38">
          <cell r="A38" t="str">
            <v>I45</v>
          </cell>
        </row>
        <row r="39">
          <cell r="A39" t="str">
            <v>I47</v>
          </cell>
        </row>
        <row r="40">
          <cell r="A40" t="str">
            <v>I48</v>
          </cell>
        </row>
        <row r="41">
          <cell r="A41" t="str">
            <v>I49</v>
          </cell>
        </row>
        <row r="42">
          <cell r="A42" t="str">
            <v>I50</v>
          </cell>
        </row>
        <row r="43">
          <cell r="A43" t="str">
            <v>I51</v>
          </cell>
        </row>
        <row r="44">
          <cell r="A44" t="str">
            <v>I52</v>
          </cell>
        </row>
        <row r="45">
          <cell r="A45" t="str">
            <v>I55</v>
          </cell>
        </row>
        <row r="46">
          <cell r="A46" t="str">
            <v>I58</v>
          </cell>
        </row>
        <row r="47">
          <cell r="A47" t="str">
            <v>I59</v>
          </cell>
        </row>
        <row r="48">
          <cell r="A48" t="str">
            <v>I60</v>
          </cell>
        </row>
        <row r="49">
          <cell r="A49" t="str">
            <v>I61</v>
          </cell>
        </row>
        <row r="50">
          <cell r="A50" t="str">
            <v>I62</v>
          </cell>
        </row>
        <row r="51">
          <cell r="A51" t="str">
            <v>I63</v>
          </cell>
        </row>
        <row r="52">
          <cell r="A52" t="str">
            <v>I65</v>
          </cell>
        </row>
        <row r="53">
          <cell r="A53" t="str">
            <v>I66</v>
          </cell>
        </row>
        <row r="54">
          <cell r="A54" t="str">
            <v>I67</v>
          </cell>
        </row>
        <row r="55">
          <cell r="A55" t="str">
            <v>I69</v>
          </cell>
        </row>
        <row r="56">
          <cell r="A56" t="str">
            <v>I70</v>
          </cell>
        </row>
        <row r="57">
          <cell r="A57" t="str">
            <v>I71</v>
          </cell>
        </row>
        <row r="58">
          <cell r="A58" t="str">
            <v>I72</v>
          </cell>
        </row>
        <row r="59">
          <cell r="A59" t="str">
            <v>I73</v>
          </cell>
        </row>
        <row r="60">
          <cell r="A60" t="str">
            <v>I74</v>
          </cell>
        </row>
        <row r="61">
          <cell r="A61" t="str">
            <v>I75</v>
          </cell>
        </row>
        <row r="62">
          <cell r="A62" t="str">
            <v>I76</v>
          </cell>
        </row>
        <row r="63">
          <cell r="A63" t="str">
            <v>I77</v>
          </cell>
        </row>
        <row r="64">
          <cell r="A64" t="str">
            <v>I78</v>
          </cell>
        </row>
        <row r="65">
          <cell r="A65" t="str">
            <v>I79</v>
          </cell>
        </row>
        <row r="66">
          <cell r="A66" t="str">
            <v>I80</v>
          </cell>
        </row>
        <row r="67">
          <cell r="A67" t="str">
            <v>I81</v>
          </cell>
        </row>
        <row r="68">
          <cell r="A68" t="str">
            <v>I82</v>
          </cell>
        </row>
        <row r="69">
          <cell r="A69" t="str">
            <v>I83</v>
          </cell>
        </row>
        <row r="70">
          <cell r="A70" t="str">
            <v>I84</v>
          </cell>
        </row>
        <row r="71">
          <cell r="A71" t="str">
            <v>I85</v>
          </cell>
        </row>
        <row r="72">
          <cell r="A72" t="str">
            <v>I86</v>
          </cell>
        </row>
        <row r="73">
          <cell r="A73" t="str">
            <v>I90</v>
          </cell>
        </row>
        <row r="74">
          <cell r="A74" t="str">
            <v>I91</v>
          </cell>
        </row>
        <row r="75">
          <cell r="A75" t="str">
            <v>I92</v>
          </cell>
        </row>
        <row r="76">
          <cell r="A76" t="str">
            <v>I93</v>
          </cell>
        </row>
        <row r="77">
          <cell r="A77" t="str">
            <v>I94</v>
          </cell>
        </row>
        <row r="78">
          <cell r="A78" t="str">
            <v>I95</v>
          </cell>
        </row>
        <row r="79">
          <cell r="A79" t="str">
            <v>I96</v>
          </cell>
        </row>
        <row r="80">
          <cell r="A80" t="str">
            <v>I97</v>
          </cell>
        </row>
        <row r="81">
          <cell r="A81" t="str">
            <v>I98</v>
          </cell>
        </row>
        <row r="82">
          <cell r="A82" t="str">
            <v>I99</v>
          </cell>
        </row>
        <row r="83">
          <cell r="A83" t="str">
            <v>I100</v>
          </cell>
        </row>
        <row r="84">
          <cell r="A84" t="str">
            <v>I103</v>
          </cell>
        </row>
        <row r="85">
          <cell r="A85" t="str">
            <v>I104</v>
          </cell>
        </row>
        <row r="86">
          <cell r="A86" t="str">
            <v>I105</v>
          </cell>
        </row>
        <row r="87">
          <cell r="A87" t="str">
            <v>I106</v>
          </cell>
        </row>
        <row r="88">
          <cell r="A88" t="str">
            <v>I107</v>
          </cell>
        </row>
        <row r="89">
          <cell r="A89" t="str">
            <v>I108</v>
          </cell>
        </row>
        <row r="90">
          <cell r="A90" t="str">
            <v>I109</v>
          </cell>
        </row>
        <row r="91">
          <cell r="A91" t="str">
            <v>I112</v>
          </cell>
        </row>
        <row r="92">
          <cell r="A92" t="str">
            <v>I113</v>
          </cell>
        </row>
        <row r="93">
          <cell r="A93" t="str">
            <v>I114</v>
          </cell>
        </row>
        <row r="94">
          <cell r="A94" t="str">
            <v>I115</v>
          </cell>
        </row>
        <row r="95">
          <cell r="A95" t="str">
            <v>I116</v>
          </cell>
        </row>
        <row r="96">
          <cell r="A96" t="str">
            <v>I117</v>
          </cell>
        </row>
        <row r="97">
          <cell r="A97" t="str">
            <v>I120</v>
          </cell>
        </row>
        <row r="98">
          <cell r="A98" t="str">
            <v>I121</v>
          </cell>
        </row>
        <row r="99">
          <cell r="A99" t="str">
            <v>I122</v>
          </cell>
        </row>
        <row r="100">
          <cell r="A100" t="str">
            <v>I123</v>
          </cell>
        </row>
        <row r="101">
          <cell r="A101" t="str">
            <v>I124</v>
          </cell>
        </row>
        <row r="102">
          <cell r="A102" t="str">
            <v>I125</v>
          </cell>
        </row>
        <row r="103">
          <cell r="A103" t="str">
            <v>I126</v>
          </cell>
        </row>
        <row r="104">
          <cell r="A104" t="str">
            <v>I127</v>
          </cell>
        </row>
        <row r="105">
          <cell r="A105" t="str">
            <v>I128</v>
          </cell>
        </row>
        <row r="106">
          <cell r="A106" t="str">
            <v>I129</v>
          </cell>
        </row>
        <row r="107">
          <cell r="A107" t="str">
            <v>I130</v>
          </cell>
        </row>
        <row r="108">
          <cell r="A108" t="str">
            <v>I131</v>
          </cell>
        </row>
        <row r="109">
          <cell r="A109" t="str">
            <v>I133</v>
          </cell>
        </row>
        <row r="110">
          <cell r="A110" t="str">
            <v>I134</v>
          </cell>
        </row>
        <row r="111">
          <cell r="A111" t="str">
            <v>I135</v>
          </cell>
        </row>
        <row r="112">
          <cell r="A112" t="str">
            <v>I136</v>
          </cell>
        </row>
        <row r="113">
          <cell r="A113" t="str">
            <v>I137</v>
          </cell>
        </row>
        <row r="114">
          <cell r="A114" t="str">
            <v>I140</v>
          </cell>
        </row>
        <row r="115">
          <cell r="A115" t="str">
            <v>I141</v>
          </cell>
        </row>
        <row r="116">
          <cell r="A116" t="str">
            <v>I142</v>
          </cell>
        </row>
        <row r="117">
          <cell r="A117" t="str">
            <v>I143</v>
          </cell>
        </row>
        <row r="118">
          <cell r="A118" t="str">
            <v>I144</v>
          </cell>
        </row>
        <row r="119">
          <cell r="A119" t="str">
            <v>I146</v>
          </cell>
        </row>
        <row r="120">
          <cell r="A120" t="str">
            <v>I147</v>
          </cell>
        </row>
        <row r="121">
          <cell r="A121" t="str">
            <v>I148</v>
          </cell>
        </row>
        <row r="122">
          <cell r="A122" t="str">
            <v>I150</v>
          </cell>
        </row>
        <row r="123">
          <cell r="A123" t="str">
            <v>I151</v>
          </cell>
        </row>
        <row r="124">
          <cell r="A124" t="str">
            <v>I153</v>
          </cell>
        </row>
        <row r="125">
          <cell r="A125" t="str">
            <v>I154</v>
          </cell>
        </row>
        <row r="126">
          <cell r="A126" t="str">
            <v>I155</v>
          </cell>
        </row>
        <row r="127">
          <cell r="A127" t="str">
            <v>I156</v>
          </cell>
        </row>
        <row r="128">
          <cell r="A128" t="str">
            <v>I157</v>
          </cell>
        </row>
        <row r="129">
          <cell r="A129" t="str">
            <v>I158</v>
          </cell>
        </row>
        <row r="130">
          <cell r="A130" t="str">
            <v>I159</v>
          </cell>
        </row>
        <row r="131">
          <cell r="A131" t="str">
            <v>I161</v>
          </cell>
        </row>
        <row r="132">
          <cell r="A132" t="str">
            <v>I164</v>
          </cell>
        </row>
        <row r="133">
          <cell r="A133" t="str">
            <v>I165</v>
          </cell>
        </row>
        <row r="134">
          <cell r="A134" t="str">
            <v>I166</v>
          </cell>
        </row>
        <row r="135">
          <cell r="A135" t="str">
            <v>I167</v>
          </cell>
        </row>
        <row r="136">
          <cell r="A136" t="str">
            <v>I169</v>
          </cell>
        </row>
        <row r="137">
          <cell r="A137" t="str">
            <v>I170</v>
          </cell>
        </row>
        <row r="138">
          <cell r="A138" t="str">
            <v>I171</v>
          </cell>
        </row>
        <row r="139">
          <cell r="A139" t="str">
            <v>I172</v>
          </cell>
        </row>
        <row r="140">
          <cell r="A140" t="str">
            <v>I173</v>
          </cell>
        </row>
        <row r="141">
          <cell r="A141" t="str">
            <v>I174</v>
          </cell>
        </row>
        <row r="142">
          <cell r="A142" t="str">
            <v>I175</v>
          </cell>
        </row>
        <row r="143">
          <cell r="A143" t="str">
            <v>I176</v>
          </cell>
        </row>
        <row r="144">
          <cell r="A144" t="str">
            <v>I177</v>
          </cell>
        </row>
        <row r="145">
          <cell r="A145" t="str">
            <v>I178</v>
          </cell>
        </row>
        <row r="146">
          <cell r="A146" t="str">
            <v>I179</v>
          </cell>
        </row>
        <row r="147">
          <cell r="A147" t="str">
            <v>I180</v>
          </cell>
        </row>
        <row r="148">
          <cell r="A148" t="str">
            <v>I181</v>
          </cell>
        </row>
        <row r="149">
          <cell r="A149" t="str">
            <v>I182</v>
          </cell>
        </row>
        <row r="150">
          <cell r="A150" t="str">
            <v>I183</v>
          </cell>
        </row>
        <row r="151">
          <cell r="A151" t="str">
            <v>I184</v>
          </cell>
        </row>
        <row r="152">
          <cell r="A152" t="str">
            <v>I185</v>
          </cell>
        </row>
        <row r="153">
          <cell r="A153" t="str">
            <v>I186</v>
          </cell>
        </row>
        <row r="154">
          <cell r="A154" t="str">
            <v>I187</v>
          </cell>
        </row>
        <row r="155">
          <cell r="A155" t="str">
            <v>I188</v>
          </cell>
        </row>
        <row r="156">
          <cell r="A156" t="str">
            <v>I189</v>
          </cell>
        </row>
        <row r="157">
          <cell r="A157" t="str">
            <v>I190</v>
          </cell>
        </row>
        <row r="158">
          <cell r="A158" t="str">
            <v>I191</v>
          </cell>
        </row>
        <row r="159">
          <cell r="A159" t="str">
            <v>I192</v>
          </cell>
        </row>
        <row r="160">
          <cell r="A160" t="str">
            <v>I193</v>
          </cell>
        </row>
        <row r="161">
          <cell r="A161" t="str">
            <v>I194</v>
          </cell>
        </row>
        <row r="162">
          <cell r="A162" t="str">
            <v>I196</v>
          </cell>
        </row>
        <row r="163">
          <cell r="A163" t="str">
            <v>I197</v>
          </cell>
        </row>
        <row r="164">
          <cell r="A164" t="str">
            <v>I200</v>
          </cell>
        </row>
        <row r="165">
          <cell r="A165" t="str">
            <v>I201</v>
          </cell>
        </row>
        <row r="166">
          <cell r="A166" t="str">
            <v>I202</v>
          </cell>
        </row>
        <row r="167">
          <cell r="A167" t="str">
            <v>I203</v>
          </cell>
        </row>
        <row r="168">
          <cell r="A168" t="str">
            <v>I204</v>
          </cell>
        </row>
        <row r="169">
          <cell r="A169" t="str">
            <v>I205</v>
          </cell>
        </row>
        <row r="170">
          <cell r="A170" t="str">
            <v>I207</v>
          </cell>
        </row>
        <row r="171">
          <cell r="A171" t="str">
            <v>I208</v>
          </cell>
        </row>
        <row r="172">
          <cell r="A172" t="str">
            <v>I209</v>
          </cell>
        </row>
        <row r="173">
          <cell r="A173" t="str">
            <v>I210</v>
          </cell>
        </row>
        <row r="174">
          <cell r="A174" t="str">
            <v>I211</v>
          </cell>
        </row>
        <row r="175">
          <cell r="A175" t="str">
            <v>I212</v>
          </cell>
        </row>
        <row r="176">
          <cell r="A176" t="str">
            <v>I214</v>
          </cell>
        </row>
        <row r="177">
          <cell r="A177" t="str">
            <v>I216</v>
          </cell>
        </row>
        <row r="178">
          <cell r="A178" t="str">
            <v>I218</v>
          </cell>
        </row>
        <row r="179">
          <cell r="A179" t="str">
            <v>I220</v>
          </cell>
        </row>
        <row r="180">
          <cell r="A180" t="str">
            <v>I224</v>
          </cell>
        </row>
        <row r="181">
          <cell r="A181" t="str">
            <v>I226</v>
          </cell>
        </row>
        <row r="182">
          <cell r="A182" t="str">
            <v>I228</v>
          </cell>
        </row>
        <row r="183">
          <cell r="A183" t="str">
            <v>I229</v>
          </cell>
        </row>
        <row r="184">
          <cell r="A184" t="str">
            <v>I230</v>
          </cell>
        </row>
        <row r="185">
          <cell r="A185" t="str">
            <v>I231</v>
          </cell>
        </row>
        <row r="186">
          <cell r="A186" t="str">
            <v>I233</v>
          </cell>
        </row>
        <row r="187">
          <cell r="A187" t="str">
            <v>I234</v>
          </cell>
        </row>
        <row r="188">
          <cell r="A188" t="str">
            <v>I236</v>
          </cell>
        </row>
        <row r="189">
          <cell r="A189" t="str">
            <v>I237</v>
          </cell>
        </row>
        <row r="190">
          <cell r="A190" t="str">
            <v>I238</v>
          </cell>
        </row>
        <row r="191">
          <cell r="A191" t="str">
            <v>I239</v>
          </cell>
        </row>
        <row r="192">
          <cell r="A192" t="str">
            <v>I240</v>
          </cell>
        </row>
        <row r="193">
          <cell r="A193" t="str">
            <v>I241</v>
          </cell>
        </row>
        <row r="194">
          <cell r="A194" t="str">
            <v>I243</v>
          </cell>
        </row>
        <row r="195">
          <cell r="A195" t="str">
            <v>I245</v>
          </cell>
        </row>
        <row r="196">
          <cell r="A196" t="str">
            <v>I253</v>
          </cell>
        </row>
        <row r="197">
          <cell r="A197" t="str">
            <v>I254</v>
          </cell>
        </row>
        <row r="198">
          <cell r="A198" t="str">
            <v>I255</v>
          </cell>
        </row>
        <row r="199">
          <cell r="A199" t="str">
            <v>I256</v>
          </cell>
        </row>
        <row r="200">
          <cell r="A200" t="str">
            <v>I257</v>
          </cell>
        </row>
        <row r="201">
          <cell r="A201" t="str">
            <v>I258</v>
          </cell>
        </row>
        <row r="202">
          <cell r="A202" t="str">
            <v>I259</v>
          </cell>
        </row>
        <row r="203">
          <cell r="A203" t="str">
            <v>I260</v>
          </cell>
        </row>
        <row r="204">
          <cell r="A204" t="str">
            <v>I261</v>
          </cell>
        </row>
        <row r="205">
          <cell r="A205" t="str">
            <v>I262</v>
          </cell>
        </row>
        <row r="206">
          <cell r="A206" t="str">
            <v>I263</v>
          </cell>
        </row>
        <row r="207">
          <cell r="A207" t="str">
            <v>I264</v>
          </cell>
        </row>
        <row r="208">
          <cell r="A208" t="str">
            <v>I265</v>
          </cell>
        </row>
        <row r="209">
          <cell r="A209" t="str">
            <v>I266</v>
          </cell>
        </row>
        <row r="210">
          <cell r="A210" t="str">
            <v>I267</v>
          </cell>
        </row>
        <row r="211">
          <cell r="A211" t="str">
            <v>I269</v>
          </cell>
        </row>
        <row r="212">
          <cell r="A212" t="str">
            <v>I270</v>
          </cell>
        </row>
        <row r="213">
          <cell r="A213" t="str">
            <v>I271</v>
          </cell>
        </row>
        <row r="214">
          <cell r="A214" t="str">
            <v>I272</v>
          </cell>
        </row>
        <row r="215">
          <cell r="A215" t="str">
            <v>I273</v>
          </cell>
        </row>
        <row r="216">
          <cell r="A216" t="str">
            <v>I274</v>
          </cell>
        </row>
        <row r="217">
          <cell r="A217" t="str">
            <v>I275</v>
          </cell>
        </row>
        <row r="218">
          <cell r="A218" t="str">
            <v>I276</v>
          </cell>
        </row>
        <row r="219">
          <cell r="A219" t="str">
            <v>I277</v>
          </cell>
        </row>
        <row r="220">
          <cell r="A220" t="str">
            <v>I278</v>
          </cell>
        </row>
        <row r="221">
          <cell r="A221" t="str">
            <v>I279</v>
          </cell>
        </row>
        <row r="222">
          <cell r="A222" t="str">
            <v>I280</v>
          </cell>
        </row>
        <row r="223">
          <cell r="A223" t="str">
            <v>I281</v>
          </cell>
        </row>
        <row r="224">
          <cell r="A224" t="str">
            <v>I282</v>
          </cell>
        </row>
        <row r="225">
          <cell r="A225" t="str">
            <v>I283</v>
          </cell>
        </row>
        <row r="226">
          <cell r="A226" t="str">
            <v>I284</v>
          </cell>
        </row>
        <row r="227">
          <cell r="A227" t="str">
            <v>I285</v>
          </cell>
        </row>
        <row r="228">
          <cell r="A228" t="str">
            <v>I286</v>
          </cell>
        </row>
        <row r="229">
          <cell r="A229" t="str">
            <v>I287</v>
          </cell>
        </row>
        <row r="230">
          <cell r="A230" t="str">
            <v>I288</v>
          </cell>
        </row>
        <row r="231">
          <cell r="A231" t="str">
            <v>I289</v>
          </cell>
        </row>
        <row r="232">
          <cell r="A232" t="str">
            <v>I290</v>
          </cell>
        </row>
        <row r="233">
          <cell r="A233" t="str">
            <v>I291</v>
          </cell>
        </row>
        <row r="234">
          <cell r="A234" t="str">
            <v>I292</v>
          </cell>
        </row>
        <row r="235">
          <cell r="A235" t="str">
            <v>I293</v>
          </cell>
        </row>
        <row r="236">
          <cell r="A236" t="str">
            <v>I295</v>
          </cell>
        </row>
        <row r="237">
          <cell r="A237" t="str">
            <v>I296</v>
          </cell>
        </row>
        <row r="238">
          <cell r="A238" t="str">
            <v>I297</v>
          </cell>
        </row>
        <row r="239">
          <cell r="A239" t="str">
            <v>I298</v>
          </cell>
        </row>
        <row r="240">
          <cell r="A240" t="str">
            <v>I299</v>
          </cell>
        </row>
        <row r="241">
          <cell r="A241" t="str">
            <v>I300</v>
          </cell>
        </row>
        <row r="242">
          <cell r="A242" t="str">
            <v>I301</v>
          </cell>
        </row>
        <row r="243">
          <cell r="A243" t="str">
            <v>I302</v>
          </cell>
        </row>
        <row r="244">
          <cell r="A244" t="str">
            <v>I307</v>
          </cell>
        </row>
        <row r="245">
          <cell r="A245" t="str">
            <v>I308</v>
          </cell>
        </row>
        <row r="246">
          <cell r="A246" t="str">
            <v>I309</v>
          </cell>
        </row>
        <row r="247">
          <cell r="A247" t="str">
            <v>I310</v>
          </cell>
        </row>
        <row r="248">
          <cell r="A248" t="str">
            <v>I311</v>
          </cell>
        </row>
        <row r="249">
          <cell r="A249" t="str">
            <v>I312</v>
          </cell>
        </row>
        <row r="250">
          <cell r="A250" t="str">
            <v>I313</v>
          </cell>
        </row>
        <row r="251">
          <cell r="A251" t="str">
            <v>I314</v>
          </cell>
        </row>
        <row r="252">
          <cell r="A252" t="str">
            <v>I315</v>
          </cell>
        </row>
        <row r="253">
          <cell r="A253" t="str">
            <v>I316</v>
          </cell>
        </row>
        <row r="254">
          <cell r="A254" t="str">
            <v>I317</v>
          </cell>
        </row>
        <row r="255">
          <cell r="A255" t="str">
            <v>I318</v>
          </cell>
        </row>
        <row r="256">
          <cell r="A256" t="str">
            <v>I319</v>
          </cell>
        </row>
        <row r="257">
          <cell r="A257" t="str">
            <v>I320</v>
          </cell>
        </row>
        <row r="258">
          <cell r="A258" t="str">
            <v>I321</v>
          </cell>
        </row>
        <row r="259">
          <cell r="A259" t="str">
            <v>I322</v>
          </cell>
        </row>
        <row r="260">
          <cell r="A260" t="str">
            <v>I323</v>
          </cell>
        </row>
        <row r="261">
          <cell r="A261" t="str">
            <v>I324</v>
          </cell>
        </row>
        <row r="262">
          <cell r="A262" t="str">
            <v>I325</v>
          </cell>
        </row>
        <row r="263">
          <cell r="A263" t="str">
            <v>I326</v>
          </cell>
        </row>
        <row r="264">
          <cell r="A264" t="str">
            <v>I327</v>
          </cell>
        </row>
        <row r="265">
          <cell r="A265" t="str">
            <v>I328</v>
          </cell>
        </row>
        <row r="266">
          <cell r="A266" t="str">
            <v>I329</v>
          </cell>
        </row>
        <row r="267">
          <cell r="A267" t="str">
            <v>I330</v>
          </cell>
        </row>
        <row r="268">
          <cell r="A268" t="str">
            <v>I331</v>
          </cell>
        </row>
        <row r="269">
          <cell r="A269" t="str">
            <v>I334</v>
          </cell>
        </row>
        <row r="270">
          <cell r="A270" t="str">
            <v>I336</v>
          </cell>
        </row>
        <row r="271">
          <cell r="A271" t="str">
            <v>I337</v>
          </cell>
        </row>
        <row r="272">
          <cell r="A272" t="str">
            <v>I338</v>
          </cell>
        </row>
        <row r="273">
          <cell r="A273" t="str">
            <v>I339</v>
          </cell>
        </row>
        <row r="274">
          <cell r="A274" t="str">
            <v>I340</v>
          </cell>
        </row>
        <row r="275">
          <cell r="A275" t="str">
            <v>I341</v>
          </cell>
        </row>
        <row r="276">
          <cell r="A276" t="str">
            <v>I342</v>
          </cell>
        </row>
        <row r="277">
          <cell r="A277" t="str">
            <v>I343</v>
          </cell>
        </row>
        <row r="278">
          <cell r="A278" t="str">
            <v>I344</v>
          </cell>
        </row>
        <row r="279">
          <cell r="A279" t="str">
            <v>I345</v>
          </cell>
        </row>
        <row r="280">
          <cell r="A280" t="str">
            <v>I346</v>
          </cell>
        </row>
        <row r="281">
          <cell r="A281" t="str">
            <v>I348</v>
          </cell>
        </row>
        <row r="282">
          <cell r="A282" t="str">
            <v>I349</v>
          </cell>
        </row>
        <row r="283">
          <cell r="A283" t="str">
            <v>I350</v>
          </cell>
        </row>
        <row r="284">
          <cell r="A284" t="str">
            <v>I351</v>
          </cell>
        </row>
        <row r="285">
          <cell r="A285" t="str">
            <v>I352</v>
          </cell>
        </row>
        <row r="286">
          <cell r="A286" t="str">
            <v>I353</v>
          </cell>
        </row>
        <row r="287">
          <cell r="A287" t="str">
            <v>I354</v>
          </cell>
        </row>
        <row r="288">
          <cell r="A288" t="str">
            <v>I355</v>
          </cell>
        </row>
        <row r="289">
          <cell r="A289" t="str">
            <v>I356</v>
          </cell>
        </row>
        <row r="290">
          <cell r="A290" t="str">
            <v>I357</v>
          </cell>
        </row>
        <row r="291">
          <cell r="A291" t="str">
            <v>I358</v>
          </cell>
        </row>
        <row r="292">
          <cell r="A292" t="str">
            <v>I363</v>
          </cell>
        </row>
        <row r="293">
          <cell r="A293" t="str">
            <v>I366</v>
          </cell>
        </row>
        <row r="294">
          <cell r="A294" t="str">
            <v>I367</v>
          </cell>
        </row>
        <row r="295">
          <cell r="A295" t="str">
            <v>I369</v>
          </cell>
        </row>
        <row r="296">
          <cell r="A296" t="str">
            <v>I372</v>
          </cell>
        </row>
        <row r="297">
          <cell r="A297" t="str">
            <v>I373</v>
          </cell>
        </row>
        <row r="298">
          <cell r="A298" t="str">
            <v>I374</v>
          </cell>
        </row>
        <row r="299">
          <cell r="A299" t="str">
            <v>I375</v>
          </cell>
        </row>
        <row r="300">
          <cell r="A300" t="str">
            <v>I376</v>
          </cell>
        </row>
        <row r="301">
          <cell r="A301" t="str">
            <v>I377</v>
          </cell>
        </row>
        <row r="302">
          <cell r="A302" t="str">
            <v>I378</v>
          </cell>
        </row>
        <row r="303">
          <cell r="A303" t="str">
            <v>I379</v>
          </cell>
        </row>
        <row r="304">
          <cell r="A304" t="str">
            <v>I380</v>
          </cell>
        </row>
        <row r="305">
          <cell r="A305" t="str">
            <v>I381</v>
          </cell>
        </row>
        <row r="306">
          <cell r="A306" t="str">
            <v>I382</v>
          </cell>
        </row>
        <row r="307">
          <cell r="A307" t="str">
            <v>I383</v>
          </cell>
        </row>
        <row r="308">
          <cell r="A308" t="str">
            <v>I385</v>
          </cell>
        </row>
        <row r="309">
          <cell r="A309" t="str">
            <v>I388</v>
          </cell>
        </row>
        <row r="310">
          <cell r="A310" t="str">
            <v>I390</v>
          </cell>
        </row>
        <row r="311">
          <cell r="A311" t="str">
            <v>I391</v>
          </cell>
        </row>
        <row r="312">
          <cell r="A312" t="str">
            <v>I392</v>
          </cell>
        </row>
        <row r="313">
          <cell r="A313" t="str">
            <v>I393</v>
          </cell>
        </row>
        <row r="314">
          <cell r="A314" t="str">
            <v>I394</v>
          </cell>
        </row>
        <row r="315">
          <cell r="A315" t="str">
            <v>I395</v>
          </cell>
        </row>
        <row r="316">
          <cell r="A316" t="str">
            <v>I396</v>
          </cell>
        </row>
        <row r="317">
          <cell r="A317" t="str">
            <v>I397</v>
          </cell>
        </row>
        <row r="318">
          <cell r="A318" t="str">
            <v>I398</v>
          </cell>
        </row>
        <row r="319">
          <cell r="A319" t="str">
            <v>I399</v>
          </cell>
        </row>
        <row r="320">
          <cell r="A320" t="str">
            <v>I400</v>
          </cell>
        </row>
        <row r="321">
          <cell r="A321" t="str">
            <v>I401</v>
          </cell>
        </row>
        <row r="322">
          <cell r="A322" t="str">
            <v>I402</v>
          </cell>
        </row>
        <row r="323">
          <cell r="A323" t="str">
            <v>I403</v>
          </cell>
        </row>
        <row r="324">
          <cell r="A324" t="str">
            <v>I404</v>
          </cell>
        </row>
        <row r="325">
          <cell r="A325" t="str">
            <v>I405</v>
          </cell>
        </row>
        <row r="326">
          <cell r="A326" t="str">
            <v>I406</v>
          </cell>
        </row>
        <row r="327">
          <cell r="A327" t="str">
            <v>I407</v>
          </cell>
        </row>
        <row r="328">
          <cell r="A328" t="str">
            <v>I408</v>
          </cell>
        </row>
        <row r="329">
          <cell r="A329" t="str">
            <v>I409</v>
          </cell>
        </row>
        <row r="330">
          <cell r="A330" t="str">
            <v>I411</v>
          </cell>
        </row>
        <row r="331">
          <cell r="A331" t="str">
            <v>I413</v>
          </cell>
        </row>
        <row r="332">
          <cell r="A332" t="str">
            <v>I414</v>
          </cell>
        </row>
        <row r="333">
          <cell r="A333" t="str">
            <v>I416</v>
          </cell>
        </row>
        <row r="334">
          <cell r="A334" t="str">
            <v>I417</v>
          </cell>
        </row>
        <row r="335">
          <cell r="A335" t="str">
            <v>I418</v>
          </cell>
        </row>
        <row r="336">
          <cell r="A336" t="str">
            <v>I420</v>
          </cell>
        </row>
        <row r="337">
          <cell r="A337" t="str">
            <v>I421</v>
          </cell>
        </row>
        <row r="338">
          <cell r="A338" t="str">
            <v>I422</v>
          </cell>
        </row>
        <row r="339">
          <cell r="A339" t="str">
            <v>I423</v>
          </cell>
        </row>
        <row r="340">
          <cell r="A340" t="str">
            <v>I424</v>
          </cell>
        </row>
        <row r="341">
          <cell r="A341" t="str">
            <v>I425</v>
          </cell>
        </row>
        <row r="342">
          <cell r="A342" t="str">
            <v>I426</v>
          </cell>
        </row>
        <row r="343">
          <cell r="A343" t="str">
            <v>I427</v>
          </cell>
        </row>
        <row r="344">
          <cell r="A344" t="str">
            <v>I428</v>
          </cell>
        </row>
        <row r="345">
          <cell r="A345" t="str">
            <v>I429</v>
          </cell>
        </row>
        <row r="346">
          <cell r="A346" t="str">
            <v>I430</v>
          </cell>
        </row>
        <row r="347">
          <cell r="A347" t="str">
            <v>I431</v>
          </cell>
        </row>
        <row r="348">
          <cell r="A348" t="str">
            <v>I432</v>
          </cell>
        </row>
        <row r="349">
          <cell r="A349" t="str">
            <v>I433</v>
          </cell>
        </row>
        <row r="350">
          <cell r="A350" t="str">
            <v>I434</v>
          </cell>
        </row>
        <row r="351">
          <cell r="A351" t="str">
            <v>I435</v>
          </cell>
        </row>
        <row r="352">
          <cell r="A352" t="str">
            <v>I437</v>
          </cell>
        </row>
        <row r="353">
          <cell r="A353" t="str">
            <v>I438</v>
          </cell>
        </row>
        <row r="354">
          <cell r="A354" t="str">
            <v>I439</v>
          </cell>
        </row>
        <row r="355">
          <cell r="A355" t="str">
            <v>I440</v>
          </cell>
        </row>
        <row r="356">
          <cell r="A356" t="str">
            <v>I441</v>
          </cell>
        </row>
        <row r="357">
          <cell r="A357" t="str">
            <v>I442</v>
          </cell>
        </row>
        <row r="358">
          <cell r="A358" t="str">
            <v>I443</v>
          </cell>
        </row>
        <row r="359">
          <cell r="A359" t="str">
            <v>I444</v>
          </cell>
        </row>
        <row r="360">
          <cell r="A360" t="str">
            <v>I445</v>
          </cell>
        </row>
        <row r="361">
          <cell r="A361" t="str">
            <v>I446</v>
          </cell>
        </row>
        <row r="362">
          <cell r="A362" t="str">
            <v>I447</v>
          </cell>
        </row>
        <row r="363">
          <cell r="A363" t="str">
            <v>I448</v>
          </cell>
        </row>
        <row r="364">
          <cell r="A364" t="str">
            <v>I449</v>
          </cell>
        </row>
        <row r="365">
          <cell r="A365" t="str">
            <v>I450</v>
          </cell>
        </row>
        <row r="366">
          <cell r="A366" t="str">
            <v>I451</v>
          </cell>
        </row>
        <row r="367">
          <cell r="A367" t="str">
            <v>I452</v>
          </cell>
        </row>
        <row r="368">
          <cell r="A368" t="str">
            <v>I453</v>
          </cell>
        </row>
        <row r="369">
          <cell r="A369" t="str">
            <v>I454</v>
          </cell>
        </row>
        <row r="370">
          <cell r="A370" t="str">
            <v>I455</v>
          </cell>
        </row>
        <row r="371">
          <cell r="A371" t="str">
            <v>I456</v>
          </cell>
        </row>
        <row r="372">
          <cell r="A372" t="str">
            <v>I457</v>
          </cell>
        </row>
        <row r="373">
          <cell r="A373" t="str">
            <v>I458</v>
          </cell>
        </row>
        <row r="374">
          <cell r="A374" t="str">
            <v>I459</v>
          </cell>
        </row>
        <row r="375">
          <cell r="A375" t="str">
            <v>I461</v>
          </cell>
        </row>
        <row r="376">
          <cell r="A376" t="str">
            <v>I463</v>
          </cell>
        </row>
        <row r="377">
          <cell r="A377" t="str">
            <v>I464</v>
          </cell>
        </row>
        <row r="378">
          <cell r="A378" t="str">
            <v>I465</v>
          </cell>
        </row>
        <row r="379">
          <cell r="A379" t="str">
            <v>I466</v>
          </cell>
        </row>
        <row r="380">
          <cell r="A380" t="str">
            <v>I467</v>
          </cell>
        </row>
        <row r="381">
          <cell r="A381" t="str">
            <v>I468</v>
          </cell>
        </row>
        <row r="382">
          <cell r="A382" t="str">
            <v>I469</v>
          </cell>
        </row>
        <row r="383">
          <cell r="A383" t="str">
            <v>I470</v>
          </cell>
        </row>
        <row r="384">
          <cell r="A384" t="str">
            <v>I471</v>
          </cell>
        </row>
        <row r="385">
          <cell r="A385" t="str">
            <v>I472</v>
          </cell>
        </row>
        <row r="386">
          <cell r="A386" t="str">
            <v>I473</v>
          </cell>
        </row>
        <row r="387">
          <cell r="A387" t="str">
            <v>I474</v>
          </cell>
        </row>
        <row r="388">
          <cell r="A388" t="str">
            <v>I475</v>
          </cell>
        </row>
        <row r="389">
          <cell r="A389" t="str">
            <v>I476</v>
          </cell>
        </row>
        <row r="390">
          <cell r="A390" t="str">
            <v>I478</v>
          </cell>
        </row>
        <row r="391">
          <cell r="A391" t="str">
            <v>I479</v>
          </cell>
        </row>
        <row r="392">
          <cell r="A392" t="str">
            <v>I480</v>
          </cell>
        </row>
        <row r="393">
          <cell r="A393" t="str">
            <v>I481</v>
          </cell>
        </row>
        <row r="394">
          <cell r="A394" t="str">
            <v>I482</v>
          </cell>
        </row>
        <row r="395">
          <cell r="A395" t="str">
            <v>I483</v>
          </cell>
        </row>
        <row r="396">
          <cell r="A396" t="str">
            <v>I484</v>
          </cell>
        </row>
        <row r="397">
          <cell r="A397" t="str">
            <v>I485</v>
          </cell>
        </row>
        <row r="398">
          <cell r="A398" t="str">
            <v>I486</v>
          </cell>
        </row>
        <row r="399">
          <cell r="A399" t="str">
            <v>I487</v>
          </cell>
        </row>
        <row r="400">
          <cell r="A400" t="str">
            <v>I488</v>
          </cell>
        </row>
        <row r="401">
          <cell r="A401" t="str">
            <v>I489</v>
          </cell>
        </row>
        <row r="402">
          <cell r="A402" t="str">
            <v>I491</v>
          </cell>
        </row>
        <row r="403">
          <cell r="A403" t="str">
            <v>I492</v>
          </cell>
        </row>
        <row r="404">
          <cell r="A404" t="str">
            <v>I493</v>
          </cell>
        </row>
        <row r="405">
          <cell r="A405" t="str">
            <v>I494</v>
          </cell>
        </row>
        <row r="406">
          <cell r="A406" t="str">
            <v>I495</v>
          </cell>
        </row>
        <row r="407">
          <cell r="A407" t="str">
            <v>I497</v>
          </cell>
        </row>
        <row r="408">
          <cell r="A408" t="str">
            <v>I498</v>
          </cell>
        </row>
        <row r="409">
          <cell r="A409" t="str">
            <v>I499</v>
          </cell>
        </row>
        <row r="410">
          <cell r="A410" t="str">
            <v>I500</v>
          </cell>
        </row>
        <row r="411">
          <cell r="A411" t="str">
            <v>I501</v>
          </cell>
        </row>
        <row r="412">
          <cell r="A412" t="str">
            <v>I502</v>
          </cell>
        </row>
        <row r="413">
          <cell r="A413" t="str">
            <v>I503</v>
          </cell>
        </row>
        <row r="414">
          <cell r="A414" t="str">
            <v>I504</v>
          </cell>
        </row>
        <row r="415">
          <cell r="A415" t="str">
            <v>I505</v>
          </cell>
        </row>
        <row r="416">
          <cell r="A416" t="str">
            <v>I506</v>
          </cell>
        </row>
        <row r="417">
          <cell r="A417" t="str">
            <v>I507</v>
          </cell>
        </row>
        <row r="418">
          <cell r="A418" t="str">
            <v>I508</v>
          </cell>
        </row>
        <row r="419">
          <cell r="A419" t="str">
            <v>I509</v>
          </cell>
        </row>
        <row r="420">
          <cell r="A420" t="str">
            <v>I510</v>
          </cell>
        </row>
        <row r="421">
          <cell r="A421" t="str">
            <v>I511</v>
          </cell>
        </row>
        <row r="422">
          <cell r="A422" t="str">
            <v>I512</v>
          </cell>
        </row>
        <row r="423">
          <cell r="A423" t="str">
            <v>I513</v>
          </cell>
        </row>
        <row r="424">
          <cell r="A424" t="str">
            <v>I515</v>
          </cell>
        </row>
        <row r="425">
          <cell r="A425" t="str">
            <v>I516</v>
          </cell>
        </row>
        <row r="426">
          <cell r="A426" t="str">
            <v>I517</v>
          </cell>
        </row>
        <row r="427">
          <cell r="A427" t="str">
            <v>I518</v>
          </cell>
        </row>
        <row r="428">
          <cell r="A428" t="str">
            <v>I519</v>
          </cell>
        </row>
        <row r="429">
          <cell r="A429" t="str">
            <v>I521</v>
          </cell>
        </row>
        <row r="430">
          <cell r="A430" t="str">
            <v>I523</v>
          </cell>
        </row>
        <row r="431">
          <cell r="A431" t="str">
            <v>I524</v>
          </cell>
        </row>
        <row r="432">
          <cell r="A432" t="str">
            <v>I525</v>
          </cell>
        </row>
        <row r="433">
          <cell r="A433" t="str">
            <v>I526</v>
          </cell>
        </row>
        <row r="434">
          <cell r="A434" t="str">
            <v>I527</v>
          </cell>
        </row>
        <row r="435">
          <cell r="A435" t="str">
            <v>I528</v>
          </cell>
        </row>
        <row r="436">
          <cell r="A436" t="str">
            <v>I529</v>
          </cell>
        </row>
        <row r="437">
          <cell r="A437" t="str">
            <v>I530</v>
          </cell>
        </row>
        <row r="438">
          <cell r="A438" t="str">
            <v>I531</v>
          </cell>
        </row>
        <row r="439">
          <cell r="A439" t="str">
            <v>I532</v>
          </cell>
        </row>
        <row r="440">
          <cell r="A440" t="str">
            <v>I533</v>
          </cell>
        </row>
        <row r="441">
          <cell r="A441" t="str">
            <v>I534</v>
          </cell>
        </row>
        <row r="442">
          <cell r="A442" t="str">
            <v>I535</v>
          </cell>
        </row>
        <row r="443">
          <cell r="A443" t="str">
            <v>I536</v>
          </cell>
        </row>
        <row r="444">
          <cell r="A444" t="str">
            <v>I539</v>
          </cell>
        </row>
        <row r="445">
          <cell r="A445" t="str">
            <v>I540</v>
          </cell>
        </row>
        <row r="446">
          <cell r="A446" t="str">
            <v>I541</v>
          </cell>
        </row>
        <row r="447">
          <cell r="A447" t="str">
            <v>I542</v>
          </cell>
        </row>
        <row r="448">
          <cell r="A448" t="str">
            <v>I543</v>
          </cell>
        </row>
        <row r="449">
          <cell r="A449" t="str">
            <v>I544</v>
          </cell>
        </row>
        <row r="450">
          <cell r="A450" t="str">
            <v>I545</v>
          </cell>
        </row>
        <row r="451">
          <cell r="A451" t="str">
            <v>I546</v>
          </cell>
        </row>
        <row r="452">
          <cell r="A452" t="str">
            <v>I547</v>
          </cell>
        </row>
        <row r="453">
          <cell r="A453" t="str">
            <v>I548</v>
          </cell>
        </row>
        <row r="454">
          <cell r="A454" t="str">
            <v>I549</v>
          </cell>
        </row>
        <row r="455">
          <cell r="A455" t="str">
            <v>I550</v>
          </cell>
        </row>
        <row r="456">
          <cell r="A456" t="str">
            <v>I551</v>
          </cell>
        </row>
        <row r="457">
          <cell r="A457" t="str">
            <v>I553</v>
          </cell>
        </row>
        <row r="458">
          <cell r="A458" t="str">
            <v>I554</v>
          </cell>
        </row>
        <row r="459">
          <cell r="A459" t="str">
            <v>I555</v>
          </cell>
        </row>
        <row r="460">
          <cell r="A460" t="str">
            <v>I556</v>
          </cell>
        </row>
        <row r="461">
          <cell r="A461" t="str">
            <v>I557</v>
          </cell>
        </row>
        <row r="462">
          <cell r="A462" t="str">
            <v>I558</v>
          </cell>
        </row>
        <row r="463">
          <cell r="A463" t="str">
            <v>I559</v>
          </cell>
        </row>
        <row r="464">
          <cell r="A464" t="str">
            <v>I561</v>
          </cell>
        </row>
        <row r="465">
          <cell r="A465" t="str">
            <v>I562</v>
          </cell>
        </row>
        <row r="466">
          <cell r="A466" t="str">
            <v>I563</v>
          </cell>
        </row>
        <row r="467">
          <cell r="A467" t="str">
            <v>I564</v>
          </cell>
        </row>
        <row r="468">
          <cell r="A468" t="str">
            <v>I565</v>
          </cell>
        </row>
        <row r="469">
          <cell r="A469" t="str">
            <v>I566</v>
          </cell>
        </row>
        <row r="470">
          <cell r="A470" t="str">
            <v>I567</v>
          </cell>
        </row>
        <row r="471">
          <cell r="A471" t="str">
            <v>I568</v>
          </cell>
        </row>
        <row r="472">
          <cell r="A472" t="str">
            <v>I569</v>
          </cell>
        </row>
        <row r="473">
          <cell r="A473" t="str">
            <v>I571</v>
          </cell>
        </row>
        <row r="474">
          <cell r="A474" t="str">
            <v>I574</v>
          </cell>
        </row>
        <row r="475">
          <cell r="A475" t="str">
            <v>I575</v>
          </cell>
        </row>
        <row r="476">
          <cell r="A476" t="str">
            <v>I576</v>
          </cell>
        </row>
        <row r="477">
          <cell r="A477" t="str">
            <v>I577</v>
          </cell>
        </row>
        <row r="478">
          <cell r="A478" t="str">
            <v>I578</v>
          </cell>
        </row>
        <row r="479">
          <cell r="A479" t="str">
            <v>I579</v>
          </cell>
        </row>
        <row r="480">
          <cell r="A480" t="str">
            <v>I580</v>
          </cell>
        </row>
        <row r="481">
          <cell r="A481" t="str">
            <v>I581</v>
          </cell>
        </row>
        <row r="482">
          <cell r="A482" t="str">
            <v>I583</v>
          </cell>
        </row>
        <row r="483">
          <cell r="A483" t="str">
            <v>I584</v>
          </cell>
        </row>
        <row r="484">
          <cell r="A484" t="str">
            <v>I588</v>
          </cell>
        </row>
        <row r="485">
          <cell r="A485" t="str">
            <v>I591</v>
          </cell>
        </row>
        <row r="486">
          <cell r="A486" t="str">
            <v>I592</v>
          </cell>
        </row>
        <row r="487">
          <cell r="A487" t="str">
            <v>I593</v>
          </cell>
        </row>
        <row r="488">
          <cell r="A488" t="str">
            <v>I594</v>
          </cell>
        </row>
        <row r="489">
          <cell r="A489" t="str">
            <v>I596</v>
          </cell>
        </row>
        <row r="490">
          <cell r="A490" t="str">
            <v>I597</v>
          </cell>
        </row>
        <row r="491">
          <cell r="A491" t="str">
            <v>I598</v>
          </cell>
        </row>
        <row r="492">
          <cell r="A492" t="str">
            <v>I600</v>
          </cell>
        </row>
        <row r="493">
          <cell r="A493" t="str">
            <v>I601</v>
          </cell>
        </row>
        <row r="494">
          <cell r="A494" t="str">
            <v>I602</v>
          </cell>
        </row>
        <row r="495">
          <cell r="A495" t="str">
            <v>I603</v>
          </cell>
        </row>
        <row r="496">
          <cell r="A496" t="str">
            <v>I604</v>
          </cell>
        </row>
        <row r="497">
          <cell r="A497" t="str">
            <v>I609</v>
          </cell>
        </row>
        <row r="498">
          <cell r="A498" t="str">
            <v>I610</v>
          </cell>
        </row>
        <row r="499">
          <cell r="A499" t="str">
            <v>I611</v>
          </cell>
        </row>
        <row r="500">
          <cell r="A500" t="str">
            <v>I612</v>
          </cell>
        </row>
        <row r="501">
          <cell r="A501" t="str">
            <v>I613</v>
          </cell>
        </row>
        <row r="502">
          <cell r="A502" t="str">
            <v>I614</v>
          </cell>
        </row>
        <row r="503">
          <cell r="A503" t="str">
            <v>I615</v>
          </cell>
        </row>
        <row r="504">
          <cell r="A504" t="str">
            <v>I616</v>
          </cell>
        </row>
        <row r="505">
          <cell r="A505" t="str">
            <v>I617</v>
          </cell>
        </row>
        <row r="506">
          <cell r="A506" t="str">
            <v>I618</v>
          </cell>
        </row>
        <row r="507">
          <cell r="A507" t="str">
            <v>I619</v>
          </cell>
        </row>
        <row r="508">
          <cell r="A508" t="str">
            <v>I621</v>
          </cell>
        </row>
        <row r="509">
          <cell r="A509" t="str">
            <v>I622</v>
          </cell>
        </row>
        <row r="510">
          <cell r="A510" t="str">
            <v>I623</v>
          </cell>
        </row>
        <row r="511">
          <cell r="A511" t="str">
            <v>I624</v>
          </cell>
        </row>
        <row r="512">
          <cell r="A512" t="str">
            <v>I625</v>
          </cell>
        </row>
        <row r="513">
          <cell r="A513" t="str">
            <v>I626</v>
          </cell>
        </row>
        <row r="514">
          <cell r="A514" t="str">
            <v>I627</v>
          </cell>
        </row>
        <row r="515">
          <cell r="A515" t="str">
            <v>I628</v>
          </cell>
        </row>
        <row r="516">
          <cell r="A516" t="str">
            <v>I629</v>
          </cell>
        </row>
        <row r="517">
          <cell r="A517" t="str">
            <v>I631</v>
          </cell>
        </row>
        <row r="518">
          <cell r="A518" t="str">
            <v>I632</v>
          </cell>
        </row>
        <row r="519">
          <cell r="A519" t="str">
            <v>I633</v>
          </cell>
        </row>
        <row r="520">
          <cell r="A520" t="str">
            <v>I634</v>
          </cell>
        </row>
        <row r="521">
          <cell r="A521" t="str">
            <v>I635</v>
          </cell>
        </row>
        <row r="522">
          <cell r="A522" t="str">
            <v>I636</v>
          </cell>
        </row>
        <row r="523">
          <cell r="A523" t="str">
            <v>I637</v>
          </cell>
        </row>
        <row r="524">
          <cell r="A524" t="str">
            <v>I638</v>
          </cell>
        </row>
        <row r="525">
          <cell r="A525" t="str">
            <v>I641</v>
          </cell>
        </row>
        <row r="526">
          <cell r="A526" t="str">
            <v>I646</v>
          </cell>
        </row>
        <row r="527">
          <cell r="A527" t="str">
            <v>I647</v>
          </cell>
        </row>
        <row r="528">
          <cell r="A528" t="str">
            <v>I648</v>
          </cell>
        </row>
        <row r="529">
          <cell r="A529" t="str">
            <v>I649</v>
          </cell>
        </row>
        <row r="530">
          <cell r="A530" t="str">
            <v>I650</v>
          </cell>
        </row>
        <row r="531">
          <cell r="A531" t="str">
            <v>I652</v>
          </cell>
        </row>
        <row r="532">
          <cell r="A532" t="str">
            <v>I659</v>
          </cell>
        </row>
        <row r="533">
          <cell r="A533" t="str">
            <v>I660</v>
          </cell>
        </row>
        <row r="534">
          <cell r="A534" t="str">
            <v>I661</v>
          </cell>
        </row>
        <row r="535">
          <cell r="A535" t="str">
            <v>I662</v>
          </cell>
        </row>
        <row r="536">
          <cell r="A536" t="str">
            <v>I663</v>
          </cell>
        </row>
        <row r="537">
          <cell r="A537" t="str">
            <v>I664</v>
          </cell>
        </row>
        <row r="538">
          <cell r="A538" t="str">
            <v>I665</v>
          </cell>
        </row>
        <row r="539">
          <cell r="A539" t="str">
            <v>I666</v>
          </cell>
        </row>
        <row r="540">
          <cell r="A540" t="str">
            <v>I668</v>
          </cell>
        </row>
        <row r="541">
          <cell r="A541" t="str">
            <v>I669</v>
          </cell>
        </row>
        <row r="542">
          <cell r="A542" t="str">
            <v>I670</v>
          </cell>
        </row>
        <row r="543">
          <cell r="A543" t="str">
            <v>I671</v>
          </cell>
        </row>
        <row r="544">
          <cell r="A544" t="str">
            <v>I672</v>
          </cell>
        </row>
        <row r="545">
          <cell r="A545" t="str">
            <v>I673</v>
          </cell>
        </row>
        <row r="546">
          <cell r="A546" t="str">
            <v>I674</v>
          </cell>
        </row>
        <row r="547">
          <cell r="A547" t="str">
            <v>I676</v>
          </cell>
        </row>
        <row r="548">
          <cell r="A548" t="str">
            <v>I677</v>
          </cell>
        </row>
        <row r="549">
          <cell r="A549" t="str">
            <v>I679</v>
          </cell>
        </row>
        <row r="550">
          <cell r="A550" t="str">
            <v>I680</v>
          </cell>
        </row>
        <row r="551">
          <cell r="A551" t="str">
            <v>I681</v>
          </cell>
        </row>
        <row r="552">
          <cell r="A552" t="str">
            <v>I682</v>
          </cell>
        </row>
        <row r="553">
          <cell r="A553" t="str">
            <v>I683</v>
          </cell>
        </row>
        <row r="554">
          <cell r="A554" t="str">
            <v>I684</v>
          </cell>
        </row>
        <row r="555">
          <cell r="A555" t="str">
            <v>I685</v>
          </cell>
        </row>
        <row r="556">
          <cell r="A556" t="str">
            <v>I686</v>
          </cell>
        </row>
        <row r="557">
          <cell r="A557" t="str">
            <v>I687</v>
          </cell>
        </row>
        <row r="558">
          <cell r="A558" t="str">
            <v>I688</v>
          </cell>
        </row>
        <row r="559">
          <cell r="A559" t="str">
            <v>I689</v>
          </cell>
        </row>
        <row r="560">
          <cell r="A560" t="str">
            <v>I691</v>
          </cell>
        </row>
        <row r="561">
          <cell r="A561" t="str">
            <v>I695</v>
          </cell>
        </row>
        <row r="562">
          <cell r="A562" t="str">
            <v>I696</v>
          </cell>
        </row>
        <row r="563">
          <cell r="A563" t="str">
            <v>I697</v>
          </cell>
        </row>
        <row r="564">
          <cell r="A564" t="str">
            <v>I698</v>
          </cell>
        </row>
        <row r="565">
          <cell r="A565" t="str">
            <v>I699</v>
          </cell>
        </row>
        <row r="566">
          <cell r="A566" t="str">
            <v>I700</v>
          </cell>
        </row>
        <row r="567">
          <cell r="A567" t="str">
            <v>I701</v>
          </cell>
        </row>
        <row r="568">
          <cell r="A568" t="str">
            <v>I702</v>
          </cell>
        </row>
        <row r="569">
          <cell r="A569" t="str">
            <v>I703</v>
          </cell>
        </row>
        <row r="570">
          <cell r="A570" t="str">
            <v>I704</v>
          </cell>
        </row>
        <row r="571">
          <cell r="A571" t="str">
            <v>I705</v>
          </cell>
        </row>
        <row r="572">
          <cell r="A572" t="str">
            <v>I706</v>
          </cell>
        </row>
        <row r="573">
          <cell r="A573" t="str">
            <v>I707</v>
          </cell>
        </row>
        <row r="574">
          <cell r="A574" t="str">
            <v>I708</v>
          </cell>
        </row>
        <row r="575">
          <cell r="A575" t="str">
            <v>I709</v>
          </cell>
        </row>
        <row r="576">
          <cell r="A576" t="str">
            <v>I710</v>
          </cell>
        </row>
        <row r="577">
          <cell r="A577" t="str">
            <v>I711</v>
          </cell>
        </row>
        <row r="578">
          <cell r="A578" t="str">
            <v>I712</v>
          </cell>
        </row>
        <row r="579">
          <cell r="A579" t="str">
            <v>I713</v>
          </cell>
        </row>
        <row r="580">
          <cell r="A580" t="str">
            <v>I714</v>
          </cell>
        </row>
        <row r="581">
          <cell r="A581" t="str">
            <v>I715</v>
          </cell>
        </row>
        <row r="582">
          <cell r="A582" t="str">
            <v>I716</v>
          </cell>
        </row>
        <row r="583">
          <cell r="A583" t="str">
            <v>I717</v>
          </cell>
        </row>
        <row r="584">
          <cell r="A584" t="str">
            <v>I718</v>
          </cell>
        </row>
        <row r="585">
          <cell r="A585" t="str">
            <v>I719</v>
          </cell>
        </row>
        <row r="586">
          <cell r="A586" t="str">
            <v>I720</v>
          </cell>
        </row>
        <row r="587">
          <cell r="A587" t="str">
            <v>I721</v>
          </cell>
        </row>
        <row r="588">
          <cell r="A588" t="str">
            <v>I722</v>
          </cell>
        </row>
        <row r="589">
          <cell r="A589" t="str">
            <v>I723</v>
          </cell>
        </row>
        <row r="590">
          <cell r="A590" t="str">
            <v>I724</v>
          </cell>
        </row>
        <row r="591">
          <cell r="A591" t="str">
            <v>I725</v>
          </cell>
        </row>
        <row r="592">
          <cell r="A592" t="str">
            <v>I726</v>
          </cell>
        </row>
        <row r="593">
          <cell r="A593" t="str">
            <v>I727</v>
          </cell>
        </row>
        <row r="594">
          <cell r="A594" t="str">
            <v>I728</v>
          </cell>
        </row>
        <row r="595">
          <cell r="A595" t="str">
            <v>I729</v>
          </cell>
        </row>
        <row r="596">
          <cell r="A596" t="str">
            <v>I730</v>
          </cell>
        </row>
        <row r="597">
          <cell r="A597" t="str">
            <v>I731</v>
          </cell>
        </row>
        <row r="598">
          <cell r="A598" t="str">
            <v>I733</v>
          </cell>
        </row>
        <row r="599">
          <cell r="A599" t="str">
            <v>I734</v>
          </cell>
        </row>
        <row r="600">
          <cell r="A600" t="str">
            <v>I735</v>
          </cell>
        </row>
        <row r="601">
          <cell r="A601" t="str">
            <v>I736</v>
          </cell>
        </row>
        <row r="602">
          <cell r="A602" t="str">
            <v>I737</v>
          </cell>
        </row>
        <row r="603">
          <cell r="A603" t="str">
            <v>I738</v>
          </cell>
        </row>
        <row r="604">
          <cell r="A604" t="str">
            <v>I739</v>
          </cell>
        </row>
        <row r="605">
          <cell r="A605" t="str">
            <v>I740</v>
          </cell>
        </row>
        <row r="606">
          <cell r="A606" t="str">
            <v>I741</v>
          </cell>
        </row>
        <row r="607">
          <cell r="A607" t="str">
            <v>I742</v>
          </cell>
        </row>
        <row r="608">
          <cell r="A608" t="str">
            <v>I743</v>
          </cell>
        </row>
        <row r="609">
          <cell r="A609" t="str">
            <v>I744</v>
          </cell>
        </row>
        <row r="610">
          <cell r="A610" t="str">
            <v>I745</v>
          </cell>
        </row>
        <row r="611">
          <cell r="A611" t="str">
            <v>I746</v>
          </cell>
        </row>
        <row r="612">
          <cell r="A612" t="str">
            <v>I747</v>
          </cell>
        </row>
        <row r="613">
          <cell r="A613" t="str">
            <v>I748</v>
          </cell>
        </row>
        <row r="614">
          <cell r="A614" t="str">
            <v>I749</v>
          </cell>
        </row>
        <row r="615">
          <cell r="A615" t="str">
            <v>I750</v>
          </cell>
        </row>
        <row r="616">
          <cell r="A616" t="str">
            <v>I751</v>
          </cell>
        </row>
        <row r="617">
          <cell r="A617" t="str">
            <v>I752</v>
          </cell>
        </row>
        <row r="618">
          <cell r="A618" t="str">
            <v>I753</v>
          </cell>
        </row>
        <row r="619">
          <cell r="A619" t="str">
            <v>I754</v>
          </cell>
        </row>
        <row r="620">
          <cell r="A620" t="str">
            <v>I755</v>
          </cell>
        </row>
        <row r="621">
          <cell r="A621" t="str">
            <v>I756</v>
          </cell>
        </row>
        <row r="622">
          <cell r="A622" t="str">
            <v>I757</v>
          </cell>
        </row>
        <row r="623">
          <cell r="A623" t="str">
            <v>I758</v>
          </cell>
        </row>
        <row r="624">
          <cell r="A624" t="str">
            <v>I759</v>
          </cell>
        </row>
        <row r="625">
          <cell r="A625" t="str">
            <v>I760</v>
          </cell>
        </row>
        <row r="626">
          <cell r="A626" t="str">
            <v>I761</v>
          </cell>
        </row>
        <row r="627">
          <cell r="A627" t="str">
            <v>I762</v>
          </cell>
        </row>
        <row r="628">
          <cell r="A628" t="str">
            <v>I763</v>
          </cell>
        </row>
        <row r="629">
          <cell r="A629" t="str">
            <v>I764</v>
          </cell>
        </row>
        <row r="630">
          <cell r="A630" t="str">
            <v>I765</v>
          </cell>
        </row>
        <row r="631">
          <cell r="A631" t="str">
            <v>I766</v>
          </cell>
        </row>
        <row r="632">
          <cell r="A632" t="str">
            <v>I767</v>
          </cell>
        </row>
        <row r="633">
          <cell r="A633" t="str">
            <v>I768</v>
          </cell>
        </row>
        <row r="634">
          <cell r="A634" t="str">
            <v>I769</v>
          </cell>
        </row>
        <row r="635">
          <cell r="A635" t="str">
            <v>I780</v>
          </cell>
        </row>
        <row r="636">
          <cell r="A636" t="str">
            <v>I781</v>
          </cell>
        </row>
        <row r="637">
          <cell r="A637" t="str">
            <v>I782</v>
          </cell>
        </row>
        <row r="638">
          <cell r="A638" t="str">
            <v>I783</v>
          </cell>
        </row>
        <row r="639">
          <cell r="A639" t="str">
            <v>I784</v>
          </cell>
        </row>
        <row r="640">
          <cell r="A640" t="str">
            <v>I785</v>
          </cell>
        </row>
        <row r="641">
          <cell r="A641" t="str">
            <v>I786</v>
          </cell>
        </row>
        <row r="642">
          <cell r="A642" t="str">
            <v>I787</v>
          </cell>
        </row>
        <row r="643">
          <cell r="A643" t="str">
            <v>I788</v>
          </cell>
        </row>
        <row r="644">
          <cell r="A644" t="str">
            <v>I789</v>
          </cell>
        </row>
        <row r="645">
          <cell r="A645" t="str">
            <v>I790</v>
          </cell>
        </row>
        <row r="646">
          <cell r="A646" t="str">
            <v>I791</v>
          </cell>
        </row>
        <row r="647">
          <cell r="A647" t="str">
            <v>I792</v>
          </cell>
        </row>
        <row r="648">
          <cell r="A648" t="str">
            <v>I793</v>
          </cell>
        </row>
        <row r="649">
          <cell r="A649" t="str">
            <v>I794</v>
          </cell>
        </row>
        <row r="650">
          <cell r="A650" t="str">
            <v>I795</v>
          </cell>
        </row>
        <row r="651">
          <cell r="A651" t="str">
            <v>I796</v>
          </cell>
        </row>
        <row r="652">
          <cell r="A652" t="str">
            <v>I797</v>
          </cell>
        </row>
        <row r="653">
          <cell r="A653" t="str">
            <v>I798</v>
          </cell>
        </row>
        <row r="654">
          <cell r="A654" t="str">
            <v>I799</v>
          </cell>
        </row>
        <row r="655">
          <cell r="A655" t="str">
            <v>I800</v>
          </cell>
        </row>
        <row r="656">
          <cell r="A656" t="str">
            <v>I801</v>
          </cell>
        </row>
        <row r="657">
          <cell r="A657" t="str">
            <v>I802</v>
          </cell>
        </row>
        <row r="658">
          <cell r="A658" t="str">
            <v>I803</v>
          </cell>
        </row>
        <row r="659">
          <cell r="A659" t="str">
            <v>I804</v>
          </cell>
        </row>
        <row r="660">
          <cell r="A660" t="str">
            <v>I805</v>
          </cell>
        </row>
        <row r="661">
          <cell r="A661" t="str">
            <v>I807</v>
          </cell>
        </row>
        <row r="662">
          <cell r="A662" t="str">
            <v>I808</v>
          </cell>
        </row>
        <row r="663">
          <cell r="A663" t="str">
            <v>I810</v>
          </cell>
        </row>
        <row r="664">
          <cell r="A664" t="str">
            <v>I811</v>
          </cell>
        </row>
        <row r="665">
          <cell r="A665" t="str">
            <v>I812</v>
          </cell>
        </row>
        <row r="666">
          <cell r="A666" t="str">
            <v>I814</v>
          </cell>
        </row>
        <row r="667">
          <cell r="A667" t="str">
            <v>I815</v>
          </cell>
        </row>
        <row r="668">
          <cell r="A668" t="str">
            <v>I816</v>
          </cell>
        </row>
        <row r="669">
          <cell r="A669" t="str">
            <v>I817</v>
          </cell>
        </row>
        <row r="670">
          <cell r="A670" t="str">
            <v>I818</v>
          </cell>
        </row>
        <row r="671">
          <cell r="A671" t="str">
            <v>I819</v>
          </cell>
        </row>
        <row r="672">
          <cell r="A672" t="str">
            <v>I820</v>
          </cell>
        </row>
        <row r="673">
          <cell r="A673" t="str">
            <v>I824</v>
          </cell>
        </row>
        <row r="674">
          <cell r="A674" t="str">
            <v>I825</v>
          </cell>
        </row>
        <row r="675">
          <cell r="A675" t="str">
            <v>I826</v>
          </cell>
        </row>
        <row r="676">
          <cell r="A676" t="str">
            <v>I827</v>
          </cell>
        </row>
        <row r="677">
          <cell r="A677" t="str">
            <v>I828</v>
          </cell>
        </row>
        <row r="678">
          <cell r="A678" t="str">
            <v>I830</v>
          </cell>
        </row>
        <row r="679">
          <cell r="A679" t="str">
            <v>I831</v>
          </cell>
        </row>
        <row r="680">
          <cell r="A680" t="str">
            <v>I832</v>
          </cell>
        </row>
        <row r="681">
          <cell r="A681" t="str">
            <v>I833</v>
          </cell>
        </row>
        <row r="682">
          <cell r="A682" t="str">
            <v>I834</v>
          </cell>
        </row>
        <row r="683">
          <cell r="A683" t="str">
            <v>I838</v>
          </cell>
        </row>
        <row r="684">
          <cell r="A684" t="str">
            <v>I839</v>
          </cell>
        </row>
        <row r="685">
          <cell r="A685" t="str">
            <v>I840</v>
          </cell>
        </row>
        <row r="686">
          <cell r="A686" t="str">
            <v>I841</v>
          </cell>
        </row>
        <row r="687">
          <cell r="A687" t="str">
            <v>I842</v>
          </cell>
        </row>
        <row r="688">
          <cell r="A688" t="str">
            <v>I843</v>
          </cell>
        </row>
        <row r="689">
          <cell r="A689" t="str">
            <v>I844</v>
          </cell>
        </row>
        <row r="690">
          <cell r="A690" t="str">
            <v>I845</v>
          </cell>
        </row>
        <row r="691">
          <cell r="A691" t="str">
            <v>I846</v>
          </cell>
        </row>
        <row r="692">
          <cell r="A692" t="str">
            <v>I847</v>
          </cell>
        </row>
        <row r="693">
          <cell r="A693" t="str">
            <v>I848</v>
          </cell>
        </row>
        <row r="694">
          <cell r="A694" t="str">
            <v>I849</v>
          </cell>
        </row>
        <row r="695">
          <cell r="A695" t="str">
            <v>I850</v>
          </cell>
        </row>
        <row r="696">
          <cell r="A696" t="str">
            <v>I851</v>
          </cell>
        </row>
        <row r="697">
          <cell r="A697" t="str">
            <v>I852</v>
          </cell>
        </row>
        <row r="698">
          <cell r="A698" t="str">
            <v>I853</v>
          </cell>
        </row>
        <row r="699">
          <cell r="A699" t="str">
            <v>I857</v>
          </cell>
        </row>
        <row r="700">
          <cell r="A700" t="str">
            <v>I858</v>
          </cell>
        </row>
        <row r="701">
          <cell r="A701" t="str">
            <v>I859</v>
          </cell>
        </row>
        <row r="702">
          <cell r="A702" t="str">
            <v>I860</v>
          </cell>
        </row>
        <row r="703">
          <cell r="A703" t="str">
            <v>I861</v>
          </cell>
        </row>
        <row r="704">
          <cell r="A704" t="str">
            <v>I862</v>
          </cell>
        </row>
        <row r="705">
          <cell r="A705" t="str">
            <v>I867</v>
          </cell>
        </row>
        <row r="706">
          <cell r="A706" t="str">
            <v>I868</v>
          </cell>
        </row>
        <row r="707">
          <cell r="A707" t="str">
            <v>I869</v>
          </cell>
        </row>
        <row r="708">
          <cell r="A708" t="str">
            <v>I870</v>
          </cell>
        </row>
        <row r="709">
          <cell r="A709" t="str">
            <v>I873</v>
          </cell>
        </row>
        <row r="710">
          <cell r="A710" t="str">
            <v>I874</v>
          </cell>
        </row>
        <row r="711">
          <cell r="A711" t="str">
            <v>I876</v>
          </cell>
        </row>
        <row r="712">
          <cell r="A712" t="str">
            <v>I878</v>
          </cell>
        </row>
        <row r="713">
          <cell r="A713" t="str">
            <v>I879</v>
          </cell>
        </row>
        <row r="714">
          <cell r="A714" t="str">
            <v>I880</v>
          </cell>
        </row>
        <row r="715">
          <cell r="A715" t="str">
            <v>I881</v>
          </cell>
        </row>
        <row r="716">
          <cell r="A716" t="str">
            <v>I882</v>
          </cell>
        </row>
        <row r="717">
          <cell r="A717" t="str">
            <v>I883</v>
          </cell>
        </row>
        <row r="718">
          <cell r="A718" t="str">
            <v>I884</v>
          </cell>
        </row>
        <row r="719">
          <cell r="A719" t="str">
            <v>I885</v>
          </cell>
        </row>
        <row r="720">
          <cell r="A720" t="str">
            <v>I886</v>
          </cell>
        </row>
        <row r="721">
          <cell r="A721" t="str">
            <v>I887</v>
          </cell>
        </row>
        <row r="722">
          <cell r="A722" t="str">
            <v>I888</v>
          </cell>
        </row>
        <row r="723">
          <cell r="A723" t="str">
            <v>I889</v>
          </cell>
        </row>
        <row r="724">
          <cell r="A724" t="str">
            <v>I890</v>
          </cell>
        </row>
        <row r="725">
          <cell r="A725" t="str">
            <v>I891</v>
          </cell>
        </row>
        <row r="726">
          <cell r="A726" t="str">
            <v>I892</v>
          </cell>
        </row>
        <row r="727">
          <cell r="A727" t="str">
            <v>I893</v>
          </cell>
        </row>
        <row r="728">
          <cell r="A728" t="str">
            <v>I894</v>
          </cell>
        </row>
        <row r="729">
          <cell r="A729" t="str">
            <v>I895</v>
          </cell>
        </row>
        <row r="730">
          <cell r="A730" t="str">
            <v>I896</v>
          </cell>
        </row>
        <row r="731">
          <cell r="A731" t="str">
            <v>I897</v>
          </cell>
        </row>
        <row r="732">
          <cell r="A732" t="str">
            <v>I898</v>
          </cell>
        </row>
        <row r="733">
          <cell r="A733" t="str">
            <v>I899</v>
          </cell>
        </row>
        <row r="734">
          <cell r="A734" t="str">
            <v>I900</v>
          </cell>
        </row>
        <row r="735">
          <cell r="A735" t="str">
            <v>I901</v>
          </cell>
        </row>
        <row r="736">
          <cell r="A736" t="str">
            <v>I902</v>
          </cell>
        </row>
        <row r="737">
          <cell r="A737" t="str">
            <v>I903</v>
          </cell>
        </row>
        <row r="738">
          <cell r="A738" t="str">
            <v>I904</v>
          </cell>
        </row>
        <row r="739">
          <cell r="A739" t="str">
            <v>I905</v>
          </cell>
        </row>
        <row r="740">
          <cell r="A740" t="str">
            <v>I906</v>
          </cell>
        </row>
        <row r="741">
          <cell r="A741" t="str">
            <v>I907</v>
          </cell>
        </row>
        <row r="742">
          <cell r="A742" t="str">
            <v>I908</v>
          </cell>
        </row>
        <row r="743">
          <cell r="A743" t="str">
            <v>I909</v>
          </cell>
        </row>
        <row r="744">
          <cell r="A744" t="str">
            <v>I910</v>
          </cell>
        </row>
        <row r="745">
          <cell r="A745" t="str">
            <v>I911</v>
          </cell>
        </row>
        <row r="746">
          <cell r="A746" t="str">
            <v>I912</v>
          </cell>
        </row>
        <row r="747">
          <cell r="A747" t="str">
            <v>I913</v>
          </cell>
        </row>
        <row r="748">
          <cell r="A748" t="str">
            <v>I914</v>
          </cell>
        </row>
        <row r="749">
          <cell r="A749" t="str">
            <v>I915</v>
          </cell>
        </row>
        <row r="750">
          <cell r="A750" t="str">
            <v>I916</v>
          </cell>
        </row>
        <row r="751">
          <cell r="A751" t="str">
            <v>I917</v>
          </cell>
        </row>
        <row r="752">
          <cell r="A752" t="str">
            <v>I919</v>
          </cell>
        </row>
        <row r="753">
          <cell r="A753" t="str">
            <v>I920</v>
          </cell>
        </row>
        <row r="754">
          <cell r="A754" t="str">
            <v>I921</v>
          </cell>
        </row>
        <row r="755">
          <cell r="A755" t="str">
            <v>I922</v>
          </cell>
        </row>
        <row r="756">
          <cell r="A756" t="str">
            <v>I923</v>
          </cell>
        </row>
        <row r="757">
          <cell r="A757" t="str">
            <v>I924</v>
          </cell>
        </row>
        <row r="758">
          <cell r="A758" t="str">
            <v>I925</v>
          </cell>
        </row>
        <row r="759">
          <cell r="A759" t="str">
            <v>I926</v>
          </cell>
        </row>
        <row r="760">
          <cell r="A760" t="str">
            <v>I927</v>
          </cell>
        </row>
        <row r="761">
          <cell r="A761" t="str">
            <v>I928</v>
          </cell>
        </row>
        <row r="762">
          <cell r="A762" t="str">
            <v>I929</v>
          </cell>
        </row>
        <row r="763">
          <cell r="A763" t="str">
            <v>I930</v>
          </cell>
        </row>
        <row r="764">
          <cell r="A764" t="str">
            <v>I931</v>
          </cell>
        </row>
        <row r="765">
          <cell r="A765" t="str">
            <v>I932</v>
          </cell>
        </row>
        <row r="766">
          <cell r="A766" t="str">
            <v>I933</v>
          </cell>
        </row>
        <row r="767">
          <cell r="A767" t="str">
            <v>I934</v>
          </cell>
        </row>
        <row r="768">
          <cell r="A768" t="str">
            <v>I936</v>
          </cell>
        </row>
        <row r="769">
          <cell r="A769" t="str">
            <v>I937</v>
          </cell>
        </row>
        <row r="770">
          <cell r="A770" t="str">
            <v>I938</v>
          </cell>
        </row>
        <row r="771">
          <cell r="A771" t="str">
            <v>I939</v>
          </cell>
        </row>
        <row r="772">
          <cell r="A772" t="str">
            <v>I940</v>
          </cell>
        </row>
        <row r="773">
          <cell r="A773" t="str">
            <v>I941</v>
          </cell>
        </row>
        <row r="774">
          <cell r="A774" t="str">
            <v>I942</v>
          </cell>
        </row>
        <row r="775">
          <cell r="A775" t="str">
            <v>I943</v>
          </cell>
        </row>
        <row r="776">
          <cell r="A776" t="str">
            <v>I944</v>
          </cell>
        </row>
        <row r="777">
          <cell r="A777" t="str">
            <v>I945</v>
          </cell>
        </row>
        <row r="778">
          <cell r="A778" t="str">
            <v>I946</v>
          </cell>
        </row>
        <row r="779">
          <cell r="A779" t="str">
            <v>I947</v>
          </cell>
        </row>
        <row r="780">
          <cell r="A780" t="str">
            <v>I948</v>
          </cell>
        </row>
        <row r="781">
          <cell r="A781" t="str">
            <v>I949</v>
          </cell>
        </row>
        <row r="782">
          <cell r="A782" t="str">
            <v>I950</v>
          </cell>
        </row>
        <row r="783">
          <cell r="A783" t="str">
            <v>I951</v>
          </cell>
        </row>
        <row r="784">
          <cell r="A784" t="str">
            <v>I952</v>
          </cell>
        </row>
        <row r="785">
          <cell r="A785" t="str">
            <v>I953</v>
          </cell>
        </row>
        <row r="786">
          <cell r="A786" t="str">
            <v>I954</v>
          </cell>
        </row>
        <row r="787">
          <cell r="A787" t="str">
            <v>I955</v>
          </cell>
        </row>
        <row r="788">
          <cell r="A788" t="str">
            <v>I956</v>
          </cell>
        </row>
        <row r="789">
          <cell r="A789" t="str">
            <v>I957</v>
          </cell>
        </row>
        <row r="790">
          <cell r="A790" t="str">
            <v>I958</v>
          </cell>
        </row>
        <row r="791">
          <cell r="A791" t="str">
            <v>I959</v>
          </cell>
        </row>
        <row r="792">
          <cell r="A792" t="str">
            <v>I960</v>
          </cell>
        </row>
        <row r="793">
          <cell r="A793" t="str">
            <v>I961</v>
          </cell>
        </row>
        <row r="794">
          <cell r="A794" t="str">
            <v>I962</v>
          </cell>
        </row>
        <row r="795">
          <cell r="A795" t="str">
            <v>I963</v>
          </cell>
        </row>
        <row r="796">
          <cell r="A796" t="str">
            <v>I964</v>
          </cell>
        </row>
        <row r="797">
          <cell r="A797" t="str">
            <v>I966</v>
          </cell>
        </row>
        <row r="798">
          <cell r="A798" t="str">
            <v>I967</v>
          </cell>
        </row>
        <row r="799">
          <cell r="A799" t="str">
            <v>I968</v>
          </cell>
        </row>
        <row r="800">
          <cell r="A800" t="str">
            <v>I969</v>
          </cell>
        </row>
        <row r="801">
          <cell r="A801" t="str">
            <v>I970</v>
          </cell>
        </row>
        <row r="802">
          <cell r="A802" t="str">
            <v>I971</v>
          </cell>
        </row>
        <row r="803">
          <cell r="A803" t="str">
            <v>I972</v>
          </cell>
        </row>
        <row r="804">
          <cell r="A804" t="str">
            <v>I973</v>
          </cell>
        </row>
        <row r="805">
          <cell r="A805" t="str">
            <v>I974</v>
          </cell>
        </row>
        <row r="806">
          <cell r="A806" t="str">
            <v>I975</v>
          </cell>
        </row>
        <row r="807">
          <cell r="A807" t="str">
            <v>I976</v>
          </cell>
        </row>
        <row r="808">
          <cell r="A808" t="str">
            <v>I977</v>
          </cell>
        </row>
        <row r="809">
          <cell r="A809" t="str">
            <v>I978</v>
          </cell>
        </row>
        <row r="810">
          <cell r="A810" t="str">
            <v>I979</v>
          </cell>
        </row>
        <row r="811">
          <cell r="A811" t="str">
            <v>I981</v>
          </cell>
        </row>
        <row r="812">
          <cell r="A812" t="str">
            <v>I983</v>
          </cell>
        </row>
        <row r="813">
          <cell r="A813" t="str">
            <v>I984</v>
          </cell>
        </row>
        <row r="814">
          <cell r="A814" t="str">
            <v>I985</v>
          </cell>
        </row>
        <row r="815">
          <cell r="A815" t="str">
            <v>I986</v>
          </cell>
        </row>
        <row r="816">
          <cell r="A816" t="str">
            <v>I987</v>
          </cell>
        </row>
        <row r="817">
          <cell r="A817" t="str">
            <v>I988</v>
          </cell>
        </row>
        <row r="818">
          <cell r="A818" t="str">
            <v>I989</v>
          </cell>
        </row>
        <row r="819">
          <cell r="A819" t="str">
            <v>I990</v>
          </cell>
        </row>
        <row r="820">
          <cell r="A820" t="str">
            <v>I991</v>
          </cell>
        </row>
        <row r="821">
          <cell r="A821" t="str">
            <v>I993</v>
          </cell>
        </row>
        <row r="822">
          <cell r="A822" t="str">
            <v>I994</v>
          </cell>
        </row>
        <row r="823">
          <cell r="A823" t="str">
            <v>I995</v>
          </cell>
        </row>
        <row r="824">
          <cell r="A824" t="str">
            <v>I996</v>
          </cell>
        </row>
        <row r="825">
          <cell r="A825" t="str">
            <v>I997</v>
          </cell>
        </row>
        <row r="826">
          <cell r="A826" t="str">
            <v>I998</v>
          </cell>
        </row>
        <row r="827">
          <cell r="A827" t="str">
            <v>I999</v>
          </cell>
        </row>
        <row r="828">
          <cell r="A828" t="str">
            <v>I1000</v>
          </cell>
        </row>
        <row r="829">
          <cell r="A829" t="str">
            <v>I1001</v>
          </cell>
        </row>
        <row r="830">
          <cell r="A830" t="str">
            <v>I1002</v>
          </cell>
        </row>
        <row r="831">
          <cell r="A831" t="str">
            <v>I1003</v>
          </cell>
        </row>
        <row r="832">
          <cell r="A832" t="str">
            <v>I1004</v>
          </cell>
        </row>
        <row r="833">
          <cell r="A833" t="str">
            <v>I1006</v>
          </cell>
        </row>
        <row r="834">
          <cell r="A834" t="str">
            <v>I1007</v>
          </cell>
        </row>
        <row r="835">
          <cell r="A835" t="str">
            <v>I1008</v>
          </cell>
        </row>
        <row r="836">
          <cell r="A836" t="str">
            <v>I1009</v>
          </cell>
        </row>
        <row r="837">
          <cell r="A837" t="str">
            <v>I1010</v>
          </cell>
        </row>
        <row r="838">
          <cell r="A838" t="str">
            <v>I1011</v>
          </cell>
        </row>
        <row r="839">
          <cell r="A839" t="str">
            <v>I1012</v>
          </cell>
        </row>
        <row r="840">
          <cell r="A840" t="str">
            <v>I1013</v>
          </cell>
        </row>
        <row r="841">
          <cell r="A841" t="str">
            <v>I1014</v>
          </cell>
        </row>
        <row r="842">
          <cell r="A842" t="str">
            <v>I1015</v>
          </cell>
        </row>
        <row r="843">
          <cell r="A843" t="str">
            <v>I1016</v>
          </cell>
        </row>
        <row r="844">
          <cell r="A844" t="str">
            <v>I1017</v>
          </cell>
        </row>
        <row r="845">
          <cell r="A845" t="str">
            <v>I1018</v>
          </cell>
        </row>
        <row r="846">
          <cell r="A846" t="str">
            <v>I1019</v>
          </cell>
        </row>
        <row r="847">
          <cell r="A847" t="str">
            <v>I1020</v>
          </cell>
        </row>
        <row r="848">
          <cell r="A848" t="str">
            <v>I1021</v>
          </cell>
        </row>
        <row r="849">
          <cell r="A849" t="str">
            <v>I1022</v>
          </cell>
        </row>
        <row r="850">
          <cell r="A850" t="str">
            <v>I1023</v>
          </cell>
        </row>
        <row r="851">
          <cell r="A851" t="str">
            <v>I1024</v>
          </cell>
        </row>
        <row r="852">
          <cell r="A852" t="str">
            <v>I1025</v>
          </cell>
        </row>
        <row r="853">
          <cell r="A853" t="str">
            <v>I1026</v>
          </cell>
        </row>
        <row r="854">
          <cell r="A854" t="str">
            <v>I1027</v>
          </cell>
        </row>
        <row r="855">
          <cell r="A855" t="str">
            <v>I1028</v>
          </cell>
        </row>
        <row r="856">
          <cell r="A856" t="str">
            <v>I1029</v>
          </cell>
        </row>
        <row r="857">
          <cell r="A857" t="str">
            <v>I1030</v>
          </cell>
        </row>
        <row r="858">
          <cell r="A858" t="str">
            <v>I1031</v>
          </cell>
        </row>
        <row r="859">
          <cell r="A859" t="str">
            <v>I1032</v>
          </cell>
        </row>
        <row r="860">
          <cell r="A860" t="str">
            <v>I1033</v>
          </cell>
        </row>
        <row r="861">
          <cell r="A861" t="str">
            <v>I1034</v>
          </cell>
        </row>
        <row r="862">
          <cell r="A862" t="str">
            <v>I1035</v>
          </cell>
        </row>
        <row r="863">
          <cell r="A863" t="str">
            <v>I1036</v>
          </cell>
        </row>
        <row r="864">
          <cell r="A864" t="str">
            <v>I1037</v>
          </cell>
        </row>
        <row r="865">
          <cell r="A865" t="str">
            <v>I1038</v>
          </cell>
        </row>
        <row r="866">
          <cell r="A866" t="str">
            <v>I1039</v>
          </cell>
        </row>
        <row r="867">
          <cell r="A867" t="str">
            <v>I1040</v>
          </cell>
        </row>
        <row r="868">
          <cell r="A868" t="str">
            <v>I1041</v>
          </cell>
        </row>
        <row r="869">
          <cell r="A869" t="str">
            <v>I1042</v>
          </cell>
        </row>
        <row r="870">
          <cell r="A870" t="str">
            <v>I1043</v>
          </cell>
        </row>
        <row r="871">
          <cell r="A871" t="str">
            <v>I1044</v>
          </cell>
        </row>
        <row r="872">
          <cell r="A872" t="str">
            <v>I1045</v>
          </cell>
        </row>
        <row r="873">
          <cell r="A873" t="str">
            <v>I1046</v>
          </cell>
        </row>
        <row r="874">
          <cell r="A874" t="str">
            <v>I1048</v>
          </cell>
        </row>
        <row r="875">
          <cell r="A875" t="str">
            <v>I1050</v>
          </cell>
        </row>
        <row r="876">
          <cell r="A876" t="str">
            <v>I1051</v>
          </cell>
        </row>
        <row r="877">
          <cell r="A877" t="str">
            <v>I1052</v>
          </cell>
        </row>
        <row r="878">
          <cell r="A878" t="str">
            <v>I1053</v>
          </cell>
        </row>
        <row r="879">
          <cell r="A879" t="str">
            <v>I1054</v>
          </cell>
        </row>
        <row r="880">
          <cell r="A880" t="str">
            <v>I1055</v>
          </cell>
        </row>
        <row r="881">
          <cell r="A881" t="str">
            <v>I1056</v>
          </cell>
        </row>
        <row r="882">
          <cell r="A882" t="str">
            <v>I1057</v>
          </cell>
        </row>
        <row r="883">
          <cell r="A883" t="str">
            <v>I1058</v>
          </cell>
        </row>
        <row r="884">
          <cell r="A884" t="str">
            <v>I1059</v>
          </cell>
        </row>
        <row r="885">
          <cell r="A885" t="str">
            <v>I1060</v>
          </cell>
        </row>
        <row r="886">
          <cell r="A886" t="str">
            <v>I1061</v>
          </cell>
        </row>
        <row r="887">
          <cell r="A887" t="str">
            <v>I1062</v>
          </cell>
        </row>
        <row r="888">
          <cell r="A888" t="str">
            <v>I1063</v>
          </cell>
        </row>
        <row r="889">
          <cell r="A889" t="str">
            <v>I1064</v>
          </cell>
        </row>
        <row r="890">
          <cell r="A890" t="str">
            <v>I1065</v>
          </cell>
        </row>
        <row r="891">
          <cell r="A891" t="str">
            <v>I1066</v>
          </cell>
        </row>
        <row r="892">
          <cell r="A892" t="str">
            <v>I1067</v>
          </cell>
        </row>
        <row r="893">
          <cell r="A893" t="str">
            <v>I1068</v>
          </cell>
        </row>
        <row r="894">
          <cell r="A894" t="str">
            <v>I1070</v>
          </cell>
        </row>
        <row r="895">
          <cell r="A895" t="str">
            <v>I1071</v>
          </cell>
        </row>
        <row r="896">
          <cell r="A896" t="str">
            <v>I1072</v>
          </cell>
        </row>
        <row r="897">
          <cell r="A897" t="str">
            <v>I1073</v>
          </cell>
        </row>
        <row r="898">
          <cell r="A898" t="str">
            <v>I1074</v>
          </cell>
        </row>
        <row r="899">
          <cell r="A899" t="str">
            <v>I1075</v>
          </cell>
        </row>
        <row r="900">
          <cell r="A900" t="str">
            <v>I1076</v>
          </cell>
        </row>
        <row r="901">
          <cell r="A901" t="str">
            <v>I1077</v>
          </cell>
        </row>
        <row r="902">
          <cell r="A902" t="str">
            <v>I1078</v>
          </cell>
        </row>
        <row r="903">
          <cell r="A903" t="str">
            <v>I1079</v>
          </cell>
        </row>
        <row r="904">
          <cell r="A904" t="str">
            <v>I1081</v>
          </cell>
        </row>
        <row r="905">
          <cell r="A905" t="str">
            <v>I1083</v>
          </cell>
        </row>
        <row r="906">
          <cell r="A906" t="str">
            <v>I1084</v>
          </cell>
        </row>
        <row r="907">
          <cell r="A907" t="str">
            <v>I1085</v>
          </cell>
        </row>
        <row r="908">
          <cell r="A908" t="str">
            <v>I1087</v>
          </cell>
        </row>
        <row r="909">
          <cell r="A909" t="str">
            <v>I1088</v>
          </cell>
        </row>
        <row r="910">
          <cell r="A910" t="str">
            <v>I1089</v>
          </cell>
        </row>
        <row r="911">
          <cell r="A911" t="str">
            <v>I1090</v>
          </cell>
        </row>
        <row r="912">
          <cell r="A912" t="str">
            <v>I1091</v>
          </cell>
        </row>
        <row r="913">
          <cell r="A913" t="str">
            <v>I1092</v>
          </cell>
        </row>
        <row r="914">
          <cell r="A914" t="str">
            <v>I1093</v>
          </cell>
        </row>
        <row r="915">
          <cell r="A915" t="str">
            <v>I1094</v>
          </cell>
        </row>
        <row r="916">
          <cell r="A916" t="str">
            <v>I1095</v>
          </cell>
        </row>
        <row r="917">
          <cell r="A917" t="str">
            <v>I1097</v>
          </cell>
        </row>
        <row r="918">
          <cell r="A918" t="str">
            <v>I1099</v>
          </cell>
        </row>
        <row r="919">
          <cell r="A919" t="str">
            <v>I1100</v>
          </cell>
        </row>
        <row r="920">
          <cell r="A920" t="str">
            <v>I1102</v>
          </cell>
        </row>
        <row r="921">
          <cell r="A921" t="str">
            <v>I1103</v>
          </cell>
        </row>
        <row r="922">
          <cell r="A922" t="str">
            <v>I1104</v>
          </cell>
        </row>
        <row r="923">
          <cell r="A923" t="str">
            <v>I1105</v>
          </cell>
        </row>
        <row r="924">
          <cell r="A924" t="str">
            <v>I1106</v>
          </cell>
        </row>
        <row r="925">
          <cell r="A925" t="str">
            <v>I1107</v>
          </cell>
        </row>
        <row r="926">
          <cell r="A926" t="str">
            <v>I1108</v>
          </cell>
        </row>
        <row r="927">
          <cell r="A927" t="str">
            <v>I1109</v>
          </cell>
        </row>
        <row r="928">
          <cell r="A928" t="str">
            <v>I1110</v>
          </cell>
        </row>
        <row r="929">
          <cell r="A929" t="str">
            <v>I1111</v>
          </cell>
        </row>
        <row r="930">
          <cell r="A930" t="str">
            <v>I1112</v>
          </cell>
        </row>
        <row r="931">
          <cell r="A931" t="str">
            <v>I1113</v>
          </cell>
        </row>
        <row r="932">
          <cell r="A932" t="str">
            <v>I1114</v>
          </cell>
        </row>
        <row r="933">
          <cell r="A933" t="str">
            <v>I1115</v>
          </cell>
        </row>
        <row r="934">
          <cell r="A934" t="str">
            <v>I1116</v>
          </cell>
        </row>
        <row r="935">
          <cell r="A935" t="str">
            <v>I1117</v>
          </cell>
        </row>
        <row r="936">
          <cell r="A936" t="str">
            <v>I1118</v>
          </cell>
        </row>
        <row r="937">
          <cell r="A937" t="str">
            <v>I1119</v>
          </cell>
        </row>
        <row r="938">
          <cell r="A938" t="str">
            <v>I1120</v>
          </cell>
        </row>
        <row r="939">
          <cell r="A939" t="str">
            <v>I1121</v>
          </cell>
        </row>
        <row r="940">
          <cell r="A940" t="str">
            <v>I1122</v>
          </cell>
        </row>
        <row r="941">
          <cell r="A941" t="str">
            <v>I1123</v>
          </cell>
        </row>
        <row r="942">
          <cell r="A942" t="str">
            <v>I1124</v>
          </cell>
        </row>
        <row r="943">
          <cell r="A943" t="str">
            <v>I1125</v>
          </cell>
        </row>
        <row r="944">
          <cell r="A944" t="str">
            <v>I1126</v>
          </cell>
        </row>
        <row r="945">
          <cell r="A945" t="str">
            <v>I1127</v>
          </cell>
        </row>
        <row r="946">
          <cell r="A946" t="str">
            <v>I1128</v>
          </cell>
        </row>
        <row r="947">
          <cell r="A947" t="str">
            <v>I1129</v>
          </cell>
        </row>
        <row r="948">
          <cell r="A948" t="str">
            <v>I1130</v>
          </cell>
        </row>
        <row r="949">
          <cell r="A949" t="str">
            <v>I1131</v>
          </cell>
        </row>
        <row r="950">
          <cell r="A950" t="str">
            <v>I1132</v>
          </cell>
        </row>
        <row r="951">
          <cell r="A951" t="str">
            <v>I1133</v>
          </cell>
        </row>
        <row r="952">
          <cell r="A952" t="str">
            <v>I1134</v>
          </cell>
        </row>
        <row r="953">
          <cell r="A953" t="str">
            <v>I1135</v>
          </cell>
        </row>
        <row r="954">
          <cell r="A954" t="str">
            <v>I1136</v>
          </cell>
        </row>
        <row r="955">
          <cell r="A955" t="str">
            <v>I1137</v>
          </cell>
        </row>
        <row r="956">
          <cell r="A956" t="str">
            <v>I1138</v>
          </cell>
        </row>
        <row r="957">
          <cell r="A957" t="str">
            <v>I1139</v>
          </cell>
        </row>
        <row r="958">
          <cell r="A958" t="str">
            <v>I1140</v>
          </cell>
        </row>
        <row r="959">
          <cell r="A959" t="str">
            <v>I1141</v>
          </cell>
        </row>
        <row r="960">
          <cell r="A960" t="str">
            <v>I1142</v>
          </cell>
        </row>
        <row r="961">
          <cell r="A961" t="str">
            <v>I1143</v>
          </cell>
        </row>
        <row r="962">
          <cell r="A962" t="str">
            <v>I1144</v>
          </cell>
        </row>
        <row r="963">
          <cell r="A963" t="str">
            <v>I1145</v>
          </cell>
        </row>
        <row r="964">
          <cell r="A964" t="str">
            <v>I1146</v>
          </cell>
        </row>
        <row r="965">
          <cell r="A965" t="str">
            <v>I1147</v>
          </cell>
        </row>
        <row r="966">
          <cell r="A966" t="str">
            <v>I1148</v>
          </cell>
        </row>
        <row r="967">
          <cell r="A967" t="str">
            <v>I1149</v>
          </cell>
        </row>
        <row r="968">
          <cell r="A968" t="str">
            <v>I1150</v>
          </cell>
        </row>
        <row r="969">
          <cell r="A969" t="str">
            <v>I1151</v>
          </cell>
        </row>
        <row r="970">
          <cell r="A970" t="str">
            <v>I1152</v>
          </cell>
        </row>
        <row r="971">
          <cell r="A971" t="str">
            <v>I1153</v>
          </cell>
        </row>
        <row r="972">
          <cell r="A972" t="str">
            <v>I1154</v>
          </cell>
        </row>
        <row r="973">
          <cell r="A973" t="str">
            <v>I1155</v>
          </cell>
        </row>
        <row r="974">
          <cell r="A974" t="str">
            <v>I1156</v>
          </cell>
        </row>
        <row r="975">
          <cell r="A975" t="str">
            <v>I1157</v>
          </cell>
        </row>
        <row r="976">
          <cell r="A976" t="str">
            <v>I1158</v>
          </cell>
        </row>
        <row r="977">
          <cell r="A977" t="str">
            <v>I1159</v>
          </cell>
        </row>
        <row r="978">
          <cell r="A978" t="str">
            <v>I1160</v>
          </cell>
        </row>
        <row r="979">
          <cell r="A979" t="str">
            <v>I1161</v>
          </cell>
        </row>
        <row r="980">
          <cell r="A980" t="str">
            <v>I1162</v>
          </cell>
        </row>
        <row r="981">
          <cell r="A981" t="str">
            <v>I1163</v>
          </cell>
        </row>
        <row r="982">
          <cell r="A982" t="str">
            <v>I1164</v>
          </cell>
        </row>
        <row r="983">
          <cell r="A983" t="str">
            <v>I1165</v>
          </cell>
        </row>
        <row r="984">
          <cell r="A984" t="str">
            <v>I1166</v>
          </cell>
        </row>
        <row r="985">
          <cell r="A985" t="str">
            <v>I1167</v>
          </cell>
        </row>
        <row r="986">
          <cell r="A986" t="str">
            <v>I1168</v>
          </cell>
        </row>
        <row r="987">
          <cell r="A987" t="str">
            <v>I1169</v>
          </cell>
        </row>
        <row r="988">
          <cell r="A988" t="str">
            <v>I1170</v>
          </cell>
        </row>
        <row r="989">
          <cell r="A989" t="str">
            <v>I1171</v>
          </cell>
        </row>
        <row r="990">
          <cell r="A990" t="str">
            <v>I1172</v>
          </cell>
        </row>
        <row r="991">
          <cell r="A991" t="str">
            <v>I1173</v>
          </cell>
        </row>
        <row r="992">
          <cell r="A992" t="str">
            <v>I1174</v>
          </cell>
        </row>
        <row r="993">
          <cell r="A993" t="str">
            <v>I1175</v>
          </cell>
        </row>
        <row r="994">
          <cell r="A994" t="str">
            <v>I1176</v>
          </cell>
        </row>
        <row r="995">
          <cell r="A995" t="str">
            <v>I1177</v>
          </cell>
        </row>
        <row r="996">
          <cell r="A996" t="str">
            <v>I1178</v>
          </cell>
        </row>
        <row r="997">
          <cell r="A997" t="str">
            <v>I1179</v>
          </cell>
        </row>
        <row r="998">
          <cell r="A998" t="str">
            <v>I1180</v>
          </cell>
        </row>
        <row r="999">
          <cell r="A999" t="str">
            <v>I1181</v>
          </cell>
        </row>
        <row r="1000">
          <cell r="A1000" t="str">
            <v>I1182</v>
          </cell>
        </row>
        <row r="1001">
          <cell r="A1001" t="str">
            <v>I1183</v>
          </cell>
        </row>
        <row r="1002">
          <cell r="A1002" t="str">
            <v>I1184</v>
          </cell>
        </row>
        <row r="1003">
          <cell r="A1003" t="str">
            <v>I1185</v>
          </cell>
        </row>
        <row r="1004">
          <cell r="A1004" t="str">
            <v>I1186</v>
          </cell>
        </row>
        <row r="1005">
          <cell r="A1005" t="str">
            <v>I1187</v>
          </cell>
        </row>
        <row r="1006">
          <cell r="A1006" t="str">
            <v>I1188</v>
          </cell>
        </row>
        <row r="1007">
          <cell r="A1007" t="str">
            <v>I1189</v>
          </cell>
        </row>
        <row r="1008">
          <cell r="A1008" t="str">
            <v>I1190</v>
          </cell>
        </row>
        <row r="1009">
          <cell r="A1009" t="str">
            <v>I1191</v>
          </cell>
        </row>
        <row r="1010">
          <cell r="A1010" t="str">
            <v>I1192</v>
          </cell>
        </row>
        <row r="1011">
          <cell r="A1011" t="str">
            <v>I1193</v>
          </cell>
        </row>
        <row r="1012">
          <cell r="A1012" t="str">
            <v>I1194</v>
          </cell>
        </row>
        <row r="1013">
          <cell r="A1013" t="str">
            <v>I1195</v>
          </cell>
        </row>
        <row r="1014">
          <cell r="A1014" t="str">
            <v>I1196</v>
          </cell>
        </row>
        <row r="1015">
          <cell r="A1015" t="str">
            <v>I1197</v>
          </cell>
        </row>
        <row r="1016">
          <cell r="A1016" t="str">
            <v>I1198</v>
          </cell>
        </row>
        <row r="1017">
          <cell r="A1017" t="str">
            <v>I1199</v>
          </cell>
        </row>
        <row r="1018">
          <cell r="A1018" t="str">
            <v>I1200</v>
          </cell>
        </row>
        <row r="1019">
          <cell r="A1019" t="str">
            <v>I1201</v>
          </cell>
        </row>
        <row r="1020">
          <cell r="A1020" t="str">
            <v>I1202</v>
          </cell>
        </row>
        <row r="1021">
          <cell r="A1021" t="str">
            <v>I1203</v>
          </cell>
        </row>
        <row r="1022">
          <cell r="A1022" t="str">
            <v>I1204</v>
          </cell>
        </row>
        <row r="1023">
          <cell r="A1023" t="str">
            <v>I1205</v>
          </cell>
        </row>
        <row r="1024">
          <cell r="A1024" t="str">
            <v>I1206</v>
          </cell>
        </row>
        <row r="1025">
          <cell r="A1025" t="str">
            <v>I1207</v>
          </cell>
        </row>
        <row r="1026">
          <cell r="A1026" t="str">
            <v>I1208</v>
          </cell>
        </row>
        <row r="1027">
          <cell r="A1027" t="str">
            <v>I1209</v>
          </cell>
        </row>
        <row r="1028">
          <cell r="A1028" t="str">
            <v>I1210</v>
          </cell>
        </row>
        <row r="1029">
          <cell r="A1029" t="str">
            <v>I1211</v>
          </cell>
        </row>
        <row r="1030">
          <cell r="A1030" t="str">
            <v>I1212</v>
          </cell>
        </row>
        <row r="1031">
          <cell r="A1031" t="str">
            <v>I1213</v>
          </cell>
        </row>
        <row r="1032">
          <cell r="A1032" t="str">
            <v>I1214</v>
          </cell>
        </row>
        <row r="1033">
          <cell r="A1033" t="str">
            <v>I1215</v>
          </cell>
        </row>
        <row r="1034">
          <cell r="A1034" t="str">
            <v>I1216</v>
          </cell>
        </row>
        <row r="1035">
          <cell r="A1035" t="str">
            <v>I1217</v>
          </cell>
        </row>
        <row r="1036">
          <cell r="A1036" t="str">
            <v>I1218</v>
          </cell>
        </row>
        <row r="1037">
          <cell r="A1037" t="str">
            <v>I1219</v>
          </cell>
        </row>
        <row r="1038">
          <cell r="A1038" t="str">
            <v>I1220</v>
          </cell>
        </row>
        <row r="1039">
          <cell r="A1039" t="str">
            <v>I1221</v>
          </cell>
        </row>
        <row r="1040">
          <cell r="A1040" t="str">
            <v>I1222</v>
          </cell>
        </row>
        <row r="1041">
          <cell r="A1041" t="str">
            <v>I1223</v>
          </cell>
        </row>
        <row r="1042">
          <cell r="A1042" t="str">
            <v>I1224</v>
          </cell>
        </row>
        <row r="1043">
          <cell r="A1043" t="str">
            <v>I1225</v>
          </cell>
        </row>
        <row r="1044">
          <cell r="A1044" t="str">
            <v>I1226</v>
          </cell>
        </row>
        <row r="1045">
          <cell r="A1045" t="str">
            <v>I1227</v>
          </cell>
        </row>
        <row r="1046">
          <cell r="A1046" t="str">
            <v>I1228</v>
          </cell>
        </row>
        <row r="1047">
          <cell r="A1047" t="str">
            <v>I1229</v>
          </cell>
        </row>
        <row r="1048">
          <cell r="A1048" t="str">
            <v>I1230</v>
          </cell>
        </row>
        <row r="1049">
          <cell r="A1049" t="str">
            <v>I1231</v>
          </cell>
        </row>
        <row r="1050">
          <cell r="A1050" t="str">
            <v>I1232</v>
          </cell>
        </row>
        <row r="1051">
          <cell r="A1051" t="str">
            <v>I1233</v>
          </cell>
        </row>
        <row r="1052">
          <cell r="A1052" t="str">
            <v>I1234</v>
          </cell>
        </row>
        <row r="1053">
          <cell r="A1053" t="str">
            <v>I1235</v>
          </cell>
        </row>
        <row r="1054">
          <cell r="A1054" t="str">
            <v>I1236</v>
          </cell>
        </row>
        <row r="1055">
          <cell r="A1055" t="str">
            <v>I1237</v>
          </cell>
        </row>
        <row r="1056">
          <cell r="A1056" t="str">
            <v>I1238</v>
          </cell>
        </row>
        <row r="1057">
          <cell r="A1057" t="str">
            <v>I1239</v>
          </cell>
        </row>
        <row r="1058">
          <cell r="A1058" t="str">
            <v>I1240</v>
          </cell>
        </row>
        <row r="1059">
          <cell r="A1059" t="str">
            <v>I1241</v>
          </cell>
        </row>
        <row r="1060">
          <cell r="A1060" t="str">
            <v>I1242</v>
          </cell>
        </row>
        <row r="1061">
          <cell r="A1061" t="str">
            <v>I1243</v>
          </cell>
        </row>
        <row r="1062">
          <cell r="A1062" t="str">
            <v>I1244</v>
          </cell>
        </row>
        <row r="1063">
          <cell r="A1063" t="str">
            <v>I1245</v>
          </cell>
        </row>
        <row r="1064">
          <cell r="A1064" t="str">
            <v>I1246</v>
          </cell>
        </row>
        <row r="1065">
          <cell r="A1065" t="str">
            <v>I1247</v>
          </cell>
        </row>
        <row r="1066">
          <cell r="A1066" t="str">
            <v>I1248</v>
          </cell>
        </row>
        <row r="1067">
          <cell r="A1067" t="str">
            <v>I1249</v>
          </cell>
        </row>
        <row r="1068">
          <cell r="A1068" t="str">
            <v>I1250</v>
          </cell>
        </row>
        <row r="1069">
          <cell r="A1069" t="str">
            <v>I1251</v>
          </cell>
        </row>
        <row r="1070">
          <cell r="A1070" t="str">
            <v>I1252</v>
          </cell>
        </row>
        <row r="1071">
          <cell r="A1071" t="str">
            <v>I1253</v>
          </cell>
        </row>
        <row r="1072">
          <cell r="A1072" t="str">
            <v>I1254</v>
          </cell>
        </row>
        <row r="1073">
          <cell r="A1073" t="str">
            <v>I1255</v>
          </cell>
        </row>
        <row r="1074">
          <cell r="A1074" t="str">
            <v>I1256</v>
          </cell>
        </row>
        <row r="1075">
          <cell r="A1075" t="str">
            <v>I1257</v>
          </cell>
        </row>
        <row r="1076">
          <cell r="A1076" t="str">
            <v>I1258</v>
          </cell>
        </row>
        <row r="1077">
          <cell r="A1077" t="str">
            <v>I1259</v>
          </cell>
        </row>
        <row r="1078">
          <cell r="A1078" t="str">
            <v>I1260</v>
          </cell>
        </row>
        <row r="1079">
          <cell r="A1079" t="str">
            <v>I1261</v>
          </cell>
        </row>
        <row r="1080">
          <cell r="A1080" t="str">
            <v>I1262</v>
          </cell>
        </row>
        <row r="1081">
          <cell r="A1081" t="str">
            <v>I1263</v>
          </cell>
        </row>
        <row r="1082">
          <cell r="A1082" t="str">
            <v>I1264</v>
          </cell>
        </row>
        <row r="1083">
          <cell r="A1083" t="str">
            <v>I1265</v>
          </cell>
        </row>
        <row r="1084">
          <cell r="A1084" t="str">
            <v>I1266</v>
          </cell>
        </row>
        <row r="1085">
          <cell r="A1085" t="str">
            <v>I1267</v>
          </cell>
        </row>
        <row r="1086">
          <cell r="A1086" t="str">
            <v>I1268</v>
          </cell>
        </row>
        <row r="1087">
          <cell r="A1087" t="str">
            <v>I1269</v>
          </cell>
        </row>
        <row r="1088">
          <cell r="A1088" t="str">
            <v>I1270</v>
          </cell>
        </row>
        <row r="1089">
          <cell r="A1089" t="str">
            <v>I1271</v>
          </cell>
        </row>
        <row r="1090">
          <cell r="A1090" t="str">
            <v>I1272</v>
          </cell>
        </row>
        <row r="1091">
          <cell r="A1091" t="str">
            <v>I1273</v>
          </cell>
        </row>
        <row r="1092">
          <cell r="A1092" t="str">
            <v>I1274</v>
          </cell>
        </row>
        <row r="1093">
          <cell r="A1093" t="str">
            <v>I1275</v>
          </cell>
        </row>
        <row r="1094">
          <cell r="A1094" t="str">
            <v>I1276</v>
          </cell>
        </row>
        <row r="1095">
          <cell r="A1095" t="str">
            <v>I1277</v>
          </cell>
        </row>
        <row r="1096">
          <cell r="A1096" t="str">
            <v>I1278</v>
          </cell>
        </row>
        <row r="1097">
          <cell r="A1097" t="str">
            <v>I1279</v>
          </cell>
        </row>
        <row r="1098">
          <cell r="A1098" t="str">
            <v>I1280</v>
          </cell>
        </row>
        <row r="1099">
          <cell r="A1099" t="str">
            <v>I1281</v>
          </cell>
        </row>
        <row r="1100">
          <cell r="A1100" t="str">
            <v>I1282</v>
          </cell>
        </row>
        <row r="1101">
          <cell r="A1101" t="str">
            <v>I1283</v>
          </cell>
        </row>
        <row r="1102">
          <cell r="A1102" t="str">
            <v>I1284</v>
          </cell>
        </row>
        <row r="1103">
          <cell r="A1103" t="str">
            <v>I1285</v>
          </cell>
        </row>
        <row r="1104">
          <cell r="A1104" t="str">
            <v>I1286</v>
          </cell>
        </row>
        <row r="1105">
          <cell r="A1105" t="str">
            <v>I1287</v>
          </cell>
        </row>
        <row r="1106">
          <cell r="A1106" t="str">
            <v>I1288</v>
          </cell>
        </row>
        <row r="1107">
          <cell r="A1107" t="str">
            <v>I1289</v>
          </cell>
        </row>
        <row r="1108">
          <cell r="A1108" t="str">
            <v>I1290</v>
          </cell>
        </row>
        <row r="1109">
          <cell r="A1109" t="str">
            <v>I1291</v>
          </cell>
        </row>
        <row r="1110">
          <cell r="A1110" t="str">
            <v>I1292</v>
          </cell>
        </row>
        <row r="1111">
          <cell r="A1111" t="str">
            <v>I1293</v>
          </cell>
        </row>
        <row r="1112">
          <cell r="A1112" t="str">
            <v>I1294</v>
          </cell>
        </row>
        <row r="1113">
          <cell r="A1113" t="str">
            <v>I1295</v>
          </cell>
        </row>
        <row r="1114">
          <cell r="A1114" t="str">
            <v>I1296</v>
          </cell>
        </row>
        <row r="1115">
          <cell r="A1115" t="str">
            <v>I1297</v>
          </cell>
        </row>
        <row r="1116">
          <cell r="A1116" t="str">
            <v>I1298</v>
          </cell>
        </row>
        <row r="1117">
          <cell r="A1117" t="str">
            <v>I1299</v>
          </cell>
        </row>
        <row r="1118">
          <cell r="A1118" t="str">
            <v>I1300</v>
          </cell>
        </row>
        <row r="1119">
          <cell r="A1119" t="str">
            <v>I1301</v>
          </cell>
        </row>
        <row r="1120">
          <cell r="A1120" t="str">
            <v>I1302</v>
          </cell>
        </row>
        <row r="1121">
          <cell r="A1121" t="str">
            <v>I1303</v>
          </cell>
        </row>
        <row r="1122">
          <cell r="A1122" t="str">
            <v>I1304</v>
          </cell>
        </row>
        <row r="1123">
          <cell r="A1123" t="str">
            <v>I1305</v>
          </cell>
        </row>
        <row r="1124">
          <cell r="A1124" t="str">
            <v>I1306</v>
          </cell>
        </row>
        <row r="1125">
          <cell r="A1125" t="str">
            <v>I1307</v>
          </cell>
        </row>
        <row r="1126">
          <cell r="A1126" t="str">
            <v>I1308</v>
          </cell>
        </row>
        <row r="1127">
          <cell r="A1127" t="str">
            <v>I1309</v>
          </cell>
        </row>
        <row r="1128">
          <cell r="A1128" t="str">
            <v>I1310</v>
          </cell>
        </row>
        <row r="1129">
          <cell r="A1129" t="str">
            <v>I1311</v>
          </cell>
        </row>
        <row r="1130">
          <cell r="A1130" t="str">
            <v>I1312</v>
          </cell>
        </row>
        <row r="1131">
          <cell r="A1131" t="str">
            <v>I1313</v>
          </cell>
        </row>
        <row r="1132">
          <cell r="A1132" t="str">
            <v>I1314</v>
          </cell>
        </row>
        <row r="1133">
          <cell r="A1133" t="str">
            <v>I1315</v>
          </cell>
        </row>
        <row r="1134">
          <cell r="A1134" t="str">
            <v>I1316</v>
          </cell>
        </row>
        <row r="1135">
          <cell r="A1135" t="str">
            <v>I1317</v>
          </cell>
        </row>
        <row r="1136">
          <cell r="A1136" t="str">
            <v>I1318</v>
          </cell>
        </row>
        <row r="1137">
          <cell r="A1137" t="str">
            <v>I1319</v>
          </cell>
        </row>
        <row r="1138">
          <cell r="A1138" t="str">
            <v>I1320</v>
          </cell>
        </row>
        <row r="1139">
          <cell r="A1139" t="str">
            <v>I1321</v>
          </cell>
        </row>
        <row r="1140">
          <cell r="A1140" t="str">
            <v>I1322</v>
          </cell>
        </row>
        <row r="1141">
          <cell r="A1141" t="str">
            <v>I1323</v>
          </cell>
        </row>
        <row r="1142">
          <cell r="A1142" t="str">
            <v>I1324</v>
          </cell>
        </row>
        <row r="1143">
          <cell r="A1143" t="str">
            <v>I1325</v>
          </cell>
        </row>
        <row r="1144">
          <cell r="A1144" t="str">
            <v>I1326</v>
          </cell>
        </row>
        <row r="1145">
          <cell r="A1145" t="str">
            <v>I1327</v>
          </cell>
        </row>
        <row r="1146">
          <cell r="A1146" t="str">
            <v>I1328</v>
          </cell>
        </row>
        <row r="1147">
          <cell r="A1147" t="str">
            <v>I1329</v>
          </cell>
        </row>
        <row r="1148">
          <cell r="A1148" t="str">
            <v>I1330</v>
          </cell>
        </row>
        <row r="1149">
          <cell r="A1149" t="str">
            <v>I1331</v>
          </cell>
        </row>
        <row r="1150">
          <cell r="A1150" t="str">
            <v>I1332</v>
          </cell>
        </row>
        <row r="1151">
          <cell r="A1151" t="str">
            <v>I1333</v>
          </cell>
        </row>
        <row r="1152">
          <cell r="A1152" t="str">
            <v>I1334</v>
          </cell>
        </row>
        <row r="1153">
          <cell r="A1153" t="str">
            <v>I1335</v>
          </cell>
        </row>
        <row r="1154">
          <cell r="A1154" t="str">
            <v>I1336</v>
          </cell>
        </row>
        <row r="1155">
          <cell r="A1155" t="str">
            <v>I1337</v>
          </cell>
        </row>
        <row r="1156">
          <cell r="A1156" t="str">
            <v>I1338</v>
          </cell>
        </row>
        <row r="1157">
          <cell r="A1157" t="str">
            <v>I1339</v>
          </cell>
        </row>
        <row r="1158">
          <cell r="A1158" t="str">
            <v>I1340</v>
          </cell>
        </row>
        <row r="1159">
          <cell r="A1159" t="str">
            <v>I1341</v>
          </cell>
        </row>
        <row r="1160">
          <cell r="A1160" t="str">
            <v>I1342</v>
          </cell>
        </row>
        <row r="1161">
          <cell r="A1161" t="str">
            <v>I1343</v>
          </cell>
        </row>
        <row r="1162">
          <cell r="A1162" t="str">
            <v>I1344</v>
          </cell>
        </row>
        <row r="1163">
          <cell r="A1163" t="str">
            <v>I1345</v>
          </cell>
        </row>
        <row r="1164">
          <cell r="A1164" t="str">
            <v>I1346</v>
          </cell>
        </row>
        <row r="1165">
          <cell r="A1165" t="str">
            <v>I1347</v>
          </cell>
        </row>
        <row r="1166">
          <cell r="A1166" t="str">
            <v>I1348</v>
          </cell>
        </row>
        <row r="1167">
          <cell r="A1167" t="str">
            <v>I1349</v>
          </cell>
        </row>
        <row r="1168">
          <cell r="A1168" t="str">
            <v>I1350</v>
          </cell>
        </row>
        <row r="1169">
          <cell r="A1169" t="str">
            <v>I1351</v>
          </cell>
        </row>
        <row r="1170">
          <cell r="A1170" t="str">
            <v>I1352</v>
          </cell>
        </row>
        <row r="1171">
          <cell r="A1171" t="str">
            <v>I1353</v>
          </cell>
        </row>
        <row r="1172">
          <cell r="A1172" t="str">
            <v>I1354</v>
          </cell>
        </row>
        <row r="1173">
          <cell r="A1173" t="str">
            <v>I1355</v>
          </cell>
        </row>
        <row r="1174">
          <cell r="A1174" t="str">
            <v>I1356</v>
          </cell>
        </row>
        <row r="1175">
          <cell r="A1175" t="str">
            <v>I1357</v>
          </cell>
        </row>
        <row r="1176">
          <cell r="A1176" t="str">
            <v>I1358</v>
          </cell>
        </row>
        <row r="1177">
          <cell r="A1177" t="str">
            <v>I1359</v>
          </cell>
        </row>
        <row r="1178">
          <cell r="A1178" t="str">
            <v>I1360</v>
          </cell>
        </row>
        <row r="1179">
          <cell r="A1179" t="str">
            <v>I1361</v>
          </cell>
        </row>
        <row r="1180">
          <cell r="A1180" t="str">
            <v>I1362</v>
          </cell>
        </row>
        <row r="1181">
          <cell r="A1181" t="str">
            <v>I1363</v>
          </cell>
        </row>
        <row r="1182">
          <cell r="A1182" t="str">
            <v>I1364</v>
          </cell>
        </row>
        <row r="1183">
          <cell r="A1183" t="str">
            <v>I1365</v>
          </cell>
        </row>
        <row r="1184">
          <cell r="A1184" t="str">
            <v>I1366</v>
          </cell>
        </row>
        <row r="1185">
          <cell r="A1185" t="str">
            <v>I1367</v>
          </cell>
        </row>
        <row r="1186">
          <cell r="A1186" t="str">
            <v>I1368</v>
          </cell>
        </row>
        <row r="1187">
          <cell r="A1187" t="str">
            <v>I1369</v>
          </cell>
        </row>
        <row r="1188">
          <cell r="A1188" t="str">
            <v>I1370</v>
          </cell>
        </row>
        <row r="1189">
          <cell r="A1189" t="str">
            <v>I1371</v>
          </cell>
        </row>
        <row r="1190">
          <cell r="A1190" t="str">
            <v>I1372</v>
          </cell>
        </row>
        <row r="1191">
          <cell r="A1191" t="str">
            <v>I1373</v>
          </cell>
        </row>
        <row r="1192">
          <cell r="A1192" t="str">
            <v>I1374</v>
          </cell>
        </row>
        <row r="1193">
          <cell r="A1193" t="str">
            <v>I1375</v>
          </cell>
        </row>
        <row r="1194">
          <cell r="A1194" t="str">
            <v>I1376</v>
          </cell>
        </row>
        <row r="1195">
          <cell r="A1195" t="str">
            <v>I1377</v>
          </cell>
        </row>
        <row r="1196">
          <cell r="A1196" t="str">
            <v>I1378</v>
          </cell>
        </row>
        <row r="1197">
          <cell r="A1197" t="str">
            <v>I1379</v>
          </cell>
        </row>
        <row r="1198">
          <cell r="A1198" t="str">
            <v>I1380</v>
          </cell>
        </row>
        <row r="1199">
          <cell r="A1199" t="str">
            <v>I1381</v>
          </cell>
        </row>
        <row r="1200">
          <cell r="A1200" t="str">
            <v>I1382</v>
          </cell>
        </row>
        <row r="1201">
          <cell r="A1201" t="str">
            <v>I1383</v>
          </cell>
        </row>
        <row r="1202">
          <cell r="A1202" t="str">
            <v>I1384</v>
          </cell>
        </row>
        <row r="1203">
          <cell r="A1203" t="str">
            <v>I1385</v>
          </cell>
        </row>
        <row r="1204">
          <cell r="A1204" t="str">
            <v>I1386</v>
          </cell>
        </row>
        <row r="1205">
          <cell r="A1205" t="str">
            <v>I1387</v>
          </cell>
        </row>
        <row r="1206">
          <cell r="A1206" t="str">
            <v>I1388</v>
          </cell>
        </row>
        <row r="1207">
          <cell r="A1207" t="str">
            <v>I1389</v>
          </cell>
        </row>
        <row r="1208">
          <cell r="A1208" t="str">
            <v>I1390</v>
          </cell>
        </row>
        <row r="1209">
          <cell r="A1209" t="str">
            <v>I1391</v>
          </cell>
        </row>
        <row r="1210">
          <cell r="A1210" t="str">
            <v>I1392</v>
          </cell>
        </row>
        <row r="1211">
          <cell r="A1211" t="str">
            <v>I1393</v>
          </cell>
        </row>
        <row r="1212">
          <cell r="A1212" t="str">
            <v>I1394</v>
          </cell>
        </row>
        <row r="1213">
          <cell r="A1213" t="str">
            <v>I1395</v>
          </cell>
        </row>
        <row r="1214">
          <cell r="A1214" t="str">
            <v>I1396</v>
          </cell>
        </row>
        <row r="1215">
          <cell r="A1215" t="str">
            <v>I1397</v>
          </cell>
        </row>
        <row r="1216">
          <cell r="A1216" t="str">
            <v>I1398</v>
          </cell>
        </row>
        <row r="1217">
          <cell r="A1217" t="str">
            <v>I1399</v>
          </cell>
        </row>
        <row r="1218">
          <cell r="A1218" t="str">
            <v>I1400</v>
          </cell>
        </row>
        <row r="1219">
          <cell r="A1219" t="str">
            <v>I1401</v>
          </cell>
        </row>
        <row r="1220">
          <cell r="A1220" t="str">
            <v>I1402</v>
          </cell>
        </row>
        <row r="1221">
          <cell r="A1221" t="str">
            <v>I1403</v>
          </cell>
        </row>
        <row r="1222">
          <cell r="A1222" t="str">
            <v>I1404</v>
          </cell>
        </row>
        <row r="1223">
          <cell r="A1223" t="str">
            <v>I1405</v>
          </cell>
        </row>
        <row r="1224">
          <cell r="A1224" t="str">
            <v>I1406</v>
          </cell>
        </row>
        <row r="1225">
          <cell r="A1225" t="str">
            <v>I1407</v>
          </cell>
        </row>
        <row r="1226">
          <cell r="A1226" t="str">
            <v>I1408</v>
          </cell>
        </row>
        <row r="1227">
          <cell r="A1227" t="str">
            <v>I1409</v>
          </cell>
        </row>
        <row r="1228">
          <cell r="A1228" t="str">
            <v>I1410</v>
          </cell>
        </row>
        <row r="1229">
          <cell r="A1229" t="str">
            <v>I1411</v>
          </cell>
        </row>
        <row r="1230">
          <cell r="A1230" t="str">
            <v>I1412</v>
          </cell>
        </row>
        <row r="1231">
          <cell r="A1231" t="str">
            <v>I1413</v>
          </cell>
        </row>
        <row r="1232">
          <cell r="A1232" t="str">
            <v>I1414</v>
          </cell>
        </row>
        <row r="1233">
          <cell r="A1233" t="str">
            <v>I1415</v>
          </cell>
        </row>
        <row r="1234">
          <cell r="A1234" t="str">
            <v>I1416</v>
          </cell>
        </row>
        <row r="1235">
          <cell r="A1235" t="str">
            <v>I1417</v>
          </cell>
        </row>
        <row r="1236">
          <cell r="A1236" t="str">
            <v>I1418</v>
          </cell>
        </row>
        <row r="1237">
          <cell r="A1237" t="str">
            <v>I1419</v>
          </cell>
        </row>
        <row r="1238">
          <cell r="A1238" t="str">
            <v>I1420</v>
          </cell>
        </row>
        <row r="1239">
          <cell r="A1239" t="str">
            <v>I1421</v>
          </cell>
        </row>
        <row r="1240">
          <cell r="A1240" t="str">
            <v>I1422</v>
          </cell>
        </row>
        <row r="1241">
          <cell r="A1241" t="str">
            <v>I1423</v>
          </cell>
        </row>
        <row r="1242">
          <cell r="A1242" t="str">
            <v>I1424</v>
          </cell>
        </row>
        <row r="1243">
          <cell r="A1243" t="str">
            <v>I1425</v>
          </cell>
        </row>
        <row r="1244">
          <cell r="A1244" t="str">
            <v>I1426</v>
          </cell>
        </row>
        <row r="1245">
          <cell r="A1245" t="str">
            <v>I1427</v>
          </cell>
        </row>
        <row r="1246">
          <cell r="A1246" t="str">
            <v>I1428</v>
          </cell>
        </row>
        <row r="1247">
          <cell r="A1247" t="str">
            <v>I1429</v>
          </cell>
        </row>
        <row r="1248">
          <cell r="A1248" t="str">
            <v>I1430</v>
          </cell>
        </row>
        <row r="1249">
          <cell r="A1249" t="str">
            <v>I1431</v>
          </cell>
        </row>
        <row r="1250">
          <cell r="A1250" t="str">
            <v>I1432</v>
          </cell>
        </row>
        <row r="1251">
          <cell r="A1251" t="str">
            <v>I1433</v>
          </cell>
        </row>
        <row r="1252">
          <cell r="A1252" t="str">
            <v>I1434</v>
          </cell>
        </row>
        <row r="1253">
          <cell r="A1253" t="str">
            <v>I1435</v>
          </cell>
        </row>
        <row r="1254">
          <cell r="A1254" t="str">
            <v>I1436</v>
          </cell>
        </row>
        <row r="1255">
          <cell r="A1255" t="str">
            <v>I1437</v>
          </cell>
        </row>
        <row r="1256">
          <cell r="A1256" t="str">
            <v>I1438</v>
          </cell>
        </row>
        <row r="1257">
          <cell r="A1257" t="str">
            <v>I1439</v>
          </cell>
        </row>
        <row r="1258">
          <cell r="A1258" t="str">
            <v>I1440</v>
          </cell>
        </row>
        <row r="1259">
          <cell r="A1259" t="str">
            <v>I1441</v>
          </cell>
        </row>
        <row r="1260">
          <cell r="A1260" t="str">
            <v>I1442</v>
          </cell>
        </row>
        <row r="1261">
          <cell r="A1261" t="str">
            <v>I1443</v>
          </cell>
        </row>
        <row r="1262">
          <cell r="A1262" t="str">
            <v>I1444</v>
          </cell>
        </row>
        <row r="1263">
          <cell r="A1263" t="str">
            <v>I1445</v>
          </cell>
        </row>
        <row r="1264">
          <cell r="A1264" t="str">
            <v>I1446</v>
          </cell>
        </row>
        <row r="1265">
          <cell r="A1265" t="str">
            <v>I1447</v>
          </cell>
        </row>
        <row r="1266">
          <cell r="A1266" t="str">
            <v>I1448</v>
          </cell>
        </row>
        <row r="1267">
          <cell r="A1267" t="str">
            <v>I1449</v>
          </cell>
        </row>
        <row r="1268">
          <cell r="A1268" t="str">
            <v>I1450</v>
          </cell>
        </row>
        <row r="1269">
          <cell r="A1269" t="str">
            <v>I1451</v>
          </cell>
        </row>
        <row r="1270">
          <cell r="A1270" t="str">
            <v>I1452</v>
          </cell>
        </row>
        <row r="1271">
          <cell r="A1271" t="str">
            <v>I1453</v>
          </cell>
        </row>
        <row r="1272">
          <cell r="A1272" t="str">
            <v>I1454</v>
          </cell>
        </row>
        <row r="1273">
          <cell r="A1273" t="str">
            <v>I1455</v>
          </cell>
        </row>
        <row r="1274">
          <cell r="A1274" t="str">
            <v>I1456</v>
          </cell>
        </row>
        <row r="1275">
          <cell r="A1275" t="str">
            <v>I1457</v>
          </cell>
        </row>
        <row r="1276">
          <cell r="A1276" t="str">
            <v>I1458</v>
          </cell>
        </row>
        <row r="1277">
          <cell r="A1277" t="str">
            <v>I1459</v>
          </cell>
        </row>
        <row r="1278">
          <cell r="A1278" t="str">
            <v>I1460</v>
          </cell>
        </row>
        <row r="1279">
          <cell r="A1279" t="str">
            <v>I1461</v>
          </cell>
        </row>
        <row r="1280">
          <cell r="A1280" t="str">
            <v>I1462</v>
          </cell>
        </row>
        <row r="1281">
          <cell r="A1281" t="str">
            <v>I1463</v>
          </cell>
        </row>
        <row r="1282">
          <cell r="A1282" t="str">
            <v>I1464</v>
          </cell>
        </row>
        <row r="1283">
          <cell r="A1283" t="str">
            <v>I1465</v>
          </cell>
        </row>
        <row r="1284">
          <cell r="A1284" t="str">
            <v>I1466</v>
          </cell>
        </row>
        <row r="1285">
          <cell r="A1285" t="str">
            <v>I1467</v>
          </cell>
        </row>
        <row r="1286">
          <cell r="A1286" t="str">
            <v>I1468</v>
          </cell>
        </row>
        <row r="1287">
          <cell r="A1287" t="str">
            <v>I1469</v>
          </cell>
        </row>
        <row r="1288">
          <cell r="A1288" t="str">
            <v>I1470</v>
          </cell>
        </row>
        <row r="1289">
          <cell r="A1289" t="str">
            <v>I1471</v>
          </cell>
        </row>
        <row r="1290">
          <cell r="A1290" t="str">
            <v>I1472</v>
          </cell>
        </row>
        <row r="1291">
          <cell r="A1291" t="str">
            <v>I1473</v>
          </cell>
        </row>
        <row r="1292">
          <cell r="A1292" t="str">
            <v>I1474</v>
          </cell>
        </row>
        <row r="1293">
          <cell r="A1293" t="str">
            <v>I1475</v>
          </cell>
        </row>
        <row r="1294">
          <cell r="A1294" t="str">
            <v>I1476</v>
          </cell>
        </row>
        <row r="1295">
          <cell r="A1295" t="str">
            <v>I1477</v>
          </cell>
        </row>
        <row r="1296">
          <cell r="A1296" t="str">
            <v>I1478</v>
          </cell>
        </row>
        <row r="1297">
          <cell r="A1297" t="str">
            <v>I1479</v>
          </cell>
        </row>
        <row r="1298">
          <cell r="A1298" t="str">
            <v>I1480</v>
          </cell>
        </row>
        <row r="1299">
          <cell r="A1299" t="str">
            <v>I1481</v>
          </cell>
        </row>
        <row r="1300">
          <cell r="A1300" t="str">
            <v>I1482</v>
          </cell>
        </row>
        <row r="1301">
          <cell r="A1301" t="str">
            <v>I1483</v>
          </cell>
        </row>
        <row r="1302">
          <cell r="A1302" t="str">
            <v>I1484</v>
          </cell>
        </row>
        <row r="1303">
          <cell r="A1303" t="str">
            <v>I1485</v>
          </cell>
        </row>
        <row r="1304">
          <cell r="A1304" t="str">
            <v>I1486</v>
          </cell>
        </row>
        <row r="1305">
          <cell r="A1305" t="str">
            <v>I1487</v>
          </cell>
        </row>
        <row r="1306">
          <cell r="A1306" t="str">
            <v>I1488</v>
          </cell>
        </row>
        <row r="1307">
          <cell r="A1307" t="str">
            <v>I1489</v>
          </cell>
        </row>
        <row r="1308">
          <cell r="A1308" t="str">
            <v>I1490</v>
          </cell>
        </row>
        <row r="1309">
          <cell r="A1309" t="str">
            <v>I1491</v>
          </cell>
        </row>
        <row r="1310">
          <cell r="A1310" t="str">
            <v>I1492</v>
          </cell>
        </row>
        <row r="1311">
          <cell r="A1311" t="str">
            <v>I1493</v>
          </cell>
        </row>
        <row r="1312">
          <cell r="A1312" t="str">
            <v>I1494</v>
          </cell>
        </row>
        <row r="1313">
          <cell r="A1313" t="str">
            <v>I1495</v>
          </cell>
        </row>
        <row r="1314">
          <cell r="A1314" t="str">
            <v>I1496</v>
          </cell>
        </row>
        <row r="1315">
          <cell r="A1315" t="str">
            <v>I1497</v>
          </cell>
        </row>
        <row r="1316">
          <cell r="A1316" t="str">
            <v>I1498</v>
          </cell>
        </row>
        <row r="1317">
          <cell r="A1317" t="str">
            <v>I1499</v>
          </cell>
        </row>
        <row r="1318">
          <cell r="A1318" t="str">
            <v>I1500</v>
          </cell>
        </row>
        <row r="1319">
          <cell r="A1319" t="str">
            <v>I1501</v>
          </cell>
        </row>
        <row r="1320">
          <cell r="A1320" t="str">
            <v>I1502</v>
          </cell>
        </row>
        <row r="1321">
          <cell r="A1321" t="str">
            <v>I1503</v>
          </cell>
        </row>
        <row r="1322">
          <cell r="A1322" t="str">
            <v>I1504</v>
          </cell>
        </row>
        <row r="1323">
          <cell r="A1323" t="str">
            <v>I1505</v>
          </cell>
        </row>
        <row r="1324">
          <cell r="A1324" t="str">
            <v>I1506</v>
          </cell>
        </row>
        <row r="1325">
          <cell r="A1325" t="str">
            <v>I1507</v>
          </cell>
        </row>
        <row r="1326">
          <cell r="A1326" t="str">
            <v>I1508</v>
          </cell>
        </row>
        <row r="1327">
          <cell r="A1327" t="str">
            <v>I1509</v>
          </cell>
        </row>
        <row r="1328">
          <cell r="A1328" t="str">
            <v>I1510</v>
          </cell>
        </row>
        <row r="1329">
          <cell r="A1329" t="str">
            <v>I1511</v>
          </cell>
        </row>
        <row r="1330">
          <cell r="A1330" t="str">
            <v>I1512</v>
          </cell>
        </row>
        <row r="1331">
          <cell r="A1331" t="str">
            <v>I1513</v>
          </cell>
        </row>
        <row r="1332">
          <cell r="A1332" t="str">
            <v>I1514</v>
          </cell>
        </row>
        <row r="1333">
          <cell r="A1333" t="str">
            <v>I1515</v>
          </cell>
        </row>
        <row r="1334">
          <cell r="A1334" t="str">
            <v>I1516</v>
          </cell>
        </row>
        <row r="1335">
          <cell r="A1335" t="str">
            <v>I1517</v>
          </cell>
        </row>
        <row r="1336">
          <cell r="A1336" t="str">
            <v>I1518</v>
          </cell>
        </row>
        <row r="1337">
          <cell r="A1337" t="str">
            <v>I1519</v>
          </cell>
        </row>
        <row r="1338">
          <cell r="A1338" t="str">
            <v>I1520</v>
          </cell>
        </row>
        <row r="1339">
          <cell r="A1339" t="str">
            <v>I1521</v>
          </cell>
        </row>
        <row r="1340">
          <cell r="A1340" t="str">
            <v>I1522</v>
          </cell>
        </row>
        <row r="1341">
          <cell r="A1341" t="str">
            <v>I1523</v>
          </cell>
        </row>
        <row r="1342">
          <cell r="A1342" t="str">
            <v>I1524</v>
          </cell>
        </row>
        <row r="1343">
          <cell r="A1343" t="str">
            <v>I1525</v>
          </cell>
        </row>
        <row r="1344">
          <cell r="A1344" t="str">
            <v>I1526</v>
          </cell>
        </row>
        <row r="1345">
          <cell r="A1345" t="str">
            <v>I1527</v>
          </cell>
        </row>
        <row r="1346">
          <cell r="A1346" t="str">
            <v>I1528</v>
          </cell>
        </row>
        <row r="1347">
          <cell r="A1347" t="str">
            <v>I1529</v>
          </cell>
        </row>
        <row r="1348">
          <cell r="A1348" t="str">
            <v>I1530</v>
          </cell>
        </row>
        <row r="1349">
          <cell r="A1349" t="str">
            <v>I1531</v>
          </cell>
        </row>
        <row r="1350">
          <cell r="A1350" t="str">
            <v>I1532</v>
          </cell>
        </row>
        <row r="1351">
          <cell r="A1351" t="str">
            <v>I1533</v>
          </cell>
        </row>
        <row r="1352">
          <cell r="A1352" t="str">
            <v>I1534</v>
          </cell>
        </row>
        <row r="1353">
          <cell r="A1353" t="str">
            <v>I1535</v>
          </cell>
        </row>
        <row r="1354">
          <cell r="A1354" t="str">
            <v>I1536</v>
          </cell>
        </row>
        <row r="1355">
          <cell r="A1355" t="str">
            <v>I1537</v>
          </cell>
        </row>
        <row r="1356">
          <cell r="A1356" t="str">
            <v>I1538</v>
          </cell>
        </row>
        <row r="1357">
          <cell r="A1357" t="str">
            <v>I1541</v>
          </cell>
        </row>
        <row r="1358">
          <cell r="A1358" t="str">
            <v>I1542</v>
          </cell>
        </row>
        <row r="1359">
          <cell r="A1359" t="str">
            <v>I1543</v>
          </cell>
        </row>
        <row r="1360">
          <cell r="A1360" t="str">
            <v>I1546</v>
          </cell>
        </row>
        <row r="1361">
          <cell r="A1361" t="str">
            <v>I1547</v>
          </cell>
        </row>
        <row r="1362">
          <cell r="A1362" t="str">
            <v>I1549</v>
          </cell>
        </row>
        <row r="1363">
          <cell r="A1363" t="str">
            <v>I1550</v>
          </cell>
        </row>
        <row r="1364">
          <cell r="A1364" t="str">
            <v>I1551</v>
          </cell>
        </row>
        <row r="1365">
          <cell r="A1365" t="str">
            <v>I1552</v>
          </cell>
        </row>
        <row r="1366">
          <cell r="A1366" t="str">
            <v>I1553</v>
          </cell>
        </row>
        <row r="1367">
          <cell r="A1367" t="str">
            <v>I1554</v>
          </cell>
        </row>
        <row r="1368">
          <cell r="A1368" t="str">
            <v>I1555</v>
          </cell>
        </row>
        <row r="1369">
          <cell r="A1369" t="str">
            <v>I1557</v>
          </cell>
        </row>
        <row r="1370">
          <cell r="A1370" t="str">
            <v>I1558</v>
          </cell>
        </row>
        <row r="1371">
          <cell r="A1371" t="str">
            <v>I1559</v>
          </cell>
        </row>
        <row r="1372">
          <cell r="A1372" t="str">
            <v>I1560</v>
          </cell>
        </row>
        <row r="1373">
          <cell r="A1373" t="str">
            <v>I1561</v>
          </cell>
        </row>
        <row r="1374">
          <cell r="A1374" t="str">
            <v>I1562</v>
          </cell>
        </row>
        <row r="1375">
          <cell r="A1375" t="str">
            <v>I1564</v>
          </cell>
        </row>
        <row r="1376">
          <cell r="A1376" t="str">
            <v>I1565</v>
          </cell>
        </row>
        <row r="1377">
          <cell r="A1377" t="str">
            <v>I1566</v>
          </cell>
        </row>
        <row r="1378">
          <cell r="A1378" t="str">
            <v>I1567</v>
          </cell>
        </row>
        <row r="1379">
          <cell r="A1379" t="str">
            <v>I1568</v>
          </cell>
        </row>
        <row r="1380">
          <cell r="A1380" t="str">
            <v>I1569</v>
          </cell>
        </row>
        <row r="1381">
          <cell r="A1381" t="str">
            <v>I1570</v>
          </cell>
        </row>
        <row r="1382">
          <cell r="A1382" t="str">
            <v>I1571</v>
          </cell>
        </row>
        <row r="1383">
          <cell r="A1383" t="str">
            <v>I1572</v>
          </cell>
        </row>
        <row r="1384">
          <cell r="A1384" t="str">
            <v>I1573</v>
          </cell>
        </row>
        <row r="1385">
          <cell r="A1385" t="str">
            <v>I1574</v>
          </cell>
        </row>
        <row r="1386">
          <cell r="A1386" t="str">
            <v>I1575</v>
          </cell>
        </row>
        <row r="1387">
          <cell r="A1387" t="str">
            <v>I1577</v>
          </cell>
        </row>
        <row r="1388">
          <cell r="A1388" t="str">
            <v>I1578</v>
          </cell>
        </row>
        <row r="1389">
          <cell r="A1389" t="str">
            <v>I1579</v>
          </cell>
        </row>
        <row r="1390">
          <cell r="A1390" t="str">
            <v>I1580</v>
          </cell>
        </row>
        <row r="1391">
          <cell r="A1391" t="str">
            <v>I1581</v>
          </cell>
        </row>
        <row r="1392">
          <cell r="A1392" t="str">
            <v>I1582</v>
          </cell>
        </row>
        <row r="1393">
          <cell r="A1393" t="str">
            <v>I1583</v>
          </cell>
        </row>
        <row r="1394">
          <cell r="A1394" t="str">
            <v>I1584</v>
          </cell>
        </row>
        <row r="1395">
          <cell r="A1395" t="str">
            <v>I1585</v>
          </cell>
        </row>
        <row r="1396">
          <cell r="A1396" t="str">
            <v>I1586</v>
          </cell>
        </row>
        <row r="1397">
          <cell r="A1397" t="str">
            <v>I1587</v>
          </cell>
        </row>
        <row r="1398">
          <cell r="A1398" t="str">
            <v>I1599</v>
          </cell>
        </row>
        <row r="1399">
          <cell r="A1399" t="str">
            <v>I1602</v>
          </cell>
        </row>
        <row r="1400">
          <cell r="A1400" t="str">
            <v>I1603</v>
          </cell>
        </row>
        <row r="1401">
          <cell r="A1401" t="str">
            <v>I1604</v>
          </cell>
        </row>
        <row r="1402">
          <cell r="A1402" t="str">
            <v>I1605</v>
          </cell>
        </row>
        <row r="1403">
          <cell r="A1403" t="str">
            <v>I1606</v>
          </cell>
        </row>
        <row r="1404">
          <cell r="A1404" t="str">
            <v>I1607</v>
          </cell>
        </row>
        <row r="1405">
          <cell r="A1405" t="str">
            <v>I1608</v>
          </cell>
        </row>
        <row r="1406">
          <cell r="A1406" t="str">
            <v>I1609</v>
          </cell>
        </row>
        <row r="1407">
          <cell r="A1407" t="str">
            <v>I1610</v>
          </cell>
        </row>
        <row r="1408">
          <cell r="A1408" t="str">
            <v>I1611</v>
          </cell>
        </row>
        <row r="1409">
          <cell r="A1409" t="str">
            <v>I1614</v>
          </cell>
        </row>
        <row r="1410">
          <cell r="A1410" t="str">
            <v>I1615</v>
          </cell>
        </row>
        <row r="1411">
          <cell r="A1411" t="str">
            <v>I1616</v>
          </cell>
        </row>
        <row r="1412">
          <cell r="A1412" t="str">
            <v>I1618</v>
          </cell>
        </row>
        <row r="1413">
          <cell r="A1413" t="str">
            <v>I1619</v>
          </cell>
        </row>
        <row r="1414">
          <cell r="A1414" t="str">
            <v>I1620</v>
          </cell>
        </row>
        <row r="1415">
          <cell r="A1415" t="str">
            <v>I1621</v>
          </cell>
        </row>
        <row r="1416">
          <cell r="A1416" t="str">
            <v>I1622</v>
          </cell>
        </row>
        <row r="1417">
          <cell r="A1417" t="str">
            <v>I1623</v>
          </cell>
        </row>
        <row r="1418">
          <cell r="A1418" t="str">
            <v>I1624</v>
          </cell>
        </row>
        <row r="1419">
          <cell r="A1419" t="str">
            <v>I1625</v>
          </cell>
        </row>
        <row r="1420">
          <cell r="A1420" t="str">
            <v>I1626</v>
          </cell>
        </row>
        <row r="1421">
          <cell r="A1421" t="str">
            <v>I1627</v>
          </cell>
        </row>
        <row r="1422">
          <cell r="A1422" t="str">
            <v>I1628</v>
          </cell>
        </row>
        <row r="1423">
          <cell r="A1423" t="str">
            <v>I1629</v>
          </cell>
        </row>
        <row r="1424">
          <cell r="A1424" t="str">
            <v>I1630</v>
          </cell>
        </row>
        <row r="1425">
          <cell r="A1425" t="str">
            <v>I1631</v>
          </cell>
        </row>
        <row r="1426">
          <cell r="A1426" t="str">
            <v>I1632</v>
          </cell>
        </row>
        <row r="1427">
          <cell r="A1427" t="str">
            <v>I1633</v>
          </cell>
        </row>
        <row r="1428">
          <cell r="A1428" t="str">
            <v>I1634</v>
          </cell>
        </row>
        <row r="1429">
          <cell r="A1429" t="str">
            <v>I1635</v>
          </cell>
        </row>
        <row r="1430">
          <cell r="A1430" t="str">
            <v>I1636</v>
          </cell>
        </row>
        <row r="1431">
          <cell r="A1431" t="str">
            <v>I1637</v>
          </cell>
        </row>
        <row r="1432">
          <cell r="A1432" t="str">
            <v>I1639</v>
          </cell>
        </row>
        <row r="1433">
          <cell r="A1433" t="str">
            <v>I1640</v>
          </cell>
        </row>
        <row r="1434">
          <cell r="A1434" t="str">
            <v>I1641</v>
          </cell>
        </row>
        <row r="1435">
          <cell r="A1435" t="str">
            <v>I1642</v>
          </cell>
        </row>
        <row r="1436">
          <cell r="A1436" t="str">
            <v>I1643</v>
          </cell>
        </row>
        <row r="1437">
          <cell r="A1437" t="str">
            <v>I1644</v>
          </cell>
        </row>
        <row r="1438">
          <cell r="A1438" t="str">
            <v>I1646</v>
          </cell>
        </row>
        <row r="1439">
          <cell r="A1439" t="str">
            <v>I1647</v>
          </cell>
        </row>
        <row r="1440">
          <cell r="A1440" t="str">
            <v>I1648</v>
          </cell>
        </row>
        <row r="1441">
          <cell r="A1441" t="str">
            <v>I1650</v>
          </cell>
        </row>
        <row r="1442">
          <cell r="A1442" t="str">
            <v>I1651</v>
          </cell>
        </row>
        <row r="1443">
          <cell r="A1443" t="str">
            <v>I1652</v>
          </cell>
        </row>
        <row r="1444">
          <cell r="A1444" t="str">
            <v>I1653</v>
          </cell>
        </row>
        <row r="1445">
          <cell r="A1445" t="str">
            <v>I1654</v>
          </cell>
        </row>
        <row r="1446">
          <cell r="A1446" t="str">
            <v>I1655</v>
          </cell>
        </row>
        <row r="1447">
          <cell r="A1447" t="str">
            <v>I1656</v>
          </cell>
        </row>
        <row r="1448">
          <cell r="A1448" t="str">
            <v>I1657</v>
          </cell>
        </row>
        <row r="1449">
          <cell r="A1449" t="str">
            <v>I1658</v>
          </cell>
        </row>
        <row r="1450">
          <cell r="A1450" t="str">
            <v>I1659</v>
          </cell>
        </row>
        <row r="1451">
          <cell r="A1451" t="str">
            <v>I1660</v>
          </cell>
        </row>
        <row r="1452">
          <cell r="A1452" t="str">
            <v>I1661</v>
          </cell>
        </row>
        <row r="1453">
          <cell r="A1453" t="str">
            <v>I1662</v>
          </cell>
        </row>
        <row r="1454">
          <cell r="A1454" t="str">
            <v>I1663</v>
          </cell>
        </row>
        <row r="1455">
          <cell r="A1455" t="str">
            <v>I1664</v>
          </cell>
        </row>
        <row r="1456">
          <cell r="A1456" t="str">
            <v>I1665</v>
          </cell>
        </row>
        <row r="1457">
          <cell r="A1457" t="str">
            <v>I1666</v>
          </cell>
        </row>
        <row r="1458">
          <cell r="A1458" t="str">
            <v>I1667</v>
          </cell>
        </row>
        <row r="1459">
          <cell r="A1459" t="str">
            <v>I1668</v>
          </cell>
        </row>
        <row r="1460">
          <cell r="A1460" t="str">
            <v>I1669</v>
          </cell>
        </row>
        <row r="1461">
          <cell r="A1461" t="str">
            <v>I1670</v>
          </cell>
        </row>
        <row r="1462">
          <cell r="A1462" t="str">
            <v>I1671</v>
          </cell>
        </row>
        <row r="1463">
          <cell r="A1463" t="str">
            <v>I1672</v>
          </cell>
        </row>
        <row r="1464">
          <cell r="A1464" t="str">
            <v>I1673</v>
          </cell>
        </row>
        <row r="1465">
          <cell r="A1465" t="str">
            <v>I1674</v>
          </cell>
        </row>
        <row r="1466">
          <cell r="A1466" t="str">
            <v>I1675</v>
          </cell>
        </row>
        <row r="1467">
          <cell r="A1467" t="str">
            <v>I1676</v>
          </cell>
        </row>
        <row r="1468">
          <cell r="A1468" t="str">
            <v>I1678</v>
          </cell>
        </row>
        <row r="1469">
          <cell r="A1469" t="str">
            <v>I1679</v>
          </cell>
        </row>
        <row r="1470">
          <cell r="A1470" t="str">
            <v>I1680</v>
          </cell>
        </row>
        <row r="1471">
          <cell r="A1471" t="str">
            <v>I1681</v>
          </cell>
        </row>
        <row r="1472">
          <cell r="A1472" t="str">
            <v>I1682</v>
          </cell>
        </row>
        <row r="1473">
          <cell r="A1473" t="str">
            <v>I1683</v>
          </cell>
        </row>
        <row r="1474">
          <cell r="A1474" t="str">
            <v>I1684</v>
          </cell>
        </row>
        <row r="1475">
          <cell r="A1475" t="str">
            <v>I1685</v>
          </cell>
        </row>
        <row r="1476">
          <cell r="A1476" t="str">
            <v>I1686</v>
          </cell>
        </row>
        <row r="1477">
          <cell r="A1477" t="str">
            <v>I1691</v>
          </cell>
        </row>
        <row r="1478">
          <cell r="A1478" t="str">
            <v>I1692</v>
          </cell>
        </row>
        <row r="1479">
          <cell r="A1479" t="str">
            <v>I1693</v>
          </cell>
        </row>
        <row r="1480">
          <cell r="A1480" t="str">
            <v>I1694</v>
          </cell>
        </row>
        <row r="1481">
          <cell r="A1481" t="str">
            <v>I1695</v>
          </cell>
        </row>
        <row r="1482">
          <cell r="A1482" t="str">
            <v>I1696</v>
          </cell>
        </row>
        <row r="1483">
          <cell r="A1483" t="str">
            <v>I1697</v>
          </cell>
        </row>
        <row r="1484">
          <cell r="A1484" t="str">
            <v>I1698</v>
          </cell>
        </row>
        <row r="1485">
          <cell r="A1485" t="str">
            <v>I1699</v>
          </cell>
        </row>
        <row r="1486">
          <cell r="A1486" t="str">
            <v>I1700</v>
          </cell>
        </row>
        <row r="1487">
          <cell r="A1487" t="str">
            <v>I1701</v>
          </cell>
        </row>
        <row r="1488">
          <cell r="A1488" t="str">
            <v>I1702</v>
          </cell>
        </row>
        <row r="1489">
          <cell r="A1489" t="str">
            <v>I1703</v>
          </cell>
        </row>
        <row r="1490">
          <cell r="A1490" t="str">
            <v>I1704</v>
          </cell>
        </row>
        <row r="1491">
          <cell r="A1491" t="str">
            <v>I1705</v>
          </cell>
        </row>
        <row r="1492">
          <cell r="A1492" t="str">
            <v>I1706</v>
          </cell>
        </row>
        <row r="1493">
          <cell r="A1493" t="str">
            <v>I1707</v>
          </cell>
        </row>
        <row r="1494">
          <cell r="A1494" t="str">
            <v>I1708</v>
          </cell>
        </row>
        <row r="1495">
          <cell r="A1495" t="str">
            <v>I1709</v>
          </cell>
        </row>
        <row r="1496">
          <cell r="A1496" t="str">
            <v>I1710</v>
          </cell>
        </row>
        <row r="1497">
          <cell r="A1497" t="str">
            <v>I1712</v>
          </cell>
        </row>
        <row r="1498">
          <cell r="A1498" t="str">
            <v>I1713</v>
          </cell>
        </row>
        <row r="1499">
          <cell r="A1499" t="str">
            <v>I1714</v>
          </cell>
        </row>
        <row r="1500">
          <cell r="A1500" t="str">
            <v>I1715</v>
          </cell>
        </row>
        <row r="1501">
          <cell r="A1501" t="str">
            <v>I1716</v>
          </cell>
        </row>
        <row r="1502">
          <cell r="A1502" t="str">
            <v>I1717</v>
          </cell>
        </row>
        <row r="1503">
          <cell r="A1503" t="str">
            <v>I1718</v>
          </cell>
        </row>
        <row r="1504">
          <cell r="A1504" t="str">
            <v>I1719</v>
          </cell>
        </row>
        <row r="1505">
          <cell r="A1505" t="str">
            <v>I1720</v>
          </cell>
        </row>
        <row r="1506">
          <cell r="A1506" t="str">
            <v>I1721</v>
          </cell>
        </row>
        <row r="1507">
          <cell r="A1507" t="str">
            <v>I1722</v>
          </cell>
        </row>
        <row r="1508">
          <cell r="A1508" t="str">
            <v>I1723</v>
          </cell>
        </row>
        <row r="1509">
          <cell r="A1509" t="str">
            <v>I1724</v>
          </cell>
        </row>
        <row r="1510">
          <cell r="A1510" t="str">
            <v>I1725</v>
          </cell>
        </row>
        <row r="1511">
          <cell r="A1511" t="str">
            <v>I1726</v>
          </cell>
        </row>
        <row r="1512">
          <cell r="A1512" t="str">
            <v>I1727</v>
          </cell>
        </row>
        <row r="1513">
          <cell r="A1513" t="str">
            <v>I1728</v>
          </cell>
        </row>
        <row r="1514">
          <cell r="A1514" t="str">
            <v>I1729</v>
          </cell>
        </row>
        <row r="1515">
          <cell r="A1515" t="str">
            <v>I1730</v>
          </cell>
        </row>
        <row r="1516">
          <cell r="A1516" t="str">
            <v>I1731</v>
          </cell>
        </row>
        <row r="1517">
          <cell r="A1517" t="str">
            <v>I1732</v>
          </cell>
        </row>
        <row r="1518">
          <cell r="A1518" t="str">
            <v>I1733</v>
          </cell>
        </row>
        <row r="1519">
          <cell r="A1519" t="str">
            <v>I1734</v>
          </cell>
        </row>
        <row r="1520">
          <cell r="A1520" t="str">
            <v>I1735</v>
          </cell>
        </row>
        <row r="1521">
          <cell r="A1521" t="str">
            <v>I1736</v>
          </cell>
        </row>
        <row r="1522">
          <cell r="A1522" t="str">
            <v>I1737</v>
          </cell>
        </row>
        <row r="1523">
          <cell r="A1523" t="str">
            <v>I1738</v>
          </cell>
        </row>
        <row r="1524">
          <cell r="A1524" t="str">
            <v>I1739</v>
          </cell>
        </row>
        <row r="1525">
          <cell r="A1525" t="str">
            <v>I1740</v>
          </cell>
        </row>
        <row r="1526">
          <cell r="A1526" t="str">
            <v>I1741</v>
          </cell>
        </row>
        <row r="1527">
          <cell r="A1527" t="str">
            <v>I1742</v>
          </cell>
        </row>
        <row r="1528">
          <cell r="A1528" t="str">
            <v>I1743</v>
          </cell>
        </row>
        <row r="1529">
          <cell r="A1529" t="str">
            <v>I1744</v>
          </cell>
        </row>
        <row r="1530">
          <cell r="A1530" t="str">
            <v>I1745</v>
          </cell>
        </row>
        <row r="1531">
          <cell r="A1531" t="str">
            <v>I1746</v>
          </cell>
        </row>
        <row r="1532">
          <cell r="A1532" t="str">
            <v>I1747</v>
          </cell>
        </row>
        <row r="1533">
          <cell r="A1533" t="str">
            <v>I1748</v>
          </cell>
        </row>
        <row r="1534">
          <cell r="A1534" t="str">
            <v>I1749</v>
          </cell>
        </row>
        <row r="1535">
          <cell r="A1535" t="str">
            <v>I1750</v>
          </cell>
        </row>
        <row r="1536">
          <cell r="A1536" t="str">
            <v>I1752</v>
          </cell>
        </row>
        <row r="1537">
          <cell r="A1537" t="str">
            <v>I1753</v>
          </cell>
        </row>
        <row r="1538">
          <cell r="A1538" t="str">
            <v>I1754</v>
          </cell>
        </row>
        <row r="1539">
          <cell r="A1539" t="str">
            <v>I1755</v>
          </cell>
        </row>
        <row r="1540">
          <cell r="A1540" t="str">
            <v>I1756</v>
          </cell>
        </row>
        <row r="1541">
          <cell r="A1541" t="str">
            <v>I1757</v>
          </cell>
        </row>
        <row r="1542">
          <cell r="A1542" t="str">
            <v>I1758</v>
          </cell>
        </row>
        <row r="1543">
          <cell r="A1543" t="str">
            <v>I1759</v>
          </cell>
        </row>
        <row r="1544">
          <cell r="A1544" t="str">
            <v>I1760</v>
          </cell>
        </row>
        <row r="1545">
          <cell r="A1545" t="str">
            <v>I1761</v>
          </cell>
        </row>
        <row r="1546">
          <cell r="A1546" t="str">
            <v>I1762</v>
          </cell>
        </row>
        <row r="1547">
          <cell r="A1547" t="str">
            <v>I1763</v>
          </cell>
        </row>
        <row r="1548">
          <cell r="A1548" t="str">
            <v>I1764</v>
          </cell>
        </row>
        <row r="1549">
          <cell r="A1549" t="str">
            <v>I1765</v>
          </cell>
        </row>
        <row r="1550">
          <cell r="A1550" t="str">
            <v>I1766</v>
          </cell>
        </row>
        <row r="1551">
          <cell r="A1551" t="str">
            <v>I1767</v>
          </cell>
        </row>
        <row r="1552">
          <cell r="A1552" t="str">
            <v>I1769</v>
          </cell>
        </row>
        <row r="1553">
          <cell r="A1553" t="str">
            <v>I1770</v>
          </cell>
        </row>
        <row r="1554">
          <cell r="A1554" t="str">
            <v>I1771</v>
          </cell>
        </row>
        <row r="1555">
          <cell r="A1555" t="str">
            <v>I1772</v>
          </cell>
        </row>
        <row r="1556">
          <cell r="A1556" t="str">
            <v>I1773</v>
          </cell>
        </row>
        <row r="1557">
          <cell r="A1557" t="str">
            <v>I1774</v>
          </cell>
        </row>
        <row r="1558">
          <cell r="A1558" t="str">
            <v>I1775</v>
          </cell>
        </row>
        <row r="1559">
          <cell r="A1559" t="str">
            <v>I1776</v>
          </cell>
        </row>
        <row r="1560">
          <cell r="A1560" t="str">
            <v>I1777</v>
          </cell>
        </row>
        <row r="1561">
          <cell r="A1561" t="str">
            <v>I1778</v>
          </cell>
        </row>
        <row r="1562">
          <cell r="A1562" t="str">
            <v>I1779</v>
          </cell>
        </row>
        <row r="1563">
          <cell r="A1563" t="str">
            <v>I1780</v>
          </cell>
        </row>
        <row r="1564">
          <cell r="A1564" t="str">
            <v>I1781</v>
          </cell>
        </row>
        <row r="1565">
          <cell r="A1565" t="str">
            <v>I1782</v>
          </cell>
        </row>
        <row r="1566">
          <cell r="A1566" t="str">
            <v>I1783</v>
          </cell>
        </row>
        <row r="1567">
          <cell r="A1567" t="str">
            <v>I1784</v>
          </cell>
        </row>
        <row r="1568">
          <cell r="A1568" t="str">
            <v>I1785</v>
          </cell>
        </row>
        <row r="1569">
          <cell r="A1569" t="str">
            <v>I1786</v>
          </cell>
        </row>
        <row r="1570">
          <cell r="A1570" t="str">
            <v>I1787</v>
          </cell>
        </row>
        <row r="1571">
          <cell r="A1571" t="str">
            <v>I1788</v>
          </cell>
        </row>
        <row r="1572">
          <cell r="A1572" t="str">
            <v>I1789</v>
          </cell>
        </row>
        <row r="1573">
          <cell r="A1573" t="str">
            <v>I1790</v>
          </cell>
        </row>
        <row r="1574">
          <cell r="A1574" t="str">
            <v>I1791</v>
          </cell>
        </row>
        <row r="1575">
          <cell r="A1575" t="str">
            <v>I1792</v>
          </cell>
        </row>
        <row r="1576">
          <cell r="A1576" t="str">
            <v>I1793</v>
          </cell>
        </row>
        <row r="1577">
          <cell r="A1577" t="str">
            <v>I1796</v>
          </cell>
        </row>
        <row r="1578">
          <cell r="A1578" t="str">
            <v>I1800</v>
          </cell>
        </row>
        <row r="1579">
          <cell r="A1579" t="str">
            <v>I1801</v>
          </cell>
        </row>
        <row r="1580">
          <cell r="A1580" t="str">
            <v>I1802</v>
          </cell>
        </row>
        <row r="1581">
          <cell r="A1581" t="str">
            <v>I1803</v>
          </cell>
        </row>
        <row r="1582">
          <cell r="A1582" t="str">
            <v>I1804</v>
          </cell>
        </row>
        <row r="1583">
          <cell r="A1583" t="str">
            <v>I1805</v>
          </cell>
        </row>
        <row r="1584">
          <cell r="A1584" t="str">
            <v>I1806</v>
          </cell>
        </row>
        <row r="1585">
          <cell r="A1585" t="str">
            <v>I1807</v>
          </cell>
        </row>
        <row r="1586">
          <cell r="A1586" t="str">
            <v>I1810</v>
          </cell>
        </row>
        <row r="1587">
          <cell r="A1587" t="str">
            <v>I1811</v>
          </cell>
        </row>
        <row r="1588">
          <cell r="A1588" t="str">
            <v>I1812</v>
          </cell>
        </row>
        <row r="1589">
          <cell r="A1589" t="str">
            <v>I1813</v>
          </cell>
        </row>
        <row r="1590">
          <cell r="A1590" t="str">
            <v>I1814</v>
          </cell>
        </row>
        <row r="1591">
          <cell r="A1591" t="str">
            <v>I1815</v>
          </cell>
        </row>
        <row r="1592">
          <cell r="A1592" t="str">
            <v>I1817</v>
          </cell>
        </row>
        <row r="1593">
          <cell r="A1593" t="str">
            <v>I1818</v>
          </cell>
        </row>
        <row r="1594">
          <cell r="A1594" t="str">
            <v>I1820</v>
          </cell>
        </row>
        <row r="1595">
          <cell r="A1595" t="str">
            <v>I1821</v>
          </cell>
        </row>
        <row r="1596">
          <cell r="A1596" t="str">
            <v>I1822</v>
          </cell>
        </row>
        <row r="1597">
          <cell r="A1597" t="str">
            <v>I1823</v>
          </cell>
        </row>
        <row r="1598">
          <cell r="A1598" t="str">
            <v>I1824</v>
          </cell>
        </row>
        <row r="1599">
          <cell r="A1599" t="str">
            <v>I1825</v>
          </cell>
        </row>
        <row r="1600">
          <cell r="A1600" t="str">
            <v>I1826</v>
          </cell>
        </row>
        <row r="1601">
          <cell r="A1601" t="str">
            <v>I1827</v>
          </cell>
        </row>
        <row r="1602">
          <cell r="A1602" t="str">
            <v>I1828</v>
          </cell>
        </row>
        <row r="1603">
          <cell r="A1603" t="str">
            <v>I1829</v>
          </cell>
        </row>
        <row r="1604">
          <cell r="A1604" t="str">
            <v>I1830</v>
          </cell>
        </row>
        <row r="1605">
          <cell r="A1605" t="str">
            <v>I1832</v>
          </cell>
        </row>
        <row r="1606">
          <cell r="A1606" t="str">
            <v>I1833</v>
          </cell>
        </row>
        <row r="1607">
          <cell r="A1607" t="str">
            <v>I1834</v>
          </cell>
        </row>
        <row r="1608">
          <cell r="A1608" t="str">
            <v>I1835</v>
          </cell>
        </row>
        <row r="1609">
          <cell r="A1609" t="str">
            <v>I1837</v>
          </cell>
        </row>
        <row r="1610">
          <cell r="A1610" t="str">
            <v>I1838</v>
          </cell>
        </row>
        <row r="1611">
          <cell r="A1611" t="str">
            <v>I1839</v>
          </cell>
        </row>
        <row r="1612">
          <cell r="A1612" t="str">
            <v>I1840</v>
          </cell>
        </row>
        <row r="1613">
          <cell r="A1613" t="str">
            <v>I1841</v>
          </cell>
        </row>
        <row r="1614">
          <cell r="A1614" t="str">
            <v>I1842</v>
          </cell>
        </row>
        <row r="1615">
          <cell r="A1615" t="str">
            <v>I1843</v>
          </cell>
        </row>
        <row r="1616">
          <cell r="A1616" t="str">
            <v>I1844</v>
          </cell>
        </row>
        <row r="1617">
          <cell r="A1617" t="str">
            <v>I1845</v>
          </cell>
        </row>
        <row r="1618">
          <cell r="A1618" t="str">
            <v>I1846</v>
          </cell>
        </row>
        <row r="1619">
          <cell r="A1619" t="str">
            <v>I1847</v>
          </cell>
        </row>
        <row r="1620">
          <cell r="A1620" t="str">
            <v>I1848</v>
          </cell>
        </row>
        <row r="1621">
          <cell r="A1621" t="str">
            <v>I1849</v>
          </cell>
        </row>
        <row r="1622">
          <cell r="A1622" t="str">
            <v>I1850</v>
          </cell>
        </row>
        <row r="1623">
          <cell r="A1623" t="str">
            <v>I1851</v>
          </cell>
        </row>
        <row r="1624">
          <cell r="A1624" t="str">
            <v>I1852</v>
          </cell>
        </row>
        <row r="1625">
          <cell r="A1625" t="str">
            <v>I1853</v>
          </cell>
        </row>
        <row r="1626">
          <cell r="A1626" t="str">
            <v>I1854</v>
          </cell>
        </row>
        <row r="1627">
          <cell r="A1627" t="str">
            <v>I1855</v>
          </cell>
        </row>
        <row r="1628">
          <cell r="A1628" t="str">
            <v>I1856</v>
          </cell>
        </row>
        <row r="1629">
          <cell r="A1629" t="str">
            <v>I1857</v>
          </cell>
        </row>
        <row r="1630">
          <cell r="A1630" t="str">
            <v>I1858</v>
          </cell>
        </row>
        <row r="1631">
          <cell r="A1631" t="str">
            <v>I1859</v>
          </cell>
        </row>
        <row r="1632">
          <cell r="A1632" t="str">
            <v>I1860</v>
          </cell>
        </row>
        <row r="1633">
          <cell r="A1633" t="str">
            <v>I1861</v>
          </cell>
        </row>
        <row r="1634">
          <cell r="A1634" t="str">
            <v>I1862</v>
          </cell>
        </row>
        <row r="1635">
          <cell r="A1635" t="str">
            <v>I1863</v>
          </cell>
        </row>
        <row r="1636">
          <cell r="A1636" t="str">
            <v>I1864</v>
          </cell>
        </row>
        <row r="1637">
          <cell r="A1637" t="str">
            <v>I1865</v>
          </cell>
        </row>
        <row r="1638">
          <cell r="A1638" t="str">
            <v>I1866</v>
          </cell>
        </row>
        <row r="1639">
          <cell r="A1639" t="str">
            <v>I1867</v>
          </cell>
        </row>
        <row r="1640">
          <cell r="A1640" t="str">
            <v>I1869</v>
          </cell>
        </row>
        <row r="1641">
          <cell r="A1641" t="str">
            <v>I1870</v>
          </cell>
        </row>
        <row r="1642">
          <cell r="A1642" t="str">
            <v>I1871</v>
          </cell>
        </row>
        <row r="1643">
          <cell r="A1643" t="str">
            <v>I1872</v>
          </cell>
        </row>
        <row r="1644">
          <cell r="A1644" t="str">
            <v>I1873</v>
          </cell>
        </row>
        <row r="1645">
          <cell r="A1645" t="str">
            <v>I1874</v>
          </cell>
        </row>
        <row r="1646">
          <cell r="A1646" t="str">
            <v>I1875</v>
          </cell>
        </row>
        <row r="1647">
          <cell r="A1647" t="str">
            <v>I1876</v>
          </cell>
        </row>
        <row r="1648">
          <cell r="A1648" t="str">
            <v>I1878</v>
          </cell>
        </row>
        <row r="1649">
          <cell r="A1649" t="str">
            <v>I1879</v>
          </cell>
        </row>
        <row r="1650">
          <cell r="A1650" t="str">
            <v>I1880</v>
          </cell>
        </row>
        <row r="1651">
          <cell r="A1651" t="str">
            <v>I1883</v>
          </cell>
        </row>
        <row r="1652">
          <cell r="A1652" t="str">
            <v>I1884</v>
          </cell>
        </row>
        <row r="1653">
          <cell r="A1653" t="str">
            <v>I1885</v>
          </cell>
        </row>
        <row r="1654">
          <cell r="A1654" t="str">
            <v>I1886</v>
          </cell>
        </row>
        <row r="1655">
          <cell r="A1655" t="str">
            <v>I1887</v>
          </cell>
        </row>
        <row r="1656">
          <cell r="A1656" t="str">
            <v>I1888</v>
          </cell>
        </row>
        <row r="1657">
          <cell r="A1657" t="str">
            <v>I1889</v>
          </cell>
        </row>
        <row r="1658">
          <cell r="A1658" t="str">
            <v>I1890</v>
          </cell>
        </row>
        <row r="1659">
          <cell r="A1659" t="str">
            <v>I1892</v>
          </cell>
        </row>
        <row r="1660">
          <cell r="A1660" t="str">
            <v>I1894</v>
          </cell>
        </row>
        <row r="1661">
          <cell r="A1661" t="str">
            <v>I1896</v>
          </cell>
        </row>
        <row r="1662">
          <cell r="A1662" t="str">
            <v>I1897</v>
          </cell>
        </row>
        <row r="1663">
          <cell r="A1663" t="str">
            <v>I1898</v>
          </cell>
        </row>
        <row r="1664">
          <cell r="A1664" t="str">
            <v>I1899</v>
          </cell>
        </row>
        <row r="1665">
          <cell r="A1665" t="str">
            <v>I1902</v>
          </cell>
        </row>
        <row r="1666">
          <cell r="A1666" t="str">
            <v>I1905</v>
          </cell>
        </row>
        <row r="1667">
          <cell r="A1667" t="str">
            <v>I1906</v>
          </cell>
        </row>
        <row r="1668">
          <cell r="A1668" t="str">
            <v>I1908</v>
          </cell>
        </row>
        <row r="1669">
          <cell r="A1669" t="str">
            <v>I1909</v>
          </cell>
        </row>
        <row r="1670">
          <cell r="A1670" t="str">
            <v>I1911</v>
          </cell>
        </row>
        <row r="1671">
          <cell r="A1671" t="str">
            <v>I1912</v>
          </cell>
        </row>
        <row r="1672">
          <cell r="A1672" t="str">
            <v>I1913</v>
          </cell>
        </row>
        <row r="1673">
          <cell r="A1673" t="str">
            <v>I1916</v>
          </cell>
        </row>
        <row r="1674">
          <cell r="A1674" t="str">
            <v>I1917</v>
          </cell>
        </row>
        <row r="1675">
          <cell r="A1675" t="str">
            <v>I1925</v>
          </cell>
        </row>
        <row r="1676">
          <cell r="A1676" t="str">
            <v>I1926</v>
          </cell>
        </row>
        <row r="1677">
          <cell r="A1677" t="str">
            <v>I1927</v>
          </cell>
        </row>
        <row r="1678">
          <cell r="A1678" t="str">
            <v>I1928</v>
          </cell>
        </row>
        <row r="1679">
          <cell r="A1679" t="str">
            <v>I1929</v>
          </cell>
        </row>
        <row r="1680">
          <cell r="A1680" t="str">
            <v>I1930</v>
          </cell>
        </row>
        <row r="1681">
          <cell r="A1681" t="str">
            <v>I1931</v>
          </cell>
        </row>
        <row r="1682">
          <cell r="A1682" t="str">
            <v>I1932</v>
          </cell>
        </row>
        <row r="1683">
          <cell r="A1683" t="str">
            <v>I1933</v>
          </cell>
        </row>
        <row r="1684">
          <cell r="A1684" t="str">
            <v>I1934</v>
          </cell>
        </row>
        <row r="1685">
          <cell r="A1685" t="str">
            <v>I1935</v>
          </cell>
        </row>
        <row r="1686">
          <cell r="A1686" t="str">
            <v>I1936</v>
          </cell>
        </row>
        <row r="1687">
          <cell r="A1687" t="str">
            <v>I1937</v>
          </cell>
        </row>
        <row r="1688">
          <cell r="A1688" t="str">
            <v>I1938</v>
          </cell>
        </row>
        <row r="1689">
          <cell r="A1689" t="str">
            <v>I1939</v>
          </cell>
        </row>
        <row r="1690">
          <cell r="A1690" t="str">
            <v>I1940</v>
          </cell>
        </row>
        <row r="1691">
          <cell r="A1691" t="str">
            <v>I1941</v>
          </cell>
        </row>
        <row r="1692">
          <cell r="A1692" t="str">
            <v>I1942</v>
          </cell>
        </row>
        <row r="1693">
          <cell r="A1693" t="str">
            <v>I1943</v>
          </cell>
        </row>
        <row r="1694">
          <cell r="A1694" t="str">
            <v>I1944</v>
          </cell>
        </row>
        <row r="1695">
          <cell r="A1695" t="str">
            <v>I1945</v>
          </cell>
        </row>
        <row r="1696">
          <cell r="A1696" t="str">
            <v>I1946</v>
          </cell>
        </row>
        <row r="1697">
          <cell r="A1697" t="str">
            <v>I1948</v>
          </cell>
        </row>
        <row r="1698">
          <cell r="A1698" t="str">
            <v>I1949</v>
          </cell>
        </row>
        <row r="1699">
          <cell r="A1699" t="str">
            <v>I1950</v>
          </cell>
        </row>
        <row r="1700">
          <cell r="A1700" t="str">
            <v>I1951</v>
          </cell>
        </row>
        <row r="1701">
          <cell r="A1701" t="str">
            <v>I1952</v>
          </cell>
        </row>
        <row r="1702">
          <cell r="A1702" t="str">
            <v>I1953</v>
          </cell>
        </row>
        <row r="1703">
          <cell r="A1703" t="str">
            <v>I1954</v>
          </cell>
        </row>
        <row r="1704">
          <cell r="A1704" t="str">
            <v>I1955</v>
          </cell>
        </row>
        <row r="1705">
          <cell r="A1705" t="str">
            <v>I1957</v>
          </cell>
        </row>
        <row r="1706">
          <cell r="A1706" t="str">
            <v>I1958</v>
          </cell>
        </row>
        <row r="1707">
          <cell r="A1707" t="str">
            <v>I1959</v>
          </cell>
        </row>
        <row r="1708">
          <cell r="A1708" t="str">
            <v>I1960</v>
          </cell>
        </row>
        <row r="1709">
          <cell r="A1709" t="str">
            <v>I1961</v>
          </cell>
        </row>
        <row r="1710">
          <cell r="A1710" t="str">
            <v>I1962</v>
          </cell>
        </row>
        <row r="1711">
          <cell r="A1711" t="str">
            <v>I1963</v>
          </cell>
        </row>
        <row r="1712">
          <cell r="A1712" t="str">
            <v>I1964</v>
          </cell>
        </row>
        <row r="1713">
          <cell r="A1713" t="str">
            <v>I1965</v>
          </cell>
        </row>
        <row r="1714">
          <cell r="A1714" t="str">
            <v>I1966</v>
          </cell>
        </row>
        <row r="1715">
          <cell r="A1715" t="str">
            <v>I1967</v>
          </cell>
        </row>
        <row r="1716">
          <cell r="A1716" t="str">
            <v>I1968</v>
          </cell>
        </row>
        <row r="1717">
          <cell r="A1717" t="str">
            <v>I1969</v>
          </cell>
        </row>
        <row r="1718">
          <cell r="A1718" t="str">
            <v>I1970</v>
          </cell>
        </row>
        <row r="1719">
          <cell r="A1719" t="str">
            <v>I1971</v>
          </cell>
        </row>
        <row r="1720">
          <cell r="A1720" t="str">
            <v>I1972</v>
          </cell>
        </row>
        <row r="1721">
          <cell r="A1721" t="str">
            <v>I1973</v>
          </cell>
        </row>
        <row r="1722">
          <cell r="A1722" t="str">
            <v>I1974</v>
          </cell>
        </row>
        <row r="1723">
          <cell r="A1723" t="str">
            <v>I1975</v>
          </cell>
        </row>
        <row r="1724">
          <cell r="A1724" t="str">
            <v>I1976</v>
          </cell>
        </row>
        <row r="1725">
          <cell r="A1725" t="str">
            <v>I1977</v>
          </cell>
        </row>
        <row r="1726">
          <cell r="A1726" t="str">
            <v>I1978</v>
          </cell>
        </row>
        <row r="1727">
          <cell r="A1727" t="str">
            <v>I1979</v>
          </cell>
        </row>
        <row r="1728">
          <cell r="A1728" t="str">
            <v>I1980</v>
          </cell>
        </row>
        <row r="1729">
          <cell r="A1729" t="str">
            <v>I1981</v>
          </cell>
        </row>
        <row r="1730">
          <cell r="A1730" t="str">
            <v>I1982</v>
          </cell>
        </row>
        <row r="1731">
          <cell r="A1731" t="str">
            <v>I1985</v>
          </cell>
        </row>
        <row r="1732">
          <cell r="A1732" t="str">
            <v>I1986</v>
          </cell>
        </row>
        <row r="1733">
          <cell r="A1733" t="str">
            <v>I1987</v>
          </cell>
        </row>
        <row r="1734">
          <cell r="A1734" t="str">
            <v>I1988</v>
          </cell>
        </row>
        <row r="1735">
          <cell r="A1735" t="str">
            <v>I1989</v>
          </cell>
        </row>
        <row r="1736">
          <cell r="A1736" t="str">
            <v>I1990</v>
          </cell>
        </row>
        <row r="1737">
          <cell r="A1737" t="str">
            <v>I1991</v>
          </cell>
        </row>
        <row r="1738">
          <cell r="A1738" t="str">
            <v>I1992</v>
          </cell>
        </row>
        <row r="1739">
          <cell r="A1739" t="str">
            <v>I1993</v>
          </cell>
        </row>
        <row r="1740">
          <cell r="A1740" t="str">
            <v>I1994</v>
          </cell>
        </row>
        <row r="1741">
          <cell r="A1741" t="str">
            <v>I1995</v>
          </cell>
        </row>
        <row r="1742">
          <cell r="A1742" t="str">
            <v>I1996</v>
          </cell>
        </row>
        <row r="1743">
          <cell r="A1743" t="str">
            <v>I1997</v>
          </cell>
        </row>
        <row r="1744">
          <cell r="A1744" t="str">
            <v>I1998</v>
          </cell>
        </row>
        <row r="1745">
          <cell r="A1745" t="str">
            <v>I1999</v>
          </cell>
        </row>
        <row r="1746">
          <cell r="A1746" t="str">
            <v>I2000</v>
          </cell>
        </row>
        <row r="1747">
          <cell r="A1747" t="str">
            <v>I2001</v>
          </cell>
        </row>
        <row r="1748">
          <cell r="A1748" t="str">
            <v>I2002</v>
          </cell>
        </row>
        <row r="1749">
          <cell r="A1749" t="str">
            <v>I2003</v>
          </cell>
        </row>
        <row r="1750">
          <cell r="A1750" t="str">
            <v>I2004</v>
          </cell>
        </row>
        <row r="1751">
          <cell r="A1751" t="str">
            <v>I2005</v>
          </cell>
        </row>
        <row r="1752">
          <cell r="A1752" t="str">
            <v>I2006</v>
          </cell>
        </row>
        <row r="1753">
          <cell r="A1753" t="str">
            <v>I2007</v>
          </cell>
        </row>
        <row r="1754">
          <cell r="A1754" t="str">
            <v>I2008</v>
          </cell>
        </row>
        <row r="1755">
          <cell r="A1755" t="str">
            <v>I2009</v>
          </cell>
        </row>
        <row r="1756">
          <cell r="A1756" t="str">
            <v>I2010</v>
          </cell>
        </row>
        <row r="1757">
          <cell r="A1757" t="str">
            <v>I2012</v>
          </cell>
        </row>
        <row r="1758">
          <cell r="A1758" t="str">
            <v>I2013</v>
          </cell>
        </row>
        <row r="1759">
          <cell r="A1759" t="str">
            <v>I2014</v>
          </cell>
        </row>
        <row r="1760">
          <cell r="A1760" t="str">
            <v>I2015</v>
          </cell>
        </row>
        <row r="1761">
          <cell r="A1761" t="str">
            <v>I2016</v>
          </cell>
        </row>
        <row r="1762">
          <cell r="A1762" t="str">
            <v>I2017</v>
          </cell>
        </row>
        <row r="1763">
          <cell r="A1763" t="str">
            <v>I2018</v>
          </cell>
        </row>
        <row r="1764">
          <cell r="A1764" t="str">
            <v>I2019</v>
          </cell>
        </row>
        <row r="1765">
          <cell r="A1765" t="str">
            <v>I2020</v>
          </cell>
        </row>
        <row r="1766">
          <cell r="A1766" t="str">
            <v>I2021</v>
          </cell>
        </row>
        <row r="1767">
          <cell r="A1767" t="str">
            <v>I2022</v>
          </cell>
        </row>
        <row r="1768">
          <cell r="A1768" t="str">
            <v>I2023</v>
          </cell>
        </row>
        <row r="1769">
          <cell r="A1769" t="str">
            <v>I2026</v>
          </cell>
        </row>
        <row r="1770">
          <cell r="A1770" t="str">
            <v>I2029</v>
          </cell>
        </row>
        <row r="1771">
          <cell r="A1771" t="str">
            <v>I2030</v>
          </cell>
        </row>
        <row r="1772">
          <cell r="A1772" t="str">
            <v>I2032</v>
          </cell>
        </row>
        <row r="1773">
          <cell r="A1773" t="str">
            <v>I2033</v>
          </cell>
        </row>
        <row r="1774">
          <cell r="A1774" t="str">
            <v>I2034</v>
          </cell>
        </row>
        <row r="1775">
          <cell r="A1775" t="str">
            <v>I2035</v>
          </cell>
        </row>
        <row r="1776">
          <cell r="A1776" t="str">
            <v>I2036</v>
          </cell>
        </row>
        <row r="1777">
          <cell r="A1777" t="str">
            <v>I2037</v>
          </cell>
        </row>
        <row r="1778">
          <cell r="A1778" t="str">
            <v>I2038</v>
          </cell>
        </row>
        <row r="1779">
          <cell r="A1779" t="str">
            <v>I2039</v>
          </cell>
        </row>
        <row r="1780">
          <cell r="A1780" t="str">
            <v>I2044</v>
          </cell>
        </row>
        <row r="1781">
          <cell r="A1781" t="str">
            <v>I2046</v>
          </cell>
        </row>
        <row r="1782">
          <cell r="A1782" t="str">
            <v>I2047</v>
          </cell>
        </row>
        <row r="1783">
          <cell r="A1783" t="str">
            <v>I2048</v>
          </cell>
        </row>
        <row r="1784">
          <cell r="A1784" t="str">
            <v>I2049</v>
          </cell>
        </row>
        <row r="1785">
          <cell r="A1785" t="str">
            <v>I2050</v>
          </cell>
        </row>
        <row r="1786">
          <cell r="A1786" t="str">
            <v>I2051</v>
          </cell>
        </row>
        <row r="1787">
          <cell r="A1787" t="str">
            <v>I2052</v>
          </cell>
        </row>
        <row r="1788">
          <cell r="A1788" t="str">
            <v>I2053</v>
          </cell>
        </row>
        <row r="1789">
          <cell r="A1789" t="str">
            <v>I2054</v>
          </cell>
        </row>
        <row r="1790">
          <cell r="A1790" t="str">
            <v>I2055</v>
          </cell>
        </row>
        <row r="1791">
          <cell r="A1791" t="str">
            <v>I2056</v>
          </cell>
        </row>
        <row r="1792">
          <cell r="A1792" t="str">
            <v>I2057</v>
          </cell>
        </row>
        <row r="1793">
          <cell r="A1793" t="str">
            <v>I2058</v>
          </cell>
        </row>
        <row r="1794">
          <cell r="A1794" t="str">
            <v>I2059</v>
          </cell>
        </row>
        <row r="1795">
          <cell r="A1795" t="str">
            <v>I2060</v>
          </cell>
        </row>
        <row r="1796">
          <cell r="A1796" t="str">
            <v>I2061</v>
          </cell>
        </row>
        <row r="1797">
          <cell r="A1797" t="str">
            <v>I2062</v>
          </cell>
        </row>
        <row r="1798">
          <cell r="A1798" t="str">
            <v>I2063</v>
          </cell>
        </row>
        <row r="1799">
          <cell r="A1799" t="str">
            <v>I2064</v>
          </cell>
        </row>
        <row r="1800">
          <cell r="A1800" t="str">
            <v>I2065</v>
          </cell>
        </row>
        <row r="1801">
          <cell r="A1801" t="str">
            <v>I2066</v>
          </cell>
        </row>
        <row r="1802">
          <cell r="A1802" t="str">
            <v>I2067</v>
          </cell>
        </row>
        <row r="1803">
          <cell r="A1803" t="str">
            <v>I2068</v>
          </cell>
        </row>
        <row r="1804">
          <cell r="A1804" t="str">
            <v>I2069</v>
          </cell>
        </row>
        <row r="1805">
          <cell r="A1805" t="str">
            <v>I2070</v>
          </cell>
        </row>
        <row r="1806">
          <cell r="A1806" t="str">
            <v>I2071</v>
          </cell>
        </row>
        <row r="1807">
          <cell r="A1807" t="str">
            <v>I2072</v>
          </cell>
        </row>
        <row r="1808">
          <cell r="A1808" t="str">
            <v>I2073</v>
          </cell>
        </row>
        <row r="1809">
          <cell r="A1809" t="str">
            <v>I2074</v>
          </cell>
        </row>
        <row r="1810">
          <cell r="A1810" t="str">
            <v>I2075</v>
          </cell>
        </row>
        <row r="1811">
          <cell r="A1811" t="str">
            <v>I2076</v>
          </cell>
        </row>
        <row r="1812">
          <cell r="A1812" t="str">
            <v>I2077</v>
          </cell>
        </row>
        <row r="1813">
          <cell r="A1813" t="str">
            <v>I2078</v>
          </cell>
        </row>
        <row r="1814">
          <cell r="A1814" t="str">
            <v>I2080</v>
          </cell>
        </row>
        <row r="1815">
          <cell r="A1815" t="str">
            <v>I2081</v>
          </cell>
        </row>
        <row r="1816">
          <cell r="A1816" t="str">
            <v>I2082</v>
          </cell>
        </row>
        <row r="1817">
          <cell r="A1817" t="str">
            <v>I2083</v>
          </cell>
        </row>
        <row r="1818">
          <cell r="A1818" t="str">
            <v>I2084</v>
          </cell>
        </row>
        <row r="1819">
          <cell r="A1819" t="str">
            <v>I2085</v>
          </cell>
        </row>
        <row r="1820">
          <cell r="A1820" t="str">
            <v>I2086</v>
          </cell>
        </row>
        <row r="1821">
          <cell r="A1821" t="str">
            <v>I2088</v>
          </cell>
        </row>
        <row r="1822">
          <cell r="A1822" t="str">
            <v>I2089</v>
          </cell>
        </row>
        <row r="1823">
          <cell r="A1823" t="str">
            <v>I2090</v>
          </cell>
        </row>
        <row r="1824">
          <cell r="A1824" t="str">
            <v>I2091</v>
          </cell>
        </row>
        <row r="1825">
          <cell r="A1825" t="str">
            <v>I2092</v>
          </cell>
        </row>
        <row r="1826">
          <cell r="A1826" t="str">
            <v>I2093</v>
          </cell>
        </row>
        <row r="1827">
          <cell r="A1827" t="str">
            <v>I2094</v>
          </cell>
        </row>
        <row r="1828">
          <cell r="A1828" t="str">
            <v>I2096</v>
          </cell>
        </row>
        <row r="1829">
          <cell r="A1829" t="str">
            <v>I2097</v>
          </cell>
        </row>
        <row r="1830">
          <cell r="A1830" t="str">
            <v>I2098</v>
          </cell>
        </row>
        <row r="1831">
          <cell r="A1831" t="str">
            <v>I2099</v>
          </cell>
        </row>
        <row r="1832">
          <cell r="A1832" t="str">
            <v>I2100</v>
          </cell>
        </row>
        <row r="1833">
          <cell r="A1833" t="str">
            <v>I2102</v>
          </cell>
        </row>
        <row r="1834">
          <cell r="A1834" t="str">
            <v>I2103</v>
          </cell>
        </row>
        <row r="1835">
          <cell r="A1835" t="str">
            <v>I2104</v>
          </cell>
        </row>
        <row r="1836">
          <cell r="A1836" t="str">
            <v>I2105</v>
          </cell>
        </row>
        <row r="1837">
          <cell r="A1837" t="str">
            <v>I2106</v>
          </cell>
        </row>
        <row r="1838">
          <cell r="A1838" t="str">
            <v>I2107</v>
          </cell>
        </row>
        <row r="1839">
          <cell r="A1839" t="str">
            <v>I2108</v>
          </cell>
        </row>
        <row r="1840">
          <cell r="A1840" t="str">
            <v>I2109</v>
          </cell>
        </row>
        <row r="1841">
          <cell r="A1841" t="str">
            <v>I2110</v>
          </cell>
        </row>
        <row r="1842">
          <cell r="A1842" t="str">
            <v>I2111</v>
          </cell>
        </row>
        <row r="1843">
          <cell r="A1843" t="str">
            <v>I2112</v>
          </cell>
        </row>
        <row r="1844">
          <cell r="A1844" t="str">
            <v>I2113</v>
          </cell>
        </row>
        <row r="1845">
          <cell r="A1845" t="str">
            <v>I2114</v>
          </cell>
        </row>
        <row r="1846">
          <cell r="A1846" t="str">
            <v>I2115</v>
          </cell>
        </row>
        <row r="1847">
          <cell r="A1847" t="str">
            <v>I2116</v>
          </cell>
        </row>
        <row r="1848">
          <cell r="A1848" t="str">
            <v>I2117</v>
          </cell>
        </row>
        <row r="1849">
          <cell r="A1849" t="str">
            <v>I2118</v>
          </cell>
        </row>
        <row r="1850">
          <cell r="A1850" t="str">
            <v>I2119</v>
          </cell>
        </row>
        <row r="1851">
          <cell r="A1851" t="str">
            <v>I2120</v>
          </cell>
        </row>
        <row r="1852">
          <cell r="A1852" t="str">
            <v>I2121</v>
          </cell>
        </row>
        <row r="1853">
          <cell r="A1853" t="str">
            <v>I2122</v>
          </cell>
        </row>
        <row r="1854">
          <cell r="A1854" t="str">
            <v>I2125</v>
          </cell>
        </row>
        <row r="1855">
          <cell r="A1855" t="str">
            <v>I2126</v>
          </cell>
        </row>
        <row r="1856">
          <cell r="A1856" t="str">
            <v>I2127</v>
          </cell>
        </row>
        <row r="1857">
          <cell r="A1857" t="str">
            <v>I2128</v>
          </cell>
        </row>
        <row r="1858">
          <cell r="A1858" t="str">
            <v>I2129</v>
          </cell>
        </row>
        <row r="1859">
          <cell r="A1859" t="str">
            <v>I2130</v>
          </cell>
        </row>
        <row r="1860">
          <cell r="A1860" t="str">
            <v>I2131</v>
          </cell>
        </row>
        <row r="1861">
          <cell r="A1861" t="str">
            <v>I2132</v>
          </cell>
        </row>
        <row r="1862">
          <cell r="A1862" t="str">
            <v>I2133</v>
          </cell>
        </row>
        <row r="1863">
          <cell r="A1863" t="str">
            <v>I2135</v>
          </cell>
        </row>
        <row r="1864">
          <cell r="A1864" t="str">
            <v>I2136</v>
          </cell>
        </row>
        <row r="1865">
          <cell r="A1865" t="str">
            <v>I2137</v>
          </cell>
        </row>
        <row r="1866">
          <cell r="A1866" t="str">
            <v>I2138</v>
          </cell>
        </row>
        <row r="1867">
          <cell r="A1867" t="str">
            <v>I2139</v>
          </cell>
        </row>
        <row r="1868">
          <cell r="A1868" t="str">
            <v>I2140</v>
          </cell>
        </row>
        <row r="1869">
          <cell r="A1869" t="str">
            <v>I2141</v>
          </cell>
        </row>
        <row r="1870">
          <cell r="A1870" t="str">
            <v>I2142</v>
          </cell>
        </row>
        <row r="1871">
          <cell r="A1871" t="str">
            <v>I2143</v>
          </cell>
        </row>
        <row r="1872">
          <cell r="A1872" t="str">
            <v>I2144</v>
          </cell>
        </row>
        <row r="1873">
          <cell r="A1873" t="str">
            <v>I2145</v>
          </cell>
        </row>
        <row r="1874">
          <cell r="A1874" t="str">
            <v>I2146</v>
          </cell>
        </row>
        <row r="1875">
          <cell r="A1875" t="str">
            <v>I2147</v>
          </cell>
        </row>
        <row r="1876">
          <cell r="A1876" t="str">
            <v>I2148</v>
          </cell>
        </row>
        <row r="1877">
          <cell r="A1877" t="str">
            <v>I2149</v>
          </cell>
        </row>
        <row r="1878">
          <cell r="A1878" t="str">
            <v>I2150</v>
          </cell>
        </row>
        <row r="1879">
          <cell r="A1879" t="str">
            <v>I2151</v>
          </cell>
        </row>
        <row r="1880">
          <cell r="A1880" t="str">
            <v>I2152</v>
          </cell>
        </row>
        <row r="1881">
          <cell r="A1881" t="str">
            <v>I2153</v>
          </cell>
        </row>
        <row r="1882">
          <cell r="A1882" t="str">
            <v>I2154</v>
          </cell>
        </row>
        <row r="1883">
          <cell r="A1883" t="str">
            <v>I2155</v>
          </cell>
        </row>
        <row r="1884">
          <cell r="A1884" t="str">
            <v>I2156</v>
          </cell>
        </row>
        <row r="1885">
          <cell r="A1885" t="str">
            <v>I2157</v>
          </cell>
        </row>
        <row r="1886">
          <cell r="A1886" t="str">
            <v>I2158</v>
          </cell>
        </row>
        <row r="1887">
          <cell r="A1887" t="str">
            <v>I2159</v>
          </cell>
        </row>
        <row r="1888">
          <cell r="A1888" t="str">
            <v>I2160</v>
          </cell>
        </row>
        <row r="1889">
          <cell r="A1889" t="str">
            <v>I2161</v>
          </cell>
        </row>
        <row r="1890">
          <cell r="A1890" t="str">
            <v>I2162</v>
          </cell>
        </row>
        <row r="1891">
          <cell r="A1891" t="str">
            <v>I2163</v>
          </cell>
        </row>
        <row r="1892">
          <cell r="A1892" t="str">
            <v>I2164</v>
          </cell>
        </row>
        <row r="1893">
          <cell r="A1893" t="str">
            <v>I2165</v>
          </cell>
        </row>
        <row r="1894">
          <cell r="A1894" t="str">
            <v>I2166</v>
          </cell>
        </row>
        <row r="1895">
          <cell r="A1895" t="str">
            <v>I2167</v>
          </cell>
        </row>
        <row r="1896">
          <cell r="A1896" t="str">
            <v>I2168</v>
          </cell>
        </row>
        <row r="1897">
          <cell r="A1897" t="str">
            <v>I2169</v>
          </cell>
        </row>
        <row r="1898">
          <cell r="A1898" t="str">
            <v>I2170</v>
          </cell>
        </row>
        <row r="1899">
          <cell r="A1899" t="str">
            <v>I2171</v>
          </cell>
        </row>
        <row r="1900">
          <cell r="A1900" t="str">
            <v>I2172</v>
          </cell>
        </row>
        <row r="1901">
          <cell r="A1901" t="str">
            <v>I2173</v>
          </cell>
        </row>
        <row r="1902">
          <cell r="A1902" t="str">
            <v>I2174</v>
          </cell>
        </row>
        <row r="1903">
          <cell r="A1903" t="str">
            <v>I2175</v>
          </cell>
        </row>
        <row r="1904">
          <cell r="A1904" t="str">
            <v>I2177</v>
          </cell>
        </row>
        <row r="1905">
          <cell r="A1905" t="str">
            <v>I2178</v>
          </cell>
        </row>
        <row r="1906">
          <cell r="A1906" t="str">
            <v>I2179</v>
          </cell>
        </row>
        <row r="1907">
          <cell r="A1907" t="str">
            <v>I2180</v>
          </cell>
        </row>
        <row r="1908">
          <cell r="A1908" t="str">
            <v>I2181</v>
          </cell>
        </row>
        <row r="1909">
          <cell r="A1909" t="str">
            <v>I2182</v>
          </cell>
        </row>
        <row r="1910">
          <cell r="A1910" t="str">
            <v>I2183</v>
          </cell>
        </row>
        <row r="1911">
          <cell r="A1911" t="str">
            <v>I2184</v>
          </cell>
        </row>
        <row r="1912">
          <cell r="A1912" t="str">
            <v>I2186</v>
          </cell>
        </row>
        <row r="1913">
          <cell r="A1913" t="str">
            <v>I2187</v>
          </cell>
        </row>
        <row r="1914">
          <cell r="A1914" t="str">
            <v>I2188</v>
          </cell>
        </row>
        <row r="1915">
          <cell r="A1915" t="str">
            <v>I2189</v>
          </cell>
        </row>
        <row r="1916">
          <cell r="A1916" t="str">
            <v>I2190</v>
          </cell>
        </row>
        <row r="1917">
          <cell r="A1917" t="str">
            <v>I2191</v>
          </cell>
        </row>
        <row r="1918">
          <cell r="A1918" t="str">
            <v>I2192</v>
          </cell>
        </row>
        <row r="1919">
          <cell r="A1919" t="str">
            <v>I2193</v>
          </cell>
        </row>
        <row r="1920">
          <cell r="A1920" t="str">
            <v>I2194</v>
          </cell>
        </row>
        <row r="1921">
          <cell r="A1921" t="str">
            <v>I2195</v>
          </cell>
        </row>
        <row r="1922">
          <cell r="A1922" t="str">
            <v>I2196</v>
          </cell>
        </row>
        <row r="1923">
          <cell r="A1923" t="str">
            <v>I2197</v>
          </cell>
        </row>
        <row r="1924">
          <cell r="A1924" t="str">
            <v>I2198</v>
          </cell>
        </row>
        <row r="1925">
          <cell r="A1925" t="str">
            <v>I2199</v>
          </cell>
        </row>
        <row r="1926">
          <cell r="A1926" t="str">
            <v>I2200</v>
          </cell>
        </row>
        <row r="1927">
          <cell r="A1927" t="str">
            <v>I2201</v>
          </cell>
        </row>
        <row r="1928">
          <cell r="A1928" t="str">
            <v>I2203</v>
          </cell>
        </row>
        <row r="1929">
          <cell r="A1929" t="str">
            <v>I2204</v>
          </cell>
        </row>
        <row r="1930">
          <cell r="A1930" t="str">
            <v>I2205</v>
          </cell>
        </row>
        <row r="1931">
          <cell r="A1931" t="str">
            <v>I2206</v>
          </cell>
        </row>
        <row r="1932">
          <cell r="A1932" t="str">
            <v>I2207</v>
          </cell>
        </row>
        <row r="1933">
          <cell r="A1933" t="str">
            <v>I2208</v>
          </cell>
        </row>
        <row r="1934">
          <cell r="A1934" t="str">
            <v>I2209</v>
          </cell>
        </row>
        <row r="1935">
          <cell r="A1935" t="str">
            <v>I2210</v>
          </cell>
        </row>
        <row r="1936">
          <cell r="A1936" t="str">
            <v>I2211</v>
          </cell>
        </row>
        <row r="1937">
          <cell r="A1937" t="str">
            <v>I2212</v>
          </cell>
        </row>
        <row r="1938">
          <cell r="A1938" t="str">
            <v>I2213</v>
          </cell>
        </row>
        <row r="1939">
          <cell r="A1939" t="str">
            <v>I2214</v>
          </cell>
        </row>
        <row r="1940">
          <cell r="A1940" t="str">
            <v>I2215</v>
          </cell>
        </row>
        <row r="1941">
          <cell r="A1941" t="str">
            <v>I2216</v>
          </cell>
        </row>
        <row r="1942">
          <cell r="A1942" t="str">
            <v>I2217</v>
          </cell>
        </row>
        <row r="1943">
          <cell r="A1943" t="str">
            <v>I2219</v>
          </cell>
        </row>
        <row r="1944">
          <cell r="A1944" t="str">
            <v>I2220</v>
          </cell>
        </row>
        <row r="1945">
          <cell r="A1945" t="str">
            <v>I2221</v>
          </cell>
        </row>
        <row r="1946">
          <cell r="A1946" t="str">
            <v>I2222</v>
          </cell>
        </row>
        <row r="1947">
          <cell r="A1947" t="str">
            <v>I2223</v>
          </cell>
        </row>
        <row r="1948">
          <cell r="A1948" t="str">
            <v>I2224</v>
          </cell>
        </row>
        <row r="1949">
          <cell r="A1949" t="str">
            <v>I2225</v>
          </cell>
        </row>
        <row r="1950">
          <cell r="A1950" t="str">
            <v>I2226</v>
          </cell>
        </row>
        <row r="1951">
          <cell r="A1951" t="str">
            <v>I2227</v>
          </cell>
        </row>
        <row r="1952">
          <cell r="A1952" t="str">
            <v>I2228</v>
          </cell>
        </row>
        <row r="1953">
          <cell r="A1953" t="str">
            <v>I2229</v>
          </cell>
        </row>
        <row r="1954">
          <cell r="A1954" t="str">
            <v>I2230</v>
          </cell>
        </row>
        <row r="1955">
          <cell r="A1955" t="str">
            <v>I2231</v>
          </cell>
        </row>
        <row r="1956">
          <cell r="A1956" t="str">
            <v>I2232</v>
          </cell>
        </row>
        <row r="1957">
          <cell r="A1957" t="str">
            <v>I2233</v>
          </cell>
        </row>
        <row r="1958">
          <cell r="A1958" t="str">
            <v>I2234</v>
          </cell>
        </row>
        <row r="1959">
          <cell r="A1959" t="str">
            <v>I2235</v>
          </cell>
        </row>
        <row r="1960">
          <cell r="A1960" t="str">
            <v>I2236</v>
          </cell>
        </row>
        <row r="1961">
          <cell r="A1961" t="str">
            <v>I2237</v>
          </cell>
        </row>
        <row r="1962">
          <cell r="A1962" t="str">
            <v>I2238</v>
          </cell>
        </row>
        <row r="1963">
          <cell r="A1963" t="str">
            <v>I2239</v>
          </cell>
        </row>
        <row r="1964">
          <cell r="A1964" t="str">
            <v>I2240</v>
          </cell>
        </row>
        <row r="1965">
          <cell r="A1965" t="str">
            <v>I2241</v>
          </cell>
        </row>
        <row r="1966">
          <cell r="A1966" t="str">
            <v>I2242</v>
          </cell>
        </row>
        <row r="1967">
          <cell r="A1967" t="str">
            <v>I2243</v>
          </cell>
        </row>
        <row r="1968">
          <cell r="A1968" t="str">
            <v>I2245</v>
          </cell>
        </row>
        <row r="1969">
          <cell r="A1969" t="str">
            <v>I2246</v>
          </cell>
        </row>
        <row r="1970">
          <cell r="A1970" t="str">
            <v>I2247</v>
          </cell>
        </row>
        <row r="1971">
          <cell r="A1971" t="str">
            <v>I2248</v>
          </cell>
        </row>
        <row r="1972">
          <cell r="A1972" t="str">
            <v>I2249</v>
          </cell>
        </row>
        <row r="1973">
          <cell r="A1973" t="str">
            <v>I2250</v>
          </cell>
        </row>
        <row r="1974">
          <cell r="A1974" t="str">
            <v>I2251</v>
          </cell>
        </row>
        <row r="1975">
          <cell r="A1975" t="str">
            <v>I2252</v>
          </cell>
        </row>
        <row r="1976">
          <cell r="A1976" t="str">
            <v>I2253</v>
          </cell>
        </row>
        <row r="1977">
          <cell r="A1977" t="str">
            <v>I2255</v>
          </cell>
        </row>
        <row r="1978">
          <cell r="A1978" t="str">
            <v>I2256</v>
          </cell>
        </row>
        <row r="1979">
          <cell r="A1979" t="str">
            <v>I2257</v>
          </cell>
        </row>
        <row r="1980">
          <cell r="A1980" t="str">
            <v>I2258</v>
          </cell>
        </row>
        <row r="1981">
          <cell r="A1981" t="str">
            <v>I2259</v>
          </cell>
        </row>
        <row r="1982">
          <cell r="A1982" t="str">
            <v>I2260</v>
          </cell>
        </row>
        <row r="1983">
          <cell r="A1983" t="str">
            <v>I2261</v>
          </cell>
        </row>
        <row r="1984">
          <cell r="A1984" t="str">
            <v>I2262</v>
          </cell>
        </row>
        <row r="1985">
          <cell r="A1985" t="str">
            <v>I2263</v>
          </cell>
        </row>
        <row r="1986">
          <cell r="A1986" t="str">
            <v>I2264</v>
          </cell>
        </row>
        <row r="1987">
          <cell r="A1987" t="str">
            <v>I2265</v>
          </cell>
        </row>
        <row r="1988">
          <cell r="A1988" t="str">
            <v>I2266</v>
          </cell>
        </row>
        <row r="1989">
          <cell r="A1989" t="str">
            <v>I2267</v>
          </cell>
        </row>
        <row r="1990">
          <cell r="A1990" t="str">
            <v>I2268</v>
          </cell>
        </row>
        <row r="1991">
          <cell r="A1991" t="str">
            <v>I2269</v>
          </cell>
        </row>
        <row r="1992">
          <cell r="A1992" t="str">
            <v>I2270</v>
          </cell>
        </row>
        <row r="1993">
          <cell r="A1993" t="str">
            <v>I2271</v>
          </cell>
        </row>
        <row r="1994">
          <cell r="A1994" t="str">
            <v>I2272</v>
          </cell>
        </row>
        <row r="1995">
          <cell r="A1995" t="str">
            <v>I2273</v>
          </cell>
        </row>
        <row r="1996">
          <cell r="A1996" t="str">
            <v>I2274</v>
          </cell>
        </row>
        <row r="1997">
          <cell r="A1997" t="str">
            <v>I2275</v>
          </cell>
        </row>
        <row r="1998">
          <cell r="A1998" t="str">
            <v>I2276</v>
          </cell>
        </row>
        <row r="1999">
          <cell r="A1999" t="str">
            <v>I2277</v>
          </cell>
        </row>
        <row r="2000">
          <cell r="A2000" t="str">
            <v>I2278</v>
          </cell>
        </row>
        <row r="2001">
          <cell r="A2001" t="str">
            <v>I2279</v>
          </cell>
        </row>
        <row r="2002">
          <cell r="A2002" t="str">
            <v>I2280</v>
          </cell>
        </row>
        <row r="2003">
          <cell r="A2003" t="str">
            <v>I2281</v>
          </cell>
        </row>
        <row r="2004">
          <cell r="A2004" t="str">
            <v>I2282</v>
          </cell>
        </row>
        <row r="2005">
          <cell r="A2005" t="str">
            <v>I2283</v>
          </cell>
        </row>
        <row r="2006">
          <cell r="A2006" t="str">
            <v>I2284</v>
          </cell>
        </row>
        <row r="2007">
          <cell r="A2007" t="str">
            <v>I2285</v>
          </cell>
        </row>
        <row r="2008">
          <cell r="A2008" t="str">
            <v>I2286</v>
          </cell>
        </row>
        <row r="2009">
          <cell r="A2009" t="str">
            <v>I2287</v>
          </cell>
        </row>
        <row r="2010">
          <cell r="A2010" t="str">
            <v>I2288</v>
          </cell>
        </row>
        <row r="2011">
          <cell r="A2011" t="str">
            <v>I2289</v>
          </cell>
        </row>
        <row r="2012">
          <cell r="A2012" t="str">
            <v>I2290</v>
          </cell>
        </row>
        <row r="2013">
          <cell r="A2013" t="str">
            <v>I2291</v>
          </cell>
        </row>
        <row r="2014">
          <cell r="A2014" t="str">
            <v>I2292</v>
          </cell>
        </row>
        <row r="2015">
          <cell r="A2015" t="str">
            <v>I2293</v>
          </cell>
        </row>
        <row r="2016">
          <cell r="A2016" t="str">
            <v>I2294</v>
          </cell>
        </row>
        <row r="2017">
          <cell r="A2017" t="str">
            <v>I2295</v>
          </cell>
        </row>
        <row r="2018">
          <cell r="A2018" t="str">
            <v>I2296</v>
          </cell>
        </row>
        <row r="2019">
          <cell r="A2019" t="str">
            <v>I2297</v>
          </cell>
        </row>
        <row r="2020">
          <cell r="A2020" t="str">
            <v>I2298</v>
          </cell>
        </row>
        <row r="2021">
          <cell r="A2021" t="str">
            <v>I2299</v>
          </cell>
        </row>
        <row r="2022">
          <cell r="A2022" t="str">
            <v>I2300</v>
          </cell>
        </row>
        <row r="2023">
          <cell r="A2023" t="str">
            <v>I2301</v>
          </cell>
        </row>
        <row r="2024">
          <cell r="A2024" t="str">
            <v>I2302</v>
          </cell>
        </row>
        <row r="2025">
          <cell r="A2025" t="str">
            <v>I2303</v>
          </cell>
        </row>
        <row r="2026">
          <cell r="A2026" t="str">
            <v>I2304</v>
          </cell>
        </row>
        <row r="2027">
          <cell r="A2027" t="str">
            <v>I2305</v>
          </cell>
        </row>
        <row r="2028">
          <cell r="A2028" t="str">
            <v>I2306</v>
          </cell>
        </row>
        <row r="2029">
          <cell r="A2029" t="str">
            <v>I2307</v>
          </cell>
        </row>
        <row r="2030">
          <cell r="A2030" t="str">
            <v>I2309</v>
          </cell>
        </row>
        <row r="2031">
          <cell r="A2031" t="str">
            <v>I2310</v>
          </cell>
        </row>
        <row r="2032">
          <cell r="A2032" t="str">
            <v>I2311</v>
          </cell>
        </row>
        <row r="2033">
          <cell r="A2033" t="str">
            <v>I2312</v>
          </cell>
        </row>
        <row r="2034">
          <cell r="A2034" t="str">
            <v>I2313</v>
          </cell>
        </row>
        <row r="2035">
          <cell r="A2035" t="str">
            <v>I2315</v>
          </cell>
        </row>
        <row r="2036">
          <cell r="A2036" t="str">
            <v>I2316</v>
          </cell>
        </row>
        <row r="2037">
          <cell r="A2037" t="str">
            <v>I2317</v>
          </cell>
        </row>
        <row r="2038">
          <cell r="A2038" t="str">
            <v>I2318</v>
          </cell>
        </row>
        <row r="2039">
          <cell r="A2039" t="str">
            <v>I2319</v>
          </cell>
        </row>
        <row r="2040">
          <cell r="A2040" t="str">
            <v>I2320</v>
          </cell>
        </row>
        <row r="2041">
          <cell r="A2041" t="str">
            <v>I2321</v>
          </cell>
        </row>
        <row r="2042">
          <cell r="A2042" t="str">
            <v>I2322</v>
          </cell>
        </row>
        <row r="2043">
          <cell r="A2043" t="str">
            <v>I2323</v>
          </cell>
        </row>
        <row r="2044">
          <cell r="A2044" t="str">
            <v>I2324</v>
          </cell>
        </row>
        <row r="2045">
          <cell r="A2045" t="str">
            <v>I2325</v>
          </cell>
        </row>
        <row r="2046">
          <cell r="A2046" t="str">
            <v>I2326</v>
          </cell>
        </row>
        <row r="2047">
          <cell r="A2047" t="str">
            <v>I2327</v>
          </cell>
        </row>
        <row r="2048">
          <cell r="A2048" t="str">
            <v>I2328</v>
          </cell>
        </row>
        <row r="2049">
          <cell r="A2049" t="str">
            <v>I2329</v>
          </cell>
        </row>
        <row r="2050">
          <cell r="A2050" t="str">
            <v>I2330</v>
          </cell>
        </row>
        <row r="2051">
          <cell r="A2051" t="str">
            <v>I2331</v>
          </cell>
        </row>
        <row r="2052">
          <cell r="A2052" t="str">
            <v>I2332</v>
          </cell>
        </row>
        <row r="2053">
          <cell r="A2053" t="str">
            <v>I2333</v>
          </cell>
        </row>
        <row r="2054">
          <cell r="A2054" t="str">
            <v>I2334</v>
          </cell>
        </row>
        <row r="2055">
          <cell r="A2055" t="str">
            <v>I2335</v>
          </cell>
        </row>
        <row r="2056">
          <cell r="A2056" t="str">
            <v>I2336</v>
          </cell>
        </row>
        <row r="2057">
          <cell r="A2057" t="str">
            <v>I2337</v>
          </cell>
        </row>
        <row r="2058">
          <cell r="A2058" t="str">
            <v>I2338</v>
          </cell>
        </row>
        <row r="2059">
          <cell r="A2059" t="str">
            <v>I2339</v>
          </cell>
        </row>
        <row r="2060">
          <cell r="A2060" t="str">
            <v>I2340</v>
          </cell>
        </row>
        <row r="2061">
          <cell r="A2061" t="str">
            <v>I2341</v>
          </cell>
        </row>
        <row r="2062">
          <cell r="A2062" t="str">
            <v>I2342</v>
          </cell>
        </row>
        <row r="2063">
          <cell r="A2063" t="str">
            <v>I2343</v>
          </cell>
        </row>
        <row r="2064">
          <cell r="A2064" t="str">
            <v>I2348</v>
          </cell>
        </row>
        <row r="2065">
          <cell r="A2065" t="str">
            <v>I2349</v>
          </cell>
        </row>
        <row r="2066">
          <cell r="A2066" t="str">
            <v>I2350</v>
          </cell>
        </row>
        <row r="2067">
          <cell r="A2067" t="str">
            <v>I2351</v>
          </cell>
        </row>
        <row r="2068">
          <cell r="A2068" t="str">
            <v>I2352</v>
          </cell>
        </row>
        <row r="2069">
          <cell r="A2069" t="str">
            <v>I2353</v>
          </cell>
        </row>
        <row r="2070">
          <cell r="A2070" t="str">
            <v>I2354</v>
          </cell>
        </row>
        <row r="2071">
          <cell r="A2071" t="str">
            <v>I2355</v>
          </cell>
        </row>
        <row r="2072">
          <cell r="A2072" t="str">
            <v>I2356</v>
          </cell>
        </row>
        <row r="2073">
          <cell r="A2073" t="str">
            <v>I2357</v>
          </cell>
        </row>
        <row r="2074">
          <cell r="A2074" t="str">
            <v>I2358</v>
          </cell>
        </row>
        <row r="2075">
          <cell r="A2075" t="str">
            <v>I2359</v>
          </cell>
        </row>
        <row r="2076">
          <cell r="A2076" t="str">
            <v>I2360</v>
          </cell>
        </row>
        <row r="2077">
          <cell r="A2077" t="str">
            <v>I2361</v>
          </cell>
        </row>
        <row r="2078">
          <cell r="A2078" t="str">
            <v>I2362</v>
          </cell>
        </row>
        <row r="2079">
          <cell r="A2079" t="str">
            <v>I2363</v>
          </cell>
        </row>
        <row r="2080">
          <cell r="A2080" t="str">
            <v>I2364</v>
          </cell>
        </row>
        <row r="2081">
          <cell r="A2081" t="str">
            <v>I2365</v>
          </cell>
        </row>
        <row r="2082">
          <cell r="A2082" t="str">
            <v>I2366</v>
          </cell>
        </row>
        <row r="2083">
          <cell r="A2083" t="str">
            <v>I2367</v>
          </cell>
        </row>
        <row r="2084">
          <cell r="A2084" t="str">
            <v>I2368</v>
          </cell>
        </row>
        <row r="2085">
          <cell r="A2085" t="str">
            <v>I2369</v>
          </cell>
        </row>
        <row r="2086">
          <cell r="A2086" t="str">
            <v>I2370</v>
          </cell>
        </row>
        <row r="2087">
          <cell r="A2087" t="str">
            <v>I2371</v>
          </cell>
        </row>
        <row r="2088">
          <cell r="A2088" t="str">
            <v>I2372</v>
          </cell>
        </row>
        <row r="2089">
          <cell r="A2089" t="str">
            <v>I2373</v>
          </cell>
        </row>
        <row r="2090">
          <cell r="A2090" t="str">
            <v>I2374</v>
          </cell>
        </row>
        <row r="2091">
          <cell r="A2091" t="str">
            <v>I2375</v>
          </cell>
        </row>
        <row r="2092">
          <cell r="A2092" t="str">
            <v>I2376</v>
          </cell>
        </row>
        <row r="2093">
          <cell r="A2093" t="str">
            <v>I2377</v>
          </cell>
        </row>
        <row r="2094">
          <cell r="A2094" t="str">
            <v>I2378</v>
          </cell>
        </row>
        <row r="2095">
          <cell r="A2095" t="str">
            <v>I2379</v>
          </cell>
        </row>
        <row r="2096">
          <cell r="A2096" t="str">
            <v>I2380</v>
          </cell>
        </row>
        <row r="2097">
          <cell r="A2097" t="str">
            <v>I2381</v>
          </cell>
        </row>
        <row r="2098">
          <cell r="A2098" t="str">
            <v>I2382</v>
          </cell>
        </row>
        <row r="2099">
          <cell r="A2099" t="str">
            <v>I2383</v>
          </cell>
        </row>
        <row r="2100">
          <cell r="A2100" t="str">
            <v>I2384</v>
          </cell>
        </row>
        <row r="2101">
          <cell r="A2101" t="str">
            <v>I2385</v>
          </cell>
        </row>
        <row r="2102">
          <cell r="A2102" t="str">
            <v>I2386</v>
          </cell>
        </row>
        <row r="2103">
          <cell r="A2103" t="str">
            <v>I2387</v>
          </cell>
        </row>
        <row r="2104">
          <cell r="A2104" t="str">
            <v>I2388</v>
          </cell>
        </row>
        <row r="2105">
          <cell r="A2105" t="str">
            <v>I2389</v>
          </cell>
        </row>
        <row r="2106">
          <cell r="A2106" t="str">
            <v>I2390</v>
          </cell>
        </row>
        <row r="2107">
          <cell r="A2107" t="str">
            <v>I2391</v>
          </cell>
        </row>
        <row r="2108">
          <cell r="A2108" t="str">
            <v>I2392</v>
          </cell>
        </row>
        <row r="2109">
          <cell r="A2109" t="str">
            <v>I2393</v>
          </cell>
        </row>
        <row r="2110">
          <cell r="A2110" t="str">
            <v>I2394</v>
          </cell>
        </row>
        <row r="2111">
          <cell r="A2111" t="str">
            <v>I2395</v>
          </cell>
        </row>
        <row r="2112">
          <cell r="A2112" t="str">
            <v>I2396</v>
          </cell>
        </row>
        <row r="2113">
          <cell r="A2113" t="str">
            <v>I2397</v>
          </cell>
        </row>
        <row r="2114">
          <cell r="A2114" t="str">
            <v>I2398</v>
          </cell>
        </row>
        <row r="2115">
          <cell r="A2115" t="str">
            <v>I2399</v>
          </cell>
        </row>
        <row r="2116">
          <cell r="A2116" t="str">
            <v>I2400</v>
          </cell>
        </row>
        <row r="2117">
          <cell r="A2117" t="str">
            <v>I2401</v>
          </cell>
        </row>
        <row r="2118">
          <cell r="A2118" t="str">
            <v>I2402</v>
          </cell>
        </row>
        <row r="2119">
          <cell r="A2119" t="str">
            <v>I2403</v>
          </cell>
        </row>
        <row r="2120">
          <cell r="A2120" t="str">
            <v>I2404</v>
          </cell>
        </row>
        <row r="2121">
          <cell r="A2121" t="str">
            <v>I2405</v>
          </cell>
        </row>
        <row r="2122">
          <cell r="A2122" t="str">
            <v>I2406</v>
          </cell>
        </row>
        <row r="2123">
          <cell r="A2123" t="str">
            <v>I2407</v>
          </cell>
        </row>
        <row r="2124">
          <cell r="A2124" t="str">
            <v>I2408</v>
          </cell>
        </row>
        <row r="2125">
          <cell r="A2125" t="str">
            <v>I2409</v>
          </cell>
        </row>
        <row r="2126">
          <cell r="A2126" t="str">
            <v>I2410</v>
          </cell>
        </row>
        <row r="2127">
          <cell r="A2127" t="str">
            <v>I2411</v>
          </cell>
        </row>
        <row r="2128">
          <cell r="A2128" t="str">
            <v>I2414</v>
          </cell>
        </row>
        <row r="2129">
          <cell r="A2129" t="str">
            <v>I2417</v>
          </cell>
        </row>
        <row r="2130">
          <cell r="A2130" t="str">
            <v>I2418</v>
          </cell>
        </row>
        <row r="2131">
          <cell r="A2131" t="str">
            <v>I2422</v>
          </cell>
        </row>
        <row r="2132">
          <cell r="A2132" t="str">
            <v>I2423</v>
          </cell>
        </row>
        <row r="2133">
          <cell r="A2133" t="str">
            <v>I2424</v>
          </cell>
        </row>
        <row r="2134">
          <cell r="A2134" t="str">
            <v>I2425</v>
          </cell>
        </row>
        <row r="2135">
          <cell r="A2135" t="str">
            <v>I2426</v>
          </cell>
        </row>
        <row r="2136">
          <cell r="A2136" t="str">
            <v>I2428</v>
          </cell>
        </row>
        <row r="2137">
          <cell r="A2137" t="str">
            <v>I2429</v>
          </cell>
        </row>
        <row r="2138">
          <cell r="A2138" t="str">
            <v>I2430</v>
          </cell>
        </row>
        <row r="2139">
          <cell r="A2139" t="str">
            <v>I2431</v>
          </cell>
        </row>
        <row r="2140">
          <cell r="A2140" t="str">
            <v>I2432</v>
          </cell>
        </row>
        <row r="2141">
          <cell r="A2141" t="str">
            <v>I2433</v>
          </cell>
        </row>
        <row r="2142">
          <cell r="A2142" t="str">
            <v>I2434</v>
          </cell>
        </row>
        <row r="2143">
          <cell r="A2143" t="str">
            <v>I2435</v>
          </cell>
        </row>
        <row r="2144">
          <cell r="A2144" t="str">
            <v>I2436</v>
          </cell>
        </row>
        <row r="2145">
          <cell r="A2145" t="str">
            <v>I2437</v>
          </cell>
        </row>
        <row r="2146">
          <cell r="A2146" t="str">
            <v>I2438</v>
          </cell>
        </row>
        <row r="2147">
          <cell r="A2147" t="str">
            <v>I2439</v>
          </cell>
        </row>
        <row r="2148">
          <cell r="A2148" t="str">
            <v>I2440</v>
          </cell>
        </row>
        <row r="2149">
          <cell r="A2149" t="str">
            <v>I2441</v>
          </cell>
        </row>
        <row r="2150">
          <cell r="A2150" t="str">
            <v>I2442</v>
          </cell>
        </row>
        <row r="2151">
          <cell r="A2151" t="str">
            <v>I2443</v>
          </cell>
        </row>
        <row r="2152">
          <cell r="A2152" t="str">
            <v>I2444</v>
          </cell>
        </row>
        <row r="2153">
          <cell r="A2153" t="str">
            <v>I2445</v>
          </cell>
        </row>
        <row r="2154">
          <cell r="A2154" t="str">
            <v>I2446</v>
          </cell>
        </row>
        <row r="2155">
          <cell r="A2155" t="str">
            <v>I2447</v>
          </cell>
        </row>
        <row r="2156">
          <cell r="A2156" t="str">
            <v>I2448</v>
          </cell>
        </row>
        <row r="2157">
          <cell r="A2157" t="str">
            <v>I2449</v>
          </cell>
        </row>
        <row r="2158">
          <cell r="A2158" t="str">
            <v>I2450</v>
          </cell>
        </row>
        <row r="2159">
          <cell r="A2159" t="str">
            <v>I2451</v>
          </cell>
        </row>
        <row r="2160">
          <cell r="A2160" t="str">
            <v>I2452</v>
          </cell>
        </row>
        <row r="2161">
          <cell r="A2161" t="str">
            <v>I2453</v>
          </cell>
        </row>
        <row r="2162">
          <cell r="A2162" t="str">
            <v>I2454</v>
          </cell>
        </row>
        <row r="2163">
          <cell r="A2163" t="str">
            <v>I2455</v>
          </cell>
        </row>
        <row r="2164">
          <cell r="A2164" t="str">
            <v>I2456</v>
          </cell>
        </row>
        <row r="2165">
          <cell r="A2165" t="str">
            <v>I2457</v>
          </cell>
        </row>
        <row r="2166">
          <cell r="A2166" t="str">
            <v>I2458</v>
          </cell>
        </row>
        <row r="2167">
          <cell r="A2167" t="str">
            <v>I2459</v>
          </cell>
        </row>
        <row r="2168">
          <cell r="A2168" t="str">
            <v>I2460</v>
          </cell>
        </row>
        <row r="2169">
          <cell r="A2169" t="str">
            <v>I2461</v>
          </cell>
        </row>
        <row r="2170">
          <cell r="A2170" t="str">
            <v>I2462</v>
          </cell>
        </row>
        <row r="2171">
          <cell r="A2171" t="str">
            <v>I2463</v>
          </cell>
        </row>
        <row r="2172">
          <cell r="A2172" t="str">
            <v>I2464</v>
          </cell>
        </row>
        <row r="2173">
          <cell r="A2173" t="str">
            <v>I2465</v>
          </cell>
        </row>
        <row r="2174">
          <cell r="A2174" t="str">
            <v>I2466</v>
          </cell>
        </row>
        <row r="2175">
          <cell r="A2175" t="str">
            <v>I2467</v>
          </cell>
        </row>
        <row r="2176">
          <cell r="A2176" t="str">
            <v>I2468</v>
          </cell>
        </row>
        <row r="2177">
          <cell r="A2177" t="str">
            <v>I2470</v>
          </cell>
        </row>
        <row r="2178">
          <cell r="A2178" t="str">
            <v>I2471</v>
          </cell>
        </row>
        <row r="2179">
          <cell r="A2179" t="str">
            <v>I2472</v>
          </cell>
        </row>
        <row r="2180">
          <cell r="A2180" t="str">
            <v>I2473</v>
          </cell>
        </row>
        <row r="2181">
          <cell r="A2181" t="str">
            <v>I2474</v>
          </cell>
        </row>
        <row r="2182">
          <cell r="A2182" t="str">
            <v>I2475</v>
          </cell>
        </row>
        <row r="2183">
          <cell r="A2183" t="str">
            <v>I2476</v>
          </cell>
        </row>
        <row r="2184">
          <cell r="A2184" t="str">
            <v>I2477</v>
          </cell>
        </row>
        <row r="2185">
          <cell r="A2185" t="str">
            <v>I2478</v>
          </cell>
        </row>
        <row r="2186">
          <cell r="A2186" t="str">
            <v>I2479</v>
          </cell>
        </row>
        <row r="2187">
          <cell r="A2187" t="str">
            <v>I2480</v>
          </cell>
        </row>
        <row r="2188">
          <cell r="A2188" t="str">
            <v>I2481</v>
          </cell>
        </row>
        <row r="2189">
          <cell r="A2189" t="str">
            <v>I2482</v>
          </cell>
        </row>
        <row r="2190">
          <cell r="A2190" t="str">
            <v>I2483</v>
          </cell>
        </row>
        <row r="2191">
          <cell r="A2191" t="str">
            <v>I2484</v>
          </cell>
        </row>
        <row r="2192">
          <cell r="A2192" t="str">
            <v>I2485</v>
          </cell>
        </row>
        <row r="2193">
          <cell r="A2193" t="str">
            <v>I2486</v>
          </cell>
        </row>
        <row r="2194">
          <cell r="A2194" t="str">
            <v>I2487</v>
          </cell>
        </row>
        <row r="2195">
          <cell r="A2195" t="str">
            <v>I2489</v>
          </cell>
        </row>
        <row r="2196">
          <cell r="A2196" t="str">
            <v>I2490</v>
          </cell>
        </row>
        <row r="2197">
          <cell r="A2197" t="str">
            <v>I2492</v>
          </cell>
        </row>
        <row r="2198">
          <cell r="A2198" t="str">
            <v>I2493</v>
          </cell>
        </row>
        <row r="2199">
          <cell r="A2199" t="str">
            <v>I2494</v>
          </cell>
        </row>
        <row r="2200">
          <cell r="A2200" t="str">
            <v>I2495</v>
          </cell>
        </row>
        <row r="2201">
          <cell r="A2201" t="str">
            <v>I2496</v>
          </cell>
        </row>
        <row r="2202">
          <cell r="A2202" t="str">
            <v>I2497</v>
          </cell>
        </row>
        <row r="2203">
          <cell r="A2203" t="str">
            <v>I2499</v>
          </cell>
        </row>
        <row r="2204">
          <cell r="A2204" t="str">
            <v>I2500</v>
          </cell>
        </row>
        <row r="2205">
          <cell r="A2205" t="str">
            <v>I2501</v>
          </cell>
        </row>
        <row r="2206">
          <cell r="A2206" t="str">
            <v>I2502</v>
          </cell>
        </row>
        <row r="2207">
          <cell r="A2207" t="str">
            <v>I2504</v>
          </cell>
        </row>
        <row r="2208">
          <cell r="A2208" t="str">
            <v>I2505</v>
          </cell>
        </row>
        <row r="2209">
          <cell r="A2209" t="str">
            <v>I2506</v>
          </cell>
        </row>
        <row r="2210">
          <cell r="A2210" t="str">
            <v>I2507</v>
          </cell>
        </row>
        <row r="2211">
          <cell r="A2211" t="str">
            <v>I2508</v>
          </cell>
        </row>
        <row r="2212">
          <cell r="A2212" t="str">
            <v>I2509</v>
          </cell>
        </row>
        <row r="2213">
          <cell r="A2213" t="str">
            <v>I2510</v>
          </cell>
        </row>
        <row r="2214">
          <cell r="A2214" t="str">
            <v>I2511</v>
          </cell>
        </row>
        <row r="2215">
          <cell r="A2215" t="str">
            <v>I2512</v>
          </cell>
        </row>
        <row r="2216">
          <cell r="A2216" t="str">
            <v>I2513</v>
          </cell>
        </row>
        <row r="2217">
          <cell r="A2217" t="str">
            <v>I2514</v>
          </cell>
        </row>
        <row r="2218">
          <cell r="A2218" t="str">
            <v>I2515</v>
          </cell>
        </row>
        <row r="2219">
          <cell r="A2219" t="str">
            <v>I2516</v>
          </cell>
        </row>
        <row r="2220">
          <cell r="A2220" t="str">
            <v>I2517</v>
          </cell>
        </row>
        <row r="2221">
          <cell r="A2221" t="str">
            <v>I2518</v>
          </cell>
        </row>
        <row r="2222">
          <cell r="A2222" t="str">
            <v>I2519</v>
          </cell>
        </row>
        <row r="2223">
          <cell r="A2223" t="str">
            <v>I2520</v>
          </cell>
        </row>
        <row r="2224">
          <cell r="A2224" t="str">
            <v>I2521</v>
          </cell>
        </row>
        <row r="2225">
          <cell r="A2225" t="str">
            <v>I2522</v>
          </cell>
        </row>
        <row r="2226">
          <cell r="A2226" t="str">
            <v>I2523</v>
          </cell>
        </row>
        <row r="2227">
          <cell r="A2227" t="str">
            <v>I2524</v>
          </cell>
        </row>
        <row r="2228">
          <cell r="A2228" t="str">
            <v>I2525</v>
          </cell>
        </row>
        <row r="2229">
          <cell r="A2229" t="str">
            <v>I2527</v>
          </cell>
        </row>
        <row r="2230">
          <cell r="A2230" t="str">
            <v>I2528</v>
          </cell>
        </row>
        <row r="2231">
          <cell r="A2231" t="str">
            <v>I2529</v>
          </cell>
        </row>
        <row r="2232">
          <cell r="A2232" t="str">
            <v>I2530</v>
          </cell>
        </row>
        <row r="2233">
          <cell r="A2233" t="str">
            <v>I2531</v>
          </cell>
        </row>
        <row r="2234">
          <cell r="A2234" t="str">
            <v>I2532</v>
          </cell>
        </row>
        <row r="2235">
          <cell r="A2235" t="str">
            <v>I2533</v>
          </cell>
        </row>
        <row r="2236">
          <cell r="A2236" t="str">
            <v>I2534</v>
          </cell>
        </row>
        <row r="2237">
          <cell r="A2237" t="str">
            <v>I2535</v>
          </cell>
        </row>
        <row r="2238">
          <cell r="A2238" t="str">
            <v>I2536</v>
          </cell>
        </row>
        <row r="2239">
          <cell r="A2239" t="str">
            <v>I2537</v>
          </cell>
        </row>
        <row r="2240">
          <cell r="A2240" t="str">
            <v>I2539</v>
          </cell>
        </row>
        <row r="2241">
          <cell r="A2241" t="str">
            <v>I2540</v>
          </cell>
        </row>
        <row r="2242">
          <cell r="A2242" t="str">
            <v>I2541</v>
          </cell>
        </row>
        <row r="2243">
          <cell r="A2243" t="str">
            <v>I2542</v>
          </cell>
        </row>
        <row r="2244">
          <cell r="A2244" t="str">
            <v>I2543</v>
          </cell>
        </row>
        <row r="2245">
          <cell r="A2245" t="str">
            <v>I2544</v>
          </cell>
        </row>
        <row r="2246">
          <cell r="A2246" t="str">
            <v>I2545</v>
          </cell>
        </row>
        <row r="2247">
          <cell r="A2247" t="str">
            <v>I2546</v>
          </cell>
        </row>
        <row r="2248">
          <cell r="A2248" t="str">
            <v>I2547</v>
          </cell>
        </row>
        <row r="2249">
          <cell r="A2249" t="str">
            <v>I2548</v>
          </cell>
        </row>
        <row r="2250">
          <cell r="A2250" t="str">
            <v>I2549</v>
          </cell>
        </row>
        <row r="2251">
          <cell r="A2251" t="str">
            <v>I2550</v>
          </cell>
        </row>
        <row r="2252">
          <cell r="A2252" t="str">
            <v>I2552</v>
          </cell>
        </row>
        <row r="2253">
          <cell r="A2253" t="str">
            <v>I2554</v>
          </cell>
        </row>
        <row r="2254">
          <cell r="A2254" t="str">
            <v>I2556</v>
          </cell>
        </row>
        <row r="2255">
          <cell r="A2255" t="str">
            <v>I2557</v>
          </cell>
        </row>
        <row r="2256">
          <cell r="A2256" t="str">
            <v>I2558</v>
          </cell>
        </row>
        <row r="2257">
          <cell r="A2257" t="str">
            <v>I2559</v>
          </cell>
        </row>
        <row r="2258">
          <cell r="A2258" t="str">
            <v>I2560</v>
          </cell>
        </row>
        <row r="2259">
          <cell r="A2259" t="str">
            <v>I2561</v>
          </cell>
        </row>
        <row r="2260">
          <cell r="A2260" t="str">
            <v>I2562</v>
          </cell>
        </row>
        <row r="2261">
          <cell r="A2261" t="str">
            <v>I2563</v>
          </cell>
        </row>
        <row r="2262">
          <cell r="A2262" t="str">
            <v>I2564</v>
          </cell>
        </row>
        <row r="2263">
          <cell r="A2263" t="str">
            <v>I2565</v>
          </cell>
        </row>
        <row r="2264">
          <cell r="A2264" t="str">
            <v>I2566</v>
          </cell>
        </row>
        <row r="2265">
          <cell r="A2265" t="str">
            <v>I2567</v>
          </cell>
        </row>
        <row r="2266">
          <cell r="A2266" t="str">
            <v>I2568</v>
          </cell>
        </row>
        <row r="2267">
          <cell r="A2267" t="str">
            <v>I2569</v>
          </cell>
        </row>
        <row r="2268">
          <cell r="A2268" t="str">
            <v>I2570</v>
          </cell>
        </row>
        <row r="2269">
          <cell r="A2269" t="str">
            <v>I2571</v>
          </cell>
        </row>
        <row r="2270">
          <cell r="A2270" t="str">
            <v>I2572</v>
          </cell>
        </row>
        <row r="2271">
          <cell r="A2271" t="str">
            <v>I2573</v>
          </cell>
        </row>
        <row r="2272">
          <cell r="A2272" t="str">
            <v>I2574</v>
          </cell>
        </row>
        <row r="2273">
          <cell r="A2273" t="str">
            <v>I2575</v>
          </cell>
        </row>
        <row r="2274">
          <cell r="A2274" t="str">
            <v>I2576</v>
          </cell>
        </row>
        <row r="2275">
          <cell r="A2275" t="str">
            <v>I2577</v>
          </cell>
        </row>
        <row r="2276">
          <cell r="A2276" t="str">
            <v>I2578</v>
          </cell>
        </row>
        <row r="2277">
          <cell r="A2277" t="str">
            <v>I2579</v>
          </cell>
        </row>
        <row r="2278">
          <cell r="A2278" t="str">
            <v>I2580</v>
          </cell>
        </row>
        <row r="2279">
          <cell r="A2279" t="str">
            <v>I2581</v>
          </cell>
        </row>
        <row r="2280">
          <cell r="A2280" t="str">
            <v>I2582</v>
          </cell>
        </row>
        <row r="2281">
          <cell r="A2281" t="str">
            <v>I2583</v>
          </cell>
        </row>
        <row r="2282">
          <cell r="A2282" t="str">
            <v>I2584</v>
          </cell>
        </row>
        <row r="2283">
          <cell r="A2283" t="str">
            <v>I2585</v>
          </cell>
        </row>
        <row r="2284">
          <cell r="A2284" t="str">
            <v>I2586</v>
          </cell>
        </row>
        <row r="2285">
          <cell r="A2285" t="str">
            <v>I2587</v>
          </cell>
        </row>
        <row r="2286">
          <cell r="A2286" t="str">
            <v>I2588</v>
          </cell>
        </row>
        <row r="2287">
          <cell r="A2287" t="str">
            <v>I2589</v>
          </cell>
        </row>
        <row r="2288">
          <cell r="A2288" t="str">
            <v>I2590</v>
          </cell>
        </row>
        <row r="2289">
          <cell r="A2289" t="str">
            <v>I2591</v>
          </cell>
        </row>
        <row r="2290">
          <cell r="A2290" t="str">
            <v>I2592</v>
          </cell>
        </row>
        <row r="2291">
          <cell r="A2291" t="str">
            <v>I2593</v>
          </cell>
        </row>
        <row r="2292">
          <cell r="A2292" t="str">
            <v>I2594</v>
          </cell>
        </row>
        <row r="2293">
          <cell r="A2293" t="str">
            <v>I2595</v>
          </cell>
        </row>
        <row r="2294">
          <cell r="A2294" t="str">
            <v>I2596</v>
          </cell>
        </row>
        <row r="2295">
          <cell r="A2295" t="str">
            <v>I2597</v>
          </cell>
        </row>
        <row r="2296">
          <cell r="A2296" t="str">
            <v>I2598</v>
          </cell>
        </row>
        <row r="2297">
          <cell r="A2297" t="str">
            <v>I2599</v>
          </cell>
        </row>
        <row r="2298">
          <cell r="A2298" t="str">
            <v>I2600</v>
          </cell>
        </row>
        <row r="2299">
          <cell r="A2299" t="str">
            <v>I2601</v>
          </cell>
        </row>
        <row r="2300">
          <cell r="A2300" t="str">
            <v>I2602</v>
          </cell>
        </row>
        <row r="2301">
          <cell r="A2301" t="str">
            <v>I2603</v>
          </cell>
        </row>
        <row r="2302">
          <cell r="A2302" t="str">
            <v>I2604</v>
          </cell>
        </row>
        <row r="2303">
          <cell r="A2303" t="str">
            <v>I2605</v>
          </cell>
        </row>
        <row r="2304">
          <cell r="A2304" t="str">
            <v>I2606</v>
          </cell>
        </row>
        <row r="2305">
          <cell r="A2305" t="str">
            <v>I2607</v>
          </cell>
        </row>
        <row r="2306">
          <cell r="A2306" t="str">
            <v>I2608</v>
          </cell>
        </row>
        <row r="2307">
          <cell r="A2307" t="str">
            <v>I2609</v>
          </cell>
        </row>
        <row r="2308">
          <cell r="A2308" t="str">
            <v>I2610</v>
          </cell>
        </row>
        <row r="2309">
          <cell r="A2309" t="str">
            <v>I2611</v>
          </cell>
        </row>
        <row r="2310">
          <cell r="A2310" t="str">
            <v>I2612</v>
          </cell>
        </row>
        <row r="2311">
          <cell r="A2311" t="str">
            <v>I2613</v>
          </cell>
        </row>
        <row r="2312">
          <cell r="A2312" t="str">
            <v>I2614</v>
          </cell>
        </row>
        <row r="2313">
          <cell r="A2313" t="str">
            <v>I2615</v>
          </cell>
        </row>
        <row r="2314">
          <cell r="A2314" t="str">
            <v>I2616</v>
          </cell>
        </row>
        <row r="2315">
          <cell r="A2315" t="str">
            <v>I2617</v>
          </cell>
        </row>
        <row r="2316">
          <cell r="A2316" t="str">
            <v>I2618</v>
          </cell>
        </row>
        <row r="2317">
          <cell r="A2317" t="str">
            <v>I2619</v>
          </cell>
        </row>
        <row r="2318">
          <cell r="A2318" t="str">
            <v>I2620</v>
          </cell>
        </row>
        <row r="2319">
          <cell r="A2319" t="str">
            <v>I2621</v>
          </cell>
        </row>
        <row r="2320">
          <cell r="A2320" t="str">
            <v>I2622</v>
          </cell>
        </row>
        <row r="2321">
          <cell r="A2321" t="str">
            <v>I2623</v>
          </cell>
        </row>
        <row r="2322">
          <cell r="A2322" t="str">
            <v>I2624</v>
          </cell>
        </row>
        <row r="2323">
          <cell r="A2323" t="str">
            <v>I2625</v>
          </cell>
        </row>
        <row r="2324">
          <cell r="A2324" t="str">
            <v>I2626</v>
          </cell>
        </row>
        <row r="2325">
          <cell r="A2325" t="str">
            <v>I2627</v>
          </cell>
        </row>
        <row r="2326">
          <cell r="A2326" t="str">
            <v>I2628</v>
          </cell>
        </row>
        <row r="2327">
          <cell r="A2327" t="str">
            <v>I2629</v>
          </cell>
        </row>
        <row r="2328">
          <cell r="A2328" t="str">
            <v>I2630</v>
          </cell>
        </row>
        <row r="2329">
          <cell r="A2329" t="str">
            <v>I2631</v>
          </cell>
        </row>
        <row r="2330">
          <cell r="A2330" t="str">
            <v>I2632</v>
          </cell>
        </row>
        <row r="2331">
          <cell r="A2331" t="str">
            <v>I2633</v>
          </cell>
        </row>
        <row r="2332">
          <cell r="A2332" t="str">
            <v>I2634</v>
          </cell>
        </row>
        <row r="2333">
          <cell r="A2333" t="str">
            <v>I2635</v>
          </cell>
        </row>
        <row r="2334">
          <cell r="A2334" t="str">
            <v>I2636</v>
          </cell>
        </row>
        <row r="2335">
          <cell r="A2335" t="str">
            <v>I2637</v>
          </cell>
        </row>
        <row r="2336">
          <cell r="A2336" t="str">
            <v>I2638</v>
          </cell>
        </row>
        <row r="2337">
          <cell r="A2337" t="str">
            <v>I2639</v>
          </cell>
        </row>
        <row r="2338">
          <cell r="A2338" t="str">
            <v>I2640</v>
          </cell>
        </row>
        <row r="2339">
          <cell r="A2339" t="str">
            <v>I2641</v>
          </cell>
        </row>
        <row r="2340">
          <cell r="A2340" t="str">
            <v>I2642</v>
          </cell>
        </row>
        <row r="2341">
          <cell r="A2341" t="str">
            <v>I2643</v>
          </cell>
        </row>
        <row r="2342">
          <cell r="A2342" t="str">
            <v>I2644</v>
          </cell>
        </row>
        <row r="2343">
          <cell r="A2343" t="str">
            <v>I2645</v>
          </cell>
        </row>
        <row r="2344">
          <cell r="A2344" t="str">
            <v>I2646</v>
          </cell>
        </row>
        <row r="2345">
          <cell r="A2345" t="str">
            <v>I2647</v>
          </cell>
        </row>
        <row r="2346">
          <cell r="A2346" t="str">
            <v>I2649</v>
          </cell>
        </row>
        <row r="2347">
          <cell r="A2347" t="str">
            <v>I2650</v>
          </cell>
        </row>
        <row r="2348">
          <cell r="A2348" t="str">
            <v>I2651</v>
          </cell>
        </row>
        <row r="2349">
          <cell r="A2349" t="str">
            <v>I2652</v>
          </cell>
        </row>
        <row r="2350">
          <cell r="A2350" t="str">
            <v>I2653</v>
          </cell>
        </row>
        <row r="2351">
          <cell r="A2351" t="str">
            <v>I2654</v>
          </cell>
        </row>
        <row r="2352">
          <cell r="A2352" t="str">
            <v>I2655</v>
          </cell>
        </row>
        <row r="2353">
          <cell r="A2353" t="str">
            <v>I2656</v>
          </cell>
        </row>
        <row r="2354">
          <cell r="A2354" t="str">
            <v>I2657</v>
          </cell>
        </row>
        <row r="2355">
          <cell r="A2355" t="str">
            <v>I2658</v>
          </cell>
        </row>
        <row r="2356">
          <cell r="A2356" t="str">
            <v>I2659</v>
          </cell>
        </row>
        <row r="2357">
          <cell r="A2357" t="str">
            <v>I2660</v>
          </cell>
        </row>
        <row r="2358">
          <cell r="A2358" t="str">
            <v>I2661</v>
          </cell>
        </row>
        <row r="2359">
          <cell r="A2359" t="str">
            <v>I2662</v>
          </cell>
        </row>
        <row r="2360">
          <cell r="A2360" t="str">
            <v>I2663</v>
          </cell>
        </row>
        <row r="2361">
          <cell r="A2361" t="str">
            <v>I2664</v>
          </cell>
        </row>
        <row r="2362">
          <cell r="A2362" t="str">
            <v>I2665</v>
          </cell>
        </row>
        <row r="2363">
          <cell r="A2363" t="str">
            <v>I2666</v>
          </cell>
        </row>
        <row r="2364">
          <cell r="A2364" t="str">
            <v>I2667</v>
          </cell>
        </row>
        <row r="2365">
          <cell r="A2365" t="str">
            <v>I2668</v>
          </cell>
        </row>
        <row r="2366">
          <cell r="A2366" t="str">
            <v>I2669</v>
          </cell>
        </row>
        <row r="2367">
          <cell r="A2367" t="str">
            <v>I2670</v>
          </cell>
        </row>
        <row r="2368">
          <cell r="A2368" t="str">
            <v>I2671</v>
          </cell>
        </row>
        <row r="2369">
          <cell r="A2369" t="str">
            <v>I2672</v>
          </cell>
        </row>
        <row r="2370">
          <cell r="A2370" t="str">
            <v>I2673</v>
          </cell>
        </row>
        <row r="2371">
          <cell r="A2371" t="str">
            <v>I2678</v>
          </cell>
        </row>
        <row r="2372">
          <cell r="A2372" t="str">
            <v>I2679</v>
          </cell>
        </row>
        <row r="2373">
          <cell r="A2373" t="str">
            <v>I2680</v>
          </cell>
        </row>
        <row r="2374">
          <cell r="A2374" t="str">
            <v>I2681</v>
          </cell>
        </row>
        <row r="2375">
          <cell r="A2375" t="str">
            <v>I2682</v>
          </cell>
        </row>
        <row r="2376">
          <cell r="A2376" t="str">
            <v>I2683</v>
          </cell>
        </row>
        <row r="2377">
          <cell r="A2377" t="str">
            <v>I2684</v>
          </cell>
        </row>
        <row r="2378">
          <cell r="A2378" t="str">
            <v>I2685</v>
          </cell>
        </row>
        <row r="2379">
          <cell r="A2379" t="str">
            <v>I2686</v>
          </cell>
        </row>
        <row r="2380">
          <cell r="A2380" t="str">
            <v>I2687</v>
          </cell>
        </row>
        <row r="2381">
          <cell r="A2381" t="str">
            <v>I2688</v>
          </cell>
        </row>
        <row r="2382">
          <cell r="A2382" t="str">
            <v>I2689</v>
          </cell>
        </row>
        <row r="2383">
          <cell r="A2383" t="str">
            <v>I2691</v>
          </cell>
        </row>
        <row r="2384">
          <cell r="A2384" t="str">
            <v>I2692</v>
          </cell>
        </row>
        <row r="2385">
          <cell r="A2385" t="str">
            <v>I2693</v>
          </cell>
        </row>
        <row r="2386">
          <cell r="A2386" t="str">
            <v>I2694</v>
          </cell>
        </row>
        <row r="2387">
          <cell r="A2387" t="str">
            <v>I2695</v>
          </cell>
        </row>
        <row r="2388">
          <cell r="A2388" t="str">
            <v>I2696</v>
          </cell>
        </row>
        <row r="2389">
          <cell r="A2389" t="str">
            <v>I2697</v>
          </cell>
        </row>
        <row r="2390">
          <cell r="A2390" t="str">
            <v>I2698</v>
          </cell>
        </row>
        <row r="2391">
          <cell r="A2391" t="str">
            <v>I2699</v>
          </cell>
        </row>
        <row r="2392">
          <cell r="A2392" t="str">
            <v>I2701</v>
          </cell>
        </row>
        <row r="2393">
          <cell r="A2393" t="str">
            <v>I2702</v>
          </cell>
        </row>
        <row r="2394">
          <cell r="A2394" t="str">
            <v>I2703</v>
          </cell>
        </row>
        <row r="2395">
          <cell r="A2395" t="str">
            <v>I2704</v>
          </cell>
        </row>
        <row r="2396">
          <cell r="A2396" t="str">
            <v>I2705</v>
          </cell>
        </row>
        <row r="2397">
          <cell r="A2397" t="str">
            <v>I2706</v>
          </cell>
        </row>
        <row r="2398">
          <cell r="A2398" t="str">
            <v>I2707</v>
          </cell>
        </row>
        <row r="2399">
          <cell r="A2399" t="str">
            <v>I2709</v>
          </cell>
        </row>
        <row r="2400">
          <cell r="A2400" t="str">
            <v>I2710</v>
          </cell>
        </row>
        <row r="2401">
          <cell r="A2401" t="str">
            <v>I2711</v>
          </cell>
        </row>
        <row r="2402">
          <cell r="A2402" t="str">
            <v>I2712</v>
          </cell>
        </row>
        <row r="2403">
          <cell r="A2403" t="str">
            <v>I2713</v>
          </cell>
        </row>
        <row r="2404">
          <cell r="A2404" t="str">
            <v>I2714</v>
          </cell>
        </row>
        <row r="2405">
          <cell r="A2405" t="str">
            <v>I2715</v>
          </cell>
        </row>
        <row r="2406">
          <cell r="A2406" t="str">
            <v>I2716</v>
          </cell>
        </row>
        <row r="2407">
          <cell r="A2407" t="str">
            <v>I2717</v>
          </cell>
        </row>
        <row r="2408">
          <cell r="A2408" t="str">
            <v>I2718</v>
          </cell>
        </row>
        <row r="2409">
          <cell r="A2409" t="str">
            <v>I2719</v>
          </cell>
        </row>
        <row r="2410">
          <cell r="A2410" t="str">
            <v>I2720</v>
          </cell>
        </row>
        <row r="2411">
          <cell r="A2411" t="str">
            <v>I2721</v>
          </cell>
        </row>
        <row r="2412">
          <cell r="A2412" t="str">
            <v>I2722</v>
          </cell>
        </row>
        <row r="2413">
          <cell r="A2413" t="str">
            <v>I2723</v>
          </cell>
        </row>
        <row r="2414">
          <cell r="A2414" t="str">
            <v>I2724</v>
          </cell>
        </row>
        <row r="2415">
          <cell r="A2415" t="str">
            <v>I2725</v>
          </cell>
        </row>
        <row r="2416">
          <cell r="A2416" t="str">
            <v>I2726</v>
          </cell>
        </row>
        <row r="2417">
          <cell r="A2417" t="str">
            <v>I2727</v>
          </cell>
        </row>
        <row r="2418">
          <cell r="A2418" t="str">
            <v>I2728</v>
          </cell>
        </row>
        <row r="2419">
          <cell r="A2419" t="str">
            <v>I2729</v>
          </cell>
        </row>
        <row r="2420">
          <cell r="A2420" t="str">
            <v>I2730</v>
          </cell>
        </row>
        <row r="2421">
          <cell r="A2421" t="str">
            <v>I2731</v>
          </cell>
        </row>
        <row r="2422">
          <cell r="A2422" t="str">
            <v>I2732</v>
          </cell>
        </row>
        <row r="2423">
          <cell r="A2423" t="str">
            <v>I2733</v>
          </cell>
        </row>
        <row r="2424">
          <cell r="A2424" t="str">
            <v>I2734</v>
          </cell>
        </row>
        <row r="2425">
          <cell r="A2425" t="str">
            <v>I2735</v>
          </cell>
        </row>
        <row r="2426">
          <cell r="A2426" t="str">
            <v>I2736</v>
          </cell>
        </row>
        <row r="2427">
          <cell r="A2427" t="str">
            <v>I2737</v>
          </cell>
        </row>
        <row r="2428">
          <cell r="A2428" t="str">
            <v>I2738</v>
          </cell>
        </row>
        <row r="2429">
          <cell r="A2429" t="str">
            <v>I2739</v>
          </cell>
        </row>
        <row r="2430">
          <cell r="A2430" t="str">
            <v>I2740</v>
          </cell>
        </row>
        <row r="2431">
          <cell r="A2431" t="str">
            <v>I2741</v>
          </cell>
        </row>
        <row r="2432">
          <cell r="A2432" t="str">
            <v>I2742</v>
          </cell>
        </row>
        <row r="2433">
          <cell r="A2433" t="str">
            <v>I2743</v>
          </cell>
        </row>
        <row r="2434">
          <cell r="A2434" t="str">
            <v>I2744</v>
          </cell>
        </row>
        <row r="2435">
          <cell r="A2435" t="str">
            <v>I2745</v>
          </cell>
        </row>
        <row r="2436">
          <cell r="A2436" t="str">
            <v>I2746</v>
          </cell>
        </row>
        <row r="2437">
          <cell r="A2437" t="str">
            <v>I2747</v>
          </cell>
        </row>
        <row r="2438">
          <cell r="A2438" t="str">
            <v>I2748</v>
          </cell>
        </row>
        <row r="2439">
          <cell r="A2439" t="str">
            <v>I2749</v>
          </cell>
        </row>
        <row r="2440">
          <cell r="A2440" t="str">
            <v>I2750</v>
          </cell>
        </row>
        <row r="2441">
          <cell r="A2441" t="str">
            <v>I2751</v>
          </cell>
        </row>
        <row r="2442">
          <cell r="A2442" t="str">
            <v>I2752</v>
          </cell>
        </row>
        <row r="2443">
          <cell r="A2443" t="str">
            <v>I2753</v>
          </cell>
        </row>
        <row r="2444">
          <cell r="A2444" t="str">
            <v>I2754</v>
          </cell>
        </row>
        <row r="2445">
          <cell r="A2445" t="str">
            <v>I2755</v>
          </cell>
        </row>
        <row r="2446">
          <cell r="A2446" t="str">
            <v>I2756</v>
          </cell>
        </row>
        <row r="2447">
          <cell r="A2447" t="str">
            <v>I2757</v>
          </cell>
        </row>
        <row r="2448">
          <cell r="A2448" t="str">
            <v>I2758</v>
          </cell>
        </row>
        <row r="2449">
          <cell r="A2449" t="str">
            <v>I2759</v>
          </cell>
        </row>
        <row r="2450">
          <cell r="A2450" t="str">
            <v>I2760</v>
          </cell>
        </row>
        <row r="2451">
          <cell r="A2451" t="str">
            <v>I2761</v>
          </cell>
        </row>
        <row r="2452">
          <cell r="A2452" t="str">
            <v>I2762</v>
          </cell>
        </row>
        <row r="2453">
          <cell r="A2453" t="str">
            <v>I2763</v>
          </cell>
        </row>
        <row r="2454">
          <cell r="A2454" t="str">
            <v>I2764</v>
          </cell>
        </row>
        <row r="2455">
          <cell r="A2455" t="str">
            <v>I2765</v>
          </cell>
        </row>
        <row r="2456">
          <cell r="A2456" t="str">
            <v>I2766</v>
          </cell>
        </row>
        <row r="2457">
          <cell r="A2457" t="str">
            <v>I2767</v>
          </cell>
        </row>
        <row r="2458">
          <cell r="A2458" t="str">
            <v>I2768</v>
          </cell>
        </row>
        <row r="2459">
          <cell r="A2459" t="str">
            <v>I2769</v>
          </cell>
        </row>
        <row r="2460">
          <cell r="A2460" t="str">
            <v>I2770</v>
          </cell>
        </row>
        <row r="2461">
          <cell r="A2461" t="str">
            <v>I2771</v>
          </cell>
        </row>
        <row r="2462">
          <cell r="A2462" t="str">
            <v>I2772</v>
          </cell>
        </row>
        <row r="2463">
          <cell r="A2463" t="str">
            <v>I2773</v>
          </cell>
        </row>
        <row r="2464">
          <cell r="A2464" t="str">
            <v>I2774</v>
          </cell>
        </row>
        <row r="2465">
          <cell r="A2465" t="str">
            <v>I2775</v>
          </cell>
        </row>
        <row r="2466">
          <cell r="A2466" t="str">
            <v>I2776</v>
          </cell>
        </row>
        <row r="2467">
          <cell r="A2467" t="str">
            <v>I2777</v>
          </cell>
        </row>
        <row r="2468">
          <cell r="A2468" t="str">
            <v>I2778</v>
          </cell>
        </row>
        <row r="2469">
          <cell r="A2469" t="str">
            <v>I2779</v>
          </cell>
        </row>
        <row r="2470">
          <cell r="A2470" t="str">
            <v>I2780</v>
          </cell>
        </row>
        <row r="2471">
          <cell r="A2471" t="str">
            <v>I2781</v>
          </cell>
        </row>
        <row r="2472">
          <cell r="A2472" t="str">
            <v>I2782</v>
          </cell>
        </row>
        <row r="2473">
          <cell r="A2473" t="str">
            <v>I2783</v>
          </cell>
        </row>
        <row r="2474">
          <cell r="A2474" t="str">
            <v>I2784</v>
          </cell>
        </row>
        <row r="2475">
          <cell r="A2475" t="str">
            <v>I2785</v>
          </cell>
        </row>
        <row r="2476">
          <cell r="A2476" t="str">
            <v>I2786</v>
          </cell>
        </row>
        <row r="2477">
          <cell r="A2477" t="str">
            <v>I2787</v>
          </cell>
        </row>
        <row r="2478">
          <cell r="A2478" t="str">
            <v>I2788</v>
          </cell>
        </row>
        <row r="2479">
          <cell r="A2479" t="str">
            <v>I2789</v>
          </cell>
        </row>
        <row r="2480">
          <cell r="A2480" t="str">
            <v>I2790</v>
          </cell>
        </row>
        <row r="2481">
          <cell r="A2481" t="str">
            <v>I2791</v>
          </cell>
        </row>
        <row r="2482">
          <cell r="A2482" t="str">
            <v>I2792</v>
          </cell>
        </row>
        <row r="2483">
          <cell r="A2483" t="str">
            <v>I2793</v>
          </cell>
        </row>
        <row r="2484">
          <cell r="A2484" t="str">
            <v>I2794</v>
          </cell>
        </row>
        <row r="2485">
          <cell r="A2485" t="str">
            <v>I2795</v>
          </cell>
        </row>
        <row r="2486">
          <cell r="A2486" t="str">
            <v>I2797</v>
          </cell>
        </row>
        <row r="2487">
          <cell r="A2487" t="str">
            <v>I2803</v>
          </cell>
        </row>
        <row r="2488">
          <cell r="A2488" t="str">
            <v>I2804</v>
          </cell>
        </row>
        <row r="2489">
          <cell r="A2489" t="str">
            <v>I2805</v>
          </cell>
        </row>
        <row r="2490">
          <cell r="A2490" t="str">
            <v>I2806</v>
          </cell>
        </row>
        <row r="2491">
          <cell r="A2491" t="str">
            <v>I2807</v>
          </cell>
        </row>
        <row r="2492">
          <cell r="A2492" t="str">
            <v>I2808</v>
          </cell>
        </row>
        <row r="2493">
          <cell r="A2493" t="str">
            <v>I2809</v>
          </cell>
        </row>
        <row r="2494">
          <cell r="A2494" t="str">
            <v>I2810</v>
          </cell>
        </row>
        <row r="2495">
          <cell r="A2495" t="str">
            <v>I2811</v>
          </cell>
        </row>
        <row r="2496">
          <cell r="A2496" t="str">
            <v>I2812</v>
          </cell>
        </row>
        <row r="2497">
          <cell r="A2497" t="str">
            <v>I2813</v>
          </cell>
        </row>
        <row r="2498">
          <cell r="A2498" t="str">
            <v>I2814</v>
          </cell>
        </row>
        <row r="2499">
          <cell r="A2499" t="str">
            <v>I2815</v>
          </cell>
        </row>
        <row r="2500">
          <cell r="A2500" t="str">
            <v>I2816</v>
          </cell>
        </row>
        <row r="2501">
          <cell r="A2501" t="str">
            <v>I2817</v>
          </cell>
        </row>
        <row r="2502">
          <cell r="A2502" t="str">
            <v>I2820</v>
          </cell>
        </row>
        <row r="2503">
          <cell r="A2503" t="str">
            <v>I2823</v>
          </cell>
        </row>
        <row r="2504">
          <cell r="A2504" t="str">
            <v>I2824</v>
          </cell>
        </row>
        <row r="2505">
          <cell r="A2505" t="str">
            <v>I2825</v>
          </cell>
        </row>
        <row r="2506">
          <cell r="A2506" t="str">
            <v>I2826</v>
          </cell>
        </row>
        <row r="2507">
          <cell r="A2507" t="str">
            <v>I2827</v>
          </cell>
        </row>
        <row r="2508">
          <cell r="A2508" t="str">
            <v>I2828</v>
          </cell>
        </row>
        <row r="2509">
          <cell r="A2509" t="str">
            <v>I2829</v>
          </cell>
        </row>
        <row r="2510">
          <cell r="A2510" t="str">
            <v>I2830</v>
          </cell>
        </row>
        <row r="2511">
          <cell r="A2511" t="str">
            <v>I2832</v>
          </cell>
        </row>
        <row r="2512">
          <cell r="A2512" t="str">
            <v>I2833</v>
          </cell>
        </row>
        <row r="2513">
          <cell r="A2513" t="str">
            <v>I2834</v>
          </cell>
        </row>
        <row r="2514">
          <cell r="A2514" t="str">
            <v>I2835</v>
          </cell>
        </row>
        <row r="2515">
          <cell r="A2515" t="str">
            <v>I2836</v>
          </cell>
        </row>
        <row r="2516">
          <cell r="A2516" t="str">
            <v>I2837</v>
          </cell>
        </row>
        <row r="2517">
          <cell r="A2517" t="str">
            <v>I2838</v>
          </cell>
        </row>
        <row r="2518">
          <cell r="A2518" t="str">
            <v>I2839</v>
          </cell>
        </row>
        <row r="2519">
          <cell r="A2519" t="str">
            <v>I2840</v>
          </cell>
        </row>
        <row r="2520">
          <cell r="A2520" t="str">
            <v>I2841</v>
          </cell>
        </row>
        <row r="2521">
          <cell r="A2521" t="str">
            <v>I2842</v>
          </cell>
        </row>
        <row r="2522">
          <cell r="A2522" t="str">
            <v>I2843</v>
          </cell>
        </row>
        <row r="2523">
          <cell r="A2523" t="str">
            <v>I2844</v>
          </cell>
        </row>
        <row r="2524">
          <cell r="A2524" t="str">
            <v>I2845</v>
          </cell>
        </row>
        <row r="2525">
          <cell r="A2525" t="str">
            <v>I2846</v>
          </cell>
        </row>
        <row r="2526">
          <cell r="A2526" t="str">
            <v>I2847</v>
          </cell>
        </row>
        <row r="2527">
          <cell r="A2527" t="str">
            <v>I2848</v>
          </cell>
        </row>
        <row r="2528">
          <cell r="A2528" t="str">
            <v>I2849</v>
          </cell>
        </row>
        <row r="2529">
          <cell r="A2529" t="str">
            <v>I2850</v>
          </cell>
        </row>
        <row r="2530">
          <cell r="A2530" t="str">
            <v>I2851</v>
          </cell>
        </row>
        <row r="2531">
          <cell r="A2531" t="str">
            <v>I2852</v>
          </cell>
        </row>
        <row r="2532">
          <cell r="A2532" t="str">
            <v>I2853</v>
          </cell>
        </row>
        <row r="2533">
          <cell r="A2533" t="str">
            <v>I2854</v>
          </cell>
        </row>
        <row r="2534">
          <cell r="A2534" t="str">
            <v>I2855</v>
          </cell>
        </row>
        <row r="2535">
          <cell r="A2535" t="str">
            <v>I2856</v>
          </cell>
        </row>
        <row r="2536">
          <cell r="A2536" t="str">
            <v>I2857</v>
          </cell>
        </row>
        <row r="2537">
          <cell r="A2537" t="str">
            <v>I2858</v>
          </cell>
        </row>
        <row r="2538">
          <cell r="A2538" t="str">
            <v>I2859</v>
          </cell>
        </row>
        <row r="2539">
          <cell r="A2539" t="str">
            <v>I2861</v>
          </cell>
        </row>
        <row r="2540">
          <cell r="A2540" t="str">
            <v>I2862</v>
          </cell>
        </row>
        <row r="2541">
          <cell r="A2541" t="str">
            <v>I2863</v>
          </cell>
        </row>
        <row r="2542">
          <cell r="A2542" t="str">
            <v>I2864</v>
          </cell>
        </row>
        <row r="2543">
          <cell r="A2543" t="str">
            <v>I2865</v>
          </cell>
        </row>
        <row r="2544">
          <cell r="A2544" t="str">
            <v>I2866</v>
          </cell>
        </row>
        <row r="2545">
          <cell r="A2545" t="str">
            <v>I2867</v>
          </cell>
        </row>
        <row r="2546">
          <cell r="A2546" t="str">
            <v>I2868</v>
          </cell>
        </row>
        <row r="2547">
          <cell r="A2547" t="str">
            <v>I2869</v>
          </cell>
        </row>
        <row r="2548">
          <cell r="A2548" t="str">
            <v>I2870</v>
          </cell>
        </row>
        <row r="2549">
          <cell r="A2549" t="str">
            <v>I2871</v>
          </cell>
        </row>
        <row r="2550">
          <cell r="A2550" t="str">
            <v>I2872</v>
          </cell>
        </row>
        <row r="2551">
          <cell r="A2551" t="str">
            <v>I2873</v>
          </cell>
        </row>
        <row r="2552">
          <cell r="A2552" t="str">
            <v>I2874</v>
          </cell>
        </row>
        <row r="2553">
          <cell r="A2553" t="str">
            <v>I2875</v>
          </cell>
        </row>
        <row r="2554">
          <cell r="A2554" t="str">
            <v>I2876</v>
          </cell>
        </row>
        <row r="2555">
          <cell r="A2555" t="str">
            <v>I2877</v>
          </cell>
        </row>
        <row r="2556">
          <cell r="A2556" t="str">
            <v>I2878</v>
          </cell>
        </row>
        <row r="2557">
          <cell r="A2557" t="str">
            <v>I2879</v>
          </cell>
        </row>
        <row r="2558">
          <cell r="A2558" t="str">
            <v>I2880</v>
          </cell>
        </row>
        <row r="2559">
          <cell r="A2559" t="str">
            <v>I2881</v>
          </cell>
        </row>
        <row r="2560">
          <cell r="A2560" t="str">
            <v>I2882</v>
          </cell>
        </row>
        <row r="2561">
          <cell r="A2561" t="str">
            <v>I2883</v>
          </cell>
        </row>
        <row r="2562">
          <cell r="A2562" t="str">
            <v>I2886</v>
          </cell>
        </row>
        <row r="2563">
          <cell r="A2563" t="str">
            <v>I2887</v>
          </cell>
        </row>
        <row r="2564">
          <cell r="A2564" t="str">
            <v>I2888</v>
          </cell>
        </row>
        <row r="2565">
          <cell r="A2565" t="str">
            <v>I2889</v>
          </cell>
        </row>
        <row r="2566">
          <cell r="A2566" t="str">
            <v>I2890</v>
          </cell>
        </row>
        <row r="2567">
          <cell r="A2567" t="str">
            <v>I2891</v>
          </cell>
        </row>
        <row r="2568">
          <cell r="A2568" t="str">
            <v>I2892</v>
          </cell>
        </row>
        <row r="2569">
          <cell r="A2569" t="str">
            <v>I2893</v>
          </cell>
        </row>
        <row r="2570">
          <cell r="A2570" t="str">
            <v>I2894</v>
          </cell>
        </row>
        <row r="2571">
          <cell r="A2571" t="str">
            <v>I2895</v>
          </cell>
        </row>
        <row r="2572">
          <cell r="A2572" t="str">
            <v>I2896</v>
          </cell>
        </row>
        <row r="2573">
          <cell r="A2573" t="str">
            <v>I2897</v>
          </cell>
        </row>
        <row r="2574">
          <cell r="A2574" t="str">
            <v>I2898</v>
          </cell>
        </row>
        <row r="2575">
          <cell r="A2575" t="str">
            <v>I2899</v>
          </cell>
        </row>
        <row r="2576">
          <cell r="A2576" t="str">
            <v>I2901</v>
          </cell>
        </row>
        <row r="2577">
          <cell r="A2577" t="str">
            <v>I2902</v>
          </cell>
        </row>
        <row r="2578">
          <cell r="A2578" t="str">
            <v>I2903</v>
          </cell>
        </row>
        <row r="2579">
          <cell r="A2579" t="str">
            <v>I2904</v>
          </cell>
        </row>
        <row r="2580">
          <cell r="A2580" t="str">
            <v>I2905</v>
          </cell>
        </row>
        <row r="2581">
          <cell r="A2581" t="str">
            <v>I2906</v>
          </cell>
        </row>
        <row r="2582">
          <cell r="A2582" t="str">
            <v>I2907</v>
          </cell>
        </row>
        <row r="2583">
          <cell r="A2583" t="str">
            <v>I2908</v>
          </cell>
        </row>
        <row r="2584">
          <cell r="A2584" t="str">
            <v>I2909</v>
          </cell>
        </row>
        <row r="2585">
          <cell r="A2585" t="str">
            <v>I2910</v>
          </cell>
        </row>
        <row r="2586">
          <cell r="A2586" t="str">
            <v>I2911</v>
          </cell>
        </row>
        <row r="2587">
          <cell r="A2587" t="str">
            <v>I2912</v>
          </cell>
        </row>
        <row r="2588">
          <cell r="A2588" t="str">
            <v>I2913</v>
          </cell>
        </row>
        <row r="2589">
          <cell r="A2589" t="str">
            <v>I2914</v>
          </cell>
        </row>
        <row r="2590">
          <cell r="A2590" t="str">
            <v>I2924</v>
          </cell>
        </row>
        <row r="2591">
          <cell r="A2591" t="str">
            <v>I2925</v>
          </cell>
        </row>
        <row r="2592">
          <cell r="A2592" t="str">
            <v>I2926</v>
          </cell>
        </row>
        <row r="2593">
          <cell r="A2593" t="str">
            <v>I2927</v>
          </cell>
        </row>
        <row r="2594">
          <cell r="A2594" t="str">
            <v>I2928</v>
          </cell>
        </row>
        <row r="2595">
          <cell r="A2595" t="str">
            <v>I2929</v>
          </cell>
        </row>
        <row r="2596">
          <cell r="A2596" t="str">
            <v>I2930</v>
          </cell>
        </row>
        <row r="2597">
          <cell r="A2597" t="str">
            <v>I2931</v>
          </cell>
        </row>
        <row r="2598">
          <cell r="A2598" t="str">
            <v>I2932</v>
          </cell>
        </row>
        <row r="2599">
          <cell r="A2599" t="str">
            <v>I2933</v>
          </cell>
        </row>
        <row r="2600">
          <cell r="A2600" t="str">
            <v>I2934</v>
          </cell>
        </row>
        <row r="2601">
          <cell r="A2601" t="str">
            <v>I2935</v>
          </cell>
        </row>
        <row r="2602">
          <cell r="A2602" t="str">
            <v>I2936</v>
          </cell>
        </row>
        <row r="2603">
          <cell r="A2603" t="str">
            <v>I2937</v>
          </cell>
        </row>
        <row r="2604">
          <cell r="A2604" t="str">
            <v>I2938</v>
          </cell>
        </row>
        <row r="2605">
          <cell r="A2605" t="str">
            <v>I2939</v>
          </cell>
        </row>
        <row r="2606">
          <cell r="A2606" t="str">
            <v>I2940</v>
          </cell>
        </row>
        <row r="2607">
          <cell r="A2607" t="str">
            <v>I2941</v>
          </cell>
        </row>
        <row r="2608">
          <cell r="A2608" t="str">
            <v>I2942</v>
          </cell>
        </row>
        <row r="2609">
          <cell r="A2609" t="str">
            <v>I2943</v>
          </cell>
        </row>
        <row r="2610">
          <cell r="A2610" t="str">
            <v>I2944</v>
          </cell>
        </row>
        <row r="2611">
          <cell r="A2611" t="str">
            <v>I2945</v>
          </cell>
        </row>
        <row r="2612">
          <cell r="A2612" t="str">
            <v>I2946</v>
          </cell>
        </row>
        <row r="2613">
          <cell r="A2613" t="str">
            <v>I2947</v>
          </cell>
        </row>
        <row r="2614">
          <cell r="A2614" t="str">
            <v>I2948</v>
          </cell>
        </row>
        <row r="2615">
          <cell r="A2615" t="str">
            <v>I2949</v>
          </cell>
        </row>
        <row r="2616">
          <cell r="A2616" t="str">
            <v>I2950</v>
          </cell>
        </row>
        <row r="2617">
          <cell r="A2617" t="str">
            <v>I2951</v>
          </cell>
        </row>
        <row r="2618">
          <cell r="A2618" t="str">
            <v>I2952</v>
          </cell>
        </row>
        <row r="2619">
          <cell r="A2619" t="str">
            <v>I2953</v>
          </cell>
        </row>
        <row r="2620">
          <cell r="A2620" t="str">
            <v>I2954</v>
          </cell>
        </row>
        <row r="2621">
          <cell r="A2621" t="str">
            <v>I2955</v>
          </cell>
        </row>
        <row r="2622">
          <cell r="A2622" t="str">
            <v>I2956</v>
          </cell>
        </row>
        <row r="2623">
          <cell r="A2623" t="str">
            <v>I2957</v>
          </cell>
        </row>
        <row r="2624">
          <cell r="A2624" t="str">
            <v>I2958</v>
          </cell>
        </row>
        <row r="2625">
          <cell r="A2625" t="str">
            <v>I2959</v>
          </cell>
        </row>
        <row r="2626">
          <cell r="A2626" t="str">
            <v>I2960</v>
          </cell>
        </row>
        <row r="2627">
          <cell r="A2627" t="str">
            <v>I2961</v>
          </cell>
        </row>
        <row r="2628">
          <cell r="A2628" t="str">
            <v>I2962</v>
          </cell>
        </row>
        <row r="2629">
          <cell r="A2629" t="str">
            <v>I2963</v>
          </cell>
        </row>
        <row r="2630">
          <cell r="A2630" t="str">
            <v>I2964</v>
          </cell>
        </row>
        <row r="2631">
          <cell r="A2631" t="str">
            <v>I2965</v>
          </cell>
        </row>
        <row r="2632">
          <cell r="A2632" t="str">
            <v>I2966</v>
          </cell>
        </row>
        <row r="2633">
          <cell r="A2633" t="str">
            <v>I2967</v>
          </cell>
        </row>
        <row r="2634">
          <cell r="A2634" t="str">
            <v>I2968</v>
          </cell>
        </row>
        <row r="2635">
          <cell r="A2635" t="str">
            <v>I2969</v>
          </cell>
        </row>
        <row r="2636">
          <cell r="A2636" t="str">
            <v>I2970</v>
          </cell>
        </row>
        <row r="2637">
          <cell r="A2637" t="str">
            <v>I2971</v>
          </cell>
        </row>
        <row r="2638">
          <cell r="A2638" t="str">
            <v>I2972</v>
          </cell>
        </row>
        <row r="2639">
          <cell r="A2639" t="str">
            <v>I2973</v>
          </cell>
        </row>
        <row r="2640">
          <cell r="A2640" t="str">
            <v>I2974</v>
          </cell>
        </row>
        <row r="2641">
          <cell r="A2641" t="str">
            <v>I2975</v>
          </cell>
        </row>
        <row r="2642">
          <cell r="A2642" t="str">
            <v>I2976</v>
          </cell>
        </row>
        <row r="2643">
          <cell r="A2643" t="str">
            <v>I2978</v>
          </cell>
        </row>
        <row r="2644">
          <cell r="A2644" t="str">
            <v>I2979</v>
          </cell>
        </row>
        <row r="2645">
          <cell r="A2645" t="str">
            <v>I2980</v>
          </cell>
        </row>
        <row r="2646">
          <cell r="A2646" t="str">
            <v>I2981</v>
          </cell>
        </row>
        <row r="2647">
          <cell r="A2647" t="str">
            <v>I2982</v>
          </cell>
        </row>
        <row r="2648">
          <cell r="A2648" t="str">
            <v>I2983</v>
          </cell>
        </row>
        <row r="2649">
          <cell r="A2649" t="str">
            <v>I2984</v>
          </cell>
        </row>
        <row r="2650">
          <cell r="A2650" t="str">
            <v>I2985</v>
          </cell>
        </row>
        <row r="2651">
          <cell r="A2651" t="str">
            <v>I2986</v>
          </cell>
        </row>
        <row r="2652">
          <cell r="A2652" t="str">
            <v>I2987</v>
          </cell>
        </row>
        <row r="2653">
          <cell r="A2653" t="str">
            <v>I2988</v>
          </cell>
        </row>
        <row r="2654">
          <cell r="A2654" t="str">
            <v>I2989</v>
          </cell>
        </row>
        <row r="2655">
          <cell r="A2655" t="str">
            <v>I2990</v>
          </cell>
        </row>
        <row r="2656">
          <cell r="A2656" t="str">
            <v>I2991</v>
          </cell>
        </row>
        <row r="2657">
          <cell r="A2657" t="str">
            <v>I2992</v>
          </cell>
        </row>
        <row r="2658">
          <cell r="A2658" t="str">
            <v>I2993</v>
          </cell>
        </row>
        <row r="2659">
          <cell r="A2659" t="str">
            <v>I2994</v>
          </cell>
        </row>
        <row r="2660">
          <cell r="A2660" t="str">
            <v>I2995</v>
          </cell>
        </row>
        <row r="2661">
          <cell r="A2661" t="str">
            <v>I2996</v>
          </cell>
        </row>
        <row r="2662">
          <cell r="A2662" t="str">
            <v>I2997</v>
          </cell>
        </row>
        <row r="2663">
          <cell r="A2663" t="str">
            <v>I2998</v>
          </cell>
        </row>
        <row r="2664">
          <cell r="A2664" t="str">
            <v>I3003</v>
          </cell>
        </row>
        <row r="2665">
          <cell r="A2665" t="str">
            <v>I3004</v>
          </cell>
        </row>
        <row r="2666">
          <cell r="A2666" t="str">
            <v>I3005</v>
          </cell>
        </row>
        <row r="2667">
          <cell r="A2667" t="str">
            <v>I3006</v>
          </cell>
        </row>
        <row r="2668">
          <cell r="A2668" t="str">
            <v>I3007</v>
          </cell>
        </row>
        <row r="2669">
          <cell r="A2669" t="str">
            <v>I3008</v>
          </cell>
        </row>
        <row r="2670">
          <cell r="A2670" t="str">
            <v>I3009</v>
          </cell>
        </row>
        <row r="2671">
          <cell r="A2671" t="str">
            <v>I3010</v>
          </cell>
        </row>
        <row r="2672">
          <cell r="A2672" t="str">
            <v>I3011</v>
          </cell>
        </row>
        <row r="2673">
          <cell r="A2673" t="str">
            <v>I3012</v>
          </cell>
        </row>
        <row r="2674">
          <cell r="A2674" t="str">
            <v>I3013</v>
          </cell>
        </row>
        <row r="2675">
          <cell r="A2675" t="str">
            <v>I3014</v>
          </cell>
        </row>
        <row r="2676">
          <cell r="A2676" t="str">
            <v>I3015</v>
          </cell>
        </row>
        <row r="2677">
          <cell r="A2677" t="str">
            <v>I3016</v>
          </cell>
        </row>
        <row r="2678">
          <cell r="A2678" t="str">
            <v>I3017</v>
          </cell>
        </row>
        <row r="2679">
          <cell r="A2679" t="str">
            <v>I3018</v>
          </cell>
        </row>
        <row r="2680">
          <cell r="A2680" t="str">
            <v>I3019</v>
          </cell>
        </row>
        <row r="2681">
          <cell r="A2681" t="str">
            <v>I3020</v>
          </cell>
        </row>
        <row r="2682">
          <cell r="A2682" t="str">
            <v>I3021</v>
          </cell>
        </row>
        <row r="2683">
          <cell r="A2683" t="str">
            <v>I3023</v>
          </cell>
        </row>
        <row r="2684">
          <cell r="A2684" t="str">
            <v>I3024</v>
          </cell>
        </row>
        <row r="2685">
          <cell r="A2685" t="str">
            <v>I3025</v>
          </cell>
        </row>
        <row r="2686">
          <cell r="A2686" t="str">
            <v>I3026</v>
          </cell>
        </row>
        <row r="2687">
          <cell r="A2687" t="str">
            <v>I3027</v>
          </cell>
        </row>
        <row r="2688">
          <cell r="A2688" t="str">
            <v>I3028</v>
          </cell>
        </row>
        <row r="2689">
          <cell r="A2689" t="str">
            <v>I3029</v>
          </cell>
        </row>
        <row r="2690">
          <cell r="A2690" t="str">
            <v>I3030</v>
          </cell>
        </row>
        <row r="2691">
          <cell r="A2691" t="str">
            <v>I3031</v>
          </cell>
        </row>
        <row r="2692">
          <cell r="A2692" t="str">
            <v>I3032</v>
          </cell>
        </row>
        <row r="2693">
          <cell r="A2693" t="str">
            <v>I3033</v>
          </cell>
        </row>
        <row r="2694">
          <cell r="A2694" t="str">
            <v>I3034</v>
          </cell>
        </row>
        <row r="2695">
          <cell r="A2695" t="str">
            <v>I3035</v>
          </cell>
        </row>
        <row r="2696">
          <cell r="A2696" t="str">
            <v>I3036</v>
          </cell>
        </row>
        <row r="2697">
          <cell r="A2697" t="str">
            <v>I3037</v>
          </cell>
        </row>
        <row r="2698">
          <cell r="A2698" t="str">
            <v>I3038</v>
          </cell>
        </row>
        <row r="2699">
          <cell r="A2699" t="str">
            <v>I3039</v>
          </cell>
        </row>
        <row r="2700">
          <cell r="A2700" t="str">
            <v>I3040</v>
          </cell>
        </row>
        <row r="2701">
          <cell r="A2701" t="str">
            <v>I3041</v>
          </cell>
        </row>
        <row r="2702">
          <cell r="A2702" t="str">
            <v>I3042</v>
          </cell>
        </row>
        <row r="2703">
          <cell r="A2703" t="str">
            <v>I3043</v>
          </cell>
        </row>
        <row r="2704">
          <cell r="A2704" t="str">
            <v>I3044</v>
          </cell>
        </row>
        <row r="2705">
          <cell r="A2705" t="str">
            <v>I3045</v>
          </cell>
        </row>
        <row r="2706">
          <cell r="A2706" t="str">
            <v>I3046</v>
          </cell>
        </row>
        <row r="2707">
          <cell r="A2707" t="str">
            <v>I3047</v>
          </cell>
        </row>
        <row r="2708">
          <cell r="A2708" t="str">
            <v>I3048</v>
          </cell>
        </row>
        <row r="2709">
          <cell r="A2709" t="str">
            <v>I3049</v>
          </cell>
        </row>
        <row r="2710">
          <cell r="A2710" t="str">
            <v>I3050</v>
          </cell>
        </row>
        <row r="2711">
          <cell r="A2711" t="str">
            <v>I3051</v>
          </cell>
        </row>
        <row r="2712">
          <cell r="A2712" t="str">
            <v>I3052</v>
          </cell>
        </row>
        <row r="2713">
          <cell r="A2713" t="str">
            <v>I3053</v>
          </cell>
        </row>
        <row r="2714">
          <cell r="A2714" t="str">
            <v>I3054</v>
          </cell>
        </row>
        <row r="2715">
          <cell r="A2715" t="str">
            <v>I3055</v>
          </cell>
        </row>
        <row r="2716">
          <cell r="A2716" t="str">
            <v>I3056</v>
          </cell>
        </row>
        <row r="2717">
          <cell r="A2717" t="str">
            <v>I3057</v>
          </cell>
        </row>
        <row r="2718">
          <cell r="A2718" t="str">
            <v>I3058</v>
          </cell>
        </row>
        <row r="2719">
          <cell r="A2719" t="str">
            <v>I3059</v>
          </cell>
        </row>
        <row r="2720">
          <cell r="A2720" t="str">
            <v>I3060</v>
          </cell>
        </row>
        <row r="2721">
          <cell r="A2721" t="str">
            <v>I3061</v>
          </cell>
        </row>
        <row r="2722">
          <cell r="A2722" t="str">
            <v>I3062</v>
          </cell>
        </row>
        <row r="2723">
          <cell r="A2723" t="str">
            <v>I3063</v>
          </cell>
        </row>
        <row r="2724">
          <cell r="A2724" t="str">
            <v>I3064</v>
          </cell>
        </row>
        <row r="2725">
          <cell r="A2725" t="str">
            <v>I3065</v>
          </cell>
        </row>
        <row r="2726">
          <cell r="A2726" t="str">
            <v>I3066</v>
          </cell>
        </row>
        <row r="2727">
          <cell r="A2727" t="str">
            <v>I3067</v>
          </cell>
        </row>
        <row r="2728">
          <cell r="A2728" t="str">
            <v>I3068</v>
          </cell>
        </row>
        <row r="2729">
          <cell r="A2729" t="str">
            <v>I3069</v>
          </cell>
        </row>
        <row r="2730">
          <cell r="A2730" t="str">
            <v>I3070</v>
          </cell>
        </row>
        <row r="2731">
          <cell r="A2731" t="str">
            <v>I3071</v>
          </cell>
        </row>
        <row r="2732">
          <cell r="A2732" t="str">
            <v>I3072</v>
          </cell>
        </row>
        <row r="2733">
          <cell r="A2733" t="str">
            <v>I3073</v>
          </cell>
        </row>
        <row r="2734">
          <cell r="A2734" t="str">
            <v>I3074</v>
          </cell>
        </row>
        <row r="2735">
          <cell r="A2735" t="str">
            <v>I3075</v>
          </cell>
        </row>
        <row r="2736">
          <cell r="A2736" t="str">
            <v>I3076</v>
          </cell>
        </row>
        <row r="2737">
          <cell r="A2737" t="str">
            <v>I3077</v>
          </cell>
        </row>
        <row r="2738">
          <cell r="A2738" t="str">
            <v>I3078</v>
          </cell>
        </row>
        <row r="2739">
          <cell r="A2739" t="str">
            <v>I3079</v>
          </cell>
        </row>
        <row r="2740">
          <cell r="A2740" t="str">
            <v>I3080</v>
          </cell>
        </row>
        <row r="2741">
          <cell r="A2741" t="str">
            <v>I3081</v>
          </cell>
        </row>
        <row r="2742">
          <cell r="A2742" t="str">
            <v>I3082</v>
          </cell>
        </row>
        <row r="2743">
          <cell r="A2743" t="str">
            <v>I3083</v>
          </cell>
        </row>
        <row r="2744">
          <cell r="A2744" t="str">
            <v>I3084</v>
          </cell>
        </row>
        <row r="2745">
          <cell r="A2745" t="str">
            <v>I3085</v>
          </cell>
        </row>
        <row r="2746">
          <cell r="A2746" t="str">
            <v>I3087</v>
          </cell>
        </row>
        <row r="2747">
          <cell r="A2747" t="str">
            <v>I3088</v>
          </cell>
        </row>
        <row r="2748">
          <cell r="A2748" t="str">
            <v>I3089</v>
          </cell>
        </row>
        <row r="2749">
          <cell r="A2749" t="str">
            <v>I3090</v>
          </cell>
        </row>
        <row r="2750">
          <cell r="A2750" t="str">
            <v>I3091</v>
          </cell>
        </row>
        <row r="2751">
          <cell r="A2751" t="str">
            <v>I3092</v>
          </cell>
        </row>
        <row r="2752">
          <cell r="A2752" t="str">
            <v>I3094</v>
          </cell>
        </row>
        <row r="2753">
          <cell r="A2753" t="str">
            <v>I3095</v>
          </cell>
        </row>
        <row r="2754">
          <cell r="A2754" t="str">
            <v>I3096</v>
          </cell>
        </row>
        <row r="2755">
          <cell r="A2755" t="str">
            <v>I3097</v>
          </cell>
        </row>
        <row r="2756">
          <cell r="A2756" t="str">
            <v>I3098</v>
          </cell>
        </row>
        <row r="2757">
          <cell r="A2757" t="str">
            <v>I3099</v>
          </cell>
        </row>
        <row r="2758">
          <cell r="A2758" t="str">
            <v>I3100</v>
          </cell>
        </row>
        <row r="2759">
          <cell r="A2759" t="str">
            <v>I3101</v>
          </cell>
        </row>
        <row r="2760">
          <cell r="A2760" t="str">
            <v>I3102</v>
          </cell>
        </row>
        <row r="2761">
          <cell r="A2761" t="str">
            <v>I3103</v>
          </cell>
        </row>
        <row r="2762">
          <cell r="A2762" t="str">
            <v>I3104</v>
          </cell>
        </row>
        <row r="2763">
          <cell r="A2763" t="str">
            <v>I3105</v>
          </cell>
        </row>
        <row r="2764">
          <cell r="A2764" t="str">
            <v>I3106</v>
          </cell>
        </row>
        <row r="2765">
          <cell r="A2765" t="str">
            <v>I3107</v>
          </cell>
        </row>
        <row r="2766">
          <cell r="A2766" t="str">
            <v>I3108</v>
          </cell>
        </row>
        <row r="2767">
          <cell r="A2767" t="str">
            <v>I3109</v>
          </cell>
        </row>
        <row r="2768">
          <cell r="A2768" t="str">
            <v>I3110</v>
          </cell>
        </row>
        <row r="2769">
          <cell r="A2769" t="str">
            <v>I3111</v>
          </cell>
        </row>
        <row r="2770">
          <cell r="A2770" t="str">
            <v>I3112</v>
          </cell>
        </row>
        <row r="2771">
          <cell r="A2771" t="str">
            <v>I3113</v>
          </cell>
        </row>
        <row r="2772">
          <cell r="A2772" t="str">
            <v>I3114</v>
          </cell>
        </row>
        <row r="2773">
          <cell r="A2773" t="str">
            <v>I3115</v>
          </cell>
        </row>
        <row r="2774">
          <cell r="A2774" t="str">
            <v>I3116</v>
          </cell>
        </row>
        <row r="2775">
          <cell r="A2775" t="str">
            <v>I3117</v>
          </cell>
        </row>
        <row r="2776">
          <cell r="A2776" t="str">
            <v>I3118</v>
          </cell>
        </row>
        <row r="2777">
          <cell r="A2777" t="str">
            <v>I3119</v>
          </cell>
        </row>
        <row r="2778">
          <cell r="A2778" t="str">
            <v>I3120</v>
          </cell>
        </row>
        <row r="2779">
          <cell r="A2779" t="str">
            <v>I3121</v>
          </cell>
        </row>
        <row r="2780">
          <cell r="A2780" t="str">
            <v>I3122</v>
          </cell>
        </row>
        <row r="2781">
          <cell r="A2781" t="str">
            <v>I3123</v>
          </cell>
        </row>
        <row r="2782">
          <cell r="A2782" t="str">
            <v>I3124</v>
          </cell>
        </row>
        <row r="2783">
          <cell r="A2783" t="str">
            <v>I3125</v>
          </cell>
        </row>
        <row r="2784">
          <cell r="A2784" t="str">
            <v>I3126</v>
          </cell>
        </row>
        <row r="2785">
          <cell r="A2785" t="str">
            <v>I3127</v>
          </cell>
        </row>
        <row r="2786">
          <cell r="A2786" t="str">
            <v>I3128</v>
          </cell>
        </row>
        <row r="2787">
          <cell r="A2787" t="str">
            <v>I3129</v>
          </cell>
        </row>
        <row r="2788">
          <cell r="A2788" t="str">
            <v>I3130</v>
          </cell>
        </row>
        <row r="2789">
          <cell r="A2789" t="str">
            <v>I3131</v>
          </cell>
        </row>
        <row r="2790">
          <cell r="A2790" t="str">
            <v>I3132</v>
          </cell>
        </row>
        <row r="2791">
          <cell r="A2791" t="str">
            <v>I3133</v>
          </cell>
        </row>
        <row r="2792">
          <cell r="A2792" t="str">
            <v>I3134</v>
          </cell>
        </row>
        <row r="2793">
          <cell r="A2793" t="str">
            <v>I3135</v>
          </cell>
        </row>
        <row r="2794">
          <cell r="A2794" t="str">
            <v>I3136</v>
          </cell>
        </row>
        <row r="2795">
          <cell r="A2795" t="str">
            <v>I3137</v>
          </cell>
        </row>
        <row r="2796">
          <cell r="A2796" t="str">
            <v>I3138</v>
          </cell>
        </row>
        <row r="2797">
          <cell r="A2797" t="str">
            <v>I3139</v>
          </cell>
        </row>
        <row r="2798">
          <cell r="A2798" t="str">
            <v>I3140</v>
          </cell>
        </row>
        <row r="2799">
          <cell r="A2799" t="str">
            <v>I3141</v>
          </cell>
        </row>
        <row r="2800">
          <cell r="A2800" t="str">
            <v>I3142</v>
          </cell>
        </row>
        <row r="2801">
          <cell r="A2801" t="str">
            <v>I3143</v>
          </cell>
        </row>
        <row r="2802">
          <cell r="A2802" t="str">
            <v>I3144</v>
          </cell>
        </row>
        <row r="2803">
          <cell r="A2803" t="str">
            <v>I3145</v>
          </cell>
        </row>
        <row r="2804">
          <cell r="A2804" t="str">
            <v>I3146</v>
          </cell>
        </row>
        <row r="2805">
          <cell r="A2805" t="str">
            <v>I3147</v>
          </cell>
        </row>
        <row r="2806">
          <cell r="A2806" t="str">
            <v>I3148</v>
          </cell>
        </row>
        <row r="2807">
          <cell r="A2807" t="str">
            <v>I3149</v>
          </cell>
        </row>
        <row r="2808">
          <cell r="A2808" t="str">
            <v>I3150</v>
          </cell>
        </row>
        <row r="2809">
          <cell r="A2809" t="str">
            <v>I3151</v>
          </cell>
        </row>
        <row r="2810">
          <cell r="A2810" t="str">
            <v>I3152</v>
          </cell>
        </row>
        <row r="2811">
          <cell r="A2811" t="str">
            <v>I3153</v>
          </cell>
        </row>
        <row r="2812">
          <cell r="A2812" t="str">
            <v>I3154</v>
          </cell>
        </row>
        <row r="2813">
          <cell r="A2813" t="str">
            <v>I3155</v>
          </cell>
        </row>
        <row r="2814">
          <cell r="A2814" t="str">
            <v>I3156</v>
          </cell>
        </row>
        <row r="2815">
          <cell r="A2815" t="str">
            <v>I3157</v>
          </cell>
        </row>
        <row r="2816">
          <cell r="A2816" t="str">
            <v>I3158</v>
          </cell>
        </row>
        <row r="2817">
          <cell r="A2817" t="str">
            <v>I3159</v>
          </cell>
        </row>
        <row r="2818">
          <cell r="A2818" t="str">
            <v>I3160</v>
          </cell>
        </row>
        <row r="2819">
          <cell r="A2819" t="str">
            <v>I3161</v>
          </cell>
        </row>
        <row r="2820">
          <cell r="A2820" t="str">
            <v>I3162</v>
          </cell>
        </row>
        <row r="2821">
          <cell r="A2821" t="str">
            <v>I3163</v>
          </cell>
        </row>
        <row r="2822">
          <cell r="A2822" t="str">
            <v>I3164</v>
          </cell>
        </row>
        <row r="2823">
          <cell r="A2823" t="str">
            <v>I3165</v>
          </cell>
        </row>
        <row r="2824">
          <cell r="A2824" t="str">
            <v>I3166</v>
          </cell>
        </row>
        <row r="2825">
          <cell r="A2825" t="str">
            <v>I3167</v>
          </cell>
        </row>
        <row r="2826">
          <cell r="A2826" t="str">
            <v>I3168</v>
          </cell>
        </row>
        <row r="2827">
          <cell r="A2827" t="str">
            <v>I3169</v>
          </cell>
        </row>
        <row r="2828">
          <cell r="A2828" t="str">
            <v>I3170</v>
          </cell>
        </row>
        <row r="2829">
          <cell r="A2829" t="str">
            <v>I3171</v>
          </cell>
        </row>
        <row r="2830">
          <cell r="A2830" t="str">
            <v>I3172</v>
          </cell>
        </row>
        <row r="2831">
          <cell r="A2831" t="str">
            <v>I3173</v>
          </cell>
        </row>
        <row r="2832">
          <cell r="A2832" t="str">
            <v>I3174</v>
          </cell>
        </row>
        <row r="2833">
          <cell r="A2833" t="str">
            <v>I3175</v>
          </cell>
        </row>
        <row r="2834">
          <cell r="A2834" t="str">
            <v>I3176</v>
          </cell>
        </row>
        <row r="2835">
          <cell r="A2835" t="str">
            <v>I3177</v>
          </cell>
        </row>
        <row r="2836">
          <cell r="A2836" t="str">
            <v>I3178</v>
          </cell>
        </row>
        <row r="2837">
          <cell r="A2837" t="str">
            <v>I3179</v>
          </cell>
        </row>
        <row r="2838">
          <cell r="A2838" t="str">
            <v>I3180</v>
          </cell>
        </row>
        <row r="2839">
          <cell r="A2839" t="str">
            <v>I3181</v>
          </cell>
        </row>
        <row r="2840">
          <cell r="A2840" t="str">
            <v>I3182</v>
          </cell>
        </row>
        <row r="2841">
          <cell r="A2841" t="str">
            <v>I3183</v>
          </cell>
        </row>
        <row r="2842">
          <cell r="A2842" t="str">
            <v>I3184</v>
          </cell>
        </row>
        <row r="2843">
          <cell r="A2843" t="str">
            <v>I3185</v>
          </cell>
        </row>
        <row r="2844">
          <cell r="A2844" t="str">
            <v>I3186</v>
          </cell>
        </row>
        <row r="2845">
          <cell r="A2845" t="str">
            <v>I3187</v>
          </cell>
        </row>
        <row r="2846">
          <cell r="A2846" t="str">
            <v>I3188</v>
          </cell>
        </row>
        <row r="2847">
          <cell r="A2847" t="str">
            <v>I3189</v>
          </cell>
        </row>
        <row r="2848">
          <cell r="A2848" t="str">
            <v>I3190</v>
          </cell>
        </row>
        <row r="2849">
          <cell r="A2849" t="str">
            <v>I3191</v>
          </cell>
        </row>
        <row r="2850">
          <cell r="A2850" t="str">
            <v>I3192</v>
          </cell>
        </row>
        <row r="2851">
          <cell r="A2851" t="str">
            <v>I3193</v>
          </cell>
        </row>
        <row r="2852">
          <cell r="A2852" t="str">
            <v>I3194</v>
          </cell>
        </row>
        <row r="2853">
          <cell r="A2853" t="str">
            <v>I3195</v>
          </cell>
        </row>
        <row r="2854">
          <cell r="A2854" t="str">
            <v>I3196</v>
          </cell>
        </row>
        <row r="2855">
          <cell r="A2855" t="str">
            <v>I3197</v>
          </cell>
        </row>
        <row r="2856">
          <cell r="A2856" t="str">
            <v>I3198</v>
          </cell>
        </row>
        <row r="2857">
          <cell r="A2857" t="str">
            <v>I3199</v>
          </cell>
        </row>
        <row r="2858">
          <cell r="A2858" t="str">
            <v>I3200</v>
          </cell>
        </row>
        <row r="2859">
          <cell r="A2859" t="str">
            <v>I3201</v>
          </cell>
        </row>
        <row r="2860">
          <cell r="A2860" t="str">
            <v>I3202</v>
          </cell>
        </row>
        <row r="2861">
          <cell r="A2861" t="str">
            <v>I3203</v>
          </cell>
        </row>
        <row r="2862">
          <cell r="A2862" t="str">
            <v>I3204</v>
          </cell>
        </row>
        <row r="2863">
          <cell r="A2863" t="str">
            <v>I3205</v>
          </cell>
        </row>
        <row r="2864">
          <cell r="A2864" t="str">
            <v>I3206</v>
          </cell>
        </row>
        <row r="2865">
          <cell r="A2865" t="str">
            <v>I3207</v>
          </cell>
        </row>
        <row r="2866">
          <cell r="A2866" t="str">
            <v>I3208</v>
          </cell>
        </row>
        <row r="2867">
          <cell r="A2867" t="str">
            <v>I3209</v>
          </cell>
        </row>
        <row r="2868">
          <cell r="A2868" t="str">
            <v>I3210</v>
          </cell>
        </row>
        <row r="2869">
          <cell r="A2869" t="str">
            <v>I3211</v>
          </cell>
        </row>
        <row r="2870">
          <cell r="A2870" t="str">
            <v>I3212</v>
          </cell>
        </row>
        <row r="2871">
          <cell r="A2871" t="str">
            <v>I3213</v>
          </cell>
        </row>
        <row r="2872">
          <cell r="A2872" t="str">
            <v>I3214</v>
          </cell>
        </row>
        <row r="2873">
          <cell r="A2873" t="str">
            <v>I3215</v>
          </cell>
        </row>
        <row r="2874">
          <cell r="A2874" t="str">
            <v>I3216</v>
          </cell>
        </row>
        <row r="2875">
          <cell r="A2875" t="str">
            <v>I3217</v>
          </cell>
        </row>
        <row r="2876">
          <cell r="A2876" t="str">
            <v>I3218</v>
          </cell>
        </row>
        <row r="2877">
          <cell r="A2877" t="str">
            <v>I3219</v>
          </cell>
        </row>
        <row r="2878">
          <cell r="A2878" t="str">
            <v>I3220</v>
          </cell>
        </row>
        <row r="2879">
          <cell r="A2879" t="str">
            <v>I3221</v>
          </cell>
        </row>
        <row r="2880">
          <cell r="A2880" t="str">
            <v>I3222</v>
          </cell>
        </row>
        <row r="2881">
          <cell r="A2881" t="str">
            <v>I3223</v>
          </cell>
        </row>
        <row r="2882">
          <cell r="A2882" t="str">
            <v>I3224</v>
          </cell>
        </row>
        <row r="2883">
          <cell r="A2883" t="str">
            <v>I3225</v>
          </cell>
        </row>
        <row r="2884">
          <cell r="A2884" t="str">
            <v>I3226</v>
          </cell>
        </row>
        <row r="2885">
          <cell r="A2885" t="str">
            <v>I3227</v>
          </cell>
        </row>
        <row r="2886">
          <cell r="A2886" t="str">
            <v>I3228</v>
          </cell>
        </row>
        <row r="2887">
          <cell r="A2887" t="str">
            <v>I3229</v>
          </cell>
        </row>
        <row r="2888">
          <cell r="A2888" t="str">
            <v>I3230</v>
          </cell>
        </row>
        <row r="2889">
          <cell r="A2889" t="str">
            <v>I3231</v>
          </cell>
        </row>
        <row r="2890">
          <cell r="A2890" t="str">
            <v>I3232</v>
          </cell>
        </row>
        <row r="2891">
          <cell r="A2891" t="str">
            <v>I3233</v>
          </cell>
        </row>
        <row r="2892">
          <cell r="A2892" t="str">
            <v>I3234</v>
          </cell>
        </row>
        <row r="2893">
          <cell r="A2893" t="str">
            <v>I3235</v>
          </cell>
        </row>
        <row r="2894">
          <cell r="A2894" t="str">
            <v>I3236</v>
          </cell>
        </row>
        <row r="2895">
          <cell r="A2895" t="str">
            <v>I3237</v>
          </cell>
        </row>
        <row r="2896">
          <cell r="A2896" t="str">
            <v>I3238</v>
          </cell>
        </row>
        <row r="2897">
          <cell r="A2897" t="str">
            <v>I3239</v>
          </cell>
        </row>
        <row r="2898">
          <cell r="A2898" t="str">
            <v>I3240</v>
          </cell>
        </row>
        <row r="2899">
          <cell r="A2899" t="str">
            <v>I3241</v>
          </cell>
        </row>
        <row r="2900">
          <cell r="A2900" t="str">
            <v>I3242</v>
          </cell>
        </row>
        <row r="2901">
          <cell r="A2901" t="str">
            <v>I3243</v>
          </cell>
        </row>
        <row r="2902">
          <cell r="A2902" t="str">
            <v>I3244</v>
          </cell>
        </row>
        <row r="2903">
          <cell r="A2903" t="str">
            <v>I3245</v>
          </cell>
        </row>
        <row r="2904">
          <cell r="A2904" t="str">
            <v>I3246</v>
          </cell>
        </row>
        <row r="2905">
          <cell r="A2905" t="str">
            <v>I3247</v>
          </cell>
        </row>
        <row r="2906">
          <cell r="A2906" t="str">
            <v>I3248</v>
          </cell>
        </row>
        <row r="2907">
          <cell r="A2907">
            <v>0</v>
          </cell>
        </row>
        <row r="2908">
          <cell r="A2908" t="str">
            <v>NI001</v>
          </cell>
        </row>
        <row r="2909">
          <cell r="A2909" t="str">
            <v>NI002</v>
          </cell>
        </row>
        <row r="2910">
          <cell r="A2910" t="str">
            <v>NI003</v>
          </cell>
        </row>
        <row r="2911">
          <cell r="A2911" t="str">
            <v>NI004</v>
          </cell>
        </row>
        <row r="2912">
          <cell r="A2912" t="str">
            <v>NI005</v>
          </cell>
        </row>
        <row r="2913">
          <cell r="A2913" t="str">
            <v>NI006</v>
          </cell>
        </row>
        <row r="2914">
          <cell r="A2914" t="str">
            <v>NI007</v>
          </cell>
        </row>
        <row r="2915">
          <cell r="A2915" t="str">
            <v>NI008</v>
          </cell>
        </row>
        <row r="2916">
          <cell r="A2916" t="str">
            <v>NI009</v>
          </cell>
        </row>
        <row r="2917">
          <cell r="A2917" t="str">
            <v>NI010</v>
          </cell>
        </row>
        <row r="2918">
          <cell r="A2918" t="str">
            <v>NI011</v>
          </cell>
        </row>
        <row r="2919">
          <cell r="A2919" t="str">
            <v>NI012</v>
          </cell>
        </row>
        <row r="2920">
          <cell r="A2920" t="str">
            <v>NI013</v>
          </cell>
        </row>
        <row r="2921">
          <cell r="A2921" t="str">
            <v>NI014</v>
          </cell>
        </row>
        <row r="2922">
          <cell r="A2922" t="str">
            <v>NI015</v>
          </cell>
        </row>
        <row r="2923">
          <cell r="A2923" t="str">
            <v>NI016</v>
          </cell>
        </row>
        <row r="2924">
          <cell r="A2924" t="str">
            <v>NI017</v>
          </cell>
        </row>
        <row r="2925">
          <cell r="A2925" t="str">
            <v>NI018</v>
          </cell>
        </row>
        <row r="2926">
          <cell r="A2926" t="str">
            <v>NI019</v>
          </cell>
        </row>
        <row r="2927">
          <cell r="A2927" t="str">
            <v>NI020</v>
          </cell>
        </row>
        <row r="2928">
          <cell r="A2928" t="str">
            <v>NI021</v>
          </cell>
        </row>
        <row r="2929">
          <cell r="A2929" t="str">
            <v>NI022</v>
          </cell>
        </row>
        <row r="2930">
          <cell r="A2930" t="str">
            <v>NI023</v>
          </cell>
        </row>
        <row r="2931">
          <cell r="A2931" t="str">
            <v>NI024</v>
          </cell>
        </row>
        <row r="2932">
          <cell r="A2932" t="str">
            <v>NI025</v>
          </cell>
        </row>
        <row r="2933">
          <cell r="A2933" t="str">
            <v>NI026</v>
          </cell>
        </row>
        <row r="2934">
          <cell r="A2934" t="str">
            <v>NI027</v>
          </cell>
        </row>
        <row r="2935">
          <cell r="A2935" t="str">
            <v>NI028</v>
          </cell>
        </row>
        <row r="2936">
          <cell r="A2936" t="str">
            <v>NI029</v>
          </cell>
        </row>
        <row r="2937">
          <cell r="A2937" t="str">
            <v>NI030</v>
          </cell>
        </row>
        <row r="2938">
          <cell r="A2938" t="str">
            <v>NI031</v>
          </cell>
        </row>
        <row r="2939">
          <cell r="A2939" t="str">
            <v>NI032</v>
          </cell>
        </row>
        <row r="2940">
          <cell r="A2940" t="str">
            <v>NI033</v>
          </cell>
        </row>
        <row r="2941">
          <cell r="A2941" t="str">
            <v>NI034</v>
          </cell>
        </row>
        <row r="2942">
          <cell r="A2942" t="str">
            <v>NI035</v>
          </cell>
        </row>
        <row r="2943">
          <cell r="A2943" t="str">
            <v>NI036</v>
          </cell>
        </row>
        <row r="2944">
          <cell r="A2944" t="str">
            <v>NI037</v>
          </cell>
        </row>
        <row r="2945">
          <cell r="A2945" t="str">
            <v>NI038</v>
          </cell>
        </row>
        <row r="2946">
          <cell r="A2946" t="str">
            <v>NI039</v>
          </cell>
        </row>
        <row r="2947">
          <cell r="A2947" t="str">
            <v>NI040</v>
          </cell>
        </row>
        <row r="2948">
          <cell r="A2948" t="str">
            <v>NI041</v>
          </cell>
        </row>
        <row r="2949">
          <cell r="A2949" t="str">
            <v>NI042</v>
          </cell>
        </row>
        <row r="2950">
          <cell r="A2950" t="str">
            <v>NI043</v>
          </cell>
        </row>
        <row r="2951">
          <cell r="A2951" t="str">
            <v>NI044</v>
          </cell>
        </row>
        <row r="2952">
          <cell r="A2952" t="str">
            <v>NI045</v>
          </cell>
        </row>
        <row r="2953">
          <cell r="A2953" t="str">
            <v>NI046</v>
          </cell>
        </row>
        <row r="2954">
          <cell r="A2954" t="str">
            <v>NI047</v>
          </cell>
        </row>
        <row r="2955">
          <cell r="A2955" t="str">
            <v>NI048</v>
          </cell>
        </row>
        <row r="2956">
          <cell r="A2956" t="str">
            <v>NI049</v>
          </cell>
        </row>
        <row r="2957">
          <cell r="A2957" t="str">
            <v>NI050</v>
          </cell>
        </row>
        <row r="2958">
          <cell r="A2958" t="str">
            <v>NI051</v>
          </cell>
        </row>
        <row r="2959">
          <cell r="A2959" t="str">
            <v>NI052</v>
          </cell>
        </row>
        <row r="2960">
          <cell r="A2960" t="str">
            <v>NI053</v>
          </cell>
        </row>
        <row r="2961">
          <cell r="A2961" t="str">
            <v>NI054</v>
          </cell>
        </row>
        <row r="2962">
          <cell r="A2962" t="str">
            <v>NI055</v>
          </cell>
        </row>
        <row r="2963">
          <cell r="A2963" t="str">
            <v>NI056</v>
          </cell>
        </row>
        <row r="2964">
          <cell r="A2964" t="str">
            <v>NI057</v>
          </cell>
        </row>
        <row r="2965">
          <cell r="A2965">
            <v>0</v>
          </cell>
        </row>
        <row r="2966">
          <cell r="A2966">
            <v>0</v>
          </cell>
        </row>
        <row r="2967">
          <cell r="A2967">
            <v>0</v>
          </cell>
        </row>
        <row r="2968">
          <cell r="A2968">
            <v>0</v>
          </cell>
        </row>
        <row r="2969">
          <cell r="A2969" t="str">
            <v>H1</v>
          </cell>
        </row>
        <row r="2970">
          <cell r="A2970" t="str">
            <v>H2</v>
          </cell>
        </row>
        <row r="2971">
          <cell r="A2971" t="str">
            <v>E1</v>
          </cell>
        </row>
        <row r="2972">
          <cell r="A2972" t="str">
            <v>E2</v>
          </cell>
        </row>
        <row r="2973">
          <cell r="A2973" t="str">
            <v>E3</v>
          </cell>
        </row>
        <row r="2974">
          <cell r="A2974" t="str">
            <v>E4</v>
          </cell>
        </row>
        <row r="2975">
          <cell r="A2975" t="str">
            <v>E5</v>
          </cell>
        </row>
        <row r="2976">
          <cell r="A2976" t="str">
            <v>E6</v>
          </cell>
        </row>
        <row r="2977">
          <cell r="A2977" t="str">
            <v>E7</v>
          </cell>
        </row>
        <row r="2978">
          <cell r="A2978" t="str">
            <v>E8</v>
          </cell>
        </row>
        <row r="2979">
          <cell r="A2979" t="str">
            <v>E9</v>
          </cell>
        </row>
        <row r="2980">
          <cell r="A2980" t="str">
            <v>E10</v>
          </cell>
        </row>
        <row r="2981">
          <cell r="A2981" t="str">
            <v>E11</v>
          </cell>
        </row>
        <row r="2982">
          <cell r="A2982" t="str">
            <v>E12</v>
          </cell>
        </row>
        <row r="2983">
          <cell r="A2983" t="str">
            <v>E13</v>
          </cell>
        </row>
        <row r="2984">
          <cell r="A2984" t="str">
            <v>E14</v>
          </cell>
        </row>
        <row r="2985">
          <cell r="A2985" t="str">
            <v>E15</v>
          </cell>
        </row>
        <row r="2986">
          <cell r="A2986" t="str">
            <v>E16</v>
          </cell>
        </row>
        <row r="2987">
          <cell r="A2987" t="str">
            <v>E17</v>
          </cell>
        </row>
        <row r="2988">
          <cell r="A2988" t="str">
            <v>E18</v>
          </cell>
        </row>
        <row r="2989">
          <cell r="A2989" t="str">
            <v>E19</v>
          </cell>
        </row>
        <row r="2990">
          <cell r="A2990" t="str">
            <v>E20</v>
          </cell>
        </row>
        <row r="2991">
          <cell r="A2991" t="str">
            <v>E21</v>
          </cell>
        </row>
        <row r="2992">
          <cell r="A2992" t="str">
            <v>E22</v>
          </cell>
        </row>
        <row r="2993">
          <cell r="A2993" t="str">
            <v>E23</v>
          </cell>
        </row>
        <row r="2994">
          <cell r="A2994" t="str">
            <v>E24</v>
          </cell>
        </row>
        <row r="2995">
          <cell r="A2995" t="str">
            <v>E25</v>
          </cell>
        </row>
        <row r="2996">
          <cell r="A2996" t="str">
            <v>E26</v>
          </cell>
        </row>
        <row r="2997">
          <cell r="A2997" t="str">
            <v>E27</v>
          </cell>
        </row>
        <row r="2998">
          <cell r="A2998" t="str">
            <v>E28</v>
          </cell>
        </row>
        <row r="2999">
          <cell r="A2999" t="str">
            <v>E29</v>
          </cell>
        </row>
        <row r="3000">
          <cell r="A3000" t="str">
            <v>E30</v>
          </cell>
        </row>
        <row r="3001">
          <cell r="A3001" t="str">
            <v>E31</v>
          </cell>
        </row>
        <row r="3002">
          <cell r="A3002" t="str">
            <v>E32</v>
          </cell>
        </row>
        <row r="3003">
          <cell r="A3003" t="str">
            <v>E33</v>
          </cell>
        </row>
        <row r="3004">
          <cell r="A3004" t="str">
            <v>E34</v>
          </cell>
        </row>
        <row r="3005">
          <cell r="A3005" t="str">
            <v>E35</v>
          </cell>
        </row>
        <row r="3006">
          <cell r="A3006" t="str">
            <v>E36</v>
          </cell>
        </row>
        <row r="3007">
          <cell r="A3007" t="str">
            <v>E37</v>
          </cell>
        </row>
        <row r="3008">
          <cell r="A3008" t="str">
            <v>E38</v>
          </cell>
        </row>
        <row r="3009">
          <cell r="A3009" t="str">
            <v>E39</v>
          </cell>
        </row>
        <row r="3010">
          <cell r="A3010" t="str">
            <v>E40</v>
          </cell>
        </row>
        <row r="3011">
          <cell r="A3011" t="str">
            <v>E41</v>
          </cell>
        </row>
        <row r="3012">
          <cell r="A3012" t="str">
            <v>E42</v>
          </cell>
        </row>
        <row r="3013">
          <cell r="A3013" t="str">
            <v>E43</v>
          </cell>
        </row>
        <row r="3014">
          <cell r="A3014" t="str">
            <v>E44</v>
          </cell>
        </row>
        <row r="3015">
          <cell r="A3015" t="str">
            <v>E45</v>
          </cell>
        </row>
        <row r="3016">
          <cell r="A3016" t="str">
            <v>E46</v>
          </cell>
        </row>
        <row r="3017">
          <cell r="A3017" t="str">
            <v>E47</v>
          </cell>
        </row>
        <row r="3018">
          <cell r="A3018" t="str">
            <v>E48</v>
          </cell>
        </row>
        <row r="3019">
          <cell r="A3019" t="str">
            <v>E49</v>
          </cell>
        </row>
        <row r="3020">
          <cell r="A3020" t="str">
            <v>E50</v>
          </cell>
        </row>
        <row r="3021">
          <cell r="A3021" t="str">
            <v>E51</v>
          </cell>
        </row>
        <row r="3022">
          <cell r="A3022" t="str">
            <v>E52</v>
          </cell>
        </row>
        <row r="3023">
          <cell r="A3023" t="str">
            <v>E53</v>
          </cell>
        </row>
        <row r="3024">
          <cell r="A3024" t="str">
            <v>E54</v>
          </cell>
        </row>
        <row r="3025">
          <cell r="A3025" t="str">
            <v>E55</v>
          </cell>
        </row>
        <row r="3026">
          <cell r="A3026" t="str">
            <v>E56</v>
          </cell>
        </row>
        <row r="3027">
          <cell r="A3027" t="str">
            <v>E57</v>
          </cell>
        </row>
        <row r="3028">
          <cell r="A3028" t="str">
            <v>E58</v>
          </cell>
        </row>
        <row r="3029">
          <cell r="A3029" t="str">
            <v>E59</v>
          </cell>
        </row>
        <row r="3030">
          <cell r="A3030" t="str">
            <v>E60</v>
          </cell>
        </row>
        <row r="3031">
          <cell r="A3031" t="str">
            <v>E61</v>
          </cell>
        </row>
        <row r="3032">
          <cell r="A3032" t="str">
            <v>E62</v>
          </cell>
        </row>
        <row r="3033">
          <cell r="A3033" t="str">
            <v>E63</v>
          </cell>
        </row>
        <row r="3034">
          <cell r="A3034" t="str">
            <v>E64</v>
          </cell>
        </row>
        <row r="3035">
          <cell r="A3035" t="str">
            <v>E65</v>
          </cell>
        </row>
        <row r="3036">
          <cell r="A3036" t="str">
            <v>E66</v>
          </cell>
        </row>
        <row r="3037">
          <cell r="A3037" t="str">
            <v>E67</v>
          </cell>
        </row>
        <row r="3038">
          <cell r="A3038" t="str">
            <v>E68</v>
          </cell>
        </row>
        <row r="3039">
          <cell r="A3039" t="str">
            <v>E69</v>
          </cell>
        </row>
        <row r="3040">
          <cell r="A3040" t="str">
            <v>E70</v>
          </cell>
        </row>
        <row r="3041">
          <cell r="A3041" t="str">
            <v>E71</v>
          </cell>
        </row>
        <row r="3042">
          <cell r="A3042" t="str">
            <v>E72</v>
          </cell>
        </row>
        <row r="3043">
          <cell r="A3043" t="str">
            <v>E73</v>
          </cell>
        </row>
        <row r="3044">
          <cell r="A3044" t="str">
            <v>E74</v>
          </cell>
        </row>
        <row r="3045">
          <cell r="A3045" t="str">
            <v>E75</v>
          </cell>
        </row>
        <row r="3046">
          <cell r="A3046" t="str">
            <v>E76</v>
          </cell>
        </row>
        <row r="3047">
          <cell r="A3047" t="str">
            <v>E77</v>
          </cell>
        </row>
        <row r="3048">
          <cell r="A3048" t="str">
            <v>E78</v>
          </cell>
        </row>
        <row r="3049">
          <cell r="A3049" t="str">
            <v>E79</v>
          </cell>
        </row>
        <row r="3050">
          <cell r="A3050" t="str">
            <v>E80</v>
          </cell>
        </row>
        <row r="3051">
          <cell r="A3051" t="str">
            <v>E81</v>
          </cell>
        </row>
        <row r="3052">
          <cell r="A3052" t="str">
            <v>E82</v>
          </cell>
        </row>
        <row r="3053">
          <cell r="A3053" t="str">
            <v>E83</v>
          </cell>
        </row>
        <row r="3054">
          <cell r="A3054" t="str">
            <v>E84</v>
          </cell>
        </row>
        <row r="3055">
          <cell r="A3055" t="str">
            <v>E85</v>
          </cell>
        </row>
        <row r="3056">
          <cell r="A3056" t="str">
            <v>E86</v>
          </cell>
        </row>
        <row r="3057">
          <cell r="A3057" t="str">
            <v>E87</v>
          </cell>
        </row>
        <row r="3058">
          <cell r="A3058" t="str">
            <v>E88</v>
          </cell>
        </row>
        <row r="3059">
          <cell r="A3059" t="str">
            <v>E89</v>
          </cell>
        </row>
        <row r="3060">
          <cell r="A3060" t="str">
            <v>E90</v>
          </cell>
        </row>
        <row r="3061">
          <cell r="A3061" t="str">
            <v>E91</v>
          </cell>
        </row>
        <row r="3062">
          <cell r="A3062" t="str">
            <v>E92</v>
          </cell>
        </row>
        <row r="3063">
          <cell r="A3063" t="str">
            <v>E93</v>
          </cell>
        </row>
        <row r="3064">
          <cell r="A3064" t="str">
            <v>E94</v>
          </cell>
        </row>
        <row r="3065">
          <cell r="A3065" t="str">
            <v>E95</v>
          </cell>
        </row>
        <row r="3066">
          <cell r="A3066" t="str">
            <v>E96</v>
          </cell>
        </row>
        <row r="3067">
          <cell r="A3067" t="str">
            <v>E97</v>
          </cell>
        </row>
        <row r="3068">
          <cell r="A3068" t="str">
            <v>E98</v>
          </cell>
        </row>
        <row r="3069">
          <cell r="A3069" t="str">
            <v>E99</v>
          </cell>
        </row>
        <row r="3070">
          <cell r="A3070" t="str">
            <v>E100</v>
          </cell>
        </row>
        <row r="3071">
          <cell r="A3071" t="str">
            <v>E101</v>
          </cell>
        </row>
        <row r="3072">
          <cell r="A3072" t="str">
            <v>E102</v>
          </cell>
        </row>
        <row r="3073">
          <cell r="A3073" t="str">
            <v>E103</v>
          </cell>
        </row>
        <row r="3074">
          <cell r="A3074" t="str">
            <v>E104</v>
          </cell>
        </row>
        <row r="3075">
          <cell r="A3075" t="str">
            <v>E105</v>
          </cell>
        </row>
        <row r="3076">
          <cell r="A3076" t="str">
            <v>E106</v>
          </cell>
        </row>
        <row r="3077">
          <cell r="A3077" t="str">
            <v>E107</v>
          </cell>
        </row>
        <row r="3078">
          <cell r="A3078" t="str">
            <v>E108</v>
          </cell>
        </row>
        <row r="3079">
          <cell r="A3079" t="str">
            <v>E109</v>
          </cell>
        </row>
        <row r="3080">
          <cell r="A3080" t="str">
            <v>E110</v>
          </cell>
        </row>
        <row r="3081">
          <cell r="A3081" t="str">
            <v>E111</v>
          </cell>
        </row>
        <row r="3082">
          <cell r="A3082" t="str">
            <v>E112</v>
          </cell>
        </row>
        <row r="3083">
          <cell r="A3083" t="str">
            <v>E113</v>
          </cell>
        </row>
        <row r="3084">
          <cell r="A3084" t="str">
            <v>E114</v>
          </cell>
        </row>
        <row r="3085">
          <cell r="A3085" t="str">
            <v>E115</v>
          </cell>
        </row>
        <row r="3086">
          <cell r="A3086" t="str">
            <v>E116</v>
          </cell>
        </row>
        <row r="3087">
          <cell r="A3087" t="str">
            <v>E117</v>
          </cell>
        </row>
        <row r="3088">
          <cell r="A3088" t="str">
            <v>E118</v>
          </cell>
        </row>
        <row r="3089">
          <cell r="A3089" t="str">
            <v>E119</v>
          </cell>
        </row>
        <row r="3090">
          <cell r="A3090" t="str">
            <v>E120</v>
          </cell>
        </row>
        <row r="3091">
          <cell r="A3091" t="str">
            <v>E121</v>
          </cell>
        </row>
        <row r="3092">
          <cell r="A3092" t="str">
            <v>E122</v>
          </cell>
        </row>
        <row r="3093">
          <cell r="A3093" t="str">
            <v>E123</v>
          </cell>
        </row>
        <row r="3094">
          <cell r="A3094" t="str">
            <v>E124</v>
          </cell>
        </row>
        <row r="3095">
          <cell r="A3095" t="str">
            <v>E125</v>
          </cell>
        </row>
        <row r="3096">
          <cell r="A3096" t="str">
            <v>E126</v>
          </cell>
        </row>
        <row r="3097">
          <cell r="A3097" t="str">
            <v>E127</v>
          </cell>
        </row>
        <row r="3098">
          <cell r="A3098" t="str">
            <v>E128</v>
          </cell>
        </row>
        <row r="3099">
          <cell r="A3099" t="str">
            <v>E129</v>
          </cell>
        </row>
        <row r="3100">
          <cell r="A3100" t="str">
            <v>E130</v>
          </cell>
        </row>
        <row r="3101">
          <cell r="A3101" t="str">
            <v>E131</v>
          </cell>
        </row>
        <row r="3102">
          <cell r="A3102" t="str">
            <v>E132</v>
          </cell>
        </row>
        <row r="3103">
          <cell r="A3103" t="str">
            <v>E133</v>
          </cell>
        </row>
        <row r="3104">
          <cell r="A3104" t="str">
            <v>E134</v>
          </cell>
        </row>
        <row r="3105">
          <cell r="A3105" t="str">
            <v>E135</v>
          </cell>
        </row>
        <row r="3106">
          <cell r="A3106" t="str">
            <v>E136</v>
          </cell>
        </row>
        <row r="3107">
          <cell r="A3107" t="str">
            <v>E137</v>
          </cell>
        </row>
        <row r="3108">
          <cell r="A3108" t="str">
            <v>E138</v>
          </cell>
        </row>
        <row r="3109">
          <cell r="A3109" t="str">
            <v>E139</v>
          </cell>
        </row>
        <row r="3110">
          <cell r="A3110" t="str">
            <v>E140</v>
          </cell>
        </row>
        <row r="3111">
          <cell r="A3111" t="str">
            <v>E141</v>
          </cell>
        </row>
        <row r="3112">
          <cell r="A3112" t="str">
            <v>E142</v>
          </cell>
        </row>
        <row r="3113">
          <cell r="A3113" t="str">
            <v>E143</v>
          </cell>
        </row>
        <row r="3114">
          <cell r="A3114" t="str">
            <v>E144</v>
          </cell>
        </row>
        <row r="3115">
          <cell r="A3115" t="str">
            <v>E145</v>
          </cell>
        </row>
        <row r="3116">
          <cell r="A3116" t="str">
            <v>E146</v>
          </cell>
        </row>
        <row r="3117">
          <cell r="A3117" t="str">
            <v>E147</v>
          </cell>
        </row>
        <row r="3118">
          <cell r="A3118" t="str">
            <v>E148</v>
          </cell>
        </row>
        <row r="3119">
          <cell r="A3119" t="str">
            <v>E149</v>
          </cell>
        </row>
        <row r="3120">
          <cell r="A3120" t="str">
            <v>E150</v>
          </cell>
        </row>
        <row r="3121">
          <cell r="A3121" t="str">
            <v>E151</v>
          </cell>
        </row>
        <row r="3122">
          <cell r="A3122" t="str">
            <v>E152</v>
          </cell>
        </row>
        <row r="3123">
          <cell r="A3123" t="str">
            <v>E153</v>
          </cell>
        </row>
        <row r="3124">
          <cell r="A3124" t="str">
            <v>E154</v>
          </cell>
        </row>
        <row r="3125">
          <cell r="A3125" t="str">
            <v>E155</v>
          </cell>
        </row>
        <row r="3126">
          <cell r="A3126" t="str">
            <v>E156</v>
          </cell>
        </row>
        <row r="3127">
          <cell r="A3127" t="str">
            <v>E157</v>
          </cell>
        </row>
        <row r="3128">
          <cell r="A3128" t="str">
            <v>E158</v>
          </cell>
        </row>
        <row r="3129">
          <cell r="A3129" t="str">
            <v>E159</v>
          </cell>
        </row>
        <row r="3130">
          <cell r="A3130" t="str">
            <v>E160</v>
          </cell>
        </row>
        <row r="3131">
          <cell r="A3131" t="str">
            <v>E161</v>
          </cell>
        </row>
        <row r="3132">
          <cell r="A3132" t="str">
            <v>E162</v>
          </cell>
        </row>
        <row r="3133">
          <cell r="A3133" t="str">
            <v>E163</v>
          </cell>
        </row>
        <row r="3134">
          <cell r="A3134" t="str">
            <v>E164</v>
          </cell>
        </row>
        <row r="3135">
          <cell r="A3135" t="str">
            <v>E165</v>
          </cell>
        </row>
        <row r="3136">
          <cell r="A3136" t="str">
            <v>E166</v>
          </cell>
        </row>
        <row r="3137">
          <cell r="A3137" t="str">
            <v>E167</v>
          </cell>
        </row>
        <row r="3138">
          <cell r="A3138" t="str">
            <v>E168</v>
          </cell>
        </row>
        <row r="3139">
          <cell r="A3139" t="str">
            <v>E169</v>
          </cell>
        </row>
        <row r="3140">
          <cell r="A3140" t="str">
            <v>E170</v>
          </cell>
        </row>
        <row r="3141">
          <cell r="A3141" t="str">
            <v>E171</v>
          </cell>
        </row>
        <row r="3142">
          <cell r="A3142" t="str">
            <v>E172</v>
          </cell>
        </row>
        <row r="3143">
          <cell r="A3143" t="str">
            <v>E173</v>
          </cell>
        </row>
        <row r="3144">
          <cell r="A3144" t="str">
            <v>E174</v>
          </cell>
        </row>
        <row r="3145">
          <cell r="A3145" t="str">
            <v>E175</v>
          </cell>
        </row>
        <row r="3146">
          <cell r="A3146" t="str">
            <v>E176</v>
          </cell>
        </row>
        <row r="3147">
          <cell r="A3147" t="str">
            <v>E177</v>
          </cell>
        </row>
        <row r="3148">
          <cell r="A3148" t="str">
            <v>E178</v>
          </cell>
        </row>
        <row r="3149">
          <cell r="A3149" t="str">
            <v>E179</v>
          </cell>
        </row>
        <row r="3150">
          <cell r="A3150" t="str">
            <v>E180</v>
          </cell>
        </row>
        <row r="3151">
          <cell r="A3151" t="str">
            <v>E181</v>
          </cell>
        </row>
        <row r="3152">
          <cell r="A3152">
            <v>0</v>
          </cell>
        </row>
        <row r="3153">
          <cell r="A3153">
            <v>0</v>
          </cell>
        </row>
        <row r="3154">
          <cell r="A3154" t="str">
            <v>N001</v>
          </cell>
        </row>
        <row r="3155">
          <cell r="A3155" t="str">
            <v>N002</v>
          </cell>
        </row>
        <row r="3156">
          <cell r="A3156" t="str">
            <v>N003</v>
          </cell>
        </row>
        <row r="3157">
          <cell r="A3157" t="str">
            <v>N004</v>
          </cell>
        </row>
        <row r="3158">
          <cell r="A3158">
            <v>0</v>
          </cell>
        </row>
        <row r="3159">
          <cell r="A3159">
            <v>0</v>
          </cell>
        </row>
        <row r="3160">
          <cell r="A3160">
            <v>0</v>
          </cell>
        </row>
        <row r="3161">
          <cell r="A3161">
            <v>0</v>
          </cell>
        </row>
        <row r="3162">
          <cell r="A3162">
            <v>0</v>
          </cell>
        </row>
        <row r="3163">
          <cell r="A3163" t="str">
            <v>C1</v>
          </cell>
        </row>
        <row r="3164">
          <cell r="A3164" t="str">
            <v>C2</v>
          </cell>
        </row>
        <row r="3165">
          <cell r="A3165" t="str">
            <v>C3</v>
          </cell>
        </row>
        <row r="3166">
          <cell r="A3166" t="str">
            <v>C4</v>
          </cell>
        </row>
        <row r="3167">
          <cell r="A3167" t="str">
            <v>C5</v>
          </cell>
        </row>
        <row r="3168">
          <cell r="A3168" t="str">
            <v>C6</v>
          </cell>
        </row>
        <row r="3169">
          <cell r="A3169" t="str">
            <v>C7</v>
          </cell>
        </row>
        <row r="3170">
          <cell r="A3170" t="str">
            <v>C8</v>
          </cell>
        </row>
        <row r="3171">
          <cell r="A3171" t="str">
            <v>C9</v>
          </cell>
        </row>
        <row r="3172">
          <cell r="A3172" t="str">
            <v>C10</v>
          </cell>
        </row>
        <row r="3173">
          <cell r="A3173" t="str">
            <v>C11</v>
          </cell>
        </row>
        <row r="3174">
          <cell r="A3174" t="str">
            <v>C12</v>
          </cell>
        </row>
        <row r="3175">
          <cell r="A3175" t="str">
            <v>C13</v>
          </cell>
        </row>
        <row r="3176">
          <cell r="A3176" t="str">
            <v>C14</v>
          </cell>
        </row>
        <row r="3177">
          <cell r="A3177" t="str">
            <v>C15</v>
          </cell>
        </row>
        <row r="3178">
          <cell r="A3178" t="str">
            <v>C16</v>
          </cell>
        </row>
        <row r="3179">
          <cell r="A3179" t="str">
            <v>C17</v>
          </cell>
        </row>
        <row r="3180">
          <cell r="A3180" t="str">
            <v>C18</v>
          </cell>
        </row>
        <row r="3181">
          <cell r="A3181" t="str">
            <v>C19</v>
          </cell>
        </row>
        <row r="3182">
          <cell r="A3182" t="str">
            <v>C20</v>
          </cell>
        </row>
        <row r="3183">
          <cell r="A3183" t="str">
            <v>C21</v>
          </cell>
        </row>
        <row r="3184">
          <cell r="A3184" t="str">
            <v>C22</v>
          </cell>
        </row>
        <row r="3185">
          <cell r="A3185" t="str">
            <v>C23</v>
          </cell>
        </row>
        <row r="3186">
          <cell r="A3186" t="str">
            <v>C24</v>
          </cell>
        </row>
        <row r="3187">
          <cell r="A3187" t="str">
            <v>C25</v>
          </cell>
        </row>
        <row r="3188">
          <cell r="A3188" t="str">
            <v>C26</v>
          </cell>
        </row>
        <row r="3189">
          <cell r="A3189" t="str">
            <v>C27</v>
          </cell>
        </row>
        <row r="3190">
          <cell r="A3190" t="str">
            <v>C28</v>
          </cell>
        </row>
        <row r="3191">
          <cell r="A3191" t="str">
            <v>C29</v>
          </cell>
        </row>
        <row r="3192">
          <cell r="A3192" t="str">
            <v>C30</v>
          </cell>
        </row>
        <row r="3193">
          <cell r="A3193" t="str">
            <v>C31</v>
          </cell>
        </row>
        <row r="3194">
          <cell r="A3194" t="str">
            <v>C32</v>
          </cell>
        </row>
        <row r="3195">
          <cell r="A3195" t="str">
            <v>C33</v>
          </cell>
        </row>
        <row r="3196">
          <cell r="A3196" t="str">
            <v>C34</v>
          </cell>
        </row>
        <row r="3197">
          <cell r="A3197" t="str">
            <v>C35</v>
          </cell>
        </row>
        <row r="3198">
          <cell r="A3198" t="str">
            <v>C36</v>
          </cell>
        </row>
        <row r="3199">
          <cell r="A3199" t="str">
            <v>C37</v>
          </cell>
        </row>
        <row r="3200">
          <cell r="A3200" t="str">
            <v>C38</v>
          </cell>
        </row>
        <row r="3201">
          <cell r="A3201" t="str">
            <v>C39</v>
          </cell>
        </row>
        <row r="3202">
          <cell r="A3202" t="str">
            <v>C40</v>
          </cell>
        </row>
        <row r="3203">
          <cell r="A3203" t="str">
            <v>C41</v>
          </cell>
        </row>
        <row r="3204">
          <cell r="A3204" t="str">
            <v>C42</v>
          </cell>
        </row>
        <row r="3205">
          <cell r="A3205" t="str">
            <v>C43</v>
          </cell>
        </row>
        <row r="3206">
          <cell r="A3206" t="str">
            <v>C44</v>
          </cell>
        </row>
        <row r="3207">
          <cell r="A3207" t="str">
            <v>C45</v>
          </cell>
        </row>
        <row r="3208">
          <cell r="A3208" t="str">
            <v>C46</v>
          </cell>
        </row>
        <row r="3209">
          <cell r="A3209" t="str">
            <v>C47</v>
          </cell>
        </row>
        <row r="3210">
          <cell r="A3210" t="str">
            <v>C48</v>
          </cell>
        </row>
        <row r="3211">
          <cell r="A3211" t="str">
            <v>C49</v>
          </cell>
        </row>
        <row r="3212">
          <cell r="A3212" t="str">
            <v>C50</v>
          </cell>
        </row>
        <row r="3213">
          <cell r="A3213" t="str">
            <v>P1</v>
          </cell>
        </row>
        <row r="3214">
          <cell r="A3214" t="str">
            <v>P2</v>
          </cell>
        </row>
        <row r="3215">
          <cell r="A3215" t="str">
            <v>P3</v>
          </cell>
        </row>
        <row r="3216">
          <cell r="A3216" t="str">
            <v>P4</v>
          </cell>
        </row>
        <row r="3217">
          <cell r="A3217" t="str">
            <v>P5</v>
          </cell>
        </row>
        <row r="3218">
          <cell r="A3218" t="str">
            <v>P6</v>
          </cell>
        </row>
        <row r="3219">
          <cell r="A3219" t="str">
            <v>P7</v>
          </cell>
        </row>
        <row r="3220">
          <cell r="A3220" t="str">
            <v>P8</v>
          </cell>
        </row>
        <row r="3221">
          <cell r="A3221" t="str">
            <v>P9</v>
          </cell>
        </row>
        <row r="3222">
          <cell r="A3222" t="str">
            <v>P10</v>
          </cell>
        </row>
        <row r="3223">
          <cell r="A3223" t="str">
            <v>P11</v>
          </cell>
        </row>
        <row r="3224">
          <cell r="A3224" t="str">
            <v>P12</v>
          </cell>
        </row>
        <row r="3225">
          <cell r="A3225" t="str">
            <v>P13</v>
          </cell>
        </row>
        <row r="3226">
          <cell r="A3226" t="str">
            <v>P14</v>
          </cell>
        </row>
        <row r="3227">
          <cell r="A3227" t="str">
            <v>P15</v>
          </cell>
        </row>
        <row r="3228">
          <cell r="A3228" t="str">
            <v>P16</v>
          </cell>
        </row>
        <row r="3229">
          <cell r="A3229" t="str">
            <v>P17</v>
          </cell>
        </row>
        <row r="3230">
          <cell r="A3230" t="str">
            <v>P18</v>
          </cell>
        </row>
        <row r="3231">
          <cell r="A3231">
            <v>0</v>
          </cell>
        </row>
        <row r="3232">
          <cell r="A3232">
            <v>0</v>
          </cell>
        </row>
        <row r="3233">
          <cell r="A3233">
            <v>0</v>
          </cell>
        </row>
        <row r="3234">
          <cell r="A3234">
            <v>0</v>
          </cell>
        </row>
        <row r="3235">
          <cell r="A3235">
            <v>0</v>
          </cell>
        </row>
        <row r="3236">
          <cell r="A3236">
            <v>0</v>
          </cell>
        </row>
        <row r="3237">
          <cell r="A3237">
            <v>0</v>
          </cell>
        </row>
        <row r="3238">
          <cell r="A3238">
            <v>0</v>
          </cell>
        </row>
        <row r="3239">
          <cell r="A3239">
            <v>0</v>
          </cell>
        </row>
        <row r="3240">
          <cell r="A3240" t="str">
            <v>AB1</v>
          </cell>
        </row>
        <row r="3241">
          <cell r="A3241" t="str">
            <v>AB2</v>
          </cell>
        </row>
        <row r="3242">
          <cell r="A3242" t="str">
            <v>AB3</v>
          </cell>
        </row>
        <row r="3243">
          <cell r="A3243" t="str">
            <v>AB4</v>
          </cell>
        </row>
        <row r="3244">
          <cell r="A3244" t="str">
            <v>AB5</v>
          </cell>
        </row>
        <row r="3245">
          <cell r="A3245" t="str">
            <v>AB6</v>
          </cell>
        </row>
        <row r="3246">
          <cell r="A3246" t="str">
            <v>AB7</v>
          </cell>
        </row>
        <row r="3247">
          <cell r="A3247" t="str">
            <v>AB8</v>
          </cell>
        </row>
        <row r="3248">
          <cell r="A3248" t="str">
            <v>AB9</v>
          </cell>
        </row>
        <row r="3249">
          <cell r="A3249" t="str">
            <v>AB10</v>
          </cell>
        </row>
        <row r="3250">
          <cell r="A3250" t="str">
            <v>AB11</v>
          </cell>
        </row>
        <row r="3251">
          <cell r="A3251" t="str">
            <v>AB12</v>
          </cell>
        </row>
        <row r="3252">
          <cell r="A3252" t="str">
            <v>AB13</v>
          </cell>
        </row>
        <row r="3253">
          <cell r="A3253" t="str">
            <v>AB14</v>
          </cell>
        </row>
        <row r="3254">
          <cell r="A3254" t="str">
            <v>AB15</v>
          </cell>
        </row>
        <row r="3255">
          <cell r="A3255" t="str">
            <v>AB16</v>
          </cell>
        </row>
        <row r="3256">
          <cell r="A3256" t="str">
            <v>AB17</v>
          </cell>
        </row>
        <row r="3257">
          <cell r="A3257" t="str">
            <v>AB18</v>
          </cell>
        </row>
        <row r="3258">
          <cell r="A3258" t="str">
            <v>AB19</v>
          </cell>
        </row>
        <row r="3259">
          <cell r="A3259" t="str">
            <v>AB20</v>
          </cell>
        </row>
        <row r="3260">
          <cell r="A3260" t="str">
            <v>AB21</v>
          </cell>
        </row>
        <row r="3261">
          <cell r="A3261" t="str">
            <v>AB22</v>
          </cell>
        </row>
        <row r="3262">
          <cell r="A3262" t="str">
            <v>AB23</v>
          </cell>
        </row>
        <row r="3263">
          <cell r="A3263" t="str">
            <v>AB24</v>
          </cell>
        </row>
        <row r="3264">
          <cell r="A3264" t="str">
            <v>AB25</v>
          </cell>
        </row>
        <row r="3265">
          <cell r="A3265" t="str">
            <v>AB26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12"/>
  <sheetViews>
    <sheetView topLeftCell="A198" zoomScale="82" zoomScaleNormal="82" workbookViewId="0">
      <selection activeCell="N212" sqref="N212:O212"/>
    </sheetView>
  </sheetViews>
  <sheetFormatPr baseColWidth="10" defaultColWidth="11.42578125" defaultRowHeight="16.5" x14ac:dyDescent="0.3"/>
  <cols>
    <col min="1" max="1" width="3.5703125" style="1" customWidth="1"/>
    <col min="2" max="2" width="5.28515625" style="1" customWidth="1"/>
    <col min="3" max="3" width="12.140625" style="69" customWidth="1"/>
    <col min="4" max="4" width="80.7109375" style="1" customWidth="1"/>
    <col min="5" max="5" width="7.7109375" style="1" customWidth="1"/>
    <col min="6" max="6" width="12.5703125" style="1" customWidth="1"/>
    <col min="7" max="7" width="20" style="1" customWidth="1"/>
    <col min="8" max="8" width="17.5703125" style="1" hidden="1" customWidth="1"/>
    <col min="9" max="9" width="21.85546875" style="85" hidden="1" customWidth="1"/>
    <col min="10" max="10" width="25.85546875" style="1" customWidth="1"/>
    <col min="11" max="12" width="3.28515625" style="1" customWidth="1"/>
    <col min="13" max="13" width="29.140625" style="1" hidden="1" customWidth="1"/>
    <col min="14" max="14" width="23.28515625" style="1" customWidth="1"/>
    <col min="15" max="16384" width="11.42578125" style="1"/>
  </cols>
  <sheetData>
    <row r="1" spans="1:13" ht="17.25" thickBot="1" x14ac:dyDescent="0.35">
      <c r="B1" s="2"/>
      <c r="C1" s="3"/>
      <c r="D1" s="2"/>
      <c r="E1" s="2"/>
      <c r="F1" s="2"/>
      <c r="G1" s="2"/>
      <c r="H1" s="2"/>
      <c r="I1" s="241"/>
      <c r="J1" s="2"/>
      <c r="K1" s="2"/>
      <c r="L1" s="2"/>
    </row>
    <row r="2" spans="1:13" ht="3.75" customHeight="1" thickTop="1" x14ac:dyDescent="0.3">
      <c r="A2" s="74"/>
      <c r="B2" s="4"/>
      <c r="C2" s="5"/>
      <c r="D2" s="4"/>
      <c r="E2" s="4"/>
      <c r="F2" s="4"/>
      <c r="G2" s="4"/>
      <c r="H2" s="4"/>
      <c r="I2" s="242"/>
      <c r="J2" s="4"/>
      <c r="K2" s="6"/>
      <c r="L2" s="2"/>
    </row>
    <row r="3" spans="1:13" ht="55.9" customHeight="1" x14ac:dyDescent="0.3">
      <c r="A3" s="74"/>
      <c r="B3" s="271" t="s">
        <v>0</v>
      </c>
      <c r="C3" s="271"/>
      <c r="D3" s="2"/>
      <c r="E3" s="2"/>
      <c r="F3" s="2"/>
      <c r="G3" s="2"/>
      <c r="H3" s="2"/>
      <c r="I3" s="241"/>
      <c r="J3" s="2"/>
      <c r="K3" s="7"/>
      <c r="L3" s="2"/>
    </row>
    <row r="4" spans="1:13" x14ac:dyDescent="0.3">
      <c r="A4" s="74"/>
      <c r="B4" s="8" t="s">
        <v>1</v>
      </c>
      <c r="C4" s="9" t="s">
        <v>2</v>
      </c>
      <c r="D4" s="2"/>
      <c r="E4" s="2"/>
      <c r="F4" s="2"/>
      <c r="G4" s="2"/>
      <c r="H4" s="2"/>
      <c r="I4" s="241"/>
      <c r="J4" s="2"/>
      <c r="K4" s="7"/>
      <c r="L4" s="2"/>
    </row>
    <row r="5" spans="1:13" x14ac:dyDescent="0.3">
      <c r="A5" s="74"/>
      <c r="B5" s="272" t="s">
        <v>3</v>
      </c>
      <c r="C5" s="272"/>
      <c r="D5" s="272"/>
      <c r="E5" s="272"/>
      <c r="F5" s="272"/>
      <c r="G5" s="272"/>
      <c r="H5" s="272"/>
      <c r="I5" s="272"/>
      <c r="J5" s="272"/>
      <c r="K5" s="7"/>
      <c r="L5" s="2"/>
    </row>
    <row r="6" spans="1:13" ht="17.25" thickBot="1" x14ac:dyDescent="0.35">
      <c r="A6" s="74"/>
      <c r="B6" s="273" t="s">
        <v>4</v>
      </c>
      <c r="C6" s="273"/>
      <c r="D6" s="273"/>
      <c r="E6" s="273"/>
      <c r="F6" s="273"/>
      <c r="G6" s="273"/>
      <c r="H6" s="273"/>
      <c r="I6" s="273"/>
      <c r="J6" s="273"/>
      <c r="K6" s="7"/>
      <c r="L6" s="2"/>
    </row>
    <row r="7" spans="1:13" s="10" customFormat="1" x14ac:dyDescent="0.3">
      <c r="A7" s="74"/>
      <c r="B7" s="274" t="s">
        <v>5</v>
      </c>
      <c r="C7" s="275"/>
      <c r="D7" s="275"/>
      <c r="E7" s="275"/>
      <c r="F7" s="275"/>
      <c r="G7" s="275"/>
      <c r="H7" s="276"/>
      <c r="I7" s="276"/>
      <c r="J7" s="277"/>
      <c r="K7" s="11"/>
      <c r="L7" s="12"/>
    </row>
    <row r="8" spans="1:13" ht="43.5" customHeight="1" x14ac:dyDescent="0.3">
      <c r="A8" s="74"/>
      <c r="B8" s="278"/>
      <c r="C8" s="279"/>
      <c r="D8" s="279"/>
      <c r="E8" s="279"/>
      <c r="F8" s="279"/>
      <c r="G8" s="279"/>
      <c r="H8" s="280"/>
      <c r="I8" s="280"/>
      <c r="J8" s="281"/>
      <c r="K8" s="7"/>
      <c r="L8" s="2"/>
    </row>
    <row r="9" spans="1:13" ht="43.5" customHeight="1" x14ac:dyDescent="0.3">
      <c r="A9" s="74"/>
      <c r="B9" s="282" t="s">
        <v>6</v>
      </c>
      <c r="C9" s="283"/>
      <c r="D9" s="283"/>
      <c r="E9" s="283"/>
      <c r="F9" s="283"/>
      <c r="G9" s="283"/>
      <c r="H9" s="283"/>
      <c r="I9" s="283"/>
      <c r="J9" s="284"/>
      <c r="K9" s="7"/>
      <c r="L9" s="2"/>
    </row>
    <row r="10" spans="1:13" s="13" customFormat="1" ht="4.5" customHeight="1" x14ac:dyDescent="0.25">
      <c r="A10" s="74"/>
      <c r="B10" s="14"/>
      <c r="C10" s="14"/>
      <c r="D10" s="14"/>
      <c r="E10" s="14"/>
      <c r="F10" s="14"/>
      <c r="G10" s="14"/>
      <c r="H10" s="14"/>
      <c r="I10" s="245"/>
      <c r="J10" s="15"/>
      <c r="K10" s="16"/>
      <c r="L10" s="17"/>
    </row>
    <row r="11" spans="1:13" ht="58.5" customHeight="1" thickBot="1" x14ac:dyDescent="0.35">
      <c r="A11" s="74"/>
      <c r="B11" s="268" t="s">
        <v>267</v>
      </c>
      <c r="C11" s="269"/>
      <c r="D11" s="269"/>
      <c r="E11" s="269"/>
      <c r="F11" s="269"/>
      <c r="G11" s="269"/>
      <c r="H11" s="269"/>
      <c r="I11" s="269"/>
      <c r="J11" s="270"/>
      <c r="K11" s="7"/>
      <c r="L11" s="2"/>
    </row>
    <row r="12" spans="1:13" ht="27.75" customHeight="1" thickBot="1" x14ac:dyDescent="0.35">
      <c r="A12" s="74"/>
      <c r="B12" s="18" t="s">
        <v>7</v>
      </c>
      <c r="C12" s="19" t="s">
        <v>8</v>
      </c>
      <c r="D12" s="18" t="s">
        <v>9</v>
      </c>
      <c r="E12" s="20" t="s">
        <v>10</v>
      </c>
      <c r="F12" s="20" t="s">
        <v>11</v>
      </c>
      <c r="G12" s="21" t="s">
        <v>12</v>
      </c>
      <c r="H12" s="235" t="s">
        <v>730</v>
      </c>
      <c r="I12" s="246" t="s">
        <v>731</v>
      </c>
      <c r="J12" s="22" t="s">
        <v>13</v>
      </c>
      <c r="K12" s="7"/>
      <c r="L12" s="2"/>
    </row>
    <row r="13" spans="1:13" ht="21.75" customHeight="1" thickBot="1" x14ac:dyDescent="0.35">
      <c r="A13" s="74"/>
      <c r="B13" s="23"/>
      <c r="C13" s="24" t="s">
        <v>14</v>
      </c>
      <c r="D13" s="25" t="s">
        <v>15</v>
      </c>
      <c r="E13" s="26"/>
      <c r="F13" s="26"/>
      <c r="G13" s="27"/>
      <c r="H13" s="27"/>
      <c r="I13" s="247"/>
      <c r="J13" s="28"/>
      <c r="K13" s="7"/>
      <c r="L13" s="2"/>
    </row>
    <row r="14" spans="1:13" ht="27" customHeight="1" x14ac:dyDescent="0.3">
      <c r="A14" s="74"/>
      <c r="B14" s="29">
        <v>1</v>
      </c>
      <c r="C14" s="30" t="s">
        <v>16</v>
      </c>
      <c r="D14" s="31" t="s">
        <v>17</v>
      </c>
      <c r="E14" s="32" t="s">
        <v>18</v>
      </c>
      <c r="F14" s="33">
        <v>200</v>
      </c>
      <c r="G14" s="34">
        <f>A.P.U!I1</f>
        <v>15699</v>
      </c>
      <c r="H14" s="236">
        <f>G14*1.3627</f>
        <v>21393.027300000002</v>
      </c>
      <c r="I14" s="236">
        <f>F14*H14</f>
        <v>4278605.46</v>
      </c>
      <c r="J14" s="35">
        <f>ROUND(G14*F14,0)</f>
        <v>3139800</v>
      </c>
      <c r="K14" s="7"/>
      <c r="L14" s="2"/>
    </row>
    <row r="15" spans="1:13" ht="36.6" customHeight="1" x14ac:dyDescent="0.3">
      <c r="A15" s="74"/>
      <c r="B15" s="29">
        <v>2</v>
      </c>
      <c r="C15" s="36" t="s">
        <v>19</v>
      </c>
      <c r="D15" s="31" t="s">
        <v>20</v>
      </c>
      <c r="E15" s="37" t="s">
        <v>21</v>
      </c>
      <c r="F15" s="38">
        <v>4</v>
      </c>
      <c r="G15" s="34">
        <f>A.P.U!I8</f>
        <v>257265</v>
      </c>
      <c r="H15" s="236">
        <f t="shared" ref="H15:H78" si="0">G15*1.3627</f>
        <v>350575.01549999998</v>
      </c>
      <c r="I15" s="236">
        <f t="shared" ref="I15:I77" si="1">F15*H15</f>
        <v>1402300.0619999999</v>
      </c>
      <c r="J15" s="34">
        <f>ROUND(G15*F15,0)</f>
        <v>1029060</v>
      </c>
      <c r="K15" s="7"/>
      <c r="L15" s="2"/>
    </row>
    <row r="16" spans="1:13" ht="18.75" customHeight="1" thickBot="1" x14ac:dyDescent="0.35">
      <c r="A16" s="74"/>
      <c r="B16" s="39" t="s">
        <v>22</v>
      </c>
      <c r="C16" s="40"/>
      <c r="D16" s="41"/>
      <c r="E16" s="41"/>
      <c r="F16" s="42"/>
      <c r="G16" s="41"/>
      <c r="H16" s="236">
        <f t="shared" si="0"/>
        <v>0</v>
      </c>
      <c r="I16" s="236">
        <f>SUM(I14:I15)</f>
        <v>5680905.5219999999</v>
      </c>
      <c r="J16" s="43">
        <f>SUM(J13:J15)</f>
        <v>4168860</v>
      </c>
      <c r="K16" s="7"/>
      <c r="L16" s="2"/>
      <c r="M16" s="44"/>
    </row>
    <row r="17" spans="1:13" ht="21.75" customHeight="1" thickBot="1" x14ac:dyDescent="0.35">
      <c r="A17" s="74"/>
      <c r="B17" s="23"/>
      <c r="C17" s="24" t="s">
        <v>23</v>
      </c>
      <c r="D17" s="25" t="s">
        <v>24</v>
      </c>
      <c r="E17" s="26"/>
      <c r="F17" s="26"/>
      <c r="G17" s="27"/>
      <c r="H17" s="236">
        <f t="shared" si="0"/>
        <v>0</v>
      </c>
      <c r="I17" s="247"/>
      <c r="J17" s="28"/>
      <c r="K17" s="7"/>
      <c r="L17" s="2"/>
    </row>
    <row r="18" spans="1:13" ht="40.5" customHeight="1" x14ac:dyDescent="0.3">
      <c r="A18" s="74"/>
      <c r="B18" s="29">
        <v>3</v>
      </c>
      <c r="C18" s="36" t="s">
        <v>25</v>
      </c>
      <c r="D18" s="31" t="s">
        <v>26</v>
      </c>
      <c r="E18" s="45" t="s">
        <v>27</v>
      </c>
      <c r="F18" s="38">
        <v>45</v>
      </c>
      <c r="G18" s="34">
        <f>A.P.U!I17</f>
        <v>44658</v>
      </c>
      <c r="H18" s="236">
        <f t="shared" si="0"/>
        <v>60855.456599999998</v>
      </c>
      <c r="I18" s="236">
        <f t="shared" si="1"/>
        <v>2738495.5469999998</v>
      </c>
      <c r="J18" s="34">
        <f>ROUND(G18*F18,0)</f>
        <v>2009610</v>
      </c>
      <c r="K18" s="7"/>
      <c r="L18" s="2"/>
    </row>
    <row r="19" spans="1:13" ht="18.75" customHeight="1" thickBot="1" x14ac:dyDescent="0.35">
      <c r="A19" s="74"/>
      <c r="B19" s="39" t="s">
        <v>22</v>
      </c>
      <c r="C19" s="40"/>
      <c r="D19" s="41"/>
      <c r="E19" s="41"/>
      <c r="F19" s="42"/>
      <c r="G19" s="41"/>
      <c r="H19" s="236">
        <f t="shared" si="0"/>
        <v>0</v>
      </c>
      <c r="I19" s="236">
        <f>SUM(I18)</f>
        <v>2738495.5469999998</v>
      </c>
      <c r="J19" s="43">
        <f>SUM(J18)</f>
        <v>2009610</v>
      </c>
      <c r="K19" s="7"/>
      <c r="L19" s="2"/>
    </row>
    <row r="20" spans="1:13" ht="18.75" customHeight="1" thickBot="1" x14ac:dyDescent="0.35">
      <c r="A20" s="74"/>
      <c r="B20" s="23"/>
      <c r="C20" s="24" t="s">
        <v>28</v>
      </c>
      <c r="D20" s="25" t="s">
        <v>29</v>
      </c>
      <c r="E20" s="26"/>
      <c r="F20" s="26"/>
      <c r="G20" s="27"/>
      <c r="H20" s="236">
        <f t="shared" si="0"/>
        <v>0</v>
      </c>
      <c r="I20" s="247"/>
      <c r="J20" s="28"/>
      <c r="K20" s="7"/>
      <c r="L20" s="2"/>
    </row>
    <row r="21" spans="1:13" ht="39" customHeight="1" x14ac:dyDescent="0.3">
      <c r="A21" s="74"/>
      <c r="B21" s="29">
        <v>4</v>
      </c>
      <c r="C21" s="36" t="s">
        <v>30</v>
      </c>
      <c r="D21" s="31" t="s">
        <v>31</v>
      </c>
      <c r="E21" s="45" t="s">
        <v>18</v>
      </c>
      <c r="F21" s="38">
        <v>50</v>
      </c>
      <c r="G21" s="34">
        <f>A.P.U!I23</f>
        <v>42672</v>
      </c>
      <c r="H21" s="236">
        <f t="shared" si="0"/>
        <v>58149.134400000003</v>
      </c>
      <c r="I21" s="236">
        <f t="shared" si="1"/>
        <v>2907456.72</v>
      </c>
      <c r="J21" s="34">
        <f>ROUND(G21*F21,0)</f>
        <v>2133600</v>
      </c>
      <c r="K21" s="7"/>
      <c r="L21" s="2"/>
    </row>
    <row r="22" spans="1:13" ht="18.75" customHeight="1" thickBot="1" x14ac:dyDescent="0.35">
      <c r="A22" s="74"/>
      <c r="B22" s="39"/>
      <c r="C22" s="40"/>
      <c r="D22" s="41"/>
      <c r="E22" s="41"/>
      <c r="F22" s="42"/>
      <c r="G22" s="41"/>
      <c r="H22" s="236">
        <f t="shared" si="0"/>
        <v>0</v>
      </c>
      <c r="I22" s="236">
        <f>SUM(I21)</f>
        <v>2907456.72</v>
      </c>
      <c r="J22" s="43">
        <f>SUM(J21)</f>
        <v>2133600</v>
      </c>
      <c r="K22" s="7"/>
      <c r="L22" s="2"/>
    </row>
    <row r="23" spans="1:13" ht="18.75" customHeight="1" thickBot="1" x14ac:dyDescent="0.35">
      <c r="A23" s="74"/>
      <c r="B23" s="23"/>
      <c r="C23" s="24" t="s">
        <v>32</v>
      </c>
      <c r="D23" s="25" t="s">
        <v>33</v>
      </c>
      <c r="E23" s="26"/>
      <c r="F23" s="26"/>
      <c r="G23" s="27"/>
      <c r="H23" s="236">
        <f t="shared" si="0"/>
        <v>0</v>
      </c>
      <c r="I23" s="247"/>
      <c r="J23" s="28"/>
      <c r="K23" s="7"/>
      <c r="L23" s="2"/>
    </row>
    <row r="24" spans="1:13" ht="33.75" customHeight="1" x14ac:dyDescent="0.3">
      <c r="A24" s="74"/>
      <c r="B24" s="29">
        <v>5</v>
      </c>
      <c r="C24" s="36" t="s">
        <v>34</v>
      </c>
      <c r="D24" s="31" t="s">
        <v>35</v>
      </c>
      <c r="E24" s="45" t="s">
        <v>36</v>
      </c>
      <c r="F24" s="38">
        <v>580</v>
      </c>
      <c r="G24" s="34">
        <f>A.P.U!I35</f>
        <v>23495</v>
      </c>
      <c r="H24" s="236">
        <f t="shared" si="0"/>
        <v>32016.636500000001</v>
      </c>
      <c r="I24" s="236">
        <f t="shared" si="1"/>
        <v>18569649.170000002</v>
      </c>
      <c r="J24" s="35">
        <f>F24*G24</f>
        <v>13627100</v>
      </c>
      <c r="K24" s="7"/>
      <c r="L24" s="2"/>
    </row>
    <row r="25" spans="1:13" ht="18.75" customHeight="1" thickBot="1" x14ac:dyDescent="0.35">
      <c r="A25" s="74"/>
      <c r="B25" s="39" t="s">
        <v>22</v>
      </c>
      <c r="C25" s="40"/>
      <c r="D25" s="41"/>
      <c r="E25" s="41"/>
      <c r="F25" s="42"/>
      <c r="G25" s="41"/>
      <c r="H25" s="236">
        <f t="shared" si="0"/>
        <v>0</v>
      </c>
      <c r="I25" s="236">
        <f>SUM(I24)</f>
        <v>18569649.170000002</v>
      </c>
      <c r="J25" s="43">
        <f>SUM(J24)</f>
        <v>13627100</v>
      </c>
      <c r="K25" s="7"/>
      <c r="L25" s="2"/>
    </row>
    <row r="26" spans="1:13" ht="26.25" customHeight="1" thickBot="1" x14ac:dyDescent="0.35">
      <c r="A26" s="74"/>
      <c r="B26" s="23"/>
      <c r="C26" s="24" t="s">
        <v>37</v>
      </c>
      <c r="D26" s="25" t="s">
        <v>38</v>
      </c>
      <c r="E26" s="26"/>
      <c r="F26" s="26"/>
      <c r="G26" s="27"/>
      <c r="H26" s="236">
        <f t="shared" si="0"/>
        <v>0</v>
      </c>
      <c r="I26" s="247"/>
      <c r="J26" s="28"/>
      <c r="K26" s="7"/>
      <c r="L26" s="2"/>
      <c r="M26" s="2"/>
    </row>
    <row r="27" spans="1:13" ht="51" customHeight="1" x14ac:dyDescent="0.3">
      <c r="A27" s="74"/>
      <c r="B27" s="29">
        <v>6</v>
      </c>
      <c r="C27" s="36" t="s">
        <v>39</v>
      </c>
      <c r="D27" s="31" t="s">
        <v>40</v>
      </c>
      <c r="E27" s="45" t="s">
        <v>21</v>
      </c>
      <c r="F27" s="38">
        <v>10</v>
      </c>
      <c r="G27" s="34">
        <f>A.P.U!I47</f>
        <v>523495</v>
      </c>
      <c r="H27" s="236">
        <f t="shared" si="0"/>
        <v>713366.63650000002</v>
      </c>
      <c r="I27" s="236">
        <f t="shared" si="1"/>
        <v>7133666.3650000002</v>
      </c>
      <c r="J27" s="35">
        <f>F27*G27</f>
        <v>5234950</v>
      </c>
      <c r="K27" s="7"/>
      <c r="L27" s="2"/>
      <c r="M27" s="2"/>
    </row>
    <row r="28" spans="1:13" ht="25.5" customHeight="1" x14ac:dyDescent="0.3">
      <c r="A28" s="74"/>
      <c r="B28" s="29">
        <v>7</v>
      </c>
      <c r="C28" s="30" t="s">
        <v>41</v>
      </c>
      <c r="D28" s="31" t="s">
        <v>42</v>
      </c>
      <c r="E28" s="32" t="s">
        <v>18</v>
      </c>
      <c r="F28" s="46">
        <v>16</v>
      </c>
      <c r="G28" s="34">
        <f>A.P.U!I55</f>
        <v>9537</v>
      </c>
      <c r="H28" s="236">
        <f t="shared" si="0"/>
        <v>12996.0699</v>
      </c>
      <c r="I28" s="236">
        <f t="shared" si="1"/>
        <v>207937.11840000001</v>
      </c>
      <c r="J28" s="35">
        <f>F28*G28</f>
        <v>152592</v>
      </c>
      <c r="K28" s="7"/>
      <c r="L28" s="2"/>
    </row>
    <row r="29" spans="1:13" ht="21.75" customHeight="1" thickBot="1" x14ac:dyDescent="0.35">
      <c r="A29" s="74"/>
      <c r="B29" s="47" t="s">
        <v>22</v>
      </c>
      <c r="C29" s="48"/>
      <c r="D29" s="49"/>
      <c r="E29" s="50"/>
      <c r="F29" s="51"/>
      <c r="G29" s="52"/>
      <c r="H29" s="236">
        <f t="shared" si="0"/>
        <v>0</v>
      </c>
      <c r="I29" s="236">
        <f>SUM(I27:I28)</f>
        <v>7341603.4834000003</v>
      </c>
      <c r="J29" s="53">
        <f>SUM(J27:J28)</f>
        <v>5387542</v>
      </c>
      <c r="K29" s="7"/>
      <c r="L29" s="2"/>
    </row>
    <row r="30" spans="1:13" ht="21.75" customHeight="1" thickBot="1" x14ac:dyDescent="0.35">
      <c r="A30" s="74"/>
      <c r="B30" s="54"/>
      <c r="C30" s="55" t="s">
        <v>43</v>
      </c>
      <c r="D30" s="56" t="s">
        <v>44</v>
      </c>
      <c r="E30" s="26"/>
      <c r="F30" s="57"/>
      <c r="G30" s="27"/>
      <c r="H30" s="236">
        <f t="shared" si="0"/>
        <v>0</v>
      </c>
      <c r="I30" s="247"/>
      <c r="J30" s="28"/>
      <c r="K30" s="7"/>
      <c r="L30" s="2"/>
    </row>
    <row r="31" spans="1:13" ht="57.75" customHeight="1" x14ac:dyDescent="0.3">
      <c r="A31" s="74"/>
      <c r="B31" s="29"/>
      <c r="C31" s="36" t="s">
        <v>282</v>
      </c>
      <c r="D31" s="31" t="s">
        <v>283</v>
      </c>
      <c r="E31" s="45" t="s">
        <v>21</v>
      </c>
      <c r="F31" s="38">
        <v>1</v>
      </c>
      <c r="G31" s="34">
        <f>A.P.U!I60</f>
        <v>645174</v>
      </c>
      <c r="H31" s="236">
        <f t="shared" si="0"/>
        <v>879178.60979999998</v>
      </c>
      <c r="I31" s="236">
        <f t="shared" si="1"/>
        <v>879178.60979999998</v>
      </c>
      <c r="J31" s="35">
        <f t="shared" ref="J31:J41" si="2">F31*G31</f>
        <v>645174</v>
      </c>
      <c r="K31" s="7"/>
      <c r="L31" s="2"/>
    </row>
    <row r="32" spans="1:13" ht="36" customHeight="1" x14ac:dyDescent="0.3">
      <c r="A32" s="74"/>
      <c r="B32" s="29"/>
      <c r="C32" s="36" t="s">
        <v>49</v>
      </c>
      <c r="D32" s="31" t="s">
        <v>50</v>
      </c>
      <c r="E32" s="45" t="s">
        <v>21</v>
      </c>
      <c r="F32" s="38">
        <v>16</v>
      </c>
      <c r="G32" s="34">
        <f>A.P.U!I99</f>
        <v>193896</v>
      </c>
      <c r="H32" s="236">
        <f t="shared" si="0"/>
        <v>264222.07919999998</v>
      </c>
      <c r="I32" s="236">
        <f t="shared" si="1"/>
        <v>4227553.2671999997</v>
      </c>
      <c r="J32" s="35">
        <f t="shared" si="2"/>
        <v>3102336</v>
      </c>
      <c r="K32" s="7"/>
      <c r="L32" s="2"/>
    </row>
    <row r="33" spans="1:12" ht="35.25" customHeight="1" x14ac:dyDescent="0.3">
      <c r="A33" s="74"/>
      <c r="B33" s="29"/>
      <c r="C33" s="36" t="s">
        <v>284</v>
      </c>
      <c r="D33" s="31" t="s">
        <v>285</v>
      </c>
      <c r="E33" s="45" t="s">
        <v>21</v>
      </c>
      <c r="F33" s="38">
        <v>3</v>
      </c>
      <c r="G33" s="34">
        <f>A.P.U!I127</f>
        <v>189876</v>
      </c>
      <c r="H33" s="236">
        <f t="shared" si="0"/>
        <v>258744.0252</v>
      </c>
      <c r="I33" s="236">
        <f t="shared" si="1"/>
        <v>776232.07559999998</v>
      </c>
      <c r="J33" s="35">
        <f t="shared" si="2"/>
        <v>569628</v>
      </c>
      <c r="K33" s="7"/>
      <c r="L33" s="2"/>
    </row>
    <row r="34" spans="1:12" ht="22.5" customHeight="1" x14ac:dyDescent="0.3">
      <c r="A34" s="74"/>
      <c r="B34" s="29"/>
      <c r="C34" s="36" t="s">
        <v>52</v>
      </c>
      <c r="D34" s="31" t="s">
        <v>53</v>
      </c>
      <c r="E34" s="45" t="s">
        <v>21</v>
      </c>
      <c r="F34" s="38">
        <v>10</v>
      </c>
      <c r="G34" s="34">
        <f>A.P.U!I167</f>
        <v>60518</v>
      </c>
      <c r="H34" s="236">
        <f t="shared" si="0"/>
        <v>82467.878599999996</v>
      </c>
      <c r="I34" s="236">
        <f t="shared" si="1"/>
        <v>824678.78599999996</v>
      </c>
      <c r="J34" s="35">
        <f t="shared" si="2"/>
        <v>605180</v>
      </c>
      <c r="K34" s="7"/>
      <c r="L34" s="2"/>
    </row>
    <row r="35" spans="1:12" ht="36" customHeight="1" x14ac:dyDescent="0.3">
      <c r="A35" s="74"/>
      <c r="B35" s="29"/>
      <c r="C35" s="36" t="s">
        <v>175</v>
      </c>
      <c r="D35" s="31" t="s">
        <v>176</v>
      </c>
      <c r="E35" s="45" t="s">
        <v>21</v>
      </c>
      <c r="F35" s="38">
        <v>1</v>
      </c>
      <c r="G35" s="34">
        <f>A.P.U!I114</f>
        <v>210010</v>
      </c>
      <c r="H35" s="236">
        <f t="shared" si="0"/>
        <v>286180.62699999998</v>
      </c>
      <c r="I35" s="236">
        <f t="shared" si="1"/>
        <v>286180.62699999998</v>
      </c>
      <c r="J35" s="35">
        <f t="shared" si="2"/>
        <v>210010</v>
      </c>
      <c r="K35" s="7"/>
      <c r="L35" s="2"/>
    </row>
    <row r="36" spans="1:12" ht="36" customHeight="1" x14ac:dyDescent="0.3">
      <c r="A36" s="74"/>
      <c r="B36" s="29"/>
      <c r="C36" s="36" t="s">
        <v>286</v>
      </c>
      <c r="D36" s="31" t="s">
        <v>287</v>
      </c>
      <c r="E36" s="45" t="s">
        <v>21</v>
      </c>
      <c r="F36" s="38">
        <v>3</v>
      </c>
      <c r="G36" s="34">
        <f>A.P.U!I140</f>
        <v>203612</v>
      </c>
      <c r="H36" s="236">
        <f t="shared" si="0"/>
        <v>277462.0724</v>
      </c>
      <c r="I36" s="236">
        <f t="shared" si="1"/>
        <v>832386.21720000007</v>
      </c>
      <c r="J36" s="35">
        <f t="shared" si="2"/>
        <v>610836</v>
      </c>
      <c r="K36" s="7"/>
      <c r="L36" s="2"/>
    </row>
    <row r="37" spans="1:12" ht="30.75" customHeight="1" x14ac:dyDescent="0.3">
      <c r="A37" s="74"/>
      <c r="B37" s="29"/>
      <c r="C37" s="36" t="s">
        <v>288</v>
      </c>
      <c r="D37" s="31" t="s">
        <v>289</v>
      </c>
      <c r="E37" s="45" t="s">
        <v>21</v>
      </c>
      <c r="F37" s="38">
        <v>119</v>
      </c>
      <c r="G37" s="34">
        <f>A.P.U!I173</f>
        <v>29639</v>
      </c>
      <c r="H37" s="236">
        <f t="shared" si="0"/>
        <v>40389.065300000002</v>
      </c>
      <c r="I37" s="236">
        <f t="shared" si="1"/>
        <v>4806298.7707000002</v>
      </c>
      <c r="J37" s="35">
        <f t="shared" si="2"/>
        <v>3527041</v>
      </c>
      <c r="K37" s="7"/>
      <c r="L37" s="2"/>
    </row>
    <row r="38" spans="1:12" ht="36" customHeight="1" x14ac:dyDescent="0.3">
      <c r="A38" s="74"/>
      <c r="B38" s="29"/>
      <c r="C38" s="36" t="s">
        <v>179</v>
      </c>
      <c r="D38" s="31" t="s">
        <v>180</v>
      </c>
      <c r="E38" s="45" t="s">
        <v>21</v>
      </c>
      <c r="F38" s="38">
        <v>27</v>
      </c>
      <c r="G38" s="34">
        <f>A.P.U!I180</f>
        <v>11568</v>
      </c>
      <c r="H38" s="236">
        <f t="shared" si="0"/>
        <v>15763.713600000001</v>
      </c>
      <c r="I38" s="236">
        <f t="shared" si="1"/>
        <v>425620.2672</v>
      </c>
      <c r="J38" s="35">
        <f t="shared" si="2"/>
        <v>312336</v>
      </c>
      <c r="K38" s="7"/>
      <c r="L38" s="2"/>
    </row>
    <row r="39" spans="1:12" ht="31.5" customHeight="1" x14ac:dyDescent="0.3">
      <c r="A39" s="74"/>
      <c r="B39" s="29"/>
      <c r="C39" s="36" t="s">
        <v>290</v>
      </c>
      <c r="D39" s="31" t="s">
        <v>291</v>
      </c>
      <c r="E39" s="45" t="s">
        <v>18</v>
      </c>
      <c r="F39" s="38">
        <v>270</v>
      </c>
      <c r="G39" s="34">
        <f>A.P.U!I185</f>
        <v>10151</v>
      </c>
      <c r="H39" s="236">
        <f t="shared" si="0"/>
        <v>13832.7677</v>
      </c>
      <c r="I39" s="236">
        <f t="shared" si="1"/>
        <v>3734847.2790000001</v>
      </c>
      <c r="J39" s="35">
        <f t="shared" si="2"/>
        <v>2740770</v>
      </c>
      <c r="K39" s="7"/>
      <c r="L39" s="2"/>
    </row>
    <row r="40" spans="1:12" ht="39" customHeight="1" x14ac:dyDescent="0.3">
      <c r="A40" s="74"/>
      <c r="B40" s="29"/>
      <c r="C40" s="36" t="s">
        <v>292</v>
      </c>
      <c r="D40" s="31" t="s">
        <v>293</v>
      </c>
      <c r="E40" s="45" t="s">
        <v>21</v>
      </c>
      <c r="F40" s="38">
        <v>3</v>
      </c>
      <c r="G40" s="34">
        <f>A.P.U!I192</f>
        <v>78341</v>
      </c>
      <c r="H40" s="236">
        <f t="shared" si="0"/>
        <v>106755.2807</v>
      </c>
      <c r="I40" s="236">
        <f t="shared" si="1"/>
        <v>320265.84210000001</v>
      </c>
      <c r="J40" s="35">
        <f t="shared" si="2"/>
        <v>235023</v>
      </c>
      <c r="K40" s="7"/>
      <c r="L40" s="2"/>
    </row>
    <row r="41" spans="1:12" ht="55.5" customHeight="1" x14ac:dyDescent="0.3">
      <c r="A41" s="74"/>
      <c r="B41" s="29"/>
      <c r="C41" s="36" t="s">
        <v>294</v>
      </c>
      <c r="D41" s="31" t="s">
        <v>295</v>
      </c>
      <c r="E41" s="45" t="s">
        <v>21</v>
      </c>
      <c r="F41" s="38">
        <v>42</v>
      </c>
      <c r="G41" s="34">
        <f>A.P.U!I201</f>
        <v>130804</v>
      </c>
      <c r="H41" s="236">
        <f t="shared" si="0"/>
        <v>178246.61079999999</v>
      </c>
      <c r="I41" s="236">
        <f t="shared" si="1"/>
        <v>7486357.6535999998</v>
      </c>
      <c r="J41" s="35">
        <f t="shared" si="2"/>
        <v>5493768</v>
      </c>
      <c r="K41" s="7"/>
      <c r="L41" s="2"/>
    </row>
    <row r="42" spans="1:12" ht="36.75" customHeight="1" x14ac:dyDescent="0.3">
      <c r="A42" s="74"/>
      <c r="B42" s="29"/>
      <c r="C42" s="36" t="s">
        <v>45</v>
      </c>
      <c r="D42" s="31" t="s">
        <v>46</v>
      </c>
      <c r="E42" s="45" t="s">
        <v>21</v>
      </c>
      <c r="F42" s="38">
        <v>8</v>
      </c>
      <c r="G42" s="34">
        <f>A.P.U!I209</f>
        <v>149154</v>
      </c>
      <c r="H42" s="236">
        <f t="shared" si="0"/>
        <v>203252.15580000001</v>
      </c>
      <c r="I42" s="236">
        <f t="shared" si="1"/>
        <v>1626017.2464000001</v>
      </c>
      <c r="J42" s="35">
        <v>149154</v>
      </c>
      <c r="K42" s="7"/>
      <c r="L42" s="2"/>
    </row>
    <row r="43" spans="1:12" ht="36.75" customHeight="1" x14ac:dyDescent="0.3">
      <c r="A43" s="74"/>
      <c r="B43" s="29"/>
      <c r="C43" s="36" t="s">
        <v>296</v>
      </c>
      <c r="D43" s="31" t="s">
        <v>297</v>
      </c>
      <c r="E43" s="45" t="s">
        <v>21</v>
      </c>
      <c r="F43" s="38">
        <v>2</v>
      </c>
      <c r="G43" s="34">
        <f>A.P.U!I217</f>
        <v>219030</v>
      </c>
      <c r="H43" s="236">
        <f t="shared" si="0"/>
        <v>298472.18099999998</v>
      </c>
      <c r="I43" s="236">
        <f t="shared" si="1"/>
        <v>596944.36199999996</v>
      </c>
      <c r="J43" s="35">
        <f>F43*G43</f>
        <v>438060</v>
      </c>
      <c r="K43" s="7"/>
      <c r="L43" s="2"/>
    </row>
    <row r="44" spans="1:12" ht="56.25" customHeight="1" x14ac:dyDescent="0.3">
      <c r="A44" s="74"/>
      <c r="B44" s="29"/>
      <c r="C44" s="36" t="s">
        <v>298</v>
      </c>
      <c r="D44" s="31" t="s">
        <v>299</v>
      </c>
      <c r="E44" s="45" t="s">
        <v>21</v>
      </c>
      <c r="F44" s="38">
        <v>1</v>
      </c>
      <c r="G44" s="34">
        <f>A.P.U!I232</f>
        <v>236561</v>
      </c>
      <c r="H44" s="236">
        <f t="shared" si="0"/>
        <v>322361.67470000003</v>
      </c>
      <c r="I44" s="236">
        <f t="shared" si="1"/>
        <v>322361.67470000003</v>
      </c>
      <c r="J44" s="35">
        <f>F44*G44</f>
        <v>236561</v>
      </c>
      <c r="K44" s="7"/>
      <c r="L44" s="2"/>
    </row>
    <row r="45" spans="1:12" ht="36.75" customHeight="1" x14ac:dyDescent="0.3">
      <c r="A45" s="74"/>
      <c r="B45" s="29"/>
      <c r="C45" s="36" t="s">
        <v>300</v>
      </c>
      <c r="D45" s="31" t="s">
        <v>301</v>
      </c>
      <c r="E45" s="45" t="s">
        <v>18</v>
      </c>
      <c r="F45" s="38">
        <v>120</v>
      </c>
      <c r="G45" s="34">
        <f>A.P.U!I247</f>
        <v>20769</v>
      </c>
      <c r="H45" s="236">
        <f t="shared" si="0"/>
        <v>28301.916300000001</v>
      </c>
      <c r="I45" s="236">
        <f t="shared" si="1"/>
        <v>3396229.9560000002</v>
      </c>
      <c r="J45" s="35">
        <f>F45*G45</f>
        <v>2492280</v>
      </c>
      <c r="K45" s="7"/>
      <c r="L45" s="2"/>
    </row>
    <row r="46" spans="1:12" ht="24" customHeight="1" x14ac:dyDescent="0.3">
      <c r="A46" s="74"/>
      <c r="B46" s="29"/>
      <c r="C46" s="36" t="s">
        <v>302</v>
      </c>
      <c r="D46" s="31" t="s">
        <v>303</v>
      </c>
      <c r="E46" s="45" t="s">
        <v>21</v>
      </c>
      <c r="F46" s="38">
        <v>1</v>
      </c>
      <c r="G46" s="34">
        <f>A.P.U!I256</f>
        <v>60934</v>
      </c>
      <c r="H46" s="236">
        <f t="shared" si="0"/>
        <v>83034.761800000007</v>
      </c>
      <c r="I46" s="236">
        <f t="shared" si="1"/>
        <v>83034.761800000007</v>
      </c>
      <c r="J46" s="35">
        <f>F46*G46</f>
        <v>60934</v>
      </c>
      <c r="K46" s="7"/>
      <c r="L46" s="2"/>
    </row>
    <row r="47" spans="1:12" ht="21.75" customHeight="1" x14ac:dyDescent="0.3">
      <c r="A47" s="74"/>
      <c r="B47" s="29"/>
      <c r="C47" s="36" t="s">
        <v>304</v>
      </c>
      <c r="D47" s="31" t="s">
        <v>305</v>
      </c>
      <c r="E47" s="45" t="s">
        <v>21</v>
      </c>
      <c r="F47" s="38">
        <v>3</v>
      </c>
      <c r="G47" s="34">
        <f>A.P.U!I262</f>
        <v>250103</v>
      </c>
      <c r="H47" s="236">
        <f t="shared" si="0"/>
        <v>340815.35810000001</v>
      </c>
      <c r="I47" s="236">
        <f t="shared" si="1"/>
        <v>1022446.0743</v>
      </c>
      <c r="J47" s="35">
        <f>F47*G47</f>
        <v>750309</v>
      </c>
      <c r="K47" s="7"/>
      <c r="L47" s="2"/>
    </row>
    <row r="48" spans="1:12" ht="21.75" customHeight="1" thickBot="1" x14ac:dyDescent="0.35">
      <c r="A48" s="74"/>
      <c r="B48" s="47" t="s">
        <v>22</v>
      </c>
      <c r="C48" s="48"/>
      <c r="D48" s="49"/>
      <c r="E48" s="50"/>
      <c r="F48" s="42"/>
      <c r="G48" s="59"/>
      <c r="H48" s="236">
        <f t="shared" si="0"/>
        <v>0</v>
      </c>
      <c r="I48" s="236">
        <f>SUM(I31:I47)</f>
        <v>31646633.470599998</v>
      </c>
      <c r="J48" s="60">
        <f>SUM(J31:J47)</f>
        <v>22179400</v>
      </c>
      <c r="K48" s="7"/>
      <c r="L48" s="2"/>
    </row>
    <row r="49" spans="1:12" ht="21.75" customHeight="1" thickBot="1" x14ac:dyDescent="0.35">
      <c r="A49" s="74"/>
      <c r="B49" s="23"/>
      <c r="C49" s="24" t="s">
        <v>54</v>
      </c>
      <c r="D49" s="25" t="s">
        <v>55</v>
      </c>
      <c r="E49" s="26"/>
      <c r="F49" s="26"/>
      <c r="G49" s="27"/>
      <c r="H49" s="236">
        <f t="shared" si="0"/>
        <v>0</v>
      </c>
      <c r="I49" s="247"/>
      <c r="J49" s="28"/>
      <c r="K49" s="7"/>
      <c r="L49" s="2"/>
    </row>
    <row r="50" spans="1:12" ht="26.25" customHeight="1" x14ac:dyDescent="0.3">
      <c r="A50" s="74"/>
      <c r="B50" s="29"/>
      <c r="C50" s="36" t="s">
        <v>279</v>
      </c>
      <c r="D50" s="31" t="s">
        <v>306</v>
      </c>
      <c r="E50" s="45" t="s">
        <v>51</v>
      </c>
      <c r="F50" s="38">
        <v>120</v>
      </c>
      <c r="G50" s="34">
        <f>A.P.U!I270</f>
        <v>5138</v>
      </c>
      <c r="H50" s="236">
        <f t="shared" si="0"/>
        <v>7001.5526</v>
      </c>
      <c r="I50" s="236">
        <f t="shared" si="1"/>
        <v>840186.31200000003</v>
      </c>
      <c r="J50" s="35">
        <f>F50*G50</f>
        <v>616560</v>
      </c>
      <c r="K50" s="7"/>
      <c r="L50" s="2"/>
    </row>
    <row r="51" spans="1:12" ht="43.5" customHeight="1" x14ac:dyDescent="0.3">
      <c r="A51" s="74"/>
      <c r="B51" s="29">
        <v>17</v>
      </c>
      <c r="C51" s="36" t="s">
        <v>140</v>
      </c>
      <c r="D51" s="31" t="s">
        <v>56</v>
      </c>
      <c r="E51" s="45" t="s">
        <v>51</v>
      </c>
      <c r="F51" s="38">
        <v>120</v>
      </c>
      <c r="G51" s="34">
        <f>A.P.U!I274</f>
        <v>35061</v>
      </c>
      <c r="H51" s="236">
        <f t="shared" si="0"/>
        <v>47777.6247</v>
      </c>
      <c r="I51" s="236">
        <f t="shared" si="1"/>
        <v>5733314.9639999997</v>
      </c>
      <c r="J51" s="35">
        <f>F51*G51</f>
        <v>4207320</v>
      </c>
      <c r="K51" s="7"/>
      <c r="L51" s="2"/>
    </row>
    <row r="52" spans="1:12" ht="21.75" customHeight="1" thickBot="1" x14ac:dyDescent="0.35">
      <c r="A52" s="74"/>
      <c r="B52" s="39" t="s">
        <v>22</v>
      </c>
      <c r="C52" s="40"/>
      <c r="D52" s="41"/>
      <c r="E52" s="41"/>
      <c r="F52" s="42"/>
      <c r="G52" s="41"/>
      <c r="H52" s="236">
        <f t="shared" si="0"/>
        <v>0</v>
      </c>
      <c r="I52" s="236">
        <f>SUM(I50:I51)</f>
        <v>6573501.2759999996</v>
      </c>
      <c r="J52" s="43">
        <f>SUM(J50:J51)</f>
        <v>4823880</v>
      </c>
      <c r="K52" s="7"/>
      <c r="L52" s="2"/>
    </row>
    <row r="53" spans="1:12" ht="21.75" customHeight="1" thickBot="1" x14ac:dyDescent="0.35">
      <c r="A53" s="74"/>
      <c r="B53" s="54"/>
      <c r="C53" s="55" t="s">
        <v>57</v>
      </c>
      <c r="D53" s="56" t="s">
        <v>58</v>
      </c>
      <c r="E53" s="26"/>
      <c r="F53" s="57"/>
      <c r="G53" s="27"/>
      <c r="H53" s="236">
        <f t="shared" si="0"/>
        <v>0</v>
      </c>
      <c r="I53" s="247"/>
      <c r="J53" s="28"/>
      <c r="K53" s="7"/>
      <c r="L53" s="2"/>
    </row>
    <row r="54" spans="1:12" ht="36" customHeight="1" x14ac:dyDescent="0.3">
      <c r="A54" s="74"/>
      <c r="B54" s="29">
        <v>18</v>
      </c>
      <c r="C54" s="30" t="s">
        <v>59</v>
      </c>
      <c r="D54" s="31" t="s">
        <v>60</v>
      </c>
      <c r="E54" s="58" t="s">
        <v>18</v>
      </c>
      <c r="F54" s="46">
        <v>15</v>
      </c>
      <c r="G54" s="34">
        <f>A.P.U!I281</f>
        <v>29590</v>
      </c>
      <c r="H54" s="236">
        <f t="shared" si="0"/>
        <v>40322.292999999998</v>
      </c>
      <c r="I54" s="236">
        <f t="shared" si="1"/>
        <v>604834.39500000002</v>
      </c>
      <c r="J54" s="35">
        <f>F54*G54</f>
        <v>443850</v>
      </c>
      <c r="K54" s="7"/>
      <c r="L54" s="2"/>
    </row>
    <row r="55" spans="1:12" ht="54" customHeight="1" x14ac:dyDescent="0.3">
      <c r="A55" s="74"/>
      <c r="B55" s="29">
        <v>19</v>
      </c>
      <c r="C55" s="30" t="s">
        <v>143</v>
      </c>
      <c r="D55" s="31" t="s">
        <v>144</v>
      </c>
      <c r="E55" s="58" t="s">
        <v>18</v>
      </c>
      <c r="F55" s="46">
        <v>106</v>
      </c>
      <c r="G55" s="34">
        <f>A.P.U!I292</f>
        <v>110412</v>
      </c>
      <c r="H55" s="236">
        <f t="shared" si="0"/>
        <v>150458.43239999999</v>
      </c>
      <c r="I55" s="236">
        <f t="shared" si="1"/>
        <v>15948593.834399998</v>
      </c>
      <c r="J55" s="35">
        <f>F55*G55</f>
        <v>11703672</v>
      </c>
      <c r="K55" s="7"/>
      <c r="L55" s="2"/>
    </row>
    <row r="56" spans="1:12" ht="36" customHeight="1" x14ac:dyDescent="0.3">
      <c r="A56" s="74"/>
      <c r="B56" s="29">
        <v>20</v>
      </c>
      <c r="C56" s="30" t="s">
        <v>61</v>
      </c>
      <c r="D56" s="31" t="s">
        <v>62</v>
      </c>
      <c r="E56" s="58" t="s">
        <v>51</v>
      </c>
      <c r="F56" s="46">
        <v>130</v>
      </c>
      <c r="G56" s="34">
        <f>A.P.U!I307</f>
        <v>80014</v>
      </c>
      <c r="H56" s="236">
        <f t="shared" si="0"/>
        <v>109035.0778</v>
      </c>
      <c r="I56" s="236">
        <f t="shared" si="1"/>
        <v>14174560.114</v>
      </c>
      <c r="J56" s="35">
        <f>F56*G56</f>
        <v>10401820</v>
      </c>
      <c r="K56" s="7"/>
      <c r="L56" s="2"/>
    </row>
    <row r="57" spans="1:12" ht="69.75" customHeight="1" x14ac:dyDescent="0.3">
      <c r="A57" s="74"/>
      <c r="B57" s="29">
        <v>21</v>
      </c>
      <c r="C57" s="30" t="s">
        <v>63</v>
      </c>
      <c r="D57" s="31" t="s">
        <v>64</v>
      </c>
      <c r="E57" s="58" t="s">
        <v>51</v>
      </c>
      <c r="F57" s="46">
        <v>260</v>
      </c>
      <c r="G57" s="34">
        <f>A.P.U!I328</f>
        <v>174578</v>
      </c>
      <c r="H57" s="236">
        <f t="shared" si="0"/>
        <v>237897.4406</v>
      </c>
      <c r="I57" s="236">
        <f t="shared" si="1"/>
        <v>61853334.556000002</v>
      </c>
      <c r="J57" s="35">
        <f>F57*G57</f>
        <v>45390280</v>
      </c>
      <c r="K57" s="7"/>
      <c r="L57" s="2"/>
    </row>
    <row r="58" spans="1:12" ht="35.25" customHeight="1" x14ac:dyDescent="0.3">
      <c r="A58" s="74"/>
      <c r="B58" s="29">
        <v>22</v>
      </c>
      <c r="C58" s="30" t="s">
        <v>65</v>
      </c>
      <c r="D58" s="31" t="s">
        <v>66</v>
      </c>
      <c r="E58" s="58" t="s">
        <v>18</v>
      </c>
      <c r="F58" s="46">
        <v>43</v>
      </c>
      <c r="G58" s="34">
        <f>A.P.U!I318</f>
        <v>79506</v>
      </c>
      <c r="H58" s="236">
        <f t="shared" si="0"/>
        <v>108342.8262</v>
      </c>
      <c r="I58" s="236">
        <f t="shared" si="1"/>
        <v>4658741.5265999995</v>
      </c>
      <c r="J58" s="35">
        <f>F58*G58</f>
        <v>3418758</v>
      </c>
      <c r="K58" s="7"/>
      <c r="L58" s="2"/>
    </row>
    <row r="59" spans="1:12" ht="21.75" customHeight="1" thickBot="1" x14ac:dyDescent="0.35">
      <c r="A59" s="74"/>
      <c r="B59" s="47" t="s">
        <v>22</v>
      </c>
      <c r="C59" s="48"/>
      <c r="D59" s="49"/>
      <c r="E59" s="50"/>
      <c r="F59" s="42"/>
      <c r="G59" s="59"/>
      <c r="H59" s="236">
        <f t="shared" si="0"/>
        <v>0</v>
      </c>
      <c r="I59" s="236">
        <f>SUM(I54:I58)</f>
        <v>97240064.425999999</v>
      </c>
      <c r="J59" s="60">
        <f>SUM(J54:J58)</f>
        <v>71358380</v>
      </c>
      <c r="K59" s="7"/>
      <c r="L59" s="2"/>
    </row>
    <row r="60" spans="1:12" ht="21.75" customHeight="1" thickBot="1" x14ac:dyDescent="0.35">
      <c r="A60" s="74"/>
      <c r="B60" s="54"/>
      <c r="C60" s="55" t="s">
        <v>147</v>
      </c>
      <c r="D60" s="25" t="s">
        <v>272</v>
      </c>
      <c r="E60" s="26"/>
      <c r="F60" s="26"/>
      <c r="G60" s="27"/>
      <c r="H60" s="236">
        <f t="shared" si="0"/>
        <v>0</v>
      </c>
      <c r="I60" s="247"/>
      <c r="J60" s="28"/>
      <c r="K60" s="7"/>
      <c r="L60" s="2"/>
    </row>
    <row r="61" spans="1:12" ht="50.25" customHeight="1" x14ac:dyDescent="0.3">
      <c r="A61" s="74"/>
      <c r="B61" s="29">
        <v>41</v>
      </c>
      <c r="C61" s="30" t="s">
        <v>273</v>
      </c>
      <c r="D61" s="31" t="s">
        <v>274</v>
      </c>
      <c r="E61" s="58" t="s">
        <v>51</v>
      </c>
      <c r="F61" s="33">
        <v>10</v>
      </c>
      <c r="G61" s="34">
        <f>A.P.U!I339</f>
        <v>82946</v>
      </c>
      <c r="H61" s="236">
        <f t="shared" si="0"/>
        <v>113030.51420000001</v>
      </c>
      <c r="I61" s="236">
        <f t="shared" si="1"/>
        <v>1130305.142</v>
      </c>
      <c r="J61" s="35">
        <f>ROUND(G61*F61,0)</f>
        <v>829460</v>
      </c>
      <c r="K61" s="7"/>
      <c r="L61" s="2"/>
    </row>
    <row r="62" spans="1:12" ht="21.75" customHeight="1" thickBot="1" x14ac:dyDescent="0.35">
      <c r="A62" s="74"/>
      <c r="B62" s="39"/>
      <c r="C62" s="40"/>
      <c r="D62" s="41"/>
      <c r="E62" s="41"/>
      <c r="F62" s="42"/>
      <c r="G62" s="41"/>
      <c r="H62" s="236">
        <f t="shared" si="0"/>
        <v>0</v>
      </c>
      <c r="I62" s="236">
        <f>SUM(I61)</f>
        <v>1130305.142</v>
      </c>
      <c r="J62" s="43">
        <f>SUM(J61)</f>
        <v>829460</v>
      </c>
      <c r="K62" s="7"/>
      <c r="L62" s="2"/>
    </row>
    <row r="63" spans="1:12" ht="21.75" customHeight="1" thickBot="1" x14ac:dyDescent="0.35">
      <c r="A63" s="74"/>
      <c r="B63" s="54"/>
      <c r="C63" s="55" t="s">
        <v>67</v>
      </c>
      <c r="D63" s="56" t="s">
        <v>68</v>
      </c>
      <c r="E63" s="26"/>
      <c r="F63" s="57"/>
      <c r="G63" s="27"/>
      <c r="H63" s="236">
        <f t="shared" si="0"/>
        <v>0</v>
      </c>
      <c r="I63" s="247"/>
      <c r="J63" s="28"/>
      <c r="K63" s="7"/>
      <c r="L63" s="2"/>
    </row>
    <row r="64" spans="1:12" ht="99" customHeight="1" x14ac:dyDescent="0.3">
      <c r="A64" s="74"/>
      <c r="B64" s="29">
        <v>23</v>
      </c>
      <c r="C64" s="30" t="s">
        <v>69</v>
      </c>
      <c r="D64" s="31" t="s">
        <v>70</v>
      </c>
      <c r="E64" s="32" t="s">
        <v>51</v>
      </c>
      <c r="F64" s="46">
        <v>46</v>
      </c>
      <c r="G64" s="34">
        <f>A.P.U!I353</f>
        <v>404230</v>
      </c>
      <c r="H64" s="236">
        <f t="shared" si="0"/>
        <v>550844.22100000002</v>
      </c>
      <c r="I64" s="236">
        <f t="shared" si="1"/>
        <v>25338834.166000001</v>
      </c>
      <c r="J64" s="35">
        <f>F64*G64</f>
        <v>18594580</v>
      </c>
      <c r="K64" s="7"/>
      <c r="L64" s="2"/>
    </row>
    <row r="65" spans="1:12" ht="69.75" customHeight="1" x14ac:dyDescent="0.3">
      <c r="A65" s="74"/>
      <c r="B65" s="29">
        <v>24</v>
      </c>
      <c r="C65" s="30" t="s">
        <v>71</v>
      </c>
      <c r="D65" s="31" t="s">
        <v>72</v>
      </c>
      <c r="E65" s="32" t="s">
        <v>51</v>
      </c>
      <c r="F65" s="46">
        <v>6.8</v>
      </c>
      <c r="G65" s="34">
        <f>A.P.U!I356</f>
        <v>1285340</v>
      </c>
      <c r="H65" s="236">
        <f t="shared" si="0"/>
        <v>1751532.818</v>
      </c>
      <c r="I65" s="236">
        <f t="shared" si="1"/>
        <v>11910423.1624</v>
      </c>
      <c r="J65" s="35">
        <f>F65*G65</f>
        <v>8740312</v>
      </c>
      <c r="K65" s="7"/>
      <c r="L65" s="2"/>
    </row>
    <row r="66" spans="1:12" ht="50.25" customHeight="1" x14ac:dyDescent="0.3">
      <c r="A66" s="74"/>
      <c r="B66" s="29">
        <v>25</v>
      </c>
      <c r="C66" s="30" t="s">
        <v>73</v>
      </c>
      <c r="D66" s="31" t="s">
        <v>74</v>
      </c>
      <c r="E66" s="58" t="s">
        <v>51</v>
      </c>
      <c r="F66" s="46">
        <v>8</v>
      </c>
      <c r="G66" s="34">
        <f>A.P.U!I359</f>
        <v>1167976</v>
      </c>
      <c r="H66" s="236">
        <f t="shared" si="0"/>
        <v>1591600.8951999999</v>
      </c>
      <c r="I66" s="236">
        <f t="shared" si="1"/>
        <v>12732807.161599999</v>
      </c>
      <c r="J66" s="35">
        <f>F66*G66</f>
        <v>9343808</v>
      </c>
      <c r="K66" s="7"/>
      <c r="L66" s="2"/>
    </row>
    <row r="67" spans="1:12" ht="48.75" customHeight="1" x14ac:dyDescent="0.3">
      <c r="A67" s="74"/>
      <c r="B67" s="29">
        <v>26</v>
      </c>
      <c r="C67" s="30" t="s">
        <v>75</v>
      </c>
      <c r="D67" s="31" t="s">
        <v>76</v>
      </c>
      <c r="E67" s="32" t="s">
        <v>21</v>
      </c>
      <c r="F67" s="46">
        <v>4</v>
      </c>
      <c r="G67" s="34">
        <f>A.P.U!I362</f>
        <v>674964</v>
      </c>
      <c r="H67" s="236">
        <f t="shared" si="0"/>
        <v>919773.44279999996</v>
      </c>
      <c r="I67" s="236">
        <f t="shared" si="1"/>
        <v>3679093.7711999998</v>
      </c>
      <c r="J67" s="35">
        <f>F67*G67</f>
        <v>2699856</v>
      </c>
      <c r="K67" s="7"/>
      <c r="L67" s="2"/>
    </row>
    <row r="68" spans="1:12" ht="21.75" customHeight="1" thickBot="1" x14ac:dyDescent="0.35">
      <c r="A68" s="74"/>
      <c r="B68" s="39" t="s">
        <v>22</v>
      </c>
      <c r="C68" s="40"/>
      <c r="D68" s="41"/>
      <c r="E68" s="41"/>
      <c r="F68" s="41"/>
      <c r="G68" s="41"/>
      <c r="H68" s="236">
        <f t="shared" si="0"/>
        <v>0</v>
      </c>
      <c r="I68" s="236">
        <f>SUM(I64:I67)</f>
        <v>53661158.261200003</v>
      </c>
      <c r="J68" s="43">
        <f>SUM(J64:J67)</f>
        <v>39378556</v>
      </c>
      <c r="K68" s="7"/>
      <c r="L68" s="2"/>
    </row>
    <row r="69" spans="1:12" ht="21.75" customHeight="1" thickBot="1" x14ac:dyDescent="0.35">
      <c r="A69" s="74"/>
      <c r="B69" s="54"/>
      <c r="C69" s="55" t="s">
        <v>77</v>
      </c>
      <c r="D69" s="56" t="s">
        <v>78</v>
      </c>
      <c r="E69" s="26"/>
      <c r="F69" s="57"/>
      <c r="G69" s="27"/>
      <c r="H69" s="236">
        <f t="shared" si="0"/>
        <v>0</v>
      </c>
      <c r="I69" s="247"/>
      <c r="J69" s="28"/>
      <c r="K69" s="7"/>
      <c r="L69" s="2"/>
    </row>
    <row r="70" spans="1:12" ht="54" customHeight="1" x14ac:dyDescent="0.3">
      <c r="A70" s="74"/>
      <c r="B70" s="29">
        <v>27</v>
      </c>
      <c r="C70" s="30" t="s">
        <v>79</v>
      </c>
      <c r="D70" s="31" t="s">
        <v>80</v>
      </c>
      <c r="E70" s="32" t="s">
        <v>51</v>
      </c>
      <c r="F70" s="46">
        <v>670</v>
      </c>
      <c r="G70" s="34">
        <f>A.P.U!I365</f>
        <v>30043</v>
      </c>
      <c r="H70" s="236">
        <f t="shared" si="0"/>
        <v>40939.596100000002</v>
      </c>
      <c r="I70" s="236">
        <f t="shared" si="1"/>
        <v>27429529.387000002</v>
      </c>
      <c r="J70" s="35">
        <f>F70*G70</f>
        <v>20128810</v>
      </c>
      <c r="K70" s="7"/>
      <c r="L70" s="2"/>
    </row>
    <row r="71" spans="1:12" ht="35.25" customHeight="1" x14ac:dyDescent="0.3">
      <c r="A71" s="74"/>
      <c r="B71" s="29">
        <v>28</v>
      </c>
      <c r="C71" s="30" t="s">
        <v>81</v>
      </c>
      <c r="D71" s="31" t="s">
        <v>82</v>
      </c>
      <c r="E71" s="32" t="s">
        <v>51</v>
      </c>
      <c r="F71" s="46">
        <v>150</v>
      </c>
      <c r="G71" s="34">
        <f>A.P.U!I376</f>
        <v>39229</v>
      </c>
      <c r="H71" s="236">
        <f t="shared" si="0"/>
        <v>53457.3583</v>
      </c>
      <c r="I71" s="236">
        <f t="shared" si="1"/>
        <v>8018603.7450000001</v>
      </c>
      <c r="J71" s="35">
        <f t="shared" ref="J71:J77" si="3">F71*G71</f>
        <v>5884350</v>
      </c>
      <c r="K71" s="7"/>
      <c r="L71" s="2"/>
    </row>
    <row r="72" spans="1:12" ht="65.25" customHeight="1" x14ac:dyDescent="0.3">
      <c r="A72" s="74"/>
      <c r="B72" s="29">
        <v>29</v>
      </c>
      <c r="C72" s="30" t="s">
        <v>83</v>
      </c>
      <c r="D72" s="31" t="s">
        <v>84</v>
      </c>
      <c r="E72" s="58" t="s">
        <v>51</v>
      </c>
      <c r="F72" s="46">
        <v>65</v>
      </c>
      <c r="G72" s="34">
        <f>A.P.U!I384</f>
        <v>34590</v>
      </c>
      <c r="H72" s="236">
        <f t="shared" si="0"/>
        <v>47135.792999999998</v>
      </c>
      <c r="I72" s="236">
        <f t="shared" si="1"/>
        <v>3063826.5449999999</v>
      </c>
      <c r="J72" s="35">
        <f t="shared" si="3"/>
        <v>2248350</v>
      </c>
      <c r="K72" s="7"/>
      <c r="L72" s="2"/>
    </row>
    <row r="73" spans="1:12" ht="32.25" customHeight="1" x14ac:dyDescent="0.3">
      <c r="A73" s="74"/>
      <c r="B73" s="29">
        <v>30</v>
      </c>
      <c r="C73" s="30" t="s">
        <v>85</v>
      </c>
      <c r="D73" s="31" t="s">
        <v>86</v>
      </c>
      <c r="E73" s="32" t="s">
        <v>51</v>
      </c>
      <c r="F73" s="46">
        <v>38</v>
      </c>
      <c r="G73" s="34">
        <f>A.P.U!I395</f>
        <v>35146</v>
      </c>
      <c r="H73" s="236">
        <f t="shared" si="0"/>
        <v>47893.4542</v>
      </c>
      <c r="I73" s="236">
        <f t="shared" si="1"/>
        <v>1819951.2596</v>
      </c>
      <c r="J73" s="35">
        <f>F73*G73</f>
        <v>1335548</v>
      </c>
      <c r="K73" s="7"/>
      <c r="L73" s="2"/>
    </row>
    <row r="74" spans="1:12" ht="61.5" customHeight="1" x14ac:dyDescent="0.3">
      <c r="A74" s="74"/>
      <c r="B74" s="29">
        <v>31</v>
      </c>
      <c r="C74" s="30" t="s">
        <v>87</v>
      </c>
      <c r="D74" s="31" t="s">
        <v>88</v>
      </c>
      <c r="E74" s="58" t="s">
        <v>51</v>
      </c>
      <c r="F74" s="46">
        <v>214</v>
      </c>
      <c r="G74" s="34">
        <f>A.P.U!I403</f>
        <v>33592</v>
      </c>
      <c r="H74" s="236">
        <f t="shared" si="0"/>
        <v>45775.818400000004</v>
      </c>
      <c r="I74" s="236">
        <f t="shared" si="1"/>
        <v>9796025.1376000009</v>
      </c>
      <c r="J74" s="35">
        <f>F74*G74</f>
        <v>7188688</v>
      </c>
      <c r="K74" s="7"/>
      <c r="L74" s="2"/>
    </row>
    <row r="75" spans="1:12" ht="48" customHeight="1" x14ac:dyDescent="0.3">
      <c r="A75" s="74"/>
      <c r="B75" s="29"/>
      <c r="C75" s="30" t="s">
        <v>277</v>
      </c>
      <c r="D75" s="31" t="s">
        <v>278</v>
      </c>
      <c r="E75" s="58" t="s">
        <v>51</v>
      </c>
      <c r="F75" s="46">
        <v>330</v>
      </c>
      <c r="G75" s="34">
        <f>A.P.U!I412</f>
        <v>23379</v>
      </c>
      <c r="H75" s="236">
        <f t="shared" si="0"/>
        <v>31858.563300000002</v>
      </c>
      <c r="I75" s="236">
        <f t="shared" si="1"/>
        <v>10513325.889</v>
      </c>
      <c r="J75" s="35">
        <f>F75*G75</f>
        <v>7715070</v>
      </c>
      <c r="K75" s="7"/>
      <c r="L75" s="2"/>
    </row>
    <row r="76" spans="1:12" ht="59.25" customHeight="1" x14ac:dyDescent="0.3">
      <c r="A76" s="74"/>
      <c r="B76" s="29">
        <v>32</v>
      </c>
      <c r="C76" s="30" t="s">
        <v>89</v>
      </c>
      <c r="D76" s="31" t="s">
        <v>90</v>
      </c>
      <c r="E76" s="58" t="s">
        <v>51</v>
      </c>
      <c r="F76" s="46">
        <v>1300</v>
      </c>
      <c r="G76" s="34">
        <f>A.P.U!I422</f>
        <v>28651</v>
      </c>
      <c r="H76" s="236">
        <f t="shared" si="0"/>
        <v>39042.717700000001</v>
      </c>
      <c r="I76" s="236">
        <f t="shared" si="1"/>
        <v>50755533.009999998</v>
      </c>
      <c r="J76" s="35">
        <f t="shared" si="3"/>
        <v>37246300</v>
      </c>
      <c r="K76" s="7"/>
      <c r="L76" s="2"/>
    </row>
    <row r="77" spans="1:12" ht="42" customHeight="1" x14ac:dyDescent="0.3">
      <c r="A77" s="74"/>
      <c r="B77" s="29"/>
      <c r="C77" s="30" t="s">
        <v>280</v>
      </c>
      <c r="D77" s="31" t="s">
        <v>281</v>
      </c>
      <c r="E77" s="58" t="s">
        <v>51</v>
      </c>
      <c r="F77" s="46">
        <v>60</v>
      </c>
      <c r="G77" s="34">
        <f>A.P.U!I431</f>
        <v>31858</v>
      </c>
      <c r="H77" s="236">
        <f t="shared" si="0"/>
        <v>43412.8966</v>
      </c>
      <c r="I77" s="236">
        <f t="shared" si="1"/>
        <v>2604773.7960000001</v>
      </c>
      <c r="J77" s="35">
        <f t="shared" si="3"/>
        <v>1911480</v>
      </c>
      <c r="K77" s="7"/>
      <c r="L77" s="2"/>
    </row>
    <row r="78" spans="1:12" ht="21.75" customHeight="1" thickBot="1" x14ac:dyDescent="0.35">
      <c r="A78" s="74"/>
      <c r="B78" s="47" t="s">
        <v>22</v>
      </c>
      <c r="C78" s="48"/>
      <c r="D78" s="49"/>
      <c r="E78" s="50"/>
      <c r="F78" s="42"/>
      <c r="G78" s="59"/>
      <c r="H78" s="236">
        <f t="shared" si="0"/>
        <v>0</v>
      </c>
      <c r="I78" s="236">
        <f>SUM(I70:I77)</f>
        <v>114001568.7692</v>
      </c>
      <c r="J78" s="60">
        <f>SUM(J70:J77)</f>
        <v>83658596</v>
      </c>
      <c r="K78" s="7"/>
      <c r="L78" s="2"/>
    </row>
    <row r="79" spans="1:12" ht="21.75" customHeight="1" thickBot="1" x14ac:dyDescent="0.35">
      <c r="A79" s="74"/>
      <c r="B79" s="23"/>
      <c r="C79" s="24" t="s">
        <v>91</v>
      </c>
      <c r="D79" s="25" t="s">
        <v>92</v>
      </c>
      <c r="E79" s="26"/>
      <c r="F79" s="26"/>
      <c r="G79" s="27"/>
      <c r="H79" s="236">
        <f t="shared" ref="H79:H101" si="4">G79*1.3627</f>
        <v>0</v>
      </c>
      <c r="I79" s="247"/>
      <c r="J79" s="28"/>
      <c r="K79" s="7"/>
      <c r="L79" s="2"/>
    </row>
    <row r="80" spans="1:12" ht="23.25" customHeight="1" x14ac:dyDescent="0.3">
      <c r="A80" s="74"/>
      <c r="B80" s="29">
        <v>33</v>
      </c>
      <c r="C80" s="30" t="s">
        <v>93</v>
      </c>
      <c r="D80" s="31" t="s">
        <v>94</v>
      </c>
      <c r="E80" s="58" t="s">
        <v>51</v>
      </c>
      <c r="F80" s="33">
        <v>420</v>
      </c>
      <c r="G80" s="34">
        <f>A.P.U!I439</f>
        <v>4643</v>
      </c>
      <c r="H80" s="236">
        <f t="shared" si="4"/>
        <v>6327.0160999999998</v>
      </c>
      <c r="I80" s="236">
        <f t="shared" ref="I80:I101" si="5">F80*H80</f>
        <v>2657346.7620000001</v>
      </c>
      <c r="J80" s="35">
        <f>ROUND(G80*F80,0)</f>
        <v>1950060</v>
      </c>
      <c r="K80" s="7"/>
      <c r="L80" s="2"/>
    </row>
    <row r="81" spans="1:12" ht="20.25" customHeight="1" thickBot="1" x14ac:dyDescent="0.35">
      <c r="A81" s="74"/>
      <c r="B81" s="39" t="s">
        <v>22</v>
      </c>
      <c r="C81" s="61"/>
      <c r="D81" s="62"/>
      <c r="E81" s="63"/>
      <c r="F81" s="64"/>
      <c r="G81" s="65"/>
      <c r="H81" s="236">
        <f t="shared" si="4"/>
        <v>0</v>
      </c>
      <c r="I81" s="236">
        <f>SUM(I80)</f>
        <v>2657346.7620000001</v>
      </c>
      <c r="J81" s="43">
        <f>SUM(J80)</f>
        <v>1950060</v>
      </c>
      <c r="K81" s="7"/>
      <c r="L81" s="2"/>
    </row>
    <row r="82" spans="1:12" ht="23.25" customHeight="1" thickBot="1" x14ac:dyDescent="0.35">
      <c r="A82" s="74"/>
      <c r="B82" s="23"/>
      <c r="C82" s="24" t="s">
        <v>95</v>
      </c>
      <c r="D82" s="25" t="s">
        <v>96</v>
      </c>
      <c r="E82" s="26"/>
      <c r="F82" s="26"/>
      <c r="G82" s="27"/>
      <c r="H82" s="236">
        <f t="shared" si="4"/>
        <v>0</v>
      </c>
      <c r="I82" s="247"/>
      <c r="J82" s="28"/>
      <c r="K82" s="7"/>
      <c r="L82" s="2"/>
    </row>
    <row r="83" spans="1:12" ht="22.5" customHeight="1" x14ac:dyDescent="0.3">
      <c r="A83" s="74"/>
      <c r="B83" s="29">
        <v>34</v>
      </c>
      <c r="C83" s="30" t="s">
        <v>97</v>
      </c>
      <c r="D83" s="31" t="s">
        <v>98</v>
      </c>
      <c r="E83" s="58" t="s">
        <v>21</v>
      </c>
      <c r="F83" s="33">
        <v>10</v>
      </c>
      <c r="G83" s="34">
        <f>A.P.U!I443</f>
        <v>77572</v>
      </c>
      <c r="H83" s="236">
        <f t="shared" si="4"/>
        <v>105707.36440000001</v>
      </c>
      <c r="I83" s="236">
        <f t="shared" si="5"/>
        <v>1057073.6440000001</v>
      </c>
      <c r="J83" s="35">
        <f t="shared" ref="J83:J89" si="6">ROUND(G83*F83,0)</f>
        <v>775720</v>
      </c>
      <c r="K83" s="7"/>
      <c r="L83" s="2"/>
    </row>
    <row r="84" spans="1:12" ht="22.5" customHeight="1" x14ac:dyDescent="0.3">
      <c r="A84" s="74"/>
      <c r="B84" s="29">
        <v>35</v>
      </c>
      <c r="C84" s="30" t="s">
        <v>99</v>
      </c>
      <c r="D84" s="31" t="s">
        <v>100</v>
      </c>
      <c r="E84" s="58" t="s">
        <v>51</v>
      </c>
      <c r="F84" s="33">
        <v>390</v>
      </c>
      <c r="G84" s="34">
        <f>A.P.U!I448</f>
        <v>19569</v>
      </c>
      <c r="H84" s="236">
        <f t="shared" si="4"/>
        <v>26666.676299999999</v>
      </c>
      <c r="I84" s="236">
        <f t="shared" si="5"/>
        <v>10400003.756999999</v>
      </c>
      <c r="J84" s="35">
        <f t="shared" si="6"/>
        <v>7631910</v>
      </c>
      <c r="K84" s="7"/>
      <c r="L84" s="2"/>
    </row>
    <row r="85" spans="1:12" ht="18.75" customHeight="1" x14ac:dyDescent="0.3">
      <c r="A85" s="74"/>
      <c r="B85" s="29">
        <v>36</v>
      </c>
      <c r="C85" s="30" t="s">
        <v>101</v>
      </c>
      <c r="D85" s="31" t="s">
        <v>102</v>
      </c>
      <c r="E85" s="58" t="s">
        <v>51</v>
      </c>
      <c r="F85" s="33">
        <v>330</v>
      </c>
      <c r="G85" s="34">
        <f>A.P.U!I455</f>
        <v>19220</v>
      </c>
      <c r="H85" s="236">
        <f t="shared" si="4"/>
        <v>26191.094000000001</v>
      </c>
      <c r="I85" s="236">
        <f t="shared" si="5"/>
        <v>8643061.0199999996</v>
      </c>
      <c r="J85" s="35">
        <f t="shared" si="6"/>
        <v>6342600</v>
      </c>
      <c r="K85" s="7"/>
      <c r="L85" s="2"/>
    </row>
    <row r="86" spans="1:12" ht="18.75" customHeight="1" x14ac:dyDescent="0.3">
      <c r="A86" s="74"/>
      <c r="B86" s="29">
        <v>37</v>
      </c>
      <c r="C86" s="30" t="s">
        <v>103</v>
      </c>
      <c r="D86" s="31" t="s">
        <v>104</v>
      </c>
      <c r="E86" s="58" t="s">
        <v>51</v>
      </c>
      <c r="F86" s="33">
        <v>1.1499999999999999</v>
      </c>
      <c r="G86" s="34">
        <f>A.P.U!I462</f>
        <v>16594</v>
      </c>
      <c r="H86" s="236">
        <f t="shared" si="4"/>
        <v>22612.643800000002</v>
      </c>
      <c r="I86" s="236">
        <f t="shared" si="5"/>
        <v>26004.540369999999</v>
      </c>
      <c r="J86" s="35">
        <f t="shared" si="6"/>
        <v>19083</v>
      </c>
      <c r="K86" s="7"/>
      <c r="L86" s="2"/>
    </row>
    <row r="87" spans="1:12" ht="18.75" customHeight="1" x14ac:dyDescent="0.3">
      <c r="A87" s="74"/>
      <c r="B87" s="29">
        <v>38</v>
      </c>
      <c r="C87" s="30" t="s">
        <v>105</v>
      </c>
      <c r="D87" s="31" t="s">
        <v>106</v>
      </c>
      <c r="E87" s="58" t="s">
        <v>21</v>
      </c>
      <c r="F87" s="33">
        <v>7</v>
      </c>
      <c r="G87" s="34">
        <f>A.P.U!I466</f>
        <v>56393</v>
      </c>
      <c r="H87" s="236">
        <f t="shared" si="4"/>
        <v>76846.741099999999</v>
      </c>
      <c r="I87" s="236">
        <f t="shared" si="5"/>
        <v>537927.18770000001</v>
      </c>
      <c r="J87" s="35">
        <f t="shared" si="6"/>
        <v>394751</v>
      </c>
      <c r="K87" s="7"/>
      <c r="L87" s="2"/>
    </row>
    <row r="88" spans="1:12" ht="20.25" customHeight="1" x14ac:dyDescent="0.3">
      <c r="A88" s="74"/>
      <c r="B88" s="29">
        <v>39</v>
      </c>
      <c r="C88" s="30" t="s">
        <v>107</v>
      </c>
      <c r="D88" s="31" t="s">
        <v>108</v>
      </c>
      <c r="E88" s="58" t="s">
        <v>18</v>
      </c>
      <c r="F88" s="33">
        <v>130</v>
      </c>
      <c r="G88" s="34">
        <f>A.P.U!I472</f>
        <v>7244</v>
      </c>
      <c r="H88" s="236">
        <f t="shared" si="4"/>
        <v>9871.3988000000008</v>
      </c>
      <c r="I88" s="236">
        <f t="shared" si="5"/>
        <v>1283281.844</v>
      </c>
      <c r="J88" s="35">
        <f t="shared" si="6"/>
        <v>941720</v>
      </c>
      <c r="K88" s="7"/>
      <c r="L88" s="2"/>
    </row>
    <row r="89" spans="1:12" ht="20.25" customHeight="1" x14ac:dyDescent="0.3">
      <c r="A89" s="74"/>
      <c r="B89" s="29">
        <v>40</v>
      </c>
      <c r="C89" s="30" t="s">
        <v>109</v>
      </c>
      <c r="D89" s="31" t="s">
        <v>110</v>
      </c>
      <c r="E89" s="58" t="s">
        <v>18</v>
      </c>
      <c r="F89" s="33">
        <v>105</v>
      </c>
      <c r="G89" s="34">
        <f>A.P.U!I484</f>
        <v>20418</v>
      </c>
      <c r="H89" s="236">
        <f t="shared" si="4"/>
        <v>27823.6086</v>
      </c>
      <c r="I89" s="236">
        <f t="shared" si="5"/>
        <v>2921478.9029999999</v>
      </c>
      <c r="J89" s="35">
        <f t="shared" si="6"/>
        <v>2143890</v>
      </c>
      <c r="K89" s="7"/>
      <c r="L89" s="2"/>
    </row>
    <row r="90" spans="1:12" ht="22.5" customHeight="1" thickBot="1" x14ac:dyDescent="0.35">
      <c r="A90" s="74"/>
      <c r="B90" s="39" t="s">
        <v>22</v>
      </c>
      <c r="C90" s="61"/>
      <c r="D90" s="62"/>
      <c r="E90" s="63"/>
      <c r="F90" s="64"/>
      <c r="G90" s="65"/>
      <c r="H90" s="236">
        <f t="shared" si="4"/>
        <v>0</v>
      </c>
      <c r="I90" s="236">
        <f>SUM(I83:I89)</f>
        <v>24868830.896069996</v>
      </c>
      <c r="J90" s="43">
        <f>SUM(J83:J89)</f>
        <v>18249674</v>
      </c>
      <c r="K90" s="202"/>
      <c r="L90" s="2"/>
    </row>
    <row r="91" spans="1:12" ht="22.5" customHeight="1" thickBot="1" x14ac:dyDescent="0.35">
      <c r="A91" s="74"/>
      <c r="B91" s="39"/>
      <c r="C91" s="24" t="s">
        <v>111</v>
      </c>
      <c r="D91" s="25" t="s">
        <v>112</v>
      </c>
      <c r="E91" s="26"/>
      <c r="F91" s="26"/>
      <c r="G91" s="27"/>
      <c r="H91" s="236">
        <f t="shared" si="4"/>
        <v>0</v>
      </c>
      <c r="I91" s="247"/>
      <c r="J91" s="28"/>
      <c r="K91" s="7"/>
      <c r="L91" s="2"/>
    </row>
    <row r="92" spans="1:12" ht="25.5" customHeight="1" x14ac:dyDescent="0.3">
      <c r="A92" s="74"/>
      <c r="B92" s="29">
        <v>41</v>
      </c>
      <c r="C92" s="30" t="s">
        <v>113</v>
      </c>
      <c r="D92" s="31" t="s">
        <v>114</v>
      </c>
      <c r="E92" s="58" t="s">
        <v>18</v>
      </c>
      <c r="F92" s="33">
        <v>3</v>
      </c>
      <c r="G92" s="34">
        <f>A.P.U!I487</f>
        <v>50819</v>
      </c>
      <c r="H92" s="236">
        <f t="shared" si="4"/>
        <v>69251.051300000006</v>
      </c>
      <c r="I92" s="236">
        <f t="shared" si="5"/>
        <v>207753.15390000003</v>
      </c>
      <c r="J92" s="35">
        <f>ROUND(G92*F92,0)</f>
        <v>152457</v>
      </c>
      <c r="K92" s="7"/>
      <c r="L92" s="2"/>
    </row>
    <row r="93" spans="1:12" ht="22.5" customHeight="1" thickBot="1" x14ac:dyDescent="0.35">
      <c r="A93" s="74"/>
      <c r="B93" s="39"/>
      <c r="C93" s="40"/>
      <c r="D93" s="41"/>
      <c r="E93" s="41"/>
      <c r="F93" s="42"/>
      <c r="G93" s="41"/>
      <c r="H93" s="236">
        <f t="shared" si="4"/>
        <v>0</v>
      </c>
      <c r="I93" s="236">
        <f>SUM(I92)</f>
        <v>207753.15390000003</v>
      </c>
      <c r="J93" s="43">
        <f>SUM(J92)</f>
        <v>152457</v>
      </c>
      <c r="K93" s="7"/>
      <c r="L93" s="2"/>
    </row>
    <row r="94" spans="1:12" ht="23.25" customHeight="1" thickBot="1" x14ac:dyDescent="0.35">
      <c r="A94" s="74"/>
      <c r="B94" s="23"/>
      <c r="C94" s="24" t="s">
        <v>115</v>
      </c>
      <c r="D94" s="25" t="s">
        <v>116</v>
      </c>
      <c r="E94" s="26"/>
      <c r="F94" s="26"/>
      <c r="G94" s="27"/>
      <c r="H94" s="236">
        <f t="shared" si="4"/>
        <v>0</v>
      </c>
      <c r="I94" s="247"/>
      <c r="J94" s="28"/>
      <c r="K94" s="7"/>
      <c r="L94" s="2"/>
    </row>
    <row r="95" spans="1:12" ht="30" customHeight="1" x14ac:dyDescent="0.3">
      <c r="A95" s="74"/>
      <c r="B95" s="29"/>
      <c r="C95" s="30" t="s">
        <v>275</v>
      </c>
      <c r="D95" s="31" t="s">
        <v>276</v>
      </c>
      <c r="E95" s="58" t="s">
        <v>51</v>
      </c>
      <c r="F95" s="46">
        <v>30</v>
      </c>
      <c r="G95" s="34">
        <f>A.P.U!I491</f>
        <v>179026</v>
      </c>
      <c r="H95" s="236">
        <f t="shared" si="4"/>
        <v>243958.73019999999</v>
      </c>
      <c r="I95" s="236">
        <f t="shared" si="5"/>
        <v>7318761.9059999995</v>
      </c>
      <c r="J95" s="35">
        <f t="shared" ref="J95:J101" si="7">F95*G95</f>
        <v>5370780</v>
      </c>
      <c r="K95" s="7"/>
      <c r="L95" s="2"/>
    </row>
    <row r="96" spans="1:12" ht="33.75" customHeight="1" x14ac:dyDescent="0.3">
      <c r="A96" s="74"/>
      <c r="B96" s="29"/>
      <c r="C96" s="30" t="s">
        <v>268</v>
      </c>
      <c r="D96" s="31" t="s">
        <v>269</v>
      </c>
      <c r="E96" s="58" t="s">
        <v>51</v>
      </c>
      <c r="F96" s="46">
        <v>30</v>
      </c>
      <c r="G96" s="34">
        <f>A.P.U!I506</f>
        <v>33490</v>
      </c>
      <c r="H96" s="236">
        <f t="shared" si="4"/>
        <v>45636.823000000004</v>
      </c>
      <c r="I96" s="236">
        <f t="shared" si="5"/>
        <v>1369104.6900000002</v>
      </c>
      <c r="J96" s="35">
        <f t="shared" si="7"/>
        <v>1004700</v>
      </c>
      <c r="K96" s="7"/>
      <c r="L96" s="2"/>
    </row>
    <row r="97" spans="1:18" ht="43.5" customHeight="1" x14ac:dyDescent="0.3">
      <c r="A97" s="74"/>
      <c r="B97" s="29">
        <v>42</v>
      </c>
      <c r="C97" s="30" t="s">
        <v>117</v>
      </c>
      <c r="D97" s="31" t="s">
        <v>118</v>
      </c>
      <c r="E97" s="58" t="s">
        <v>21</v>
      </c>
      <c r="F97" s="46">
        <v>1</v>
      </c>
      <c r="G97" s="34">
        <f>A.P.U!I514</f>
        <v>408648</v>
      </c>
      <c r="H97" s="236">
        <f t="shared" si="4"/>
        <v>556864.62959999999</v>
      </c>
      <c r="I97" s="236">
        <f t="shared" si="5"/>
        <v>556864.62959999999</v>
      </c>
      <c r="J97" s="35">
        <f t="shared" si="7"/>
        <v>408648</v>
      </c>
      <c r="K97" s="7"/>
      <c r="L97" s="2"/>
    </row>
    <row r="98" spans="1:18" ht="23.25" customHeight="1" x14ac:dyDescent="0.3">
      <c r="A98" s="74"/>
      <c r="B98" s="29"/>
      <c r="C98" s="30" t="s">
        <v>270</v>
      </c>
      <c r="D98" s="31" t="s">
        <v>271</v>
      </c>
      <c r="E98" s="58" t="s">
        <v>51</v>
      </c>
      <c r="F98" s="46">
        <v>70</v>
      </c>
      <c r="G98" s="34">
        <f>A.P.U!I522</f>
        <v>13286</v>
      </c>
      <c r="H98" s="236">
        <f t="shared" si="4"/>
        <v>18104.832200000001</v>
      </c>
      <c r="I98" s="236">
        <f t="shared" si="5"/>
        <v>1267338.254</v>
      </c>
      <c r="J98" s="35">
        <f t="shared" si="7"/>
        <v>930020</v>
      </c>
      <c r="K98" s="7"/>
      <c r="L98" s="2"/>
    </row>
    <row r="99" spans="1:18" ht="37.5" customHeight="1" x14ac:dyDescent="0.3">
      <c r="A99" s="74"/>
      <c r="B99" s="29">
        <v>43</v>
      </c>
      <c r="C99" s="30" t="s">
        <v>119</v>
      </c>
      <c r="D99" s="31" t="s">
        <v>120</v>
      </c>
      <c r="E99" s="58" t="s">
        <v>18</v>
      </c>
      <c r="F99" s="46">
        <v>8.6</v>
      </c>
      <c r="G99" s="34">
        <f>A.P.U!I527</f>
        <v>656243</v>
      </c>
      <c r="H99" s="236">
        <f t="shared" si="4"/>
        <v>894262.33609999996</v>
      </c>
      <c r="I99" s="236">
        <f t="shared" si="5"/>
        <v>7690656.0904599996</v>
      </c>
      <c r="J99" s="35">
        <f t="shared" si="7"/>
        <v>5643689.7999999998</v>
      </c>
      <c r="K99" s="7"/>
      <c r="L99" s="2"/>
    </row>
    <row r="100" spans="1:18" ht="37.5" customHeight="1" x14ac:dyDescent="0.3">
      <c r="A100" s="74"/>
      <c r="B100" s="29">
        <v>44</v>
      </c>
      <c r="C100" s="30" t="s">
        <v>121</v>
      </c>
      <c r="D100" s="31" t="s">
        <v>122</v>
      </c>
      <c r="E100" s="58" t="s">
        <v>21</v>
      </c>
      <c r="F100" s="46">
        <v>4</v>
      </c>
      <c r="G100" s="34">
        <f>A.P.U!I532</f>
        <v>714859</v>
      </c>
      <c r="H100" s="236">
        <f t="shared" si="4"/>
        <v>974138.35930000001</v>
      </c>
      <c r="I100" s="236">
        <f t="shared" si="5"/>
        <v>3896553.4372</v>
      </c>
      <c r="J100" s="35">
        <f t="shared" si="7"/>
        <v>2859436</v>
      </c>
      <c r="K100" s="7"/>
      <c r="L100" s="2"/>
    </row>
    <row r="101" spans="1:18" ht="46.5" customHeight="1" x14ac:dyDescent="0.3">
      <c r="A101" s="74"/>
      <c r="B101" s="29">
        <v>45</v>
      </c>
      <c r="C101" s="30" t="s">
        <v>123</v>
      </c>
      <c r="D101" s="31" t="s">
        <v>124</v>
      </c>
      <c r="E101" s="58" t="s">
        <v>51</v>
      </c>
      <c r="F101" s="46">
        <v>54</v>
      </c>
      <c r="G101" s="34">
        <f>A.P.U!I540</f>
        <v>115422</v>
      </c>
      <c r="H101" s="236">
        <f t="shared" si="4"/>
        <v>157285.5594</v>
      </c>
      <c r="I101" s="236">
        <f t="shared" si="5"/>
        <v>8493420.2075999994</v>
      </c>
      <c r="J101" s="35">
        <f t="shared" si="7"/>
        <v>6232788</v>
      </c>
      <c r="K101" s="7"/>
      <c r="L101" s="2"/>
    </row>
    <row r="102" spans="1:18" ht="22.5" customHeight="1" thickBot="1" x14ac:dyDescent="0.35">
      <c r="A102" s="74"/>
      <c r="B102" s="39" t="s">
        <v>22</v>
      </c>
      <c r="C102" s="61"/>
      <c r="D102" s="62"/>
      <c r="E102" s="63"/>
      <c r="F102" s="64"/>
      <c r="G102" s="65"/>
      <c r="H102" s="237"/>
      <c r="I102" s="101">
        <f>SUM(I95:I101)</f>
        <v>30592699.21486</v>
      </c>
      <c r="J102" s="43">
        <f>SUM(J95:J101)</f>
        <v>22450061.800000001</v>
      </c>
      <c r="K102" s="7"/>
      <c r="L102" s="2"/>
      <c r="N102" s="1">
        <v>292347866</v>
      </c>
    </row>
    <row r="103" spans="1:18" ht="17.25" thickBot="1" x14ac:dyDescent="0.35">
      <c r="A103" s="74"/>
      <c r="B103" s="75"/>
      <c r="C103" s="75"/>
      <c r="D103" s="14"/>
      <c r="E103" s="75"/>
      <c r="F103" s="76"/>
      <c r="G103" s="14"/>
      <c r="H103" s="14"/>
      <c r="I103" s="245"/>
      <c r="J103" s="15"/>
      <c r="K103" s="16"/>
    </row>
    <row r="104" spans="1:18" ht="21.75" customHeight="1" thickBot="1" x14ac:dyDescent="0.35">
      <c r="A104" s="77"/>
      <c r="B104" s="285" t="s">
        <v>733</v>
      </c>
      <c r="C104" s="286"/>
      <c r="D104" s="286"/>
      <c r="E104" s="286"/>
      <c r="F104" s="286"/>
      <c r="G104" s="286"/>
      <c r="H104" s="286"/>
      <c r="I104" s="286"/>
      <c r="J104" s="287"/>
      <c r="K104" s="16"/>
    </row>
    <row r="105" spans="1:18" x14ac:dyDescent="0.3">
      <c r="A105" s="77"/>
      <c r="B105" s="288" t="s">
        <v>7</v>
      </c>
      <c r="C105" s="290" t="s">
        <v>8</v>
      </c>
      <c r="D105" s="292" t="s">
        <v>9</v>
      </c>
      <c r="E105" s="294" t="s">
        <v>10</v>
      </c>
      <c r="F105" s="296" t="s">
        <v>11</v>
      </c>
      <c r="G105" s="298" t="s">
        <v>12</v>
      </c>
      <c r="H105" s="238"/>
      <c r="I105" s="249"/>
      <c r="J105" s="316" t="s">
        <v>13</v>
      </c>
      <c r="K105" s="16"/>
    </row>
    <row r="106" spans="1:18" ht="17.25" thickBot="1" x14ac:dyDescent="0.35">
      <c r="A106" s="77"/>
      <c r="B106" s="289"/>
      <c r="C106" s="291"/>
      <c r="D106" s="293"/>
      <c r="E106" s="295"/>
      <c r="F106" s="297"/>
      <c r="G106" s="299"/>
      <c r="H106" s="239"/>
      <c r="I106" s="250"/>
      <c r="J106" s="317"/>
      <c r="K106" s="16"/>
    </row>
    <row r="107" spans="1:18" ht="17.25" thickBot="1" x14ac:dyDescent="0.35">
      <c r="A107" s="77"/>
      <c r="B107" s="54"/>
      <c r="C107" s="24" t="s">
        <v>126</v>
      </c>
      <c r="D107" s="78" t="s">
        <v>127</v>
      </c>
      <c r="E107" s="26"/>
      <c r="F107" s="57"/>
      <c r="G107" s="27"/>
      <c r="H107" s="27"/>
      <c r="I107" s="247"/>
      <c r="J107" s="28"/>
      <c r="K107" s="16"/>
    </row>
    <row r="108" spans="1:18" ht="31.5" x14ac:dyDescent="0.3">
      <c r="A108" s="77"/>
      <c r="B108" s="79">
        <v>1</v>
      </c>
      <c r="C108" s="80" t="s">
        <v>128</v>
      </c>
      <c r="D108" s="81" t="s">
        <v>129</v>
      </c>
      <c r="E108" s="82" t="s">
        <v>36</v>
      </c>
      <c r="F108" s="83">
        <v>553</v>
      </c>
      <c r="G108" s="84">
        <f>A.P.U!I543</f>
        <v>8886</v>
      </c>
      <c r="H108" s="236">
        <f>G108*1.3627</f>
        <v>12108.9522</v>
      </c>
      <c r="I108" s="236">
        <f>F108*H108</f>
        <v>6696250.5665999996</v>
      </c>
      <c r="J108" s="35">
        <f>F108*G108</f>
        <v>4913958</v>
      </c>
      <c r="K108" s="16"/>
      <c r="N108" s="85"/>
    </row>
    <row r="109" spans="1:18" ht="18.75" thickBot="1" x14ac:dyDescent="0.35">
      <c r="A109" s="77"/>
      <c r="B109" s="86" t="s">
        <v>22</v>
      </c>
      <c r="C109" s="87"/>
      <c r="D109" s="41"/>
      <c r="E109" s="88"/>
      <c r="F109" s="89"/>
      <c r="G109" s="41"/>
      <c r="H109" s="236">
        <f t="shared" ref="H109:H172" si="8">G109*1.3627</f>
        <v>0</v>
      </c>
      <c r="I109" s="236">
        <f>SUM(I108)</f>
        <v>6696250.5665999996</v>
      </c>
      <c r="J109" s="43">
        <f>SUM(J108)</f>
        <v>4913958</v>
      </c>
      <c r="K109" s="16"/>
    </row>
    <row r="110" spans="1:18" ht="17.25" thickBot="1" x14ac:dyDescent="0.35">
      <c r="A110" s="77"/>
      <c r="B110" s="54"/>
      <c r="C110" s="24" t="s">
        <v>14</v>
      </c>
      <c r="D110" s="25" t="s">
        <v>15</v>
      </c>
      <c r="E110" s="26"/>
      <c r="F110" s="90"/>
      <c r="G110" s="27"/>
      <c r="H110" s="236">
        <f t="shared" si="8"/>
        <v>0</v>
      </c>
      <c r="I110" s="247"/>
      <c r="J110" s="28"/>
      <c r="K110" s="16"/>
    </row>
    <row r="111" spans="1:18" ht="22.5" customHeight="1" x14ac:dyDescent="0.3">
      <c r="A111" s="77"/>
      <c r="B111" s="29">
        <v>2</v>
      </c>
      <c r="C111" s="30" t="s">
        <v>16</v>
      </c>
      <c r="D111" s="31" t="s">
        <v>17</v>
      </c>
      <c r="E111" s="32" t="s">
        <v>18</v>
      </c>
      <c r="F111" s="33">
        <v>100</v>
      </c>
      <c r="G111" s="34">
        <f>A.P.U!I1</f>
        <v>15699</v>
      </c>
      <c r="H111" s="236">
        <f t="shared" si="8"/>
        <v>21393.027300000002</v>
      </c>
      <c r="I111" s="236">
        <f t="shared" ref="I111:I172" si="9">F111*H111</f>
        <v>2139302.73</v>
      </c>
      <c r="J111" s="35">
        <f>ROUND(G111*F111,0)</f>
        <v>1569900</v>
      </c>
      <c r="K111" s="16"/>
    </row>
    <row r="112" spans="1:18" ht="31.5" x14ac:dyDescent="0.3">
      <c r="A112" s="77"/>
      <c r="B112" s="29">
        <v>3</v>
      </c>
      <c r="C112" s="36" t="s">
        <v>19</v>
      </c>
      <c r="D112" s="31" t="s">
        <v>20</v>
      </c>
      <c r="E112" s="37" t="s">
        <v>21</v>
      </c>
      <c r="F112" s="46">
        <v>4</v>
      </c>
      <c r="G112" s="34">
        <f>A.P.U!I8</f>
        <v>257265</v>
      </c>
      <c r="H112" s="236">
        <f t="shared" si="8"/>
        <v>350575.01549999998</v>
      </c>
      <c r="I112" s="236">
        <f t="shared" si="9"/>
        <v>1402300.0619999999</v>
      </c>
      <c r="J112" s="34">
        <f>ROUND(G112*F112,0)</f>
        <v>1029060</v>
      </c>
      <c r="K112" s="16"/>
      <c r="R112" s="254"/>
    </row>
    <row r="113" spans="1:14" ht="18.75" thickBot="1" x14ac:dyDescent="0.35">
      <c r="A113" s="77"/>
      <c r="B113" s="86" t="s">
        <v>22</v>
      </c>
      <c r="C113" s="87"/>
      <c r="D113" s="41"/>
      <c r="E113" s="88"/>
      <c r="F113" s="89"/>
      <c r="G113" s="41"/>
      <c r="H113" s="236">
        <f t="shared" si="8"/>
        <v>0</v>
      </c>
      <c r="I113" s="236">
        <f>SUM(I111:I112)</f>
        <v>3541602.7919999999</v>
      </c>
      <c r="J113" s="43">
        <f>SUM(J111:J112)</f>
        <v>2598960</v>
      </c>
      <c r="K113" s="16"/>
    </row>
    <row r="114" spans="1:14" ht="17.25" thickBot="1" x14ac:dyDescent="0.35">
      <c r="A114" s="77"/>
      <c r="B114" s="23"/>
      <c r="C114" s="24" t="s">
        <v>23</v>
      </c>
      <c r="D114" s="25" t="s">
        <v>24</v>
      </c>
      <c r="E114" s="26"/>
      <c r="F114" s="26"/>
      <c r="G114" s="27"/>
      <c r="H114" s="236">
        <f t="shared" si="8"/>
        <v>0</v>
      </c>
      <c r="I114" s="247"/>
      <c r="J114" s="28"/>
      <c r="K114" s="16"/>
    </row>
    <row r="115" spans="1:14" ht="31.5" x14ac:dyDescent="0.3">
      <c r="A115" s="77"/>
      <c r="B115" s="29">
        <v>4</v>
      </c>
      <c r="C115" s="36" t="s">
        <v>25</v>
      </c>
      <c r="D115" s="31" t="s">
        <v>26</v>
      </c>
      <c r="E115" s="45" t="s">
        <v>27</v>
      </c>
      <c r="F115" s="38">
        <v>20</v>
      </c>
      <c r="G115" s="34">
        <f>A.P.U!I17</f>
        <v>44658</v>
      </c>
      <c r="H115" s="236">
        <f t="shared" si="8"/>
        <v>60855.456599999998</v>
      </c>
      <c r="I115" s="236">
        <f t="shared" si="9"/>
        <v>1217109.132</v>
      </c>
      <c r="J115" s="34">
        <f>ROUND(G115*F115,0)</f>
        <v>893160</v>
      </c>
      <c r="K115" s="16"/>
    </row>
    <row r="116" spans="1:14" ht="18.75" thickBot="1" x14ac:dyDescent="0.35">
      <c r="A116" s="77"/>
      <c r="B116" s="39" t="s">
        <v>22</v>
      </c>
      <c r="C116" s="40"/>
      <c r="D116" s="41"/>
      <c r="E116" s="41"/>
      <c r="F116" s="42"/>
      <c r="G116" s="41"/>
      <c r="H116" s="236">
        <f t="shared" si="8"/>
        <v>0</v>
      </c>
      <c r="I116" s="236">
        <f>SUM(I115)</f>
        <v>1217109.132</v>
      </c>
      <c r="J116" s="43">
        <f>SUM(J115)</f>
        <v>893160</v>
      </c>
      <c r="K116" s="16"/>
    </row>
    <row r="117" spans="1:14" ht="17.25" thickBot="1" x14ac:dyDescent="0.35">
      <c r="A117" s="77"/>
      <c r="B117" s="54"/>
      <c r="C117" s="24" t="s">
        <v>28</v>
      </c>
      <c r="D117" s="78" t="s">
        <v>29</v>
      </c>
      <c r="E117" s="26"/>
      <c r="F117" s="57"/>
      <c r="G117" s="27"/>
      <c r="H117" s="236">
        <f t="shared" si="8"/>
        <v>0</v>
      </c>
      <c r="I117" s="247"/>
      <c r="J117" s="28"/>
      <c r="K117" s="16"/>
    </row>
    <row r="118" spans="1:14" ht="31.5" x14ac:dyDescent="0.3">
      <c r="A118" s="77"/>
      <c r="B118" s="79">
        <v>5</v>
      </c>
      <c r="C118" s="80" t="s">
        <v>30</v>
      </c>
      <c r="D118" s="81" t="s">
        <v>31</v>
      </c>
      <c r="E118" s="82" t="s">
        <v>18</v>
      </c>
      <c r="F118" s="83">
        <v>30</v>
      </c>
      <c r="G118" s="84">
        <f>A.P.U!I23</f>
        <v>42672</v>
      </c>
      <c r="H118" s="236">
        <f t="shared" si="8"/>
        <v>58149.134400000003</v>
      </c>
      <c r="I118" s="236">
        <f t="shared" si="9"/>
        <v>1744474.0320000001</v>
      </c>
      <c r="J118" s="35">
        <f>F118*G118</f>
        <v>1280160</v>
      </c>
      <c r="K118" s="16"/>
    </row>
    <row r="119" spans="1:14" ht="34.5" customHeight="1" x14ac:dyDescent="0.3">
      <c r="A119" s="77"/>
      <c r="B119" s="79">
        <v>6</v>
      </c>
      <c r="C119" s="80" t="s">
        <v>130</v>
      </c>
      <c r="D119" s="81" t="s">
        <v>131</v>
      </c>
      <c r="E119" s="82" t="s">
        <v>21</v>
      </c>
      <c r="F119" s="83">
        <v>4</v>
      </c>
      <c r="G119" s="84">
        <f>A.P.U!I550</f>
        <v>117022</v>
      </c>
      <c r="H119" s="236">
        <f t="shared" si="8"/>
        <v>159465.87940000001</v>
      </c>
      <c r="I119" s="236">
        <f t="shared" si="9"/>
        <v>637863.51760000002</v>
      </c>
      <c r="J119" s="35">
        <f>F119*G119</f>
        <v>468088</v>
      </c>
      <c r="K119" s="16"/>
    </row>
    <row r="120" spans="1:14" ht="18.75" thickBot="1" x14ac:dyDescent="0.35">
      <c r="A120" s="77"/>
      <c r="B120" s="86" t="s">
        <v>22</v>
      </c>
      <c r="C120" s="87"/>
      <c r="D120" s="41"/>
      <c r="E120" s="88"/>
      <c r="F120" s="89"/>
      <c r="G120" s="41"/>
      <c r="H120" s="236">
        <f t="shared" si="8"/>
        <v>0</v>
      </c>
      <c r="I120" s="236">
        <f>SUM(I118:I119)</f>
        <v>2382337.5496</v>
      </c>
      <c r="J120" s="43">
        <f>SUM(J118:J119)</f>
        <v>1748248</v>
      </c>
      <c r="K120" s="16"/>
    </row>
    <row r="121" spans="1:14" ht="17.25" thickBot="1" x14ac:dyDescent="0.35">
      <c r="A121" s="77"/>
      <c r="B121" s="54"/>
      <c r="C121" s="24" t="s">
        <v>32</v>
      </c>
      <c r="D121" s="78" t="s">
        <v>33</v>
      </c>
      <c r="E121" s="26"/>
      <c r="F121" s="57"/>
      <c r="G121" s="27"/>
      <c r="H121" s="236">
        <f t="shared" si="8"/>
        <v>0</v>
      </c>
      <c r="I121" s="247"/>
      <c r="J121" s="28"/>
      <c r="K121" s="16"/>
    </row>
    <row r="122" spans="1:14" ht="31.5" x14ac:dyDescent="0.3">
      <c r="A122" s="77"/>
      <c r="B122" s="79">
        <v>7</v>
      </c>
      <c r="C122" s="80" t="s">
        <v>132</v>
      </c>
      <c r="D122" s="81" t="s">
        <v>133</v>
      </c>
      <c r="E122" s="82" t="s">
        <v>51</v>
      </c>
      <c r="F122" s="83">
        <v>380</v>
      </c>
      <c r="G122" s="84">
        <f>A.P.U!I561</f>
        <v>89651</v>
      </c>
      <c r="H122" s="236">
        <f t="shared" si="8"/>
        <v>122167.41770000001</v>
      </c>
      <c r="I122" s="236">
        <f t="shared" si="9"/>
        <v>46423618.726000004</v>
      </c>
      <c r="J122" s="35">
        <f>F122*G122</f>
        <v>34067380</v>
      </c>
      <c r="K122" s="16"/>
      <c r="N122" s="85"/>
    </row>
    <row r="123" spans="1:14" ht="31.5" x14ac:dyDescent="0.3">
      <c r="A123" s="77"/>
      <c r="B123" s="79">
        <v>8</v>
      </c>
      <c r="C123" s="80" t="s">
        <v>34</v>
      </c>
      <c r="D123" s="81" t="s">
        <v>35</v>
      </c>
      <c r="E123" s="82" t="s">
        <v>36</v>
      </c>
      <c r="F123" s="83">
        <v>90</v>
      </c>
      <c r="G123" s="84">
        <f>A.P.U!I35</f>
        <v>23495</v>
      </c>
      <c r="H123" s="236">
        <f t="shared" si="8"/>
        <v>32016.636500000001</v>
      </c>
      <c r="I123" s="236">
        <f t="shared" si="9"/>
        <v>2881497.2850000001</v>
      </c>
      <c r="J123" s="35">
        <f>F123*G123</f>
        <v>2114550</v>
      </c>
      <c r="K123" s="16"/>
      <c r="N123" s="91"/>
    </row>
    <row r="124" spans="1:14" ht="18.75" thickBot="1" x14ac:dyDescent="0.35">
      <c r="A124" s="77"/>
      <c r="B124" s="86" t="s">
        <v>22</v>
      </c>
      <c r="C124" s="87"/>
      <c r="D124" s="41"/>
      <c r="E124" s="88"/>
      <c r="F124" s="89"/>
      <c r="G124" s="41"/>
      <c r="H124" s="236">
        <f t="shared" si="8"/>
        <v>0</v>
      </c>
      <c r="I124" s="236">
        <f>SUM(I122:I123)</f>
        <v>49305116.011000007</v>
      </c>
      <c r="J124" s="43">
        <f>SUM(J122:J123)</f>
        <v>36181930</v>
      </c>
      <c r="K124" s="16"/>
    </row>
    <row r="125" spans="1:14" ht="17.25" thickBot="1" x14ac:dyDescent="0.35">
      <c r="A125" s="77"/>
      <c r="B125" s="54"/>
      <c r="C125" s="24" t="s">
        <v>37</v>
      </c>
      <c r="D125" s="78" t="s">
        <v>38</v>
      </c>
      <c r="E125" s="26"/>
      <c r="F125" s="57"/>
      <c r="G125" s="27"/>
      <c r="H125" s="236">
        <f t="shared" si="8"/>
        <v>0</v>
      </c>
      <c r="I125" s="247"/>
      <c r="J125" s="28"/>
      <c r="K125" s="16"/>
    </row>
    <row r="126" spans="1:14" ht="31.5" x14ac:dyDescent="0.3">
      <c r="A126" s="77"/>
      <c r="B126" s="79">
        <v>9</v>
      </c>
      <c r="C126" s="80" t="s">
        <v>134</v>
      </c>
      <c r="D126" s="81" t="s">
        <v>135</v>
      </c>
      <c r="E126" s="82" t="s">
        <v>21</v>
      </c>
      <c r="F126" s="83">
        <v>4</v>
      </c>
      <c r="G126" s="84">
        <f>A.P.U!I572</f>
        <v>71130</v>
      </c>
      <c r="H126" s="236">
        <f t="shared" si="8"/>
        <v>96928.850999999995</v>
      </c>
      <c r="I126" s="236">
        <f t="shared" si="9"/>
        <v>387715.40399999998</v>
      </c>
      <c r="J126" s="35">
        <f>F126*G126</f>
        <v>284520</v>
      </c>
      <c r="K126" s="16"/>
    </row>
    <row r="127" spans="1:14" ht="34.5" customHeight="1" x14ac:dyDescent="0.3">
      <c r="A127" s="77"/>
      <c r="B127" s="79">
        <v>10</v>
      </c>
      <c r="C127" s="80" t="s">
        <v>136</v>
      </c>
      <c r="D127" s="81" t="s">
        <v>137</v>
      </c>
      <c r="E127" s="82" t="s">
        <v>21</v>
      </c>
      <c r="F127" s="83">
        <v>1</v>
      </c>
      <c r="G127" s="84">
        <f>A.P.U!I583</f>
        <v>62690</v>
      </c>
      <c r="H127" s="236">
        <f t="shared" si="8"/>
        <v>85427.663</v>
      </c>
      <c r="I127" s="236">
        <f t="shared" si="9"/>
        <v>85427.663</v>
      </c>
      <c r="J127" s="35">
        <f>F127*G127</f>
        <v>62690</v>
      </c>
      <c r="K127" s="16"/>
    </row>
    <row r="128" spans="1:14" ht="18.75" thickBot="1" x14ac:dyDescent="0.35">
      <c r="A128" s="77"/>
      <c r="B128" s="86" t="s">
        <v>22</v>
      </c>
      <c r="C128" s="87"/>
      <c r="D128" s="41"/>
      <c r="E128" s="88"/>
      <c r="F128" s="89"/>
      <c r="G128" s="41"/>
      <c r="H128" s="236">
        <f t="shared" si="8"/>
        <v>0</v>
      </c>
      <c r="I128" s="236">
        <f>SUM(I126:I127)</f>
        <v>473143.06699999998</v>
      </c>
      <c r="J128" s="43">
        <f>SUM(J126:J127)</f>
        <v>347210</v>
      </c>
      <c r="K128" s="16"/>
    </row>
    <row r="129" spans="1:14" ht="17.25" thickBot="1" x14ac:dyDescent="0.35">
      <c r="A129" s="77"/>
      <c r="B129" s="54"/>
      <c r="C129" s="24" t="s">
        <v>54</v>
      </c>
      <c r="D129" s="25" t="s">
        <v>138</v>
      </c>
      <c r="E129" s="26"/>
      <c r="F129" s="90"/>
      <c r="G129" s="27"/>
      <c r="H129" s="236">
        <f t="shared" si="8"/>
        <v>0</v>
      </c>
      <c r="I129" s="247"/>
      <c r="J129" s="28"/>
      <c r="K129" s="16"/>
    </row>
    <row r="130" spans="1:14" ht="49.5" customHeight="1" x14ac:dyDescent="0.3">
      <c r="A130" s="77"/>
      <c r="B130" s="79">
        <v>11</v>
      </c>
      <c r="C130" s="80" t="s">
        <v>619</v>
      </c>
      <c r="D130" s="81" t="s">
        <v>139</v>
      </c>
      <c r="E130" s="82" t="s">
        <v>51</v>
      </c>
      <c r="F130" s="83">
        <v>26</v>
      </c>
      <c r="G130" s="84">
        <f>A.P.U!I594</f>
        <v>42375</v>
      </c>
      <c r="H130" s="236">
        <f t="shared" si="8"/>
        <v>57744.412499999999</v>
      </c>
      <c r="I130" s="236">
        <f t="shared" si="9"/>
        <v>1501354.7249999999</v>
      </c>
      <c r="J130" s="35">
        <f>F130*G130</f>
        <v>1101750</v>
      </c>
      <c r="K130" s="16"/>
    </row>
    <row r="131" spans="1:14" ht="51.75" customHeight="1" x14ac:dyDescent="0.3">
      <c r="A131" s="77"/>
      <c r="B131" s="79">
        <v>12</v>
      </c>
      <c r="C131" s="80" t="s">
        <v>140</v>
      </c>
      <c r="D131" s="81" t="s">
        <v>56</v>
      </c>
      <c r="E131" s="82" t="s">
        <v>51</v>
      </c>
      <c r="F131" s="83">
        <v>50</v>
      </c>
      <c r="G131" s="84">
        <f>A.P.U!I274</f>
        <v>35061</v>
      </c>
      <c r="H131" s="236">
        <f t="shared" si="8"/>
        <v>47777.6247</v>
      </c>
      <c r="I131" s="236">
        <f t="shared" si="9"/>
        <v>2388881.2349999999</v>
      </c>
      <c r="J131" s="35">
        <f>F131*G131</f>
        <v>1753050</v>
      </c>
      <c r="K131" s="16"/>
    </row>
    <row r="132" spans="1:14" ht="18.75" thickBot="1" x14ac:dyDescent="0.35">
      <c r="A132" s="77"/>
      <c r="B132" s="86" t="s">
        <v>22</v>
      </c>
      <c r="C132" s="87"/>
      <c r="D132" s="41"/>
      <c r="E132" s="88"/>
      <c r="F132" s="89"/>
      <c r="G132" s="41"/>
      <c r="H132" s="236">
        <f t="shared" si="8"/>
        <v>0</v>
      </c>
      <c r="I132" s="236">
        <f>SUM(I130:I131)</f>
        <v>3890235.96</v>
      </c>
      <c r="J132" s="43">
        <f>SUM(J130:J131)</f>
        <v>2854800</v>
      </c>
      <c r="K132" s="16"/>
    </row>
    <row r="133" spans="1:14" ht="17.25" thickBot="1" x14ac:dyDescent="0.35">
      <c r="A133" s="77"/>
      <c r="B133" s="54"/>
      <c r="C133" s="24" t="s">
        <v>57</v>
      </c>
      <c r="D133" s="92" t="s">
        <v>58</v>
      </c>
      <c r="E133" s="26"/>
      <c r="F133" s="57"/>
      <c r="G133" s="27"/>
      <c r="H133" s="236">
        <f t="shared" si="8"/>
        <v>0</v>
      </c>
      <c r="I133" s="247"/>
      <c r="J133" s="28"/>
      <c r="K133" s="16"/>
    </row>
    <row r="134" spans="1:14" ht="31.5" x14ac:dyDescent="0.3">
      <c r="A134" s="77"/>
      <c r="B134" s="79">
        <v>13</v>
      </c>
      <c r="C134" s="80" t="s">
        <v>141</v>
      </c>
      <c r="D134" s="81" t="s">
        <v>142</v>
      </c>
      <c r="E134" s="82" t="s">
        <v>18</v>
      </c>
      <c r="F134" s="83">
        <v>22</v>
      </c>
      <c r="G134" s="84">
        <f>A.P.U!I601</f>
        <v>35970</v>
      </c>
      <c r="H134" s="236">
        <f t="shared" si="8"/>
        <v>49016.319000000003</v>
      </c>
      <c r="I134" s="236">
        <f t="shared" si="9"/>
        <v>1078359.0180000002</v>
      </c>
      <c r="J134" s="35">
        <f>F134*G134</f>
        <v>791340</v>
      </c>
      <c r="K134" s="16"/>
    </row>
    <row r="135" spans="1:14" ht="47.25" x14ac:dyDescent="0.3">
      <c r="A135" s="77"/>
      <c r="B135" s="79">
        <v>14</v>
      </c>
      <c r="C135" s="80" t="s">
        <v>143</v>
      </c>
      <c r="D135" s="81" t="s">
        <v>144</v>
      </c>
      <c r="E135" s="82" t="s">
        <v>18</v>
      </c>
      <c r="F135" s="83">
        <v>30</v>
      </c>
      <c r="G135" s="84">
        <f>A.P.U!I292</f>
        <v>110412</v>
      </c>
      <c r="H135" s="236">
        <f t="shared" si="8"/>
        <v>150458.43239999999</v>
      </c>
      <c r="I135" s="236">
        <f t="shared" si="9"/>
        <v>4513752.9720000001</v>
      </c>
      <c r="J135" s="35">
        <f>F135*G135</f>
        <v>3312360</v>
      </c>
      <c r="K135" s="16"/>
    </row>
    <row r="136" spans="1:14" ht="20.25" customHeight="1" x14ac:dyDescent="0.3">
      <c r="A136" s="77"/>
      <c r="B136" s="79">
        <v>15</v>
      </c>
      <c r="C136" s="80" t="s">
        <v>145</v>
      </c>
      <c r="D136" s="81" t="s">
        <v>146</v>
      </c>
      <c r="E136" s="82" t="s">
        <v>51</v>
      </c>
      <c r="F136" s="83">
        <v>300</v>
      </c>
      <c r="G136" s="84">
        <f>A.P.U!I612</f>
        <v>12095</v>
      </c>
      <c r="H136" s="236">
        <f t="shared" si="8"/>
        <v>16481.856500000002</v>
      </c>
      <c r="I136" s="236">
        <f t="shared" si="9"/>
        <v>4944556.95</v>
      </c>
      <c r="J136" s="35">
        <f>F136*G136</f>
        <v>3628500</v>
      </c>
      <c r="K136" s="16"/>
    </row>
    <row r="137" spans="1:14" ht="31.5" x14ac:dyDescent="0.3">
      <c r="A137" s="77"/>
      <c r="B137" s="79">
        <v>16</v>
      </c>
      <c r="C137" s="80" t="s">
        <v>61</v>
      </c>
      <c r="D137" s="81" t="s">
        <v>62</v>
      </c>
      <c r="E137" s="82" t="s">
        <v>51</v>
      </c>
      <c r="F137" s="83">
        <v>24</v>
      </c>
      <c r="G137" s="84">
        <f>A.P.U!I307</f>
        <v>80014</v>
      </c>
      <c r="H137" s="236">
        <f t="shared" si="8"/>
        <v>109035.0778</v>
      </c>
      <c r="I137" s="236">
        <f t="shared" si="9"/>
        <v>2616841.8672000002</v>
      </c>
      <c r="J137" s="35">
        <f>F137*G137</f>
        <v>1920336</v>
      </c>
      <c r="K137" s="16"/>
    </row>
    <row r="138" spans="1:14" ht="18.75" thickBot="1" x14ac:dyDescent="0.35">
      <c r="A138" s="77"/>
      <c r="B138" s="86" t="s">
        <v>22</v>
      </c>
      <c r="C138" s="87"/>
      <c r="D138" s="41"/>
      <c r="E138" s="88"/>
      <c r="F138" s="89"/>
      <c r="G138" s="41"/>
      <c r="H138" s="236">
        <f t="shared" si="8"/>
        <v>0</v>
      </c>
      <c r="I138" s="236">
        <f>SUM(I134:I137)</f>
        <v>13153510.807200002</v>
      </c>
      <c r="J138" s="43">
        <f>SUM(J134:J137)</f>
        <v>9652536</v>
      </c>
      <c r="K138" s="16"/>
    </row>
    <row r="139" spans="1:14" ht="17.25" thickBot="1" x14ac:dyDescent="0.35">
      <c r="A139" s="77"/>
      <c r="B139" s="54"/>
      <c r="C139" s="24" t="s">
        <v>147</v>
      </c>
      <c r="D139" s="25" t="s">
        <v>148</v>
      </c>
      <c r="E139" s="26"/>
      <c r="F139" s="90"/>
      <c r="G139" s="27"/>
      <c r="H139" s="236">
        <f t="shared" si="8"/>
        <v>0</v>
      </c>
      <c r="I139" s="247"/>
      <c r="J139" s="28"/>
      <c r="K139" s="16"/>
    </row>
    <row r="140" spans="1:14" ht="63" x14ac:dyDescent="0.3">
      <c r="A140" s="77"/>
      <c r="B140" s="29">
        <v>17</v>
      </c>
      <c r="C140" s="30" t="s">
        <v>149</v>
      </c>
      <c r="D140" s="31" t="s">
        <v>150</v>
      </c>
      <c r="E140" s="32" t="s">
        <v>51</v>
      </c>
      <c r="F140" s="46">
        <v>560</v>
      </c>
      <c r="G140" s="34">
        <f>A.P.U!I620</f>
        <v>73525</v>
      </c>
      <c r="H140" s="236">
        <f t="shared" si="8"/>
        <v>100192.5175</v>
      </c>
      <c r="I140" s="236">
        <f t="shared" si="9"/>
        <v>56107809.800000004</v>
      </c>
      <c r="J140" s="35">
        <f>F140*G140</f>
        <v>41174000</v>
      </c>
      <c r="K140" s="16"/>
    </row>
    <row r="141" spans="1:14" ht="18.75" thickBot="1" x14ac:dyDescent="0.35">
      <c r="A141" s="77"/>
      <c r="B141" s="86" t="s">
        <v>22</v>
      </c>
      <c r="C141" s="87"/>
      <c r="D141" s="41"/>
      <c r="E141" s="88"/>
      <c r="F141" s="89"/>
      <c r="G141" s="41"/>
      <c r="H141" s="236">
        <f t="shared" si="8"/>
        <v>0</v>
      </c>
      <c r="I141" s="236">
        <f>SUM(I140)</f>
        <v>56107809.800000004</v>
      </c>
      <c r="J141" s="43">
        <f>SUM(J140:J140)</f>
        <v>41174000</v>
      </c>
      <c r="K141" s="16"/>
    </row>
    <row r="142" spans="1:14" ht="17.25" thickBot="1" x14ac:dyDescent="0.35">
      <c r="A142" s="77"/>
      <c r="B142" s="54"/>
      <c r="C142" s="24" t="s">
        <v>151</v>
      </c>
      <c r="D142" s="25" t="s">
        <v>152</v>
      </c>
      <c r="E142" s="26"/>
      <c r="F142" s="90"/>
      <c r="G142" s="27"/>
      <c r="H142" s="236">
        <f t="shared" si="8"/>
        <v>0</v>
      </c>
      <c r="I142" s="247"/>
      <c r="J142" s="28"/>
      <c r="K142" s="16"/>
    </row>
    <row r="143" spans="1:14" ht="47.25" x14ac:dyDescent="0.3">
      <c r="A143" s="77"/>
      <c r="B143" s="29">
        <v>18</v>
      </c>
      <c r="C143" s="30" t="s">
        <v>153</v>
      </c>
      <c r="D143" s="31" t="s">
        <v>154</v>
      </c>
      <c r="E143" s="32" t="s">
        <v>51</v>
      </c>
      <c r="F143" s="46">
        <v>260</v>
      </c>
      <c r="G143" s="34">
        <f>A.P.U!I633</f>
        <v>191037</v>
      </c>
      <c r="H143" s="236">
        <f t="shared" si="8"/>
        <v>260326.11989999999</v>
      </c>
      <c r="I143" s="236">
        <f t="shared" si="9"/>
        <v>67684791.173999995</v>
      </c>
      <c r="J143" s="35">
        <f>F143*G143</f>
        <v>49669620</v>
      </c>
      <c r="K143" s="16"/>
      <c r="M143" s="93"/>
      <c r="N143" s="91"/>
    </row>
    <row r="144" spans="1:14" ht="47.25" x14ac:dyDescent="0.3">
      <c r="A144" s="77"/>
      <c r="B144" s="29">
        <v>19</v>
      </c>
      <c r="C144" s="30" t="s">
        <v>155</v>
      </c>
      <c r="D144" s="31" t="s">
        <v>156</v>
      </c>
      <c r="E144" s="32" t="s">
        <v>18</v>
      </c>
      <c r="F144" s="46">
        <v>220</v>
      </c>
      <c r="G144" s="34">
        <f>A.P.U!I650</f>
        <v>38951</v>
      </c>
      <c r="H144" s="236">
        <f t="shared" si="8"/>
        <v>53078.527699999999</v>
      </c>
      <c r="I144" s="236">
        <f t="shared" si="9"/>
        <v>11677276.094000001</v>
      </c>
      <c r="J144" s="35">
        <f>F144*G144</f>
        <v>8569220</v>
      </c>
      <c r="K144" s="16"/>
    </row>
    <row r="145" spans="1:11" ht="18.75" thickBot="1" x14ac:dyDescent="0.35">
      <c r="A145" s="77"/>
      <c r="B145" s="86" t="s">
        <v>22</v>
      </c>
      <c r="C145" s="87"/>
      <c r="D145" s="41"/>
      <c r="E145" s="88"/>
      <c r="F145" s="89"/>
      <c r="G145" s="41"/>
      <c r="H145" s="236">
        <f t="shared" si="8"/>
        <v>0</v>
      </c>
      <c r="I145" s="236">
        <f>SUM(I143:I144)</f>
        <v>79362067.267999992</v>
      </c>
      <c r="J145" s="43">
        <f>SUM(J143:J144)</f>
        <v>58238840</v>
      </c>
      <c r="K145" s="16"/>
    </row>
    <row r="146" spans="1:11" ht="17.25" thickBot="1" x14ac:dyDescent="0.35">
      <c r="A146" s="77"/>
      <c r="B146" s="54"/>
      <c r="C146" s="24" t="s">
        <v>157</v>
      </c>
      <c r="D146" s="25" t="s">
        <v>158</v>
      </c>
      <c r="E146" s="26"/>
      <c r="F146" s="90"/>
      <c r="G146" s="27"/>
      <c r="H146" s="236">
        <f t="shared" si="8"/>
        <v>0</v>
      </c>
      <c r="I146" s="247"/>
      <c r="J146" s="28"/>
      <c r="K146" s="16"/>
    </row>
    <row r="147" spans="1:11" ht="53.25" customHeight="1" x14ac:dyDescent="0.3">
      <c r="A147" s="77"/>
      <c r="B147" s="29">
        <v>20</v>
      </c>
      <c r="C147" s="30" t="s">
        <v>159</v>
      </c>
      <c r="D147" s="31" t="s">
        <v>160</v>
      </c>
      <c r="E147" s="32" t="s">
        <v>51</v>
      </c>
      <c r="F147" s="46">
        <v>10</v>
      </c>
      <c r="G147" s="34">
        <f>A.P.U!I660</f>
        <v>87368</v>
      </c>
      <c r="H147" s="236">
        <f t="shared" si="8"/>
        <v>119056.37360000001</v>
      </c>
      <c r="I147" s="236">
        <f t="shared" si="9"/>
        <v>1190563.736</v>
      </c>
      <c r="J147" s="35">
        <f>F147*G147</f>
        <v>873680</v>
      </c>
      <c r="K147" s="16"/>
    </row>
    <row r="148" spans="1:11" ht="18.75" thickBot="1" x14ac:dyDescent="0.35">
      <c r="A148" s="77"/>
      <c r="B148" s="86" t="s">
        <v>22</v>
      </c>
      <c r="C148" s="87"/>
      <c r="D148" s="41"/>
      <c r="E148" s="88"/>
      <c r="F148" s="89"/>
      <c r="G148" s="41"/>
      <c r="H148" s="236">
        <f t="shared" si="8"/>
        <v>0</v>
      </c>
      <c r="I148" s="236">
        <f>SUM(I147)</f>
        <v>1190563.736</v>
      </c>
      <c r="J148" s="43">
        <f>SUM(J147)</f>
        <v>873680</v>
      </c>
      <c r="K148" s="16"/>
    </row>
    <row r="149" spans="1:11" ht="17.25" thickBot="1" x14ac:dyDescent="0.35">
      <c r="A149" s="77"/>
      <c r="B149" s="54"/>
      <c r="C149" s="24" t="s">
        <v>161</v>
      </c>
      <c r="D149" s="25" t="s">
        <v>162</v>
      </c>
      <c r="E149" s="26"/>
      <c r="F149" s="90"/>
      <c r="G149" s="27"/>
      <c r="H149" s="236">
        <f t="shared" si="8"/>
        <v>0</v>
      </c>
      <c r="I149" s="247"/>
      <c r="J149" s="27"/>
      <c r="K149" s="16"/>
    </row>
    <row r="150" spans="1:11" ht="63" x14ac:dyDescent="0.3">
      <c r="A150" s="77"/>
      <c r="B150" s="29">
        <v>21</v>
      </c>
      <c r="C150" s="30" t="s">
        <v>163</v>
      </c>
      <c r="D150" s="31" t="s">
        <v>164</v>
      </c>
      <c r="E150" s="32" t="s">
        <v>21</v>
      </c>
      <c r="F150" s="46">
        <v>3</v>
      </c>
      <c r="G150" s="34">
        <f>A.P.U!I671</f>
        <v>645369</v>
      </c>
      <c r="H150" s="236">
        <f t="shared" si="8"/>
        <v>879444.33629999997</v>
      </c>
      <c r="I150" s="236">
        <f t="shared" si="9"/>
        <v>2638333.0088999998</v>
      </c>
      <c r="J150" s="35">
        <f>F150*G150</f>
        <v>1936107</v>
      </c>
      <c r="K150" s="16"/>
    </row>
    <row r="151" spans="1:11" ht="47.25" x14ac:dyDescent="0.3">
      <c r="A151" s="77"/>
      <c r="B151" s="29">
        <v>22</v>
      </c>
      <c r="C151" s="30" t="s">
        <v>165</v>
      </c>
      <c r="D151" s="31" t="s">
        <v>166</v>
      </c>
      <c r="E151" s="32" t="s">
        <v>21</v>
      </c>
      <c r="F151" s="46">
        <v>4</v>
      </c>
      <c r="G151" s="34">
        <f>A.P.U!I683</f>
        <v>952025</v>
      </c>
      <c r="H151" s="236">
        <f t="shared" si="8"/>
        <v>1297324.4675</v>
      </c>
      <c r="I151" s="236">
        <f t="shared" si="9"/>
        <v>5189297.87</v>
      </c>
      <c r="J151" s="35">
        <f>F151*G151</f>
        <v>3808100</v>
      </c>
      <c r="K151" s="16"/>
    </row>
    <row r="152" spans="1:11" ht="18.75" thickBot="1" x14ac:dyDescent="0.35">
      <c r="A152" s="77"/>
      <c r="B152" s="86" t="s">
        <v>22</v>
      </c>
      <c r="C152" s="87"/>
      <c r="D152" s="41"/>
      <c r="E152" s="88"/>
      <c r="F152" s="89"/>
      <c r="G152" s="41"/>
      <c r="H152" s="236">
        <f t="shared" si="8"/>
        <v>0</v>
      </c>
      <c r="I152" s="236">
        <f>SUM(I150:I151)</f>
        <v>7827630.8788999999</v>
      </c>
      <c r="J152" s="43">
        <f>SUM(J150:J151)</f>
        <v>5744207</v>
      </c>
      <c r="K152" s="16"/>
    </row>
    <row r="153" spans="1:11" ht="17.25" thickBot="1" x14ac:dyDescent="0.35">
      <c r="A153" s="77"/>
      <c r="B153" s="54"/>
      <c r="C153" s="24" t="s">
        <v>167</v>
      </c>
      <c r="D153" s="25" t="s">
        <v>168</v>
      </c>
      <c r="E153" s="26"/>
      <c r="F153" s="90"/>
      <c r="G153" s="27"/>
      <c r="H153" s="236">
        <f t="shared" si="8"/>
        <v>0</v>
      </c>
      <c r="I153" s="247"/>
      <c r="J153" s="28"/>
      <c r="K153" s="16"/>
    </row>
    <row r="154" spans="1:11" ht="80.25" customHeight="1" x14ac:dyDescent="0.3">
      <c r="A154" s="77"/>
      <c r="B154" s="29">
        <v>23</v>
      </c>
      <c r="C154" s="30" t="s">
        <v>169</v>
      </c>
      <c r="D154" s="31" t="s">
        <v>170</v>
      </c>
      <c r="E154" s="32" t="s">
        <v>21</v>
      </c>
      <c r="F154" s="46">
        <v>4</v>
      </c>
      <c r="G154" s="34">
        <f>A.P.U!I692</f>
        <v>323871</v>
      </c>
      <c r="H154" s="236">
        <f t="shared" si="8"/>
        <v>441339.01170000003</v>
      </c>
      <c r="I154" s="236">
        <f t="shared" si="9"/>
        <v>1765356.0468000001</v>
      </c>
      <c r="J154" s="35">
        <f>F154*G154</f>
        <v>1295484</v>
      </c>
      <c r="K154" s="16"/>
    </row>
    <row r="155" spans="1:11" ht="18.75" thickBot="1" x14ac:dyDescent="0.35">
      <c r="A155" s="77"/>
      <c r="B155" s="86" t="s">
        <v>22</v>
      </c>
      <c r="C155" s="87"/>
      <c r="D155" s="41"/>
      <c r="E155" s="88"/>
      <c r="F155" s="89"/>
      <c r="G155" s="41"/>
      <c r="H155" s="236">
        <f t="shared" si="8"/>
        <v>0</v>
      </c>
      <c r="I155" s="236">
        <f>SUM(I154)</f>
        <v>1765356.0468000001</v>
      </c>
      <c r="J155" s="43">
        <f>SUM(J154)</f>
        <v>1295484</v>
      </c>
      <c r="K155" s="16"/>
    </row>
    <row r="156" spans="1:11" ht="17.25" thickBot="1" x14ac:dyDescent="0.35">
      <c r="A156" s="77"/>
      <c r="B156" s="54"/>
      <c r="C156" s="55" t="s">
        <v>67</v>
      </c>
      <c r="D156" s="56" t="s">
        <v>68</v>
      </c>
      <c r="E156" s="26"/>
      <c r="F156" s="90"/>
      <c r="G156" s="27"/>
      <c r="H156" s="236">
        <f t="shared" si="8"/>
        <v>0</v>
      </c>
      <c r="I156" s="247"/>
      <c r="J156" s="28"/>
      <c r="K156" s="16"/>
    </row>
    <row r="157" spans="1:11" ht="47.25" x14ac:dyDescent="0.3">
      <c r="A157" s="77"/>
      <c r="B157" s="29">
        <v>24</v>
      </c>
      <c r="C157" s="30" t="s">
        <v>75</v>
      </c>
      <c r="D157" s="31" t="s">
        <v>76</v>
      </c>
      <c r="E157" s="32" t="s">
        <v>21</v>
      </c>
      <c r="F157" s="46">
        <v>4</v>
      </c>
      <c r="G157" s="34">
        <f>A.P.U!I362</f>
        <v>674964</v>
      </c>
      <c r="H157" s="236">
        <f t="shared" si="8"/>
        <v>919773.44279999996</v>
      </c>
      <c r="I157" s="236">
        <f t="shared" si="9"/>
        <v>3679093.7711999998</v>
      </c>
      <c r="J157" s="35">
        <f>F157*G157</f>
        <v>2699856</v>
      </c>
      <c r="K157" s="16"/>
    </row>
    <row r="158" spans="1:11" ht="18.75" thickBot="1" x14ac:dyDescent="0.35">
      <c r="A158" s="77"/>
      <c r="B158" s="86" t="s">
        <v>22</v>
      </c>
      <c r="C158" s="87"/>
      <c r="D158" s="41"/>
      <c r="E158" s="88"/>
      <c r="F158" s="89"/>
      <c r="G158" s="41"/>
      <c r="H158" s="236">
        <f t="shared" si="8"/>
        <v>0</v>
      </c>
      <c r="I158" s="236">
        <f>SUM(I157)</f>
        <v>3679093.7711999998</v>
      </c>
      <c r="J158" s="43">
        <f>SUM(J157)</f>
        <v>2699856</v>
      </c>
      <c r="K158" s="16"/>
    </row>
    <row r="159" spans="1:11" ht="17.25" thickBot="1" x14ac:dyDescent="0.35">
      <c r="A159" s="77"/>
      <c r="B159" s="54"/>
      <c r="C159" s="24" t="s">
        <v>77</v>
      </c>
      <c r="D159" s="56" t="s">
        <v>78</v>
      </c>
      <c r="E159" s="26"/>
      <c r="F159" s="57"/>
      <c r="G159" s="27"/>
      <c r="H159" s="236">
        <f t="shared" si="8"/>
        <v>0</v>
      </c>
      <c r="I159" s="247"/>
      <c r="J159" s="28"/>
      <c r="K159" s="16"/>
    </row>
    <row r="160" spans="1:11" ht="47.25" x14ac:dyDescent="0.3">
      <c r="A160" s="77"/>
      <c r="B160" s="29">
        <v>25</v>
      </c>
      <c r="C160" s="30" t="s">
        <v>79</v>
      </c>
      <c r="D160" s="31" t="s">
        <v>80</v>
      </c>
      <c r="E160" s="32" t="s">
        <v>51</v>
      </c>
      <c r="F160" s="46">
        <v>670</v>
      </c>
      <c r="G160" s="34">
        <f>A.P.U!I365</f>
        <v>30043</v>
      </c>
      <c r="H160" s="236">
        <f t="shared" si="8"/>
        <v>40939.596100000002</v>
      </c>
      <c r="I160" s="236">
        <f t="shared" si="9"/>
        <v>27429529.387000002</v>
      </c>
      <c r="J160" s="35">
        <f>F160*G160</f>
        <v>20128810</v>
      </c>
      <c r="K160" s="16"/>
    </row>
    <row r="161" spans="1:11" ht="63" x14ac:dyDescent="0.3">
      <c r="A161" s="77"/>
      <c r="B161" s="29">
        <v>26</v>
      </c>
      <c r="C161" s="30" t="s">
        <v>83</v>
      </c>
      <c r="D161" s="31" t="s">
        <v>84</v>
      </c>
      <c r="E161" s="58" t="s">
        <v>51</v>
      </c>
      <c r="F161" s="46">
        <v>109</v>
      </c>
      <c r="G161" s="34">
        <f>A.P.U!I384</f>
        <v>34590</v>
      </c>
      <c r="H161" s="236">
        <f t="shared" si="8"/>
        <v>47135.792999999998</v>
      </c>
      <c r="I161" s="236">
        <f t="shared" si="9"/>
        <v>5137801.4369999999</v>
      </c>
      <c r="J161" s="35">
        <f>F161*G161</f>
        <v>3770310</v>
      </c>
      <c r="K161" s="16"/>
    </row>
    <row r="162" spans="1:11" ht="31.5" x14ac:dyDescent="0.3">
      <c r="A162" s="77"/>
      <c r="B162" s="29">
        <v>27</v>
      </c>
      <c r="C162" s="30" t="s">
        <v>85</v>
      </c>
      <c r="D162" s="31" t="s">
        <v>86</v>
      </c>
      <c r="E162" s="32" t="s">
        <v>51</v>
      </c>
      <c r="F162" s="46">
        <v>38</v>
      </c>
      <c r="G162" s="34">
        <f>A.P.U!I395</f>
        <v>35146</v>
      </c>
      <c r="H162" s="236">
        <f t="shared" si="8"/>
        <v>47893.4542</v>
      </c>
      <c r="I162" s="236">
        <f t="shared" si="9"/>
        <v>1819951.2596</v>
      </c>
      <c r="J162" s="35">
        <f>F162*G162</f>
        <v>1335548</v>
      </c>
      <c r="K162" s="16"/>
    </row>
    <row r="163" spans="1:11" ht="63" x14ac:dyDescent="0.3">
      <c r="A163" s="77"/>
      <c r="B163" s="29">
        <v>28</v>
      </c>
      <c r="C163" s="30" t="s">
        <v>87</v>
      </c>
      <c r="D163" s="31" t="s">
        <v>88</v>
      </c>
      <c r="E163" s="32" t="s">
        <v>51</v>
      </c>
      <c r="F163" s="46">
        <v>80</v>
      </c>
      <c r="G163" s="34">
        <f>A.P.U!I403</f>
        <v>33592</v>
      </c>
      <c r="H163" s="236">
        <f t="shared" si="8"/>
        <v>45775.818400000004</v>
      </c>
      <c r="I163" s="236">
        <f t="shared" si="9"/>
        <v>3662065.4720000001</v>
      </c>
      <c r="J163" s="35">
        <f>F163*G163</f>
        <v>2687360</v>
      </c>
      <c r="K163" s="16"/>
    </row>
    <row r="164" spans="1:11" ht="18.75" thickBot="1" x14ac:dyDescent="0.35">
      <c r="A164" s="77"/>
      <c r="B164" s="94" t="s">
        <v>22</v>
      </c>
      <c r="C164" s="68"/>
      <c r="D164" s="49"/>
      <c r="E164" s="95"/>
      <c r="F164" s="96"/>
      <c r="G164" s="97"/>
      <c r="H164" s="236">
        <f t="shared" si="8"/>
        <v>0</v>
      </c>
      <c r="I164" s="236">
        <f>SUM(I160:I163)</f>
        <v>38049347.555600002</v>
      </c>
      <c r="J164" s="53">
        <f>SUM(J160:J163)</f>
        <v>27922028</v>
      </c>
      <c r="K164" s="16"/>
    </row>
    <row r="165" spans="1:11" ht="17.25" thickBot="1" x14ac:dyDescent="0.35">
      <c r="A165" s="77"/>
      <c r="B165" s="54"/>
      <c r="C165" s="24" t="s">
        <v>43</v>
      </c>
      <c r="D165" s="25" t="s">
        <v>171</v>
      </c>
      <c r="E165" s="26"/>
      <c r="F165" s="90"/>
      <c r="G165" s="27"/>
      <c r="H165" s="236">
        <f t="shared" si="8"/>
        <v>0</v>
      </c>
      <c r="I165" s="247"/>
      <c r="J165" s="28"/>
      <c r="K165" s="16"/>
    </row>
    <row r="166" spans="1:11" ht="31.5" x14ac:dyDescent="0.3">
      <c r="A166" s="77"/>
      <c r="B166" s="29">
        <v>29</v>
      </c>
      <c r="C166" s="30" t="s">
        <v>47</v>
      </c>
      <c r="D166" s="31" t="s">
        <v>48</v>
      </c>
      <c r="E166" s="58" t="s">
        <v>172</v>
      </c>
      <c r="F166" s="46">
        <v>6</v>
      </c>
      <c r="G166" s="34">
        <f>A.P.U!I70</f>
        <v>180114</v>
      </c>
      <c r="H166" s="236">
        <f t="shared" si="8"/>
        <v>245441.34780000002</v>
      </c>
      <c r="I166" s="236">
        <f t="shared" si="9"/>
        <v>1472648.0868000002</v>
      </c>
      <c r="J166" s="35">
        <f t="shared" ref="J166:J172" si="10">F166*G166</f>
        <v>1080684</v>
      </c>
      <c r="K166" s="16"/>
    </row>
    <row r="167" spans="1:11" ht="31.5" x14ac:dyDescent="0.3">
      <c r="A167" s="77"/>
      <c r="B167" s="29">
        <v>30</v>
      </c>
      <c r="C167" s="30" t="s">
        <v>173</v>
      </c>
      <c r="D167" s="31" t="s">
        <v>174</v>
      </c>
      <c r="E167" s="58" t="s">
        <v>172</v>
      </c>
      <c r="F167" s="46">
        <v>2</v>
      </c>
      <c r="G167" s="34">
        <f>A.P.U!I84</f>
        <v>140913</v>
      </c>
      <c r="H167" s="236">
        <f t="shared" si="8"/>
        <v>192022.14509999999</v>
      </c>
      <c r="I167" s="236">
        <f t="shared" si="9"/>
        <v>384044.29019999999</v>
      </c>
      <c r="J167" s="35">
        <f t="shared" si="10"/>
        <v>281826</v>
      </c>
      <c r="K167" s="16"/>
    </row>
    <row r="168" spans="1:11" ht="31.5" x14ac:dyDescent="0.3">
      <c r="A168" s="77"/>
      <c r="B168" s="29">
        <v>31</v>
      </c>
      <c r="C168" s="30" t="s">
        <v>175</v>
      </c>
      <c r="D168" s="31" t="s">
        <v>176</v>
      </c>
      <c r="E168" s="58" t="s">
        <v>172</v>
      </c>
      <c r="F168" s="46">
        <v>4</v>
      </c>
      <c r="G168" s="34">
        <f>A.P.U!I114</f>
        <v>210010</v>
      </c>
      <c r="H168" s="236">
        <f t="shared" si="8"/>
        <v>286180.62699999998</v>
      </c>
      <c r="I168" s="236">
        <f t="shared" si="9"/>
        <v>1144722.5079999999</v>
      </c>
      <c r="J168" s="35">
        <f t="shared" si="10"/>
        <v>840040</v>
      </c>
      <c r="K168" s="16"/>
    </row>
    <row r="169" spans="1:11" ht="31.5" x14ac:dyDescent="0.3">
      <c r="A169" s="77"/>
      <c r="B169" s="29">
        <v>32</v>
      </c>
      <c r="C169" s="30" t="s">
        <v>177</v>
      </c>
      <c r="D169" s="31" t="s">
        <v>178</v>
      </c>
      <c r="E169" s="58" t="s">
        <v>172</v>
      </c>
      <c r="F169" s="46">
        <v>3</v>
      </c>
      <c r="G169" s="34">
        <f>A.P.U!I153</f>
        <v>184755</v>
      </c>
      <c r="H169" s="236">
        <f t="shared" si="8"/>
        <v>251765.6385</v>
      </c>
      <c r="I169" s="236">
        <f t="shared" si="9"/>
        <v>755296.9155</v>
      </c>
      <c r="J169" s="35">
        <f t="shared" si="10"/>
        <v>554265</v>
      </c>
      <c r="K169" s="16"/>
    </row>
    <row r="170" spans="1:11" ht="31.5" x14ac:dyDescent="0.3">
      <c r="A170" s="77"/>
      <c r="B170" s="98">
        <v>33</v>
      </c>
      <c r="C170" s="80" t="s">
        <v>179</v>
      </c>
      <c r="D170" s="81" t="s">
        <v>180</v>
      </c>
      <c r="E170" s="79" t="s">
        <v>172</v>
      </c>
      <c r="F170" s="83">
        <v>6</v>
      </c>
      <c r="G170" s="84">
        <f>A.P.U!I180</f>
        <v>11568</v>
      </c>
      <c r="H170" s="236">
        <f t="shared" si="8"/>
        <v>15763.713600000001</v>
      </c>
      <c r="I170" s="236">
        <f t="shared" si="9"/>
        <v>94582.281600000002</v>
      </c>
      <c r="J170" s="35">
        <f t="shared" si="10"/>
        <v>69408</v>
      </c>
      <c r="K170" s="16"/>
    </row>
    <row r="171" spans="1:11" ht="59.25" customHeight="1" x14ac:dyDescent="0.3">
      <c r="A171" s="77"/>
      <c r="B171" s="98"/>
      <c r="C171" s="80" t="s">
        <v>294</v>
      </c>
      <c r="D171" s="81" t="s">
        <v>295</v>
      </c>
      <c r="E171" s="79" t="s">
        <v>172</v>
      </c>
      <c r="F171" s="83">
        <v>15</v>
      </c>
      <c r="G171" s="84">
        <f>A.P.U!I201</f>
        <v>130804</v>
      </c>
      <c r="H171" s="236">
        <f t="shared" si="8"/>
        <v>178246.61079999999</v>
      </c>
      <c r="I171" s="236">
        <f t="shared" si="9"/>
        <v>2673699.162</v>
      </c>
      <c r="J171" s="35">
        <f t="shared" si="10"/>
        <v>1962060</v>
      </c>
      <c r="K171" s="16"/>
    </row>
    <row r="172" spans="1:11" ht="31.5" x14ac:dyDescent="0.3">
      <c r="A172" s="77"/>
      <c r="B172" s="98">
        <v>34</v>
      </c>
      <c r="C172" s="80" t="s">
        <v>45</v>
      </c>
      <c r="D172" s="81" t="s">
        <v>46</v>
      </c>
      <c r="E172" s="79" t="s">
        <v>172</v>
      </c>
      <c r="F172" s="83">
        <v>20</v>
      </c>
      <c r="G172" s="84">
        <f>A.P.U!I209</f>
        <v>149154</v>
      </c>
      <c r="H172" s="236">
        <f t="shared" si="8"/>
        <v>203252.15580000001</v>
      </c>
      <c r="I172" s="236">
        <f t="shared" si="9"/>
        <v>4065043.1160000004</v>
      </c>
      <c r="J172" s="35">
        <f t="shared" si="10"/>
        <v>2983080</v>
      </c>
      <c r="K172" s="16"/>
    </row>
    <row r="173" spans="1:11" ht="18.75" thickBot="1" x14ac:dyDescent="0.35">
      <c r="A173" s="77"/>
      <c r="B173" s="86" t="s">
        <v>22</v>
      </c>
      <c r="C173" s="61"/>
      <c r="D173" s="62"/>
      <c r="E173" s="63"/>
      <c r="F173" s="99"/>
      <c r="G173" s="65"/>
      <c r="H173" s="236">
        <f t="shared" ref="H173:H201" si="11">G173*1.3627</f>
        <v>0</v>
      </c>
      <c r="I173" s="236">
        <f>SUM(I166:I172)</f>
        <v>10590036.360100001</v>
      </c>
      <c r="J173" s="43">
        <f>SUM(J166:J172)</f>
        <v>7771363</v>
      </c>
      <c r="K173" s="16"/>
    </row>
    <row r="174" spans="1:11" ht="17.25" thickBot="1" x14ac:dyDescent="0.35">
      <c r="A174" s="77"/>
      <c r="B174" s="54"/>
      <c r="C174" s="24" t="s">
        <v>181</v>
      </c>
      <c r="D174" s="56" t="s">
        <v>182</v>
      </c>
      <c r="E174" s="26"/>
      <c r="F174" s="57"/>
      <c r="G174" s="27"/>
      <c r="H174" s="236">
        <f t="shared" si="11"/>
        <v>0</v>
      </c>
      <c r="I174" s="247"/>
      <c r="J174" s="28"/>
      <c r="K174" s="16"/>
    </row>
    <row r="175" spans="1:11" ht="31.5" x14ac:dyDescent="0.3">
      <c r="A175" s="77"/>
      <c r="B175" s="29">
        <v>36</v>
      </c>
      <c r="C175" s="30" t="s">
        <v>183</v>
      </c>
      <c r="D175" s="31" t="s">
        <v>184</v>
      </c>
      <c r="E175" s="58" t="s">
        <v>51</v>
      </c>
      <c r="F175" s="46">
        <v>16</v>
      </c>
      <c r="G175" s="34">
        <f>A.P.U!I700</f>
        <v>177956</v>
      </c>
      <c r="H175" s="236">
        <f t="shared" si="11"/>
        <v>242500.64120000001</v>
      </c>
      <c r="I175" s="236">
        <f t="shared" ref="I175:I201" si="12">F175*H175</f>
        <v>3880010.2592000002</v>
      </c>
      <c r="J175" s="35">
        <f>F175*G175</f>
        <v>2847296</v>
      </c>
      <c r="K175" s="16"/>
    </row>
    <row r="176" spans="1:11" ht="47.25" x14ac:dyDescent="0.3">
      <c r="A176" s="77"/>
      <c r="B176" s="29">
        <v>37</v>
      </c>
      <c r="C176" s="30" t="s">
        <v>185</v>
      </c>
      <c r="D176" s="31" t="s">
        <v>186</v>
      </c>
      <c r="E176" s="58" t="s">
        <v>18</v>
      </c>
      <c r="F176" s="46">
        <v>70</v>
      </c>
      <c r="G176" s="34">
        <f>A.P.U!I712</f>
        <v>32735</v>
      </c>
      <c r="H176" s="236">
        <f t="shared" si="11"/>
        <v>44607.984499999999</v>
      </c>
      <c r="I176" s="236">
        <f t="shared" si="12"/>
        <v>3122558.915</v>
      </c>
      <c r="J176" s="35">
        <f>F176*G176</f>
        <v>2291450</v>
      </c>
      <c r="K176" s="16"/>
    </row>
    <row r="177" spans="1:11" ht="18.75" thickBot="1" x14ac:dyDescent="0.35">
      <c r="A177" s="77"/>
      <c r="B177" s="86" t="s">
        <v>22</v>
      </c>
      <c r="C177" s="61"/>
      <c r="D177" s="62"/>
      <c r="E177" s="63"/>
      <c r="F177" s="99"/>
      <c r="G177" s="65"/>
      <c r="H177" s="236">
        <f t="shared" si="11"/>
        <v>0</v>
      </c>
      <c r="I177" s="236">
        <f>SUM(I175:I176)</f>
        <v>7002569.1742000002</v>
      </c>
      <c r="J177" s="43">
        <f>SUM(J175:J176)</f>
        <v>5138746</v>
      </c>
      <c r="K177" s="16"/>
    </row>
    <row r="178" spans="1:11" ht="17.25" thickBot="1" x14ac:dyDescent="0.35">
      <c r="A178" s="77"/>
      <c r="B178" s="54"/>
      <c r="C178" s="24" t="s">
        <v>91</v>
      </c>
      <c r="D178" s="56" t="s">
        <v>187</v>
      </c>
      <c r="E178" s="26"/>
      <c r="F178" s="57"/>
      <c r="G178" s="27"/>
      <c r="H178" s="236">
        <f t="shared" si="11"/>
        <v>0</v>
      </c>
      <c r="I178" s="247"/>
      <c r="J178" s="28"/>
      <c r="K178" s="16"/>
    </row>
    <row r="179" spans="1:11" x14ac:dyDescent="0.3">
      <c r="A179" s="77"/>
      <c r="B179" s="29">
        <v>38</v>
      </c>
      <c r="C179" s="30" t="s">
        <v>93</v>
      </c>
      <c r="D179" s="31" t="s">
        <v>94</v>
      </c>
      <c r="E179" s="58" t="s">
        <v>51</v>
      </c>
      <c r="F179" s="100">
        <v>360</v>
      </c>
      <c r="G179" s="101">
        <f>A.P.U!I439</f>
        <v>4643</v>
      </c>
      <c r="H179" s="236">
        <f t="shared" si="11"/>
        <v>6327.0160999999998</v>
      </c>
      <c r="I179" s="236">
        <f t="shared" si="12"/>
        <v>2277725.7960000001</v>
      </c>
      <c r="J179" s="102">
        <f>F179*G179</f>
        <v>1671480</v>
      </c>
      <c r="K179" s="16"/>
    </row>
    <row r="180" spans="1:11" ht="18.75" thickBot="1" x14ac:dyDescent="0.35">
      <c r="A180" s="77"/>
      <c r="B180" s="86" t="s">
        <v>22</v>
      </c>
      <c r="C180" s="61"/>
      <c r="D180" s="62"/>
      <c r="E180" s="63"/>
      <c r="F180" s="99"/>
      <c r="G180" s="65"/>
      <c r="H180" s="236">
        <f t="shared" si="11"/>
        <v>0</v>
      </c>
      <c r="I180" s="236">
        <f>SUM(I179)</f>
        <v>2277725.7960000001</v>
      </c>
      <c r="J180" s="43">
        <f>SUM(J179:J179)</f>
        <v>1671480</v>
      </c>
      <c r="K180" s="16"/>
    </row>
    <row r="181" spans="1:11" ht="17.25" thickBot="1" x14ac:dyDescent="0.35">
      <c r="A181" s="77"/>
      <c r="B181" s="54"/>
      <c r="C181" s="24" t="s">
        <v>95</v>
      </c>
      <c r="D181" s="56" t="s">
        <v>96</v>
      </c>
      <c r="E181" s="26"/>
      <c r="F181" s="57"/>
      <c r="G181" s="27"/>
      <c r="H181" s="236">
        <f t="shared" si="11"/>
        <v>0</v>
      </c>
      <c r="I181" s="247"/>
      <c r="J181" s="28"/>
      <c r="K181" s="16"/>
    </row>
    <row r="182" spans="1:11" x14ac:dyDescent="0.3">
      <c r="A182" s="77"/>
      <c r="B182" s="29">
        <v>39</v>
      </c>
      <c r="C182" s="30" t="s">
        <v>97</v>
      </c>
      <c r="D182" s="31" t="s">
        <v>98</v>
      </c>
      <c r="E182" s="58" t="s">
        <v>21</v>
      </c>
      <c r="F182" s="33">
        <v>8</v>
      </c>
      <c r="G182" s="34">
        <f>A.P.U!I443</f>
        <v>77572</v>
      </c>
      <c r="H182" s="236">
        <f t="shared" si="11"/>
        <v>105707.36440000001</v>
      </c>
      <c r="I182" s="236">
        <f t="shared" si="12"/>
        <v>845658.91520000005</v>
      </c>
      <c r="J182" s="35">
        <f>ROUND(G182*F182,0)</f>
        <v>620576</v>
      </c>
      <c r="K182" s="16"/>
    </row>
    <row r="183" spans="1:11" x14ac:dyDescent="0.3">
      <c r="A183" s="77"/>
      <c r="B183" s="29">
        <v>40</v>
      </c>
      <c r="C183" s="30" t="s">
        <v>101</v>
      </c>
      <c r="D183" s="31" t="s">
        <v>102</v>
      </c>
      <c r="E183" s="58" t="s">
        <v>51</v>
      </c>
      <c r="F183" s="46">
        <v>80</v>
      </c>
      <c r="G183" s="34">
        <f>A.P.U!I455</f>
        <v>19220</v>
      </c>
      <c r="H183" s="236">
        <f t="shared" si="11"/>
        <v>26191.094000000001</v>
      </c>
      <c r="I183" s="236">
        <f t="shared" si="12"/>
        <v>2095287.52</v>
      </c>
      <c r="J183" s="35">
        <f>F183*G183</f>
        <v>1537600</v>
      </c>
      <c r="K183" s="16"/>
    </row>
    <row r="184" spans="1:11" x14ac:dyDescent="0.3">
      <c r="A184" s="77"/>
      <c r="B184" s="29">
        <v>41</v>
      </c>
      <c r="C184" s="30" t="s">
        <v>99</v>
      </c>
      <c r="D184" s="31" t="s">
        <v>100</v>
      </c>
      <c r="E184" s="58" t="s">
        <v>51</v>
      </c>
      <c r="F184" s="46">
        <v>200</v>
      </c>
      <c r="G184" s="34">
        <f>A.P.U!I448</f>
        <v>19569</v>
      </c>
      <c r="H184" s="236">
        <f t="shared" si="11"/>
        <v>26666.676299999999</v>
      </c>
      <c r="I184" s="236">
        <f t="shared" si="12"/>
        <v>5333335.26</v>
      </c>
      <c r="J184" s="35">
        <f>F184*G184</f>
        <v>3913800</v>
      </c>
      <c r="K184" s="16"/>
    </row>
    <row r="185" spans="1:11" x14ac:dyDescent="0.3">
      <c r="A185" s="77"/>
      <c r="B185" s="29">
        <v>42</v>
      </c>
      <c r="C185" s="30" t="s">
        <v>103</v>
      </c>
      <c r="D185" s="31" t="s">
        <v>104</v>
      </c>
      <c r="E185" s="58" t="s">
        <v>51</v>
      </c>
      <c r="F185" s="33">
        <v>2</v>
      </c>
      <c r="G185" s="34">
        <v>16594</v>
      </c>
      <c r="H185" s="236">
        <f t="shared" si="11"/>
        <v>22612.643800000002</v>
      </c>
      <c r="I185" s="236">
        <f t="shared" si="12"/>
        <v>45225.287600000003</v>
      </c>
      <c r="J185" s="35">
        <f>ROUND(G185*F185,0)</f>
        <v>33188</v>
      </c>
      <c r="K185" s="16"/>
    </row>
    <row r="186" spans="1:11" x14ac:dyDescent="0.3">
      <c r="A186" s="77"/>
      <c r="B186" s="29">
        <v>43</v>
      </c>
      <c r="C186" s="30" t="s">
        <v>105</v>
      </c>
      <c r="D186" s="31" t="s">
        <v>106</v>
      </c>
      <c r="E186" s="58" t="s">
        <v>21</v>
      </c>
      <c r="F186" s="46">
        <v>6</v>
      </c>
      <c r="G186" s="34">
        <f>A.P.U!I466</f>
        <v>56393</v>
      </c>
      <c r="H186" s="236">
        <f t="shared" si="11"/>
        <v>76846.741099999999</v>
      </c>
      <c r="I186" s="236">
        <f t="shared" si="12"/>
        <v>461080.44660000002</v>
      </c>
      <c r="J186" s="35">
        <f>F186*G186</f>
        <v>338358</v>
      </c>
      <c r="K186" s="16"/>
    </row>
    <row r="187" spans="1:11" x14ac:dyDescent="0.3">
      <c r="A187" s="77"/>
      <c r="B187" s="29">
        <v>44</v>
      </c>
      <c r="C187" s="30" t="s">
        <v>107</v>
      </c>
      <c r="D187" s="31" t="s">
        <v>108</v>
      </c>
      <c r="E187" s="58" t="s">
        <v>18</v>
      </c>
      <c r="F187" s="46">
        <v>54</v>
      </c>
      <c r="G187" s="34">
        <f>A.P.U!I472</f>
        <v>7244</v>
      </c>
      <c r="H187" s="236">
        <f t="shared" si="11"/>
        <v>9871.3988000000008</v>
      </c>
      <c r="I187" s="236">
        <f t="shared" si="12"/>
        <v>533055.53520000004</v>
      </c>
      <c r="J187" s="35">
        <f>F187*G187</f>
        <v>391176</v>
      </c>
      <c r="K187" s="16"/>
    </row>
    <row r="188" spans="1:11" x14ac:dyDescent="0.3">
      <c r="A188" s="77"/>
      <c r="B188" s="29">
        <v>45</v>
      </c>
      <c r="C188" s="30" t="s">
        <v>188</v>
      </c>
      <c r="D188" s="31" t="s">
        <v>307</v>
      </c>
      <c r="E188" s="58" t="s">
        <v>51</v>
      </c>
      <c r="F188" s="46">
        <v>10</v>
      </c>
      <c r="G188" s="34">
        <f>A.P.U!I479</f>
        <v>7189</v>
      </c>
      <c r="H188" s="236">
        <f t="shared" si="11"/>
        <v>9796.4503000000004</v>
      </c>
      <c r="I188" s="236">
        <f t="shared" si="12"/>
        <v>97964.502999999997</v>
      </c>
      <c r="J188" s="35">
        <f>F188*G188</f>
        <v>71890</v>
      </c>
      <c r="K188" s="16"/>
    </row>
    <row r="189" spans="1:11" ht="18.75" thickBot="1" x14ac:dyDescent="0.35">
      <c r="A189" s="77"/>
      <c r="B189" s="86" t="s">
        <v>22</v>
      </c>
      <c r="C189" s="61"/>
      <c r="D189" s="62"/>
      <c r="E189" s="63"/>
      <c r="F189" s="99"/>
      <c r="G189" s="65"/>
      <c r="H189" s="236">
        <f t="shared" si="11"/>
        <v>0</v>
      </c>
      <c r="I189" s="236">
        <f>SUM(I182:I188)</f>
        <v>9411607.467600001</v>
      </c>
      <c r="J189" s="43">
        <f>SUM(J182:J188)</f>
        <v>6906588</v>
      </c>
      <c r="K189" s="16"/>
    </row>
    <row r="190" spans="1:11" ht="17.25" thickBot="1" x14ac:dyDescent="0.35">
      <c r="A190" s="77"/>
      <c r="B190" s="54"/>
      <c r="C190" s="24" t="s">
        <v>111</v>
      </c>
      <c r="D190" s="56" t="s">
        <v>189</v>
      </c>
      <c r="E190" s="26"/>
      <c r="F190" s="57"/>
      <c r="G190" s="27"/>
      <c r="H190" s="236">
        <f t="shared" si="11"/>
        <v>0</v>
      </c>
      <c r="I190" s="247"/>
      <c r="J190" s="28"/>
      <c r="K190" s="16"/>
    </row>
    <row r="191" spans="1:11" x14ac:dyDescent="0.3">
      <c r="A191" s="77"/>
      <c r="B191" s="29">
        <v>46</v>
      </c>
      <c r="C191" s="30" t="s">
        <v>190</v>
      </c>
      <c r="D191" s="31" t="s">
        <v>191</v>
      </c>
      <c r="E191" s="58" t="s">
        <v>51</v>
      </c>
      <c r="F191" s="46">
        <v>330</v>
      </c>
      <c r="G191" s="34">
        <f>A.P.U!I725</f>
        <v>14505</v>
      </c>
      <c r="H191" s="236">
        <f t="shared" si="11"/>
        <v>19765.963500000002</v>
      </c>
      <c r="I191" s="236">
        <f t="shared" si="12"/>
        <v>6522767.955000001</v>
      </c>
      <c r="J191" s="35">
        <f>F191*G191</f>
        <v>4786650</v>
      </c>
      <c r="K191" s="16"/>
    </row>
    <row r="192" spans="1:11" x14ac:dyDescent="0.3">
      <c r="A192" s="77"/>
      <c r="B192" s="29">
        <v>47</v>
      </c>
      <c r="C192" s="30" t="s">
        <v>192</v>
      </c>
      <c r="D192" s="31" t="s">
        <v>193</v>
      </c>
      <c r="E192" s="58" t="s">
        <v>51</v>
      </c>
      <c r="F192" s="46">
        <v>10</v>
      </c>
      <c r="G192" s="34">
        <f>A.P.U!I731</f>
        <v>14551</v>
      </c>
      <c r="H192" s="236">
        <f t="shared" si="11"/>
        <v>19828.647700000001</v>
      </c>
      <c r="I192" s="236">
        <f t="shared" si="12"/>
        <v>198286.47700000001</v>
      </c>
      <c r="J192" s="35">
        <f>F192*G192</f>
        <v>145510</v>
      </c>
      <c r="K192" s="16"/>
    </row>
    <row r="193" spans="1:14" ht="18.75" thickBot="1" x14ac:dyDescent="0.35">
      <c r="A193" s="77"/>
      <c r="B193" s="86" t="s">
        <v>22</v>
      </c>
      <c r="C193" s="61"/>
      <c r="D193" s="62"/>
      <c r="E193" s="63"/>
      <c r="F193" s="99"/>
      <c r="G193" s="65"/>
      <c r="H193" s="236">
        <f t="shared" si="11"/>
        <v>0</v>
      </c>
      <c r="I193" s="236">
        <f>SUM(I191:I192)</f>
        <v>6721054.432000001</v>
      </c>
      <c r="J193" s="43">
        <f>SUM(J191:J192)</f>
        <v>4932160</v>
      </c>
      <c r="K193" s="16"/>
    </row>
    <row r="194" spans="1:14" ht="17.25" thickBot="1" x14ac:dyDescent="0.35">
      <c r="A194" s="77"/>
      <c r="B194" s="54"/>
      <c r="C194" s="24" t="s">
        <v>115</v>
      </c>
      <c r="D194" s="56" t="s">
        <v>194</v>
      </c>
      <c r="E194" s="26"/>
      <c r="F194" s="57"/>
      <c r="G194" s="27"/>
      <c r="H194" s="236">
        <f t="shared" si="11"/>
        <v>0</v>
      </c>
      <c r="I194" s="247"/>
      <c r="J194" s="28"/>
      <c r="K194" s="16"/>
    </row>
    <row r="195" spans="1:14" ht="31.5" x14ac:dyDescent="0.3">
      <c r="A195" s="77"/>
      <c r="B195" s="29">
        <v>48</v>
      </c>
      <c r="C195" s="30" t="s">
        <v>195</v>
      </c>
      <c r="D195" s="31" t="s">
        <v>196</v>
      </c>
      <c r="E195" s="58" t="s">
        <v>18</v>
      </c>
      <c r="F195" s="46">
        <v>20</v>
      </c>
      <c r="G195" s="34">
        <f>A.P.U!I737</f>
        <v>17431</v>
      </c>
      <c r="H195" s="236">
        <f t="shared" si="11"/>
        <v>23753.223699999999</v>
      </c>
      <c r="I195" s="236">
        <f t="shared" si="12"/>
        <v>475064.47399999999</v>
      </c>
      <c r="J195" s="35">
        <f>F195*G195</f>
        <v>348620</v>
      </c>
      <c r="K195" s="16"/>
    </row>
    <row r="196" spans="1:14" ht="31.5" x14ac:dyDescent="0.3">
      <c r="A196" s="77"/>
      <c r="B196" s="29">
        <v>49</v>
      </c>
      <c r="C196" s="30" t="s">
        <v>197</v>
      </c>
      <c r="D196" s="31" t="s">
        <v>198</v>
      </c>
      <c r="E196" s="58" t="s">
        <v>51</v>
      </c>
      <c r="F196" s="46">
        <v>180</v>
      </c>
      <c r="G196" s="34">
        <f>A.P.U!I747</f>
        <v>54015</v>
      </c>
      <c r="H196" s="236">
        <f t="shared" si="11"/>
        <v>73606.2405</v>
      </c>
      <c r="I196" s="236">
        <f t="shared" si="12"/>
        <v>13249123.289999999</v>
      </c>
      <c r="J196" s="35">
        <f>F196*G196</f>
        <v>9722700</v>
      </c>
      <c r="K196" s="16"/>
    </row>
    <row r="197" spans="1:14" ht="31.5" x14ac:dyDescent="0.3">
      <c r="A197" s="77"/>
      <c r="B197" s="29">
        <v>50</v>
      </c>
      <c r="C197" s="30" t="s">
        <v>199</v>
      </c>
      <c r="D197" s="31" t="s">
        <v>200</v>
      </c>
      <c r="E197" s="58" t="s">
        <v>21</v>
      </c>
      <c r="F197" s="46">
        <v>6</v>
      </c>
      <c r="G197" s="34">
        <f>A.P.U!I759</f>
        <v>85513</v>
      </c>
      <c r="H197" s="236">
        <f t="shared" si="11"/>
        <v>116528.56510000001</v>
      </c>
      <c r="I197" s="236">
        <f t="shared" si="12"/>
        <v>699171.39060000004</v>
      </c>
      <c r="J197" s="35">
        <f>F197*G197</f>
        <v>513078</v>
      </c>
      <c r="K197" s="16"/>
    </row>
    <row r="198" spans="1:14" x14ac:dyDescent="0.3">
      <c r="A198" s="77"/>
      <c r="B198" s="29">
        <v>51</v>
      </c>
      <c r="C198" s="30" t="s">
        <v>201</v>
      </c>
      <c r="D198" s="31" t="s">
        <v>202</v>
      </c>
      <c r="E198" s="58" t="s">
        <v>51</v>
      </c>
      <c r="F198" s="46">
        <v>20</v>
      </c>
      <c r="G198" s="34">
        <f>A.P.U!I767</f>
        <v>76537</v>
      </c>
      <c r="H198" s="236">
        <f t="shared" si="11"/>
        <v>104296.9699</v>
      </c>
      <c r="I198" s="236">
        <f t="shared" si="12"/>
        <v>2085939.398</v>
      </c>
      <c r="J198" s="35">
        <f>F198*G198</f>
        <v>1530740</v>
      </c>
      <c r="K198" s="16"/>
    </row>
    <row r="199" spans="1:14" ht="18.75" thickBot="1" x14ac:dyDescent="0.35">
      <c r="A199" s="77"/>
      <c r="B199" s="86" t="s">
        <v>22</v>
      </c>
      <c r="C199" s="61"/>
      <c r="D199" s="62"/>
      <c r="E199" s="63"/>
      <c r="F199" s="99"/>
      <c r="G199" s="65"/>
      <c r="H199" s="236">
        <f t="shared" si="11"/>
        <v>0</v>
      </c>
      <c r="I199" s="236">
        <f>SUM(I195:I198)</f>
        <v>16509298.552599998</v>
      </c>
      <c r="J199" s="43">
        <f>SUM(J195:J198)</f>
        <v>12115138</v>
      </c>
      <c r="K199" s="16"/>
    </row>
    <row r="200" spans="1:14" ht="17.25" thickBot="1" x14ac:dyDescent="0.35">
      <c r="A200" s="77"/>
      <c r="B200" s="54"/>
      <c r="C200" s="24" t="s">
        <v>203</v>
      </c>
      <c r="D200" s="56" t="s">
        <v>204</v>
      </c>
      <c r="E200" s="26"/>
      <c r="F200" s="57"/>
      <c r="G200" s="27"/>
      <c r="H200" s="236">
        <f t="shared" si="11"/>
        <v>0</v>
      </c>
      <c r="I200" s="247"/>
      <c r="J200" s="28"/>
      <c r="K200" s="16"/>
    </row>
    <row r="201" spans="1:14" ht="49.5" customHeight="1" x14ac:dyDescent="0.3">
      <c r="A201" s="77"/>
      <c r="B201" s="29">
        <v>52</v>
      </c>
      <c r="C201" s="30" t="s">
        <v>205</v>
      </c>
      <c r="D201" s="31" t="s">
        <v>206</v>
      </c>
      <c r="E201" s="58" t="s">
        <v>21</v>
      </c>
      <c r="F201" s="46">
        <v>1</v>
      </c>
      <c r="G201" s="34">
        <f>A.P.U!I776</f>
        <v>13646311</v>
      </c>
      <c r="H201" s="236">
        <f t="shared" si="11"/>
        <v>18595827.999699999</v>
      </c>
      <c r="I201" s="236">
        <f t="shared" si="12"/>
        <v>18595827.999699999</v>
      </c>
      <c r="J201" s="35">
        <f>F201*G201</f>
        <v>13646311</v>
      </c>
      <c r="K201" s="16"/>
    </row>
    <row r="202" spans="1:14" ht="18.75" thickBot="1" x14ac:dyDescent="0.35">
      <c r="A202" s="77"/>
      <c r="B202" s="86"/>
      <c r="C202" s="61"/>
      <c r="D202" s="62"/>
      <c r="E202" s="63"/>
      <c r="F202" s="99"/>
      <c r="G202" s="65"/>
      <c r="H202" s="237"/>
      <c r="I202" s="251">
        <f>SUM(I201)</f>
        <v>18595827.999699999</v>
      </c>
      <c r="J202" s="43">
        <f>SUM(J201)</f>
        <v>13646311</v>
      </c>
      <c r="K202" s="16"/>
    </row>
    <row r="203" spans="1:14" ht="21" thickBot="1" x14ac:dyDescent="0.35">
      <c r="A203" s="77"/>
      <c r="B203" s="307" t="s">
        <v>125</v>
      </c>
      <c r="C203" s="308"/>
      <c r="D203" s="308"/>
      <c r="E203" s="308"/>
      <c r="F203" s="308"/>
      <c r="G203" s="309"/>
      <c r="H203" s="232"/>
      <c r="I203" s="240"/>
      <c r="J203" s="103">
        <f>SUM(J14:J202)/2</f>
        <v>541677919.79999995</v>
      </c>
      <c r="K203" s="16"/>
      <c r="N203" s="1">
        <v>249320683</v>
      </c>
    </row>
    <row r="204" spans="1:14" ht="21" customHeight="1" thickBot="1" x14ac:dyDescent="0.35">
      <c r="A204" s="77"/>
      <c r="B204" s="318" t="s">
        <v>207</v>
      </c>
      <c r="C204" s="319"/>
      <c r="D204" s="319"/>
      <c r="E204" s="319"/>
      <c r="F204" s="319"/>
      <c r="G204" s="320"/>
      <c r="H204" s="233"/>
      <c r="I204" s="252"/>
      <c r="J204" s="103">
        <f>J203</f>
        <v>541677919.79999995</v>
      </c>
      <c r="K204" s="16"/>
      <c r="N204" s="106"/>
    </row>
    <row r="205" spans="1:14" x14ac:dyDescent="0.3">
      <c r="A205" s="77"/>
      <c r="J205" s="106"/>
      <c r="K205" s="16"/>
    </row>
    <row r="206" spans="1:14" s="13" customFormat="1" ht="31.5" customHeight="1" x14ac:dyDescent="0.3">
      <c r="A206" s="77"/>
      <c r="B206" s="306" t="s">
        <v>208</v>
      </c>
      <c r="C206" s="306"/>
      <c r="D206" s="306"/>
      <c r="E206" s="321" t="s">
        <v>9</v>
      </c>
      <c r="F206" s="321"/>
      <c r="G206" s="321"/>
      <c r="H206" s="234"/>
      <c r="I206" s="253"/>
      <c r="J206" s="107" t="s">
        <v>209</v>
      </c>
      <c r="K206" s="16"/>
      <c r="L206" s="17"/>
      <c r="M206" s="1"/>
      <c r="N206" s="1"/>
    </row>
    <row r="207" spans="1:14" s="13" customFormat="1" ht="58.15" customHeight="1" x14ac:dyDescent="0.3">
      <c r="A207" s="77"/>
      <c r="B207" s="306" t="s">
        <v>210</v>
      </c>
      <c r="C207" s="306"/>
      <c r="D207" s="306"/>
      <c r="E207" s="305" t="s">
        <v>211</v>
      </c>
      <c r="F207" s="305"/>
      <c r="G207" s="107" t="s">
        <v>212</v>
      </c>
      <c r="H207" s="107"/>
      <c r="I207" s="243"/>
      <c r="J207" s="108">
        <f>'ANALISIS AU'!J39</f>
        <v>0.06</v>
      </c>
      <c r="K207" s="16"/>
      <c r="L207" s="17"/>
      <c r="M207" s="1"/>
      <c r="N207" s="1"/>
    </row>
    <row r="208" spans="1:14" s="109" customFormat="1" ht="33" customHeight="1" x14ac:dyDescent="0.25">
      <c r="A208" s="77"/>
      <c r="B208" s="302" t="s">
        <v>213</v>
      </c>
      <c r="C208" s="303"/>
      <c r="D208" s="303"/>
      <c r="E208" s="304" t="s">
        <v>214</v>
      </c>
      <c r="F208" s="305"/>
      <c r="G208" s="107" t="s">
        <v>215</v>
      </c>
      <c r="H208" s="107"/>
      <c r="I208" s="243"/>
      <c r="J208" s="108">
        <f>'ANALISIS AU'!J38</f>
        <v>0.30270000000000002</v>
      </c>
      <c r="K208" s="16"/>
      <c r="L208" s="17"/>
      <c r="M208" s="110"/>
      <c r="N208" s="111"/>
    </row>
    <row r="209" spans="1:14" ht="39.75" customHeight="1" x14ac:dyDescent="0.3">
      <c r="A209" s="77"/>
      <c r="B209" s="306" t="s">
        <v>216</v>
      </c>
      <c r="C209" s="306"/>
      <c r="D209" s="306"/>
      <c r="E209" s="305" t="s">
        <v>217</v>
      </c>
      <c r="F209" s="305"/>
      <c r="G209" s="107" t="s">
        <v>218</v>
      </c>
      <c r="H209" s="107"/>
      <c r="I209" s="243"/>
      <c r="J209" s="108">
        <f>SUM(J207:J208)</f>
        <v>0.36270000000000002</v>
      </c>
      <c r="K209" s="16"/>
      <c r="L209" s="2"/>
      <c r="M209" s="112"/>
      <c r="N209" s="113"/>
    </row>
    <row r="210" spans="1:14" s="13" customFormat="1" ht="15.75" x14ac:dyDescent="0.25">
      <c r="A210" s="77"/>
      <c r="B210" s="67"/>
      <c r="C210" s="70"/>
      <c r="D210" s="67"/>
      <c r="E210" s="67"/>
      <c r="F210" s="71"/>
      <c r="G210" s="72"/>
      <c r="H210" s="72"/>
      <c r="I210" s="248"/>
      <c r="J210" s="73"/>
      <c r="K210" s="16"/>
      <c r="L210" s="17"/>
    </row>
    <row r="211" spans="1:14" ht="17.25" thickBot="1" x14ac:dyDescent="0.35">
      <c r="A211" s="114"/>
      <c r="B211" s="114"/>
      <c r="C211" s="115"/>
      <c r="D211" s="116"/>
      <c r="E211" s="114"/>
      <c r="F211" s="114"/>
      <c r="G211" s="114"/>
      <c r="H211" s="114"/>
      <c r="I211" s="244"/>
      <c r="J211" s="114"/>
      <c r="K211" s="16"/>
      <c r="L211" s="17"/>
    </row>
    <row r="212" spans="1:14" ht="17.25" thickTop="1" x14ac:dyDescent="0.3"/>
  </sheetData>
  <mergeCells count="24">
    <mergeCell ref="B208:D208"/>
    <mergeCell ref="E208:F208"/>
    <mergeCell ref="B209:D209"/>
    <mergeCell ref="E209:F209"/>
    <mergeCell ref="B203:G203"/>
    <mergeCell ref="B204:G204"/>
    <mergeCell ref="B206:D206"/>
    <mergeCell ref="E206:G206"/>
    <mergeCell ref="B207:D207"/>
    <mergeCell ref="E207:F207"/>
    <mergeCell ref="B104:J104"/>
    <mergeCell ref="B105:B106"/>
    <mergeCell ref="C105:C106"/>
    <mergeCell ref="D105:D106"/>
    <mergeCell ref="E105:E106"/>
    <mergeCell ref="F105:F106"/>
    <mergeCell ref="G105:G106"/>
    <mergeCell ref="J105:J106"/>
    <mergeCell ref="B11:J11"/>
    <mergeCell ref="B3:C3"/>
    <mergeCell ref="B5:J5"/>
    <mergeCell ref="B6:J6"/>
    <mergeCell ref="B7:J8"/>
    <mergeCell ref="B9:J9"/>
  </mergeCells>
  <pageMargins left="0.31496062992125984" right="0.31496062992125984" top="0.74803149606299213" bottom="0.74803149606299213" header="0.31496062992125984" footer="0.31496062992125984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3"/>
  <sheetViews>
    <sheetView tabSelected="1" topLeftCell="E196" zoomScale="82" zoomScaleNormal="82" workbookViewId="0">
      <selection activeCell="I205" sqref="I205"/>
    </sheetView>
  </sheetViews>
  <sheetFormatPr baseColWidth="10" defaultColWidth="11.42578125" defaultRowHeight="16.5" x14ac:dyDescent="0.3"/>
  <cols>
    <col min="1" max="1" width="3.5703125" style="1" customWidth="1"/>
    <col min="2" max="2" width="5.28515625" style="1" customWidth="1"/>
    <col min="3" max="3" width="12.140625" style="69" customWidth="1"/>
    <col min="4" max="4" width="80.7109375" style="1" customWidth="1"/>
    <col min="5" max="5" width="7.7109375" style="1" customWidth="1"/>
    <col min="6" max="6" width="12.5703125" style="1" customWidth="1"/>
    <col min="7" max="7" width="19.28515625" style="1" hidden="1" customWidth="1"/>
    <col min="8" max="8" width="16.7109375" style="85" customWidth="1"/>
    <col min="9" max="9" width="24.28515625" style="85" customWidth="1"/>
    <col min="10" max="10" width="1.5703125" style="1" customWidth="1"/>
    <col min="11" max="11" width="3.28515625" style="1" customWidth="1"/>
    <col min="12" max="12" width="29.140625" style="1" hidden="1" customWidth="1"/>
    <col min="13" max="13" width="23.28515625" style="1" customWidth="1"/>
    <col min="14" max="16384" width="11.42578125" style="1"/>
  </cols>
  <sheetData>
    <row r="1" spans="1:13" ht="17.25" thickBot="1" x14ac:dyDescent="0.35">
      <c r="B1" s="2"/>
      <c r="C1" s="3"/>
      <c r="D1" s="2"/>
      <c r="E1" s="2"/>
      <c r="F1" s="2"/>
      <c r="G1" s="2"/>
      <c r="H1" s="241"/>
      <c r="I1" s="241"/>
      <c r="J1" s="2"/>
      <c r="K1" s="2"/>
    </row>
    <row r="2" spans="1:13" ht="3.75" customHeight="1" thickTop="1" x14ac:dyDescent="0.3">
      <c r="A2" s="74"/>
      <c r="B2" s="4"/>
      <c r="C2" s="5"/>
      <c r="D2" s="4"/>
      <c r="E2" s="4"/>
      <c r="F2" s="4"/>
      <c r="G2" s="4"/>
      <c r="H2" s="242"/>
      <c r="I2" s="242"/>
      <c r="J2" s="6"/>
      <c r="K2" s="2"/>
    </row>
    <row r="3" spans="1:13" ht="55.9" customHeight="1" x14ac:dyDescent="0.3">
      <c r="A3" s="74"/>
      <c r="B3" s="271" t="s">
        <v>0</v>
      </c>
      <c r="C3" s="271"/>
      <c r="D3" s="2"/>
      <c r="E3" s="2"/>
      <c r="F3" s="2"/>
      <c r="G3" s="2"/>
      <c r="H3" s="241"/>
      <c r="I3" s="241"/>
      <c r="J3" s="7"/>
      <c r="K3" s="2"/>
    </row>
    <row r="4" spans="1:13" x14ac:dyDescent="0.3">
      <c r="A4" s="74"/>
      <c r="B4" s="8" t="s">
        <v>1</v>
      </c>
      <c r="C4" s="9" t="s">
        <v>2</v>
      </c>
      <c r="D4" s="2"/>
      <c r="E4" s="2"/>
      <c r="F4" s="2"/>
      <c r="G4" s="2"/>
      <c r="H4" s="241"/>
      <c r="I4" s="241"/>
      <c r="J4" s="7"/>
      <c r="K4" s="2"/>
    </row>
    <row r="5" spans="1:13" x14ac:dyDescent="0.3">
      <c r="A5" s="74"/>
      <c r="B5" s="272" t="s">
        <v>3</v>
      </c>
      <c r="C5" s="272"/>
      <c r="D5" s="272"/>
      <c r="E5" s="272"/>
      <c r="F5" s="272"/>
      <c r="G5" s="272"/>
      <c r="H5" s="272"/>
      <c r="I5" s="272"/>
      <c r="J5" s="7"/>
      <c r="K5" s="2"/>
    </row>
    <row r="6" spans="1:13" ht="17.25" thickBot="1" x14ac:dyDescent="0.35">
      <c r="A6" s="74"/>
      <c r="B6" s="273" t="s">
        <v>4</v>
      </c>
      <c r="C6" s="273"/>
      <c r="D6" s="273"/>
      <c r="E6" s="273"/>
      <c r="F6" s="273"/>
      <c r="G6" s="273"/>
      <c r="H6" s="273"/>
      <c r="I6" s="273"/>
      <c r="J6" s="7"/>
      <c r="K6" s="2"/>
    </row>
    <row r="7" spans="1:13" s="10" customFormat="1" x14ac:dyDescent="0.3">
      <c r="A7" s="74"/>
      <c r="B7" s="274" t="s">
        <v>5</v>
      </c>
      <c r="C7" s="275"/>
      <c r="D7" s="275"/>
      <c r="E7" s="275"/>
      <c r="F7" s="275"/>
      <c r="G7" s="275"/>
      <c r="H7" s="276"/>
      <c r="I7" s="277"/>
      <c r="J7" s="11"/>
      <c r="K7" s="12"/>
    </row>
    <row r="8" spans="1:13" ht="43.5" customHeight="1" x14ac:dyDescent="0.3">
      <c r="A8" s="74"/>
      <c r="B8" s="278"/>
      <c r="C8" s="279"/>
      <c r="D8" s="279"/>
      <c r="E8" s="279"/>
      <c r="F8" s="279"/>
      <c r="G8" s="279"/>
      <c r="H8" s="280"/>
      <c r="I8" s="281"/>
      <c r="J8" s="7"/>
      <c r="K8" s="2"/>
    </row>
    <row r="9" spans="1:13" ht="43.5" customHeight="1" x14ac:dyDescent="0.3">
      <c r="A9" s="74"/>
      <c r="B9" s="282" t="s">
        <v>6</v>
      </c>
      <c r="C9" s="283"/>
      <c r="D9" s="283"/>
      <c r="E9" s="283"/>
      <c r="F9" s="283"/>
      <c r="G9" s="283"/>
      <c r="H9" s="283"/>
      <c r="I9" s="284"/>
      <c r="J9" s="7"/>
      <c r="K9" s="2"/>
    </row>
    <row r="10" spans="1:13" s="13" customFormat="1" ht="4.5" customHeight="1" x14ac:dyDescent="0.25">
      <c r="A10" s="74"/>
      <c r="B10" s="14"/>
      <c r="C10" s="14"/>
      <c r="D10" s="14"/>
      <c r="E10" s="14"/>
      <c r="F10" s="14"/>
      <c r="G10" s="14"/>
      <c r="H10" s="245"/>
      <c r="I10" s="260"/>
      <c r="J10" s="16"/>
      <c r="K10" s="17"/>
    </row>
    <row r="11" spans="1:13" ht="58.5" customHeight="1" thickBot="1" x14ac:dyDescent="0.35">
      <c r="A11" s="74"/>
      <c r="B11" s="268" t="s">
        <v>267</v>
      </c>
      <c r="C11" s="269"/>
      <c r="D11" s="269"/>
      <c r="E11" s="269"/>
      <c r="F11" s="269"/>
      <c r="G11" s="269"/>
      <c r="H11" s="269"/>
      <c r="I11" s="270"/>
      <c r="J11" s="7"/>
      <c r="K11" s="2"/>
    </row>
    <row r="12" spans="1:13" ht="27.75" customHeight="1" thickBot="1" x14ac:dyDescent="0.35">
      <c r="A12" s="74"/>
      <c r="B12" s="18" t="s">
        <v>7</v>
      </c>
      <c r="C12" s="19" t="s">
        <v>8</v>
      </c>
      <c r="D12" s="18" t="s">
        <v>9</v>
      </c>
      <c r="E12" s="20" t="s">
        <v>10</v>
      </c>
      <c r="F12" s="20" t="s">
        <v>11</v>
      </c>
      <c r="G12" s="21" t="s">
        <v>12</v>
      </c>
      <c r="H12" s="246" t="s">
        <v>12</v>
      </c>
      <c r="I12" s="261" t="s">
        <v>13</v>
      </c>
      <c r="J12" s="7"/>
      <c r="K12" s="2"/>
    </row>
    <row r="13" spans="1:13" ht="21.75" customHeight="1" thickBot="1" x14ac:dyDescent="0.35">
      <c r="A13" s="74"/>
      <c r="B13" s="23"/>
      <c r="C13" s="24" t="s">
        <v>14</v>
      </c>
      <c r="D13" s="25" t="s">
        <v>15</v>
      </c>
      <c r="E13" s="26"/>
      <c r="F13" s="26"/>
      <c r="G13" s="27"/>
      <c r="H13" s="247"/>
      <c r="I13" s="262"/>
      <c r="J13" s="7"/>
      <c r="K13" s="2"/>
    </row>
    <row r="14" spans="1:13" ht="27" customHeight="1" x14ac:dyDescent="0.3">
      <c r="A14" s="74"/>
      <c r="B14" s="29">
        <v>1</v>
      </c>
      <c r="C14" s="30" t="s">
        <v>16</v>
      </c>
      <c r="D14" s="31" t="s">
        <v>17</v>
      </c>
      <c r="E14" s="32" t="s">
        <v>18</v>
      </c>
      <c r="F14" s="33">
        <v>200</v>
      </c>
      <c r="G14" s="255">
        <f>A.P.U!I1*'ANALISIS AU'!J42</f>
        <v>21393.027300000002</v>
      </c>
      <c r="H14" s="236">
        <f>ROUND(G14,N12)</f>
        <v>21393</v>
      </c>
      <c r="I14" s="35">
        <f>+ROUND(F14*H14,0)</f>
        <v>4278600</v>
      </c>
      <c r="J14" s="7"/>
      <c r="K14" s="2"/>
      <c r="M14" s="85"/>
    </row>
    <row r="15" spans="1:13" ht="36.6" customHeight="1" x14ac:dyDescent="0.3">
      <c r="A15" s="74"/>
      <c r="B15" s="29">
        <v>2</v>
      </c>
      <c r="C15" s="36" t="s">
        <v>19</v>
      </c>
      <c r="D15" s="31" t="s">
        <v>20</v>
      </c>
      <c r="E15" s="37" t="s">
        <v>21</v>
      </c>
      <c r="F15" s="38">
        <v>4</v>
      </c>
      <c r="G15" s="255">
        <f>A.P.U!I8*'ANALISIS AU'!J42</f>
        <v>350575.01549999998</v>
      </c>
      <c r="H15" s="236">
        <f t="shared" ref="H15:H77" si="0">ROUND(G15,N13)</f>
        <v>350575</v>
      </c>
      <c r="I15" s="35">
        <f>+ROUND(F15*H15,0)</f>
        <v>1402300</v>
      </c>
      <c r="J15" s="7"/>
      <c r="K15" s="2"/>
    </row>
    <row r="16" spans="1:13" ht="18.75" customHeight="1" thickBot="1" x14ac:dyDescent="0.35">
      <c r="A16" s="74"/>
      <c r="B16" s="39" t="s">
        <v>22</v>
      </c>
      <c r="C16" s="40"/>
      <c r="D16" s="41"/>
      <c r="E16" s="41"/>
      <c r="F16" s="42"/>
      <c r="G16" s="41"/>
      <c r="H16" s="236"/>
      <c r="I16" s="263">
        <f>SUM(I13:I15)</f>
        <v>5680900</v>
      </c>
      <c r="J16" s="7"/>
      <c r="K16" s="2"/>
      <c r="L16" s="44"/>
    </row>
    <row r="17" spans="1:12" ht="21.75" customHeight="1" thickBot="1" x14ac:dyDescent="0.35">
      <c r="A17" s="74"/>
      <c r="B17" s="23"/>
      <c r="C17" s="24" t="s">
        <v>23</v>
      </c>
      <c r="D17" s="25" t="s">
        <v>24</v>
      </c>
      <c r="E17" s="26"/>
      <c r="F17" s="26"/>
      <c r="G17" s="27"/>
      <c r="H17" s="247"/>
      <c r="I17" s="262"/>
      <c r="J17" s="7"/>
      <c r="K17" s="2"/>
    </row>
    <row r="18" spans="1:12" ht="40.5" customHeight="1" x14ac:dyDescent="0.3">
      <c r="A18" s="74"/>
      <c r="B18" s="29">
        <v>3</v>
      </c>
      <c r="C18" s="36" t="s">
        <v>25</v>
      </c>
      <c r="D18" s="31" t="s">
        <v>26</v>
      </c>
      <c r="E18" s="45" t="s">
        <v>27</v>
      </c>
      <c r="F18" s="38">
        <v>45</v>
      </c>
      <c r="G18" s="255">
        <f>A.P.U!I17*'ANALISIS AU'!J42</f>
        <v>60855.456599999998</v>
      </c>
      <c r="H18" s="236">
        <f t="shared" si="0"/>
        <v>60855</v>
      </c>
      <c r="I18" s="35">
        <f>+ROUND(F18*H18,0)</f>
        <v>2738475</v>
      </c>
      <c r="J18" s="7"/>
      <c r="K18" s="2"/>
    </row>
    <row r="19" spans="1:12" ht="18.75" customHeight="1" thickBot="1" x14ac:dyDescent="0.35">
      <c r="A19" s="74"/>
      <c r="B19" s="39" t="s">
        <v>22</v>
      </c>
      <c r="C19" s="40"/>
      <c r="D19" s="41"/>
      <c r="E19" s="41"/>
      <c r="F19" s="42"/>
      <c r="G19" s="41"/>
      <c r="H19" s="236"/>
      <c r="I19" s="263">
        <f>SUM(I18)</f>
        <v>2738475</v>
      </c>
      <c r="J19" s="7"/>
      <c r="K19" s="2"/>
    </row>
    <row r="20" spans="1:12" ht="18.75" customHeight="1" thickBot="1" x14ac:dyDescent="0.35">
      <c r="A20" s="74"/>
      <c r="B20" s="23"/>
      <c r="C20" s="24" t="s">
        <v>28</v>
      </c>
      <c r="D20" s="25" t="s">
        <v>29</v>
      </c>
      <c r="E20" s="26"/>
      <c r="F20" s="26"/>
      <c r="G20" s="27"/>
      <c r="H20" s="247"/>
      <c r="I20" s="262"/>
      <c r="J20" s="7"/>
      <c r="K20" s="2"/>
    </row>
    <row r="21" spans="1:12" ht="39" customHeight="1" x14ac:dyDescent="0.3">
      <c r="A21" s="74"/>
      <c r="B21" s="29">
        <v>4</v>
      </c>
      <c r="C21" s="36" t="s">
        <v>30</v>
      </c>
      <c r="D21" s="31" t="s">
        <v>31</v>
      </c>
      <c r="E21" s="45" t="s">
        <v>18</v>
      </c>
      <c r="F21" s="38">
        <v>50</v>
      </c>
      <c r="G21" s="256">
        <f>A.P.U!I23*'ANALISIS AU'!J42</f>
        <v>58149.134400000003</v>
      </c>
      <c r="H21" s="236">
        <f t="shared" si="0"/>
        <v>58149</v>
      </c>
      <c r="I21" s="35">
        <f>+ROUND(F21*H21,0)</f>
        <v>2907450</v>
      </c>
      <c r="J21" s="7"/>
      <c r="K21" s="2"/>
    </row>
    <row r="22" spans="1:12" ht="18.75" customHeight="1" thickBot="1" x14ac:dyDescent="0.35">
      <c r="A22" s="74"/>
      <c r="B22" s="39"/>
      <c r="C22" s="40"/>
      <c r="D22" s="41"/>
      <c r="E22" s="41"/>
      <c r="F22" s="42"/>
      <c r="G22" s="41"/>
      <c r="H22" s="236"/>
      <c r="I22" s="263">
        <f>SUM(I21)</f>
        <v>2907450</v>
      </c>
      <c r="J22" s="7"/>
      <c r="K22" s="2"/>
    </row>
    <row r="23" spans="1:12" ht="18.75" customHeight="1" thickBot="1" x14ac:dyDescent="0.35">
      <c r="A23" s="74"/>
      <c r="B23" s="23"/>
      <c r="C23" s="24" t="s">
        <v>32</v>
      </c>
      <c r="D23" s="25" t="s">
        <v>33</v>
      </c>
      <c r="E23" s="26"/>
      <c r="F23" s="26"/>
      <c r="G23" s="27"/>
      <c r="H23" s="247"/>
      <c r="I23" s="262"/>
      <c r="J23" s="7"/>
      <c r="K23" s="2"/>
    </row>
    <row r="24" spans="1:12" ht="33.75" customHeight="1" x14ac:dyDescent="0.3">
      <c r="A24" s="74"/>
      <c r="B24" s="29">
        <v>5</v>
      </c>
      <c r="C24" s="36" t="s">
        <v>34</v>
      </c>
      <c r="D24" s="31" t="s">
        <v>35</v>
      </c>
      <c r="E24" s="45" t="s">
        <v>36</v>
      </c>
      <c r="F24" s="38">
        <v>580</v>
      </c>
      <c r="G24" s="255">
        <f>A.P.U!I35*'ANALISIS AU'!J42</f>
        <v>32016.636500000001</v>
      </c>
      <c r="H24" s="236">
        <f t="shared" si="0"/>
        <v>32017</v>
      </c>
      <c r="I24" s="35">
        <f>+ROUND(F24*H24,0)</f>
        <v>18569860</v>
      </c>
      <c r="J24" s="7"/>
      <c r="K24" s="2"/>
    </row>
    <row r="25" spans="1:12" ht="18.75" customHeight="1" thickBot="1" x14ac:dyDescent="0.35">
      <c r="A25" s="74"/>
      <c r="B25" s="39" t="s">
        <v>22</v>
      </c>
      <c r="C25" s="40"/>
      <c r="D25" s="41"/>
      <c r="E25" s="41"/>
      <c r="F25" s="42"/>
      <c r="G25" s="41"/>
      <c r="H25" s="236"/>
      <c r="I25" s="263">
        <f>SUM(I24)</f>
        <v>18569860</v>
      </c>
      <c r="J25" s="7"/>
      <c r="K25" s="2"/>
    </row>
    <row r="26" spans="1:12" ht="26.25" customHeight="1" thickBot="1" x14ac:dyDescent="0.35">
      <c r="A26" s="74"/>
      <c r="B26" s="23"/>
      <c r="C26" s="24" t="s">
        <v>37</v>
      </c>
      <c r="D26" s="25" t="s">
        <v>38</v>
      </c>
      <c r="E26" s="26"/>
      <c r="F26" s="26"/>
      <c r="G26" s="27"/>
      <c r="H26" s="247"/>
      <c r="I26" s="262"/>
      <c r="J26" s="7"/>
      <c r="K26" s="2"/>
      <c r="L26" s="2"/>
    </row>
    <row r="27" spans="1:12" ht="51" customHeight="1" x14ac:dyDescent="0.3">
      <c r="A27" s="74"/>
      <c r="B27" s="29">
        <v>6</v>
      </c>
      <c r="C27" s="36" t="s">
        <v>39</v>
      </c>
      <c r="D27" s="31" t="s">
        <v>40</v>
      </c>
      <c r="E27" s="45" t="s">
        <v>21</v>
      </c>
      <c r="F27" s="38">
        <v>10</v>
      </c>
      <c r="G27" s="34">
        <f>A.P.U!I47*'ANALISIS AU'!J42</f>
        <v>713366.63650000002</v>
      </c>
      <c r="H27" s="236">
        <f t="shared" si="0"/>
        <v>713367</v>
      </c>
      <c r="I27" s="35">
        <f>+ROUND(F27*H27,0)</f>
        <v>7133670</v>
      </c>
      <c r="J27" s="7"/>
      <c r="K27" s="2"/>
      <c r="L27" s="2"/>
    </row>
    <row r="28" spans="1:12" ht="25.5" customHeight="1" x14ac:dyDescent="0.3">
      <c r="A28" s="74"/>
      <c r="B28" s="29">
        <v>7</v>
      </c>
      <c r="C28" s="30" t="s">
        <v>41</v>
      </c>
      <c r="D28" s="31" t="s">
        <v>42</v>
      </c>
      <c r="E28" s="32" t="s">
        <v>18</v>
      </c>
      <c r="F28" s="46">
        <v>16</v>
      </c>
      <c r="G28" s="34">
        <f>A.P.U!I55*'ANALISIS AU'!J42</f>
        <v>12996.0699</v>
      </c>
      <c r="H28" s="236">
        <f t="shared" si="0"/>
        <v>12996</v>
      </c>
      <c r="I28" s="35">
        <f>+ROUND(F28*H28,0)</f>
        <v>207936</v>
      </c>
      <c r="J28" s="7"/>
      <c r="K28" s="2"/>
    </row>
    <row r="29" spans="1:12" ht="21.75" customHeight="1" thickBot="1" x14ac:dyDescent="0.35">
      <c r="A29" s="74"/>
      <c r="B29" s="47" t="s">
        <v>22</v>
      </c>
      <c r="C29" s="48"/>
      <c r="D29" s="49"/>
      <c r="E29" s="50"/>
      <c r="F29" s="51"/>
      <c r="G29" s="52"/>
      <c r="H29" s="236"/>
      <c r="I29" s="53">
        <f>SUM(I27:I28)</f>
        <v>7341606</v>
      </c>
      <c r="J29" s="7"/>
      <c r="K29" s="2"/>
    </row>
    <row r="30" spans="1:12" ht="21.75" customHeight="1" thickBot="1" x14ac:dyDescent="0.35">
      <c r="A30" s="74"/>
      <c r="B30" s="54"/>
      <c r="C30" s="55" t="s">
        <v>43</v>
      </c>
      <c r="D30" s="56" t="s">
        <v>44</v>
      </c>
      <c r="E30" s="26"/>
      <c r="F30" s="57"/>
      <c r="G30" s="27"/>
      <c r="H30" s="247"/>
      <c r="I30" s="262"/>
      <c r="J30" s="7"/>
      <c r="K30" s="2"/>
    </row>
    <row r="31" spans="1:12" ht="64.5" customHeight="1" x14ac:dyDescent="0.3">
      <c r="A31" s="74"/>
      <c r="B31" s="29">
        <v>8</v>
      </c>
      <c r="C31" s="36" t="s">
        <v>282</v>
      </c>
      <c r="D31" s="31" t="s">
        <v>283</v>
      </c>
      <c r="E31" s="45" t="s">
        <v>21</v>
      </c>
      <c r="F31" s="38">
        <v>1</v>
      </c>
      <c r="G31" s="34">
        <f>A.P.U!I60*'ANALISIS AU'!J42</f>
        <v>879178.60979999998</v>
      </c>
      <c r="H31" s="236">
        <f t="shared" si="0"/>
        <v>879179</v>
      </c>
      <c r="I31" s="35">
        <f>+ROUND(F31*H31,0)</f>
        <v>879179</v>
      </c>
      <c r="J31" s="7"/>
      <c r="K31" s="2"/>
    </row>
    <row r="32" spans="1:12" ht="36" customHeight="1" x14ac:dyDescent="0.3">
      <c r="A32" s="74"/>
      <c r="B32" s="29">
        <v>9</v>
      </c>
      <c r="C32" s="36" t="s">
        <v>49</v>
      </c>
      <c r="D32" s="31" t="s">
        <v>50</v>
      </c>
      <c r="E32" s="45" t="s">
        <v>21</v>
      </c>
      <c r="F32" s="38">
        <v>16</v>
      </c>
      <c r="G32" s="34">
        <f>A.P.U!I99*'ANALISIS AU'!J42</f>
        <v>264222.07919999998</v>
      </c>
      <c r="H32" s="236">
        <f t="shared" si="0"/>
        <v>264222</v>
      </c>
      <c r="I32" s="35">
        <f>+ROUND(F32*H32,0)</f>
        <v>4227552</v>
      </c>
      <c r="J32" s="7"/>
      <c r="K32" s="2"/>
    </row>
    <row r="33" spans="1:11" ht="35.25" customHeight="1" x14ac:dyDescent="0.3">
      <c r="A33" s="74"/>
      <c r="B33" s="29">
        <v>10</v>
      </c>
      <c r="C33" s="36" t="s">
        <v>284</v>
      </c>
      <c r="D33" s="31" t="s">
        <v>285</v>
      </c>
      <c r="E33" s="45" t="s">
        <v>21</v>
      </c>
      <c r="F33" s="38">
        <v>3</v>
      </c>
      <c r="G33" s="34">
        <f>A.P.U!I127*'ANALISIS AU'!J42</f>
        <v>258744.0252</v>
      </c>
      <c r="H33" s="236">
        <f t="shared" si="0"/>
        <v>258744</v>
      </c>
      <c r="I33" s="35">
        <f t="shared" ref="I33:I47" si="1">+ROUND(F33*H33,0)</f>
        <v>776232</v>
      </c>
      <c r="J33" s="7"/>
      <c r="K33" s="2"/>
    </row>
    <row r="34" spans="1:11" ht="22.5" customHeight="1" x14ac:dyDescent="0.3">
      <c r="A34" s="74"/>
      <c r="B34" s="29">
        <v>11</v>
      </c>
      <c r="C34" s="36" t="s">
        <v>52</v>
      </c>
      <c r="D34" s="31" t="s">
        <v>53</v>
      </c>
      <c r="E34" s="45" t="s">
        <v>21</v>
      </c>
      <c r="F34" s="38">
        <v>10</v>
      </c>
      <c r="G34" s="34">
        <f>A.P.U!I167*'ANALISIS AU'!J42</f>
        <v>82467.878599999996</v>
      </c>
      <c r="H34" s="236">
        <f t="shared" si="0"/>
        <v>82468</v>
      </c>
      <c r="I34" s="35">
        <f t="shared" si="1"/>
        <v>824680</v>
      </c>
      <c r="J34" s="7"/>
      <c r="K34" s="2"/>
    </row>
    <row r="35" spans="1:11" ht="36" customHeight="1" x14ac:dyDescent="0.3">
      <c r="A35" s="74"/>
      <c r="B35" s="29">
        <v>12</v>
      </c>
      <c r="C35" s="36" t="s">
        <v>175</v>
      </c>
      <c r="D35" s="31" t="s">
        <v>176</v>
      </c>
      <c r="E35" s="45" t="s">
        <v>21</v>
      </c>
      <c r="F35" s="38">
        <v>1</v>
      </c>
      <c r="G35" s="34">
        <f>A.P.U!I114*'ANALISIS AU'!J42</f>
        <v>286180.62699999998</v>
      </c>
      <c r="H35" s="236">
        <f t="shared" si="0"/>
        <v>286181</v>
      </c>
      <c r="I35" s="35">
        <f t="shared" si="1"/>
        <v>286181</v>
      </c>
      <c r="J35" s="7"/>
      <c r="K35" s="2"/>
    </row>
    <row r="36" spans="1:11" ht="36" customHeight="1" x14ac:dyDescent="0.3">
      <c r="A36" s="74"/>
      <c r="B36" s="29">
        <v>13</v>
      </c>
      <c r="C36" s="36" t="s">
        <v>286</v>
      </c>
      <c r="D36" s="31" t="s">
        <v>287</v>
      </c>
      <c r="E36" s="45" t="s">
        <v>21</v>
      </c>
      <c r="F36" s="38">
        <v>3</v>
      </c>
      <c r="G36" s="34">
        <f>A.P.U!I140*'ANALISIS AU'!J42</f>
        <v>277462.0724</v>
      </c>
      <c r="H36" s="236">
        <f t="shared" si="0"/>
        <v>277462</v>
      </c>
      <c r="I36" s="35">
        <f t="shared" si="1"/>
        <v>832386</v>
      </c>
      <c r="J36" s="7"/>
      <c r="K36" s="2"/>
    </row>
    <row r="37" spans="1:11" ht="30.75" customHeight="1" x14ac:dyDescent="0.3">
      <c r="A37" s="74"/>
      <c r="B37" s="29">
        <v>14</v>
      </c>
      <c r="C37" s="36" t="s">
        <v>288</v>
      </c>
      <c r="D37" s="31" t="s">
        <v>289</v>
      </c>
      <c r="E37" s="45" t="s">
        <v>21</v>
      </c>
      <c r="F37" s="38">
        <v>119</v>
      </c>
      <c r="G37" s="34">
        <f>A.P.U!I173*'ANALISIS AU'!J42</f>
        <v>40389.065300000002</v>
      </c>
      <c r="H37" s="236">
        <f t="shared" si="0"/>
        <v>40389</v>
      </c>
      <c r="I37" s="35">
        <f t="shared" si="1"/>
        <v>4806291</v>
      </c>
      <c r="J37" s="7"/>
      <c r="K37" s="2"/>
    </row>
    <row r="38" spans="1:11" ht="36" customHeight="1" x14ac:dyDescent="0.3">
      <c r="A38" s="74"/>
      <c r="B38" s="29">
        <v>15</v>
      </c>
      <c r="C38" s="36" t="s">
        <v>179</v>
      </c>
      <c r="D38" s="31" t="s">
        <v>180</v>
      </c>
      <c r="E38" s="45" t="s">
        <v>21</v>
      </c>
      <c r="F38" s="38">
        <v>27</v>
      </c>
      <c r="G38" s="34">
        <f>A.P.U!I180*'ANALISIS AU'!J42</f>
        <v>15763.713600000001</v>
      </c>
      <c r="H38" s="236">
        <f t="shared" si="0"/>
        <v>15764</v>
      </c>
      <c r="I38" s="35">
        <f t="shared" si="1"/>
        <v>425628</v>
      </c>
      <c r="J38" s="7"/>
      <c r="K38" s="2"/>
    </row>
    <row r="39" spans="1:11" ht="31.5" customHeight="1" x14ac:dyDescent="0.3">
      <c r="A39" s="74"/>
      <c r="B39" s="29">
        <v>16</v>
      </c>
      <c r="C39" s="36" t="s">
        <v>290</v>
      </c>
      <c r="D39" s="31" t="s">
        <v>291</v>
      </c>
      <c r="E39" s="45" t="s">
        <v>18</v>
      </c>
      <c r="F39" s="38">
        <v>270</v>
      </c>
      <c r="G39" s="34">
        <f>A.P.U!I185*'ANALISIS AU'!J42</f>
        <v>13832.7677</v>
      </c>
      <c r="H39" s="236">
        <f t="shared" si="0"/>
        <v>13833</v>
      </c>
      <c r="I39" s="35">
        <f t="shared" si="1"/>
        <v>3734910</v>
      </c>
      <c r="J39" s="7"/>
      <c r="K39" s="2"/>
    </row>
    <row r="40" spans="1:11" ht="39" customHeight="1" x14ac:dyDescent="0.3">
      <c r="A40" s="74"/>
      <c r="B40" s="29">
        <v>17</v>
      </c>
      <c r="C40" s="36" t="s">
        <v>292</v>
      </c>
      <c r="D40" s="31" t="s">
        <v>293</v>
      </c>
      <c r="E40" s="45" t="s">
        <v>21</v>
      </c>
      <c r="F40" s="38">
        <v>3</v>
      </c>
      <c r="G40" s="34">
        <f>A.P.U!I192*'ANALISIS AU'!J42</f>
        <v>106755.2807</v>
      </c>
      <c r="H40" s="236">
        <f t="shared" si="0"/>
        <v>106755</v>
      </c>
      <c r="I40" s="35">
        <f t="shared" si="1"/>
        <v>320265</v>
      </c>
      <c r="J40" s="7"/>
      <c r="K40" s="2"/>
    </row>
    <row r="41" spans="1:11" ht="55.5" customHeight="1" x14ac:dyDescent="0.3">
      <c r="A41" s="74"/>
      <c r="B41" s="29">
        <v>18</v>
      </c>
      <c r="C41" s="36" t="s">
        <v>294</v>
      </c>
      <c r="D41" s="31" t="s">
        <v>295</v>
      </c>
      <c r="E41" s="45" t="s">
        <v>21</v>
      </c>
      <c r="F41" s="38">
        <v>42</v>
      </c>
      <c r="G41" s="34">
        <f>A.P.U!I201*'ANALISIS AU'!J42</f>
        <v>178246.61079999999</v>
      </c>
      <c r="H41" s="236">
        <f t="shared" si="0"/>
        <v>178247</v>
      </c>
      <c r="I41" s="35">
        <f t="shared" si="1"/>
        <v>7486374</v>
      </c>
      <c r="J41" s="7"/>
      <c r="K41" s="2"/>
    </row>
    <row r="42" spans="1:11" ht="36.75" customHeight="1" x14ac:dyDescent="0.3">
      <c r="A42" s="74"/>
      <c r="B42" s="29">
        <v>19</v>
      </c>
      <c r="C42" s="36" t="s">
        <v>45</v>
      </c>
      <c r="D42" s="31" t="s">
        <v>46</v>
      </c>
      <c r="E42" s="45" t="s">
        <v>21</v>
      </c>
      <c r="F42" s="38">
        <v>8</v>
      </c>
      <c r="G42" s="34">
        <f>A.P.U!I209*'ANALISIS AU'!J42</f>
        <v>203252.15580000001</v>
      </c>
      <c r="H42" s="236">
        <f t="shared" si="0"/>
        <v>203252</v>
      </c>
      <c r="I42" s="35">
        <f t="shared" si="1"/>
        <v>1626016</v>
      </c>
      <c r="J42" s="7"/>
      <c r="K42" s="2"/>
    </row>
    <row r="43" spans="1:11" ht="36.75" customHeight="1" x14ac:dyDescent="0.3">
      <c r="A43" s="74"/>
      <c r="B43" s="29">
        <v>20</v>
      </c>
      <c r="C43" s="36" t="s">
        <v>296</v>
      </c>
      <c r="D43" s="31" t="s">
        <v>297</v>
      </c>
      <c r="E43" s="45" t="s">
        <v>21</v>
      </c>
      <c r="F43" s="38">
        <v>2</v>
      </c>
      <c r="G43" s="34">
        <f>A.P.U!I217*'ANALISIS AU'!J42</f>
        <v>298472.18099999998</v>
      </c>
      <c r="H43" s="236">
        <f t="shared" si="0"/>
        <v>298472</v>
      </c>
      <c r="I43" s="35">
        <f t="shared" si="1"/>
        <v>596944</v>
      </c>
      <c r="J43" s="7"/>
      <c r="K43" s="2"/>
    </row>
    <row r="44" spans="1:11" ht="36.75" customHeight="1" x14ac:dyDescent="0.3">
      <c r="A44" s="74"/>
      <c r="B44" s="29">
        <v>21</v>
      </c>
      <c r="C44" s="36" t="s">
        <v>298</v>
      </c>
      <c r="D44" s="31" t="s">
        <v>299</v>
      </c>
      <c r="E44" s="45" t="s">
        <v>21</v>
      </c>
      <c r="F44" s="38">
        <v>1</v>
      </c>
      <c r="G44" s="34">
        <f>A.P.U!I232*'ANALISIS AU'!J42</f>
        <v>322361.67470000003</v>
      </c>
      <c r="H44" s="236">
        <f t="shared" si="0"/>
        <v>322362</v>
      </c>
      <c r="I44" s="35">
        <f t="shared" si="1"/>
        <v>322362</v>
      </c>
      <c r="J44" s="7"/>
      <c r="K44" s="2"/>
    </row>
    <row r="45" spans="1:11" ht="36.75" customHeight="1" x14ac:dyDescent="0.3">
      <c r="A45" s="74"/>
      <c r="B45" s="29">
        <v>22</v>
      </c>
      <c r="C45" s="36" t="s">
        <v>300</v>
      </c>
      <c r="D45" s="31" t="s">
        <v>301</v>
      </c>
      <c r="E45" s="45" t="s">
        <v>18</v>
      </c>
      <c r="F45" s="38">
        <v>120</v>
      </c>
      <c r="G45" s="34">
        <f>A.P.U!I247*'ANALISIS AU'!J42</f>
        <v>28301.916300000001</v>
      </c>
      <c r="H45" s="236">
        <f t="shared" si="0"/>
        <v>28302</v>
      </c>
      <c r="I45" s="35">
        <f t="shared" si="1"/>
        <v>3396240</v>
      </c>
      <c r="J45" s="7"/>
      <c r="K45" s="2"/>
    </row>
    <row r="46" spans="1:11" ht="24" customHeight="1" x14ac:dyDescent="0.3">
      <c r="A46" s="74"/>
      <c r="B46" s="29">
        <v>23</v>
      </c>
      <c r="C46" s="36" t="s">
        <v>302</v>
      </c>
      <c r="D46" s="31" t="s">
        <v>303</v>
      </c>
      <c r="E46" s="45" t="s">
        <v>21</v>
      </c>
      <c r="F46" s="38">
        <v>1</v>
      </c>
      <c r="G46" s="34">
        <f>A.P.U!I256*'ANALISIS AU'!J42</f>
        <v>83034.761800000007</v>
      </c>
      <c r="H46" s="236">
        <f t="shared" si="0"/>
        <v>83035</v>
      </c>
      <c r="I46" s="35">
        <f t="shared" si="1"/>
        <v>83035</v>
      </c>
      <c r="J46" s="7"/>
      <c r="K46" s="2"/>
    </row>
    <row r="47" spans="1:11" ht="21.75" customHeight="1" x14ac:dyDescent="0.3">
      <c r="A47" s="74"/>
      <c r="B47" s="29">
        <v>24</v>
      </c>
      <c r="C47" s="36" t="s">
        <v>304</v>
      </c>
      <c r="D47" s="31" t="s">
        <v>305</v>
      </c>
      <c r="E47" s="45" t="s">
        <v>21</v>
      </c>
      <c r="F47" s="38">
        <v>3</v>
      </c>
      <c r="G47" s="34">
        <f>A.P.U!I262*'ANALISIS AU'!J42</f>
        <v>340815.35810000001</v>
      </c>
      <c r="H47" s="236">
        <f t="shared" si="0"/>
        <v>340815</v>
      </c>
      <c r="I47" s="35">
        <f t="shared" si="1"/>
        <v>1022445</v>
      </c>
      <c r="J47" s="7"/>
      <c r="K47" s="2"/>
    </row>
    <row r="48" spans="1:11" ht="21.75" customHeight="1" thickBot="1" x14ac:dyDescent="0.35">
      <c r="A48" s="74"/>
      <c r="B48" s="47" t="s">
        <v>22</v>
      </c>
      <c r="C48" s="48"/>
      <c r="D48" s="49"/>
      <c r="E48" s="50"/>
      <c r="F48" s="42"/>
      <c r="G48" s="59"/>
      <c r="H48" s="236"/>
      <c r="I48" s="60">
        <f>SUM(I31:I47)</f>
        <v>31646720</v>
      </c>
      <c r="J48" s="7"/>
      <c r="K48" s="2"/>
    </row>
    <row r="49" spans="1:11" ht="21.75" customHeight="1" thickBot="1" x14ac:dyDescent="0.35">
      <c r="A49" s="74"/>
      <c r="B49" s="23"/>
      <c r="C49" s="24" t="s">
        <v>54</v>
      </c>
      <c r="D49" s="25" t="s">
        <v>55</v>
      </c>
      <c r="E49" s="26"/>
      <c r="F49" s="26"/>
      <c r="G49" s="27"/>
      <c r="H49" s="247"/>
      <c r="I49" s="262"/>
      <c r="J49" s="7"/>
      <c r="K49" s="2"/>
    </row>
    <row r="50" spans="1:11" ht="26.25" customHeight="1" x14ac:dyDescent="0.3">
      <c r="A50" s="74"/>
      <c r="B50" s="29">
        <v>25</v>
      </c>
      <c r="C50" s="36" t="s">
        <v>279</v>
      </c>
      <c r="D50" s="31" t="s">
        <v>306</v>
      </c>
      <c r="E50" s="45" t="s">
        <v>51</v>
      </c>
      <c r="F50" s="38">
        <v>120</v>
      </c>
      <c r="G50" s="34">
        <f>A.P.U!I270*'ANALISIS AU'!J42</f>
        <v>7001.5526</v>
      </c>
      <c r="H50" s="236">
        <f t="shared" si="0"/>
        <v>7002</v>
      </c>
      <c r="I50" s="35">
        <f t="shared" ref="I50:I51" si="2">+ROUND(F50*H50,0)</f>
        <v>840240</v>
      </c>
      <c r="J50" s="7"/>
      <c r="K50" s="2"/>
    </row>
    <row r="51" spans="1:11" ht="43.5" customHeight="1" x14ac:dyDescent="0.3">
      <c r="A51" s="74"/>
      <c r="B51" s="29">
        <v>26</v>
      </c>
      <c r="C51" s="36" t="s">
        <v>140</v>
      </c>
      <c r="D51" s="31" t="s">
        <v>56</v>
      </c>
      <c r="E51" s="45" t="s">
        <v>51</v>
      </c>
      <c r="F51" s="38">
        <v>120</v>
      </c>
      <c r="G51" s="34">
        <f>A.P.U!I274*'ANALISIS AU'!J42</f>
        <v>47777.6247</v>
      </c>
      <c r="H51" s="236">
        <f t="shared" si="0"/>
        <v>47778</v>
      </c>
      <c r="I51" s="35">
        <f t="shared" si="2"/>
        <v>5733360</v>
      </c>
      <c r="J51" s="7"/>
      <c r="K51" s="2"/>
    </row>
    <row r="52" spans="1:11" ht="21.75" customHeight="1" thickBot="1" x14ac:dyDescent="0.35">
      <c r="A52" s="74"/>
      <c r="B52" s="39" t="s">
        <v>22</v>
      </c>
      <c r="C52" s="40"/>
      <c r="D52" s="41"/>
      <c r="E52" s="41"/>
      <c r="F52" s="42"/>
      <c r="G52" s="41"/>
      <c r="H52" s="236"/>
      <c r="I52" s="263">
        <f>SUM(I50:I51)</f>
        <v>6573600</v>
      </c>
      <c r="J52" s="7"/>
      <c r="K52" s="2"/>
    </row>
    <row r="53" spans="1:11" ht="21.75" customHeight="1" thickBot="1" x14ac:dyDescent="0.35">
      <c r="A53" s="74"/>
      <c r="B53" s="54"/>
      <c r="C53" s="55" t="s">
        <v>57</v>
      </c>
      <c r="D53" s="56" t="s">
        <v>58</v>
      </c>
      <c r="E53" s="26"/>
      <c r="F53" s="57"/>
      <c r="G53" s="27"/>
      <c r="H53" s="247"/>
      <c r="I53" s="262"/>
      <c r="J53" s="7"/>
      <c r="K53" s="2"/>
    </row>
    <row r="54" spans="1:11" ht="36" customHeight="1" x14ac:dyDescent="0.3">
      <c r="A54" s="74"/>
      <c r="B54" s="29">
        <v>27</v>
      </c>
      <c r="C54" s="30" t="s">
        <v>59</v>
      </c>
      <c r="D54" s="31" t="s">
        <v>60</v>
      </c>
      <c r="E54" s="58" t="s">
        <v>18</v>
      </c>
      <c r="F54" s="46">
        <v>15</v>
      </c>
      <c r="G54" s="34">
        <f>A.P.U!I281*'ANALISIS AU'!J42</f>
        <v>40322.292999999998</v>
      </c>
      <c r="H54" s="236">
        <f t="shared" si="0"/>
        <v>40322</v>
      </c>
      <c r="I54" s="35">
        <f t="shared" ref="I54:I58" si="3">+ROUND(F54*H54,0)</f>
        <v>604830</v>
      </c>
      <c r="J54" s="7"/>
      <c r="K54" s="2"/>
    </row>
    <row r="55" spans="1:11" ht="54" customHeight="1" x14ac:dyDescent="0.3">
      <c r="A55" s="74"/>
      <c r="B55" s="29">
        <v>28</v>
      </c>
      <c r="C55" s="30" t="s">
        <v>143</v>
      </c>
      <c r="D55" s="31" t="s">
        <v>144</v>
      </c>
      <c r="E55" s="58" t="s">
        <v>18</v>
      </c>
      <c r="F55" s="46">
        <v>106</v>
      </c>
      <c r="G55" s="34">
        <f>A.P.U!I292*'ANALISIS AU'!J42</f>
        <v>150458.43239999999</v>
      </c>
      <c r="H55" s="236">
        <f t="shared" si="0"/>
        <v>150458</v>
      </c>
      <c r="I55" s="35">
        <f t="shared" si="3"/>
        <v>15948548</v>
      </c>
      <c r="J55" s="7"/>
      <c r="K55" s="2"/>
    </row>
    <row r="56" spans="1:11" ht="36" customHeight="1" x14ac:dyDescent="0.3">
      <c r="A56" s="74"/>
      <c r="B56" s="29">
        <v>29</v>
      </c>
      <c r="C56" s="30" t="s">
        <v>61</v>
      </c>
      <c r="D56" s="31" t="s">
        <v>62</v>
      </c>
      <c r="E56" s="58" t="s">
        <v>51</v>
      </c>
      <c r="F56" s="46">
        <v>130</v>
      </c>
      <c r="G56" s="34">
        <f>A.P.U!I307*'ANALISIS AU'!J42</f>
        <v>109035.0778</v>
      </c>
      <c r="H56" s="236">
        <f t="shared" si="0"/>
        <v>109035</v>
      </c>
      <c r="I56" s="35">
        <f t="shared" si="3"/>
        <v>14174550</v>
      </c>
      <c r="J56" s="7"/>
      <c r="K56" s="2"/>
    </row>
    <row r="57" spans="1:11" ht="69.75" customHeight="1" x14ac:dyDescent="0.3">
      <c r="A57" s="74"/>
      <c r="B57" s="29">
        <v>30</v>
      </c>
      <c r="C57" s="30" t="s">
        <v>63</v>
      </c>
      <c r="D57" s="31" t="s">
        <v>64</v>
      </c>
      <c r="E57" s="58" t="s">
        <v>51</v>
      </c>
      <c r="F57" s="46">
        <v>260</v>
      </c>
      <c r="G57" s="34">
        <f>A.P.U!I328*'ANALISIS AU'!J42</f>
        <v>237897.4406</v>
      </c>
      <c r="H57" s="236">
        <f t="shared" si="0"/>
        <v>237897</v>
      </c>
      <c r="I57" s="35">
        <f t="shared" si="3"/>
        <v>61853220</v>
      </c>
      <c r="J57" s="7"/>
      <c r="K57" s="2"/>
    </row>
    <row r="58" spans="1:11" ht="35.25" customHeight="1" x14ac:dyDescent="0.3">
      <c r="A58" s="74"/>
      <c r="B58" s="29">
        <v>31</v>
      </c>
      <c r="C58" s="30" t="s">
        <v>65</v>
      </c>
      <c r="D58" s="31" t="s">
        <v>66</v>
      </c>
      <c r="E58" s="58" t="s">
        <v>18</v>
      </c>
      <c r="F58" s="46">
        <v>43</v>
      </c>
      <c r="G58" s="34">
        <f>A.P.U!I318*'ANALISIS AU'!J42</f>
        <v>108342.8262</v>
      </c>
      <c r="H58" s="236">
        <f t="shared" si="0"/>
        <v>108343</v>
      </c>
      <c r="I58" s="35">
        <f t="shared" si="3"/>
        <v>4658749</v>
      </c>
      <c r="J58" s="7"/>
      <c r="K58" s="2"/>
    </row>
    <row r="59" spans="1:11" ht="21.75" customHeight="1" thickBot="1" x14ac:dyDescent="0.35">
      <c r="A59" s="74"/>
      <c r="B59" s="47" t="s">
        <v>22</v>
      </c>
      <c r="C59" s="48"/>
      <c r="D59" s="49"/>
      <c r="E59" s="50"/>
      <c r="F59" s="42"/>
      <c r="G59" s="59"/>
      <c r="H59" s="236"/>
      <c r="I59" s="60">
        <f>SUM(I54:I58)</f>
        <v>97239897</v>
      </c>
      <c r="J59" s="7"/>
      <c r="K59" s="2"/>
    </row>
    <row r="60" spans="1:11" ht="21.75" customHeight="1" thickBot="1" x14ac:dyDescent="0.35">
      <c r="A60" s="74"/>
      <c r="B60" s="54"/>
      <c r="C60" s="55" t="s">
        <v>147</v>
      </c>
      <c r="D60" s="25" t="s">
        <v>272</v>
      </c>
      <c r="E60" s="26"/>
      <c r="F60" s="26"/>
      <c r="G60" s="27"/>
      <c r="H60" s="247"/>
      <c r="I60" s="262"/>
      <c r="J60" s="7"/>
      <c r="K60" s="2"/>
    </row>
    <row r="61" spans="1:11" ht="50.25" customHeight="1" x14ac:dyDescent="0.3">
      <c r="A61" s="74"/>
      <c r="B61" s="29">
        <v>32</v>
      </c>
      <c r="C61" s="30" t="s">
        <v>273</v>
      </c>
      <c r="D61" s="31" t="s">
        <v>274</v>
      </c>
      <c r="E61" s="58" t="s">
        <v>51</v>
      </c>
      <c r="F61" s="33">
        <v>10</v>
      </c>
      <c r="G61" s="34">
        <f>A.P.U!I339*'ANALISIS AU'!J42</f>
        <v>113030.51420000001</v>
      </c>
      <c r="H61" s="236">
        <f t="shared" si="0"/>
        <v>113031</v>
      </c>
      <c r="I61" s="35">
        <f t="shared" ref="I61" si="4">+ROUND(F61*H61,0)</f>
        <v>1130310</v>
      </c>
      <c r="J61" s="7"/>
      <c r="K61" s="2"/>
    </row>
    <row r="62" spans="1:11" ht="21.75" customHeight="1" thickBot="1" x14ac:dyDescent="0.35">
      <c r="A62" s="74"/>
      <c r="B62" s="39"/>
      <c r="C62" s="40"/>
      <c r="D62" s="41"/>
      <c r="E62" s="41"/>
      <c r="F62" s="42"/>
      <c r="G62" s="41"/>
      <c r="H62" s="236"/>
      <c r="I62" s="263">
        <f>SUM(I61)</f>
        <v>1130310</v>
      </c>
      <c r="J62" s="7"/>
      <c r="K62" s="2"/>
    </row>
    <row r="63" spans="1:11" ht="21.75" customHeight="1" thickBot="1" x14ac:dyDescent="0.35">
      <c r="A63" s="74"/>
      <c r="B63" s="54"/>
      <c r="C63" s="55" t="s">
        <v>67</v>
      </c>
      <c r="D63" s="56" t="s">
        <v>68</v>
      </c>
      <c r="E63" s="26"/>
      <c r="F63" s="57"/>
      <c r="G63" s="27"/>
      <c r="H63" s="247"/>
      <c r="I63" s="262"/>
      <c r="J63" s="7"/>
      <c r="K63" s="2"/>
    </row>
    <row r="64" spans="1:11" ht="99" customHeight="1" x14ac:dyDescent="0.3">
      <c r="A64" s="74"/>
      <c r="B64" s="29">
        <v>33</v>
      </c>
      <c r="C64" s="30" t="s">
        <v>69</v>
      </c>
      <c r="D64" s="31" t="s">
        <v>70</v>
      </c>
      <c r="E64" s="32" t="s">
        <v>51</v>
      </c>
      <c r="F64" s="46">
        <v>46</v>
      </c>
      <c r="G64" s="34">
        <f>A.P.U!I353*'ANALISIS AU'!J42</f>
        <v>550844.22100000002</v>
      </c>
      <c r="H64" s="236">
        <f t="shared" si="0"/>
        <v>550844</v>
      </c>
      <c r="I64" s="35">
        <f t="shared" ref="I64:I67" si="5">+ROUND(F64*H64,0)</f>
        <v>25338824</v>
      </c>
      <c r="J64" s="7"/>
      <c r="K64" s="2"/>
    </row>
    <row r="65" spans="1:11" ht="69.75" customHeight="1" x14ac:dyDescent="0.3">
      <c r="A65" s="74"/>
      <c r="B65" s="29">
        <v>34</v>
      </c>
      <c r="C65" s="30" t="s">
        <v>71</v>
      </c>
      <c r="D65" s="31" t="s">
        <v>72</v>
      </c>
      <c r="E65" s="32" t="s">
        <v>51</v>
      </c>
      <c r="F65" s="258">
        <v>6.8</v>
      </c>
      <c r="G65" s="34">
        <f>A.P.U!I356*'ANALISIS AU'!J42</f>
        <v>1751532.818</v>
      </c>
      <c r="H65" s="236">
        <f>ROUND(G65,M65)</f>
        <v>1751533</v>
      </c>
      <c r="I65" s="35">
        <f t="shared" si="5"/>
        <v>11910424</v>
      </c>
      <c r="J65" s="7"/>
      <c r="K65" s="2"/>
    </row>
    <row r="66" spans="1:11" ht="50.25" customHeight="1" x14ac:dyDescent="0.3">
      <c r="A66" s="74"/>
      <c r="B66" s="29">
        <v>35</v>
      </c>
      <c r="C66" s="30" t="s">
        <v>73</v>
      </c>
      <c r="D66" s="31" t="s">
        <v>74</v>
      </c>
      <c r="E66" s="58" t="s">
        <v>51</v>
      </c>
      <c r="F66" s="46">
        <v>8</v>
      </c>
      <c r="G66" s="34">
        <f>A.P.U!I359*'ANALISIS AU'!J42</f>
        <v>1591600.8951999999</v>
      </c>
      <c r="H66" s="236">
        <f t="shared" si="0"/>
        <v>1591601</v>
      </c>
      <c r="I66" s="35">
        <f t="shared" si="5"/>
        <v>12732808</v>
      </c>
      <c r="J66" s="7"/>
      <c r="K66" s="2"/>
    </row>
    <row r="67" spans="1:11" ht="48.75" customHeight="1" x14ac:dyDescent="0.3">
      <c r="A67" s="74"/>
      <c r="B67" s="29">
        <v>36</v>
      </c>
      <c r="C67" s="30" t="s">
        <v>75</v>
      </c>
      <c r="D67" s="31" t="s">
        <v>76</v>
      </c>
      <c r="E67" s="32" t="s">
        <v>21</v>
      </c>
      <c r="F67" s="46">
        <v>4</v>
      </c>
      <c r="G67" s="34">
        <f>A.P.U!I362*'ANALISIS AU'!J42</f>
        <v>919773.44279999996</v>
      </c>
      <c r="H67" s="236">
        <f t="shared" si="0"/>
        <v>919773</v>
      </c>
      <c r="I67" s="35">
        <f t="shared" si="5"/>
        <v>3679092</v>
      </c>
      <c r="J67" s="7"/>
      <c r="K67" s="2"/>
    </row>
    <row r="68" spans="1:11" ht="21.75" customHeight="1" thickBot="1" x14ac:dyDescent="0.35">
      <c r="A68" s="74"/>
      <c r="B68" s="39" t="s">
        <v>22</v>
      </c>
      <c r="C68" s="40"/>
      <c r="D68" s="41"/>
      <c r="E68" s="41"/>
      <c r="F68" s="41"/>
      <c r="G68" s="41"/>
      <c r="H68" s="236"/>
      <c r="I68" s="263">
        <f>SUM(I64:I67)</f>
        <v>53661148</v>
      </c>
      <c r="J68" s="7"/>
      <c r="K68" s="2"/>
    </row>
    <row r="69" spans="1:11" ht="21.75" customHeight="1" thickBot="1" x14ac:dyDescent="0.35">
      <c r="A69" s="74"/>
      <c r="B69" s="54"/>
      <c r="C69" s="55" t="s">
        <v>77</v>
      </c>
      <c r="D69" s="56" t="s">
        <v>78</v>
      </c>
      <c r="E69" s="26"/>
      <c r="F69" s="57"/>
      <c r="G69" s="27"/>
      <c r="H69" s="247"/>
      <c r="I69" s="262"/>
      <c r="J69" s="7"/>
      <c r="K69" s="2"/>
    </row>
    <row r="70" spans="1:11" ht="54" customHeight="1" x14ac:dyDescent="0.3">
      <c r="A70" s="74"/>
      <c r="B70" s="29">
        <v>37</v>
      </c>
      <c r="C70" s="30" t="s">
        <v>79</v>
      </c>
      <c r="D70" s="31" t="s">
        <v>80</v>
      </c>
      <c r="E70" s="32" t="s">
        <v>51</v>
      </c>
      <c r="F70" s="46">
        <v>670</v>
      </c>
      <c r="G70" s="34">
        <f>A.P.U!I365*'ANALISIS AU'!J42</f>
        <v>40939.596100000002</v>
      </c>
      <c r="H70" s="236">
        <f t="shared" si="0"/>
        <v>40940</v>
      </c>
      <c r="I70" s="35">
        <f t="shared" ref="I70:I77" si="6">+ROUND(F70*H70,0)</f>
        <v>27429800</v>
      </c>
      <c r="J70" s="7"/>
      <c r="K70" s="2"/>
    </row>
    <row r="71" spans="1:11" ht="35.25" customHeight="1" x14ac:dyDescent="0.3">
      <c r="A71" s="74"/>
      <c r="B71" s="29">
        <v>38</v>
      </c>
      <c r="C71" s="30" t="s">
        <v>81</v>
      </c>
      <c r="D71" s="31" t="s">
        <v>82</v>
      </c>
      <c r="E71" s="32" t="s">
        <v>51</v>
      </c>
      <c r="F71" s="46">
        <v>150</v>
      </c>
      <c r="G71" s="34">
        <f>A.P.U!I376*'ANALISIS AU'!J42</f>
        <v>53457.3583</v>
      </c>
      <c r="H71" s="236">
        <f t="shared" si="0"/>
        <v>53457</v>
      </c>
      <c r="I71" s="35">
        <f t="shared" si="6"/>
        <v>8018550</v>
      </c>
      <c r="J71" s="7"/>
      <c r="K71" s="2"/>
    </row>
    <row r="72" spans="1:11" ht="65.25" customHeight="1" x14ac:dyDescent="0.3">
      <c r="A72" s="74"/>
      <c r="B72" s="29">
        <v>39</v>
      </c>
      <c r="C72" s="30" t="s">
        <v>83</v>
      </c>
      <c r="D72" s="31" t="s">
        <v>84</v>
      </c>
      <c r="E72" s="58" t="s">
        <v>51</v>
      </c>
      <c r="F72" s="46">
        <v>65</v>
      </c>
      <c r="G72" s="34">
        <f>A.P.U!I384*'ANALISIS AU'!J42</f>
        <v>47135.792999999998</v>
      </c>
      <c r="H72" s="236">
        <f t="shared" si="0"/>
        <v>47136</v>
      </c>
      <c r="I72" s="35">
        <f t="shared" si="6"/>
        <v>3063840</v>
      </c>
      <c r="J72" s="7"/>
      <c r="K72" s="2"/>
    </row>
    <row r="73" spans="1:11" ht="32.25" customHeight="1" x14ac:dyDescent="0.3">
      <c r="A73" s="74"/>
      <c r="B73" s="29">
        <v>40</v>
      </c>
      <c r="C73" s="30" t="s">
        <v>85</v>
      </c>
      <c r="D73" s="31" t="s">
        <v>86</v>
      </c>
      <c r="E73" s="32" t="s">
        <v>51</v>
      </c>
      <c r="F73" s="46">
        <v>38</v>
      </c>
      <c r="G73" s="34">
        <f>A.P.U!I395*'ANALISIS AU'!J42</f>
        <v>47893.4542</v>
      </c>
      <c r="H73" s="236">
        <f t="shared" si="0"/>
        <v>47893</v>
      </c>
      <c r="I73" s="35">
        <f t="shared" si="6"/>
        <v>1819934</v>
      </c>
      <c r="J73" s="7"/>
      <c r="K73" s="2"/>
    </row>
    <row r="74" spans="1:11" ht="61.5" customHeight="1" x14ac:dyDescent="0.3">
      <c r="A74" s="74"/>
      <c r="B74" s="29">
        <v>41</v>
      </c>
      <c r="C74" s="30" t="s">
        <v>87</v>
      </c>
      <c r="D74" s="31" t="s">
        <v>88</v>
      </c>
      <c r="E74" s="58" t="s">
        <v>51</v>
      </c>
      <c r="F74" s="46">
        <v>214</v>
      </c>
      <c r="G74" s="34">
        <f>A.P.U!I403*'ANALISIS AU'!J42</f>
        <v>45775.818400000004</v>
      </c>
      <c r="H74" s="236">
        <f t="shared" si="0"/>
        <v>45776</v>
      </c>
      <c r="I74" s="35">
        <f t="shared" si="6"/>
        <v>9796064</v>
      </c>
      <c r="J74" s="7"/>
      <c r="K74" s="2"/>
    </row>
    <row r="75" spans="1:11" ht="48" customHeight="1" x14ac:dyDescent="0.3">
      <c r="A75" s="74"/>
      <c r="B75" s="29">
        <v>42</v>
      </c>
      <c r="C75" s="30" t="s">
        <v>277</v>
      </c>
      <c r="D75" s="31" t="s">
        <v>278</v>
      </c>
      <c r="E75" s="58" t="s">
        <v>51</v>
      </c>
      <c r="F75" s="46">
        <v>330</v>
      </c>
      <c r="G75" s="34">
        <f>A.P.U!I412*'ANALISIS AU'!J42</f>
        <v>31858.563300000002</v>
      </c>
      <c r="H75" s="236">
        <f t="shared" si="0"/>
        <v>31859</v>
      </c>
      <c r="I75" s="35">
        <f t="shared" si="6"/>
        <v>10513470</v>
      </c>
      <c r="J75" s="7"/>
      <c r="K75" s="2"/>
    </row>
    <row r="76" spans="1:11" ht="59.25" customHeight="1" x14ac:dyDescent="0.3">
      <c r="A76" s="74"/>
      <c r="B76" s="29">
        <v>43</v>
      </c>
      <c r="C76" s="30" t="s">
        <v>89</v>
      </c>
      <c r="D76" s="31" t="s">
        <v>90</v>
      </c>
      <c r="E76" s="58" t="s">
        <v>51</v>
      </c>
      <c r="F76" s="46">
        <v>1300</v>
      </c>
      <c r="G76" s="34">
        <f>A.P.U!I422*'ANALISIS AU'!J42</f>
        <v>39042.717700000001</v>
      </c>
      <c r="H76" s="236">
        <f t="shared" si="0"/>
        <v>39043</v>
      </c>
      <c r="I76" s="35">
        <f t="shared" si="6"/>
        <v>50755900</v>
      </c>
      <c r="J76" s="7"/>
      <c r="K76" s="2"/>
    </row>
    <row r="77" spans="1:11" ht="42" customHeight="1" x14ac:dyDescent="0.3">
      <c r="A77" s="74"/>
      <c r="B77" s="29">
        <v>44</v>
      </c>
      <c r="C77" s="30" t="s">
        <v>280</v>
      </c>
      <c r="D77" s="31" t="s">
        <v>281</v>
      </c>
      <c r="E77" s="58" t="s">
        <v>51</v>
      </c>
      <c r="F77" s="46">
        <v>60</v>
      </c>
      <c r="G77" s="34">
        <f>A.P.U!I431*'ANALISIS AU'!J42</f>
        <v>43412.8966</v>
      </c>
      <c r="H77" s="236">
        <f t="shared" si="0"/>
        <v>43413</v>
      </c>
      <c r="I77" s="35">
        <f t="shared" si="6"/>
        <v>2604780</v>
      </c>
      <c r="J77" s="7"/>
      <c r="K77" s="2"/>
    </row>
    <row r="78" spans="1:11" ht="21.75" customHeight="1" thickBot="1" x14ac:dyDescent="0.35">
      <c r="A78" s="74"/>
      <c r="B78" s="47" t="s">
        <v>22</v>
      </c>
      <c r="C78" s="48"/>
      <c r="D78" s="49"/>
      <c r="E78" s="50"/>
      <c r="F78" s="42"/>
      <c r="G78" s="59"/>
      <c r="H78" s="236"/>
      <c r="I78" s="60">
        <f>SUM(I70:I77)</f>
        <v>114002338</v>
      </c>
      <c r="J78" s="7"/>
      <c r="K78" s="2"/>
    </row>
    <row r="79" spans="1:11" ht="21.75" customHeight="1" thickBot="1" x14ac:dyDescent="0.35">
      <c r="A79" s="74"/>
      <c r="B79" s="23"/>
      <c r="C79" s="24" t="s">
        <v>91</v>
      </c>
      <c r="D79" s="25" t="s">
        <v>92</v>
      </c>
      <c r="E79" s="26"/>
      <c r="F79" s="26"/>
      <c r="G79" s="27"/>
      <c r="H79" s="247"/>
      <c r="I79" s="262"/>
      <c r="J79" s="7"/>
      <c r="K79" s="2"/>
    </row>
    <row r="80" spans="1:11" ht="23.25" customHeight="1" x14ac:dyDescent="0.3">
      <c r="A80" s="74"/>
      <c r="B80" s="29">
        <v>45</v>
      </c>
      <c r="C80" s="30" t="s">
        <v>93</v>
      </c>
      <c r="D80" s="31" t="s">
        <v>94</v>
      </c>
      <c r="E80" s="58" t="s">
        <v>51</v>
      </c>
      <c r="F80" s="33">
        <v>420</v>
      </c>
      <c r="G80" s="34">
        <f>A.P.U!I439*'ANALISIS AU'!J42</f>
        <v>6327.0160999999998</v>
      </c>
      <c r="H80" s="236">
        <f t="shared" ref="H80:H101" si="7">ROUND(G80,N78)</f>
        <v>6327</v>
      </c>
      <c r="I80" s="35">
        <f t="shared" ref="I80" si="8">+ROUND(F80*H80,0)</f>
        <v>2657340</v>
      </c>
      <c r="J80" s="7"/>
      <c r="K80" s="2"/>
    </row>
    <row r="81" spans="1:11" ht="20.25" customHeight="1" thickBot="1" x14ac:dyDescent="0.35">
      <c r="A81" s="74"/>
      <c r="B81" s="39" t="s">
        <v>22</v>
      </c>
      <c r="C81" s="61"/>
      <c r="D81" s="62"/>
      <c r="E81" s="63"/>
      <c r="F81" s="64"/>
      <c r="G81" s="65"/>
      <c r="H81" s="236"/>
      <c r="I81" s="263">
        <f>SUM(I80)</f>
        <v>2657340</v>
      </c>
      <c r="J81" s="7"/>
      <c r="K81" s="2"/>
    </row>
    <row r="82" spans="1:11" ht="23.25" customHeight="1" thickBot="1" x14ac:dyDescent="0.35">
      <c r="A82" s="74"/>
      <c r="B82" s="23"/>
      <c r="C82" s="24" t="s">
        <v>95</v>
      </c>
      <c r="D82" s="25" t="s">
        <v>96</v>
      </c>
      <c r="E82" s="26"/>
      <c r="F82" s="26"/>
      <c r="G82" s="27"/>
      <c r="H82" s="247"/>
      <c r="I82" s="262"/>
      <c r="J82" s="7"/>
      <c r="K82" s="2"/>
    </row>
    <row r="83" spans="1:11" ht="22.5" customHeight="1" x14ac:dyDescent="0.3">
      <c r="A83" s="74"/>
      <c r="B83" s="29">
        <v>46</v>
      </c>
      <c r="C83" s="30" t="s">
        <v>97</v>
      </c>
      <c r="D83" s="31" t="s">
        <v>98</v>
      </c>
      <c r="E83" s="58" t="s">
        <v>21</v>
      </c>
      <c r="F83" s="33">
        <v>10</v>
      </c>
      <c r="G83" s="34">
        <f>A.P.U!I443*'ANALISIS AU'!J42</f>
        <v>105707.36440000001</v>
      </c>
      <c r="H83" s="236">
        <f t="shared" si="7"/>
        <v>105707</v>
      </c>
      <c r="I83" s="35">
        <f t="shared" ref="I83:I89" si="9">+ROUND(F83*H83,0)</f>
        <v>1057070</v>
      </c>
      <c r="J83" s="7"/>
      <c r="K83" s="2"/>
    </row>
    <row r="84" spans="1:11" ht="22.5" customHeight="1" x14ac:dyDescent="0.3">
      <c r="A84" s="74"/>
      <c r="B84" s="29">
        <v>47</v>
      </c>
      <c r="C84" s="30" t="s">
        <v>99</v>
      </c>
      <c r="D84" s="31" t="s">
        <v>100</v>
      </c>
      <c r="E84" s="58" t="s">
        <v>51</v>
      </c>
      <c r="F84" s="33">
        <v>390</v>
      </c>
      <c r="G84" s="34">
        <f>A.P.U!I448*'ANALISIS AU'!J42</f>
        <v>26666.676299999999</v>
      </c>
      <c r="H84" s="236">
        <f t="shared" si="7"/>
        <v>26667</v>
      </c>
      <c r="I84" s="35">
        <f t="shared" si="9"/>
        <v>10400130</v>
      </c>
      <c r="J84" s="7"/>
      <c r="K84" s="2"/>
    </row>
    <row r="85" spans="1:11" ht="18.75" customHeight="1" x14ac:dyDescent="0.3">
      <c r="A85" s="74"/>
      <c r="B85" s="29">
        <v>48</v>
      </c>
      <c r="C85" s="30" t="s">
        <v>101</v>
      </c>
      <c r="D85" s="31" t="s">
        <v>102</v>
      </c>
      <c r="E85" s="58" t="s">
        <v>51</v>
      </c>
      <c r="F85" s="33">
        <v>330</v>
      </c>
      <c r="G85" s="34">
        <f>A.P.U!I455*'ANALISIS AU'!J42</f>
        <v>26191.094000000001</v>
      </c>
      <c r="H85" s="236">
        <f t="shared" si="7"/>
        <v>26191</v>
      </c>
      <c r="I85" s="35">
        <f t="shared" si="9"/>
        <v>8643030</v>
      </c>
      <c r="J85" s="7"/>
      <c r="K85" s="2"/>
    </row>
    <row r="86" spans="1:11" ht="18.75" customHeight="1" x14ac:dyDescent="0.3">
      <c r="A86" s="74"/>
      <c r="B86" s="29">
        <v>49</v>
      </c>
      <c r="C86" s="30" t="s">
        <v>103</v>
      </c>
      <c r="D86" s="31" t="s">
        <v>104</v>
      </c>
      <c r="E86" s="58" t="s">
        <v>51</v>
      </c>
      <c r="F86" s="33">
        <v>1.1499999999999999</v>
      </c>
      <c r="G86" s="34">
        <f>A.P.U!I462*'ANALISIS AU'!J42</f>
        <v>22612.643800000002</v>
      </c>
      <c r="H86" s="236">
        <f t="shared" si="7"/>
        <v>22613</v>
      </c>
      <c r="I86" s="35">
        <f t="shared" si="9"/>
        <v>26005</v>
      </c>
      <c r="J86" s="7"/>
      <c r="K86" s="2"/>
    </row>
    <row r="87" spans="1:11" ht="18.75" customHeight="1" x14ac:dyDescent="0.3">
      <c r="A87" s="74"/>
      <c r="B87" s="29">
        <v>50</v>
      </c>
      <c r="C87" s="30" t="s">
        <v>105</v>
      </c>
      <c r="D87" s="31" t="s">
        <v>106</v>
      </c>
      <c r="E87" s="58" t="s">
        <v>21</v>
      </c>
      <c r="F87" s="33">
        <v>7</v>
      </c>
      <c r="G87" s="34">
        <f>A.P.U!I466*'ANALISIS AU'!J42</f>
        <v>76846.741099999999</v>
      </c>
      <c r="H87" s="236">
        <f t="shared" si="7"/>
        <v>76847</v>
      </c>
      <c r="I87" s="35">
        <f t="shared" si="9"/>
        <v>537929</v>
      </c>
      <c r="J87" s="7"/>
      <c r="K87" s="2"/>
    </row>
    <row r="88" spans="1:11" ht="20.25" customHeight="1" x14ac:dyDescent="0.3">
      <c r="A88" s="74"/>
      <c r="B88" s="29">
        <v>51</v>
      </c>
      <c r="C88" s="30" t="s">
        <v>107</v>
      </c>
      <c r="D88" s="31" t="s">
        <v>108</v>
      </c>
      <c r="E88" s="58" t="s">
        <v>18</v>
      </c>
      <c r="F88" s="33">
        <v>130</v>
      </c>
      <c r="G88" s="34">
        <f>A.P.U!I472*'ANALISIS AU'!J42</f>
        <v>9871.3988000000008</v>
      </c>
      <c r="H88" s="236">
        <f t="shared" si="7"/>
        <v>9871</v>
      </c>
      <c r="I88" s="35">
        <f t="shared" si="9"/>
        <v>1283230</v>
      </c>
      <c r="J88" s="7"/>
      <c r="K88" s="2"/>
    </row>
    <row r="89" spans="1:11" ht="20.25" customHeight="1" x14ac:dyDescent="0.3">
      <c r="A89" s="74"/>
      <c r="B89" s="29">
        <v>52</v>
      </c>
      <c r="C89" s="30" t="s">
        <v>109</v>
      </c>
      <c r="D89" s="31" t="s">
        <v>110</v>
      </c>
      <c r="E89" s="58" t="s">
        <v>18</v>
      </c>
      <c r="F89" s="33">
        <v>105</v>
      </c>
      <c r="G89" s="34">
        <f>A.P.U!I484*'ANALISIS AU'!J42</f>
        <v>27823.6086</v>
      </c>
      <c r="H89" s="236">
        <f t="shared" si="7"/>
        <v>27824</v>
      </c>
      <c r="I89" s="35">
        <f t="shared" si="9"/>
        <v>2921520</v>
      </c>
      <c r="J89" s="7"/>
      <c r="K89" s="2"/>
    </row>
    <row r="90" spans="1:11" ht="22.5" customHeight="1" thickBot="1" x14ac:dyDescent="0.35">
      <c r="A90" s="74"/>
      <c r="B90" s="39" t="s">
        <v>22</v>
      </c>
      <c r="C90" s="61"/>
      <c r="D90" s="62"/>
      <c r="E90" s="63"/>
      <c r="F90" s="64"/>
      <c r="G90" s="65"/>
      <c r="H90" s="236"/>
      <c r="I90" s="263">
        <f>SUM(I83:I89)</f>
        <v>24868914</v>
      </c>
      <c r="J90" s="202"/>
      <c r="K90" s="2"/>
    </row>
    <row r="91" spans="1:11" ht="22.5" customHeight="1" thickBot="1" x14ac:dyDescent="0.35">
      <c r="A91" s="74"/>
      <c r="B91" s="39"/>
      <c r="C91" s="24" t="s">
        <v>111</v>
      </c>
      <c r="D91" s="25" t="s">
        <v>112</v>
      </c>
      <c r="E91" s="26"/>
      <c r="F91" s="26"/>
      <c r="G91" s="27"/>
      <c r="H91" s="247"/>
      <c r="I91" s="262"/>
      <c r="J91" s="7"/>
      <c r="K91" s="2"/>
    </row>
    <row r="92" spans="1:11" ht="25.5" customHeight="1" x14ac:dyDescent="0.3">
      <c r="A92" s="74"/>
      <c r="B92" s="29">
        <v>53</v>
      </c>
      <c r="C92" s="30" t="s">
        <v>113</v>
      </c>
      <c r="D92" s="31" t="s">
        <v>114</v>
      </c>
      <c r="E92" s="58" t="s">
        <v>18</v>
      </c>
      <c r="F92" s="33">
        <v>3</v>
      </c>
      <c r="G92" s="34">
        <f>A.P.U!I487*'ANALISIS AU'!J42</f>
        <v>69251.051300000006</v>
      </c>
      <c r="H92" s="236">
        <f t="shared" si="7"/>
        <v>69251</v>
      </c>
      <c r="I92" s="35">
        <f t="shared" ref="I92" si="10">+ROUND(F92*H92,0)</f>
        <v>207753</v>
      </c>
      <c r="J92" s="7"/>
      <c r="K92" s="2"/>
    </row>
    <row r="93" spans="1:11" ht="22.5" customHeight="1" thickBot="1" x14ac:dyDescent="0.35">
      <c r="A93" s="74"/>
      <c r="B93" s="39"/>
      <c r="C93" s="40"/>
      <c r="D93" s="41"/>
      <c r="E93" s="41"/>
      <c r="F93" s="42"/>
      <c r="G93" s="41"/>
      <c r="H93" s="236"/>
      <c r="I93" s="263">
        <f>SUM(I92)</f>
        <v>207753</v>
      </c>
      <c r="J93" s="7"/>
      <c r="K93" s="2"/>
    </row>
    <row r="94" spans="1:11" ht="23.25" customHeight="1" thickBot="1" x14ac:dyDescent="0.35">
      <c r="A94" s="74"/>
      <c r="B94" s="23"/>
      <c r="C94" s="24" t="s">
        <v>115</v>
      </c>
      <c r="D94" s="25" t="s">
        <v>116</v>
      </c>
      <c r="E94" s="26"/>
      <c r="F94" s="26"/>
      <c r="G94" s="27"/>
      <c r="H94" s="247"/>
      <c r="I94" s="262"/>
      <c r="J94" s="7"/>
      <c r="K94" s="2"/>
    </row>
    <row r="95" spans="1:11" ht="30" customHeight="1" x14ac:dyDescent="0.3">
      <c r="A95" s="74"/>
      <c r="B95" s="29">
        <v>54</v>
      </c>
      <c r="C95" s="30" t="s">
        <v>275</v>
      </c>
      <c r="D95" s="31" t="s">
        <v>276</v>
      </c>
      <c r="E95" s="58" t="s">
        <v>51</v>
      </c>
      <c r="F95" s="46">
        <v>30</v>
      </c>
      <c r="G95" s="34">
        <f>A.P.U!I491*'ANALISIS AU'!J42</f>
        <v>243958.73019999999</v>
      </c>
      <c r="H95" s="236">
        <f t="shared" si="7"/>
        <v>243959</v>
      </c>
      <c r="I95" s="35">
        <f t="shared" ref="I95:I101" si="11">+ROUND(F95*H95,0)</f>
        <v>7318770</v>
      </c>
      <c r="J95" s="7"/>
      <c r="K95" s="2"/>
    </row>
    <row r="96" spans="1:11" ht="33.75" customHeight="1" x14ac:dyDescent="0.3">
      <c r="A96" s="74"/>
      <c r="B96" s="29">
        <v>55</v>
      </c>
      <c r="C96" s="30" t="s">
        <v>268</v>
      </c>
      <c r="D96" s="31" t="s">
        <v>269</v>
      </c>
      <c r="E96" s="58" t="s">
        <v>51</v>
      </c>
      <c r="F96" s="46">
        <v>30</v>
      </c>
      <c r="G96" s="34">
        <f>A.P.U!I506*'ANALISIS AU'!J42</f>
        <v>45636.823000000004</v>
      </c>
      <c r="H96" s="236">
        <f t="shared" si="7"/>
        <v>45637</v>
      </c>
      <c r="I96" s="35">
        <f t="shared" si="11"/>
        <v>1369110</v>
      </c>
      <c r="J96" s="7"/>
      <c r="K96" s="2"/>
    </row>
    <row r="97" spans="1:13" ht="37.5" customHeight="1" x14ac:dyDescent="0.3">
      <c r="A97" s="74"/>
      <c r="B97" s="29">
        <v>56</v>
      </c>
      <c r="C97" s="30" t="s">
        <v>117</v>
      </c>
      <c r="D97" s="31" t="s">
        <v>118</v>
      </c>
      <c r="E97" s="58" t="s">
        <v>21</v>
      </c>
      <c r="F97" s="46">
        <v>1</v>
      </c>
      <c r="G97" s="34">
        <f>A.P.U!I514*'ANALISIS AU'!J42</f>
        <v>556864.62959999999</v>
      </c>
      <c r="H97" s="236">
        <f t="shared" si="7"/>
        <v>556865</v>
      </c>
      <c r="I97" s="35">
        <f t="shared" si="11"/>
        <v>556865</v>
      </c>
      <c r="J97" s="7"/>
      <c r="K97" s="2"/>
    </row>
    <row r="98" spans="1:13" ht="23.25" customHeight="1" x14ac:dyDescent="0.3">
      <c r="A98" s="74"/>
      <c r="B98" s="29">
        <v>57</v>
      </c>
      <c r="C98" s="30" t="s">
        <v>270</v>
      </c>
      <c r="D98" s="31" t="s">
        <v>271</v>
      </c>
      <c r="E98" s="58" t="s">
        <v>51</v>
      </c>
      <c r="F98" s="46">
        <v>70</v>
      </c>
      <c r="G98" s="34">
        <f>A.P.U!I522*'ANALISIS AU'!J42</f>
        <v>18104.832200000001</v>
      </c>
      <c r="H98" s="236">
        <f t="shared" si="7"/>
        <v>18105</v>
      </c>
      <c r="I98" s="35">
        <f t="shared" si="11"/>
        <v>1267350</v>
      </c>
      <c r="J98" s="7"/>
      <c r="K98" s="2"/>
    </row>
    <row r="99" spans="1:13" ht="37.5" customHeight="1" x14ac:dyDescent="0.3">
      <c r="A99" s="74"/>
      <c r="B99" s="29">
        <v>58</v>
      </c>
      <c r="C99" s="30" t="s">
        <v>119</v>
      </c>
      <c r="D99" s="31" t="s">
        <v>120</v>
      </c>
      <c r="E99" s="58" t="s">
        <v>18</v>
      </c>
      <c r="F99" s="46">
        <v>8.6</v>
      </c>
      <c r="G99" s="34">
        <f>A.P.U!I527*'ANALISIS AU'!J42</f>
        <v>894262.33609999996</v>
      </c>
      <c r="H99" s="236">
        <f t="shared" si="7"/>
        <v>894262</v>
      </c>
      <c r="I99" s="35">
        <f t="shared" si="11"/>
        <v>7690653</v>
      </c>
      <c r="J99" s="7"/>
      <c r="K99" s="2"/>
    </row>
    <row r="100" spans="1:13" ht="37.5" customHeight="1" x14ac:dyDescent="0.3">
      <c r="A100" s="74"/>
      <c r="B100" s="29">
        <v>59</v>
      </c>
      <c r="C100" s="30" t="s">
        <v>121</v>
      </c>
      <c r="D100" s="31" t="s">
        <v>122</v>
      </c>
      <c r="E100" s="58" t="s">
        <v>21</v>
      </c>
      <c r="F100" s="46">
        <v>4</v>
      </c>
      <c r="G100" s="34">
        <f>A.P.U!I532*'ANALISIS AU'!J42</f>
        <v>974138.35930000001</v>
      </c>
      <c r="H100" s="236">
        <f t="shared" si="7"/>
        <v>974138</v>
      </c>
      <c r="I100" s="35">
        <f t="shared" si="11"/>
        <v>3896552</v>
      </c>
      <c r="J100" s="7"/>
      <c r="K100" s="2"/>
    </row>
    <row r="101" spans="1:13" ht="46.5" customHeight="1" x14ac:dyDescent="0.3">
      <c r="A101" s="74"/>
      <c r="B101" s="29">
        <v>60</v>
      </c>
      <c r="C101" s="30" t="s">
        <v>123</v>
      </c>
      <c r="D101" s="31" t="s">
        <v>124</v>
      </c>
      <c r="E101" s="58" t="s">
        <v>51</v>
      </c>
      <c r="F101" s="46">
        <v>54</v>
      </c>
      <c r="G101" s="34">
        <f>A.P.U!I540*'ANALISIS AU'!J42</f>
        <v>157285.5594</v>
      </c>
      <c r="H101" s="236">
        <f t="shared" si="7"/>
        <v>157286</v>
      </c>
      <c r="I101" s="35">
        <f t="shared" si="11"/>
        <v>8493444</v>
      </c>
      <c r="J101" s="7"/>
      <c r="K101" s="2"/>
      <c r="M101" s="85"/>
    </row>
    <row r="102" spans="1:13" ht="22.5" customHeight="1" thickBot="1" x14ac:dyDescent="0.35">
      <c r="A102" s="74"/>
      <c r="B102" s="39" t="s">
        <v>22</v>
      </c>
      <c r="C102" s="61"/>
      <c r="D102" s="62"/>
      <c r="E102" s="63"/>
      <c r="F102" s="64"/>
      <c r="G102" s="65"/>
      <c r="H102" s="251"/>
      <c r="I102" s="263">
        <f>SUM(I95:I101)</f>
        <v>30592744</v>
      </c>
      <c r="J102" s="7"/>
      <c r="K102" s="2"/>
      <c r="M102" s="66"/>
    </row>
    <row r="103" spans="1:13" ht="17.25" thickBot="1" x14ac:dyDescent="0.35">
      <c r="A103" s="74"/>
      <c r="B103" s="75"/>
      <c r="C103" s="75"/>
      <c r="D103" s="14"/>
      <c r="E103" s="75"/>
      <c r="F103" s="76"/>
      <c r="G103" s="14"/>
      <c r="H103" s="245"/>
      <c r="I103" s="260"/>
      <c r="J103" s="16"/>
    </row>
    <row r="104" spans="1:13" ht="20.25" customHeight="1" thickBot="1" x14ac:dyDescent="0.35">
      <c r="A104" s="77"/>
      <c r="B104" s="285" t="s">
        <v>732</v>
      </c>
      <c r="C104" s="286"/>
      <c r="D104" s="286"/>
      <c r="E104" s="286"/>
      <c r="F104" s="286"/>
      <c r="G104" s="286"/>
      <c r="H104" s="286"/>
      <c r="I104" s="287"/>
      <c r="J104" s="16"/>
    </row>
    <row r="105" spans="1:13" x14ac:dyDescent="0.3">
      <c r="A105" s="77"/>
      <c r="B105" s="288" t="s">
        <v>7</v>
      </c>
      <c r="C105" s="290" t="s">
        <v>8</v>
      </c>
      <c r="D105" s="292" t="s">
        <v>9</v>
      </c>
      <c r="E105" s="294" t="s">
        <v>10</v>
      </c>
      <c r="F105" s="296" t="s">
        <v>11</v>
      </c>
      <c r="G105" s="298" t="s">
        <v>12</v>
      </c>
      <c r="H105" s="249"/>
      <c r="I105" s="300" t="s">
        <v>13</v>
      </c>
      <c r="J105" s="16"/>
    </row>
    <row r="106" spans="1:13" ht="17.25" thickBot="1" x14ac:dyDescent="0.35">
      <c r="A106" s="77"/>
      <c r="B106" s="289"/>
      <c r="C106" s="291"/>
      <c r="D106" s="293"/>
      <c r="E106" s="295"/>
      <c r="F106" s="297"/>
      <c r="G106" s="299"/>
      <c r="H106" s="250"/>
      <c r="I106" s="301"/>
      <c r="J106" s="16"/>
    </row>
    <row r="107" spans="1:13" ht="17.25" thickBot="1" x14ac:dyDescent="0.35">
      <c r="A107" s="77"/>
      <c r="B107" s="54"/>
      <c r="C107" s="24" t="s">
        <v>126</v>
      </c>
      <c r="D107" s="78" t="s">
        <v>127</v>
      </c>
      <c r="E107" s="26"/>
      <c r="F107" s="57"/>
      <c r="G107" s="27"/>
      <c r="H107" s="247"/>
      <c r="I107" s="262"/>
      <c r="J107" s="16"/>
    </row>
    <row r="108" spans="1:13" ht="31.5" x14ac:dyDescent="0.3">
      <c r="A108" s="77"/>
      <c r="B108" s="79">
        <v>1</v>
      </c>
      <c r="C108" s="80" t="s">
        <v>128</v>
      </c>
      <c r="D108" s="81" t="s">
        <v>129</v>
      </c>
      <c r="E108" s="82" t="s">
        <v>36</v>
      </c>
      <c r="F108" s="83">
        <v>553</v>
      </c>
      <c r="G108" s="84">
        <f>A.P.U!I543*'ANALISIS AU'!J42</f>
        <v>12108.9522</v>
      </c>
      <c r="H108" s="236">
        <f t="shared" ref="H108:H171" si="12">ROUND(G108,N106)</f>
        <v>12109</v>
      </c>
      <c r="I108" s="35">
        <f t="shared" ref="I108" si="13">+ROUND(F108*H108,0)</f>
        <v>6696277</v>
      </c>
      <c r="J108" s="16"/>
      <c r="M108" s="85"/>
    </row>
    <row r="109" spans="1:13" ht="18.75" thickBot="1" x14ac:dyDescent="0.35">
      <c r="A109" s="77"/>
      <c r="B109" s="86" t="s">
        <v>22</v>
      </c>
      <c r="C109" s="87"/>
      <c r="D109" s="41"/>
      <c r="E109" s="88"/>
      <c r="F109" s="89"/>
      <c r="G109" s="41"/>
      <c r="H109" s="236"/>
      <c r="I109" s="263">
        <f>SUM(I108)</f>
        <v>6696277</v>
      </c>
      <c r="J109" s="16"/>
    </row>
    <row r="110" spans="1:13" ht="17.25" thickBot="1" x14ac:dyDescent="0.35">
      <c r="A110" s="77"/>
      <c r="B110" s="54"/>
      <c r="C110" s="24" t="s">
        <v>14</v>
      </c>
      <c r="D110" s="25" t="s">
        <v>15</v>
      </c>
      <c r="E110" s="26"/>
      <c r="F110" s="90"/>
      <c r="G110" s="27"/>
      <c r="H110" s="247"/>
      <c r="I110" s="262"/>
      <c r="J110" s="16"/>
    </row>
    <row r="111" spans="1:13" ht="22.5" customHeight="1" x14ac:dyDescent="0.3">
      <c r="A111" s="77"/>
      <c r="B111" s="29">
        <v>2</v>
      </c>
      <c r="C111" s="30" t="s">
        <v>16</v>
      </c>
      <c r="D111" s="31" t="s">
        <v>17</v>
      </c>
      <c r="E111" s="32" t="s">
        <v>18</v>
      </c>
      <c r="F111" s="33">
        <v>100</v>
      </c>
      <c r="G111" s="34">
        <f>A.P.U!I1*'ANALISIS AU'!J42</f>
        <v>21393.027300000002</v>
      </c>
      <c r="H111" s="236">
        <f t="shared" si="12"/>
        <v>21393</v>
      </c>
      <c r="I111" s="35">
        <f t="shared" ref="I111:I112" si="14">+ROUND(F111*H111,0)</f>
        <v>2139300</v>
      </c>
      <c r="J111" s="16"/>
    </row>
    <row r="112" spans="1:13" ht="31.5" x14ac:dyDescent="0.3">
      <c r="A112" s="77"/>
      <c r="B112" s="29">
        <v>3</v>
      </c>
      <c r="C112" s="36" t="s">
        <v>19</v>
      </c>
      <c r="D112" s="31" t="s">
        <v>20</v>
      </c>
      <c r="E112" s="37" t="s">
        <v>21</v>
      </c>
      <c r="F112" s="46">
        <v>4</v>
      </c>
      <c r="G112" s="34">
        <f>A.P.U!I8*'ANALISIS AU'!J42</f>
        <v>350575.01549999998</v>
      </c>
      <c r="H112" s="236">
        <f t="shared" si="12"/>
        <v>350575</v>
      </c>
      <c r="I112" s="35">
        <f t="shared" si="14"/>
        <v>1402300</v>
      </c>
      <c r="J112" s="16"/>
    </row>
    <row r="113" spans="1:13" ht="18.75" thickBot="1" x14ac:dyDescent="0.35">
      <c r="A113" s="77"/>
      <c r="B113" s="86" t="s">
        <v>22</v>
      </c>
      <c r="C113" s="87"/>
      <c r="D113" s="41"/>
      <c r="E113" s="88"/>
      <c r="F113" s="89"/>
      <c r="G113" s="41"/>
      <c r="H113" s="236"/>
      <c r="I113" s="263">
        <f>SUM(I111:I112)</f>
        <v>3541600</v>
      </c>
      <c r="J113" s="16"/>
    </row>
    <row r="114" spans="1:13" ht="17.25" thickBot="1" x14ac:dyDescent="0.35">
      <c r="A114" s="77"/>
      <c r="B114" s="23"/>
      <c r="C114" s="24" t="s">
        <v>23</v>
      </c>
      <c r="D114" s="25" t="s">
        <v>24</v>
      </c>
      <c r="E114" s="26"/>
      <c r="F114" s="26"/>
      <c r="G114" s="27"/>
      <c r="H114" s="247"/>
      <c r="I114" s="262"/>
      <c r="J114" s="16"/>
    </row>
    <row r="115" spans="1:13" ht="31.5" x14ac:dyDescent="0.3">
      <c r="A115" s="77"/>
      <c r="B115" s="29">
        <v>4</v>
      </c>
      <c r="C115" s="36" t="s">
        <v>25</v>
      </c>
      <c r="D115" s="31" t="s">
        <v>26</v>
      </c>
      <c r="E115" s="45" t="s">
        <v>27</v>
      </c>
      <c r="F115" s="38">
        <v>20</v>
      </c>
      <c r="G115" s="34">
        <f>A.P.U!I17*'ANALISIS AU'!J42</f>
        <v>60855.456599999998</v>
      </c>
      <c r="H115" s="236">
        <f t="shared" si="12"/>
        <v>60855</v>
      </c>
      <c r="I115" s="35">
        <f t="shared" ref="I115" si="15">+ROUND(F115*H115,0)</f>
        <v>1217100</v>
      </c>
      <c r="J115" s="16"/>
    </row>
    <row r="116" spans="1:13" ht="18.75" thickBot="1" x14ac:dyDescent="0.35">
      <c r="A116" s="77"/>
      <c r="B116" s="39" t="s">
        <v>22</v>
      </c>
      <c r="C116" s="40"/>
      <c r="D116" s="41"/>
      <c r="E116" s="41"/>
      <c r="F116" s="42"/>
      <c r="G116" s="41"/>
      <c r="H116" s="236"/>
      <c r="I116" s="263">
        <f>SUM(I115)</f>
        <v>1217100</v>
      </c>
      <c r="J116" s="16"/>
    </row>
    <row r="117" spans="1:13" ht="17.25" thickBot="1" x14ac:dyDescent="0.35">
      <c r="A117" s="77"/>
      <c r="B117" s="54"/>
      <c r="C117" s="24" t="s">
        <v>28</v>
      </c>
      <c r="D117" s="78" t="s">
        <v>29</v>
      </c>
      <c r="E117" s="26"/>
      <c r="F117" s="57"/>
      <c r="G117" s="27"/>
      <c r="H117" s="247"/>
      <c r="I117" s="262"/>
      <c r="J117" s="16"/>
    </row>
    <row r="118" spans="1:13" ht="31.5" x14ac:dyDescent="0.3">
      <c r="A118" s="77"/>
      <c r="B118" s="79">
        <v>5</v>
      </c>
      <c r="C118" s="80" t="s">
        <v>30</v>
      </c>
      <c r="D118" s="81" t="s">
        <v>31</v>
      </c>
      <c r="E118" s="82" t="s">
        <v>18</v>
      </c>
      <c r="F118" s="83">
        <v>30</v>
      </c>
      <c r="G118" s="84">
        <f>A.P.U!I23*'ANALISIS AU'!J42</f>
        <v>58149.134400000003</v>
      </c>
      <c r="H118" s="236">
        <f t="shared" si="12"/>
        <v>58149</v>
      </c>
      <c r="I118" s="35">
        <f t="shared" ref="I118:I119" si="16">+ROUND(F118*H118,0)</f>
        <v>1744470</v>
      </c>
      <c r="J118" s="16"/>
    </row>
    <row r="119" spans="1:13" ht="34.5" customHeight="1" x14ac:dyDescent="0.3">
      <c r="A119" s="77"/>
      <c r="B119" s="79">
        <v>6</v>
      </c>
      <c r="C119" s="80" t="s">
        <v>130</v>
      </c>
      <c r="D119" s="81" t="s">
        <v>131</v>
      </c>
      <c r="E119" s="82" t="s">
        <v>21</v>
      </c>
      <c r="F119" s="83">
        <v>4</v>
      </c>
      <c r="G119" s="84">
        <f>A.P.U!I550*'ANALISIS AU'!J42</f>
        <v>159465.87940000001</v>
      </c>
      <c r="H119" s="236">
        <f t="shared" si="12"/>
        <v>159466</v>
      </c>
      <c r="I119" s="35">
        <f t="shared" si="16"/>
        <v>637864</v>
      </c>
      <c r="J119" s="16"/>
    </row>
    <row r="120" spans="1:13" ht="18.75" thickBot="1" x14ac:dyDescent="0.35">
      <c r="A120" s="77"/>
      <c r="B120" s="86" t="s">
        <v>22</v>
      </c>
      <c r="C120" s="87"/>
      <c r="D120" s="41"/>
      <c r="E120" s="88"/>
      <c r="F120" s="89"/>
      <c r="G120" s="41"/>
      <c r="H120" s="236"/>
      <c r="I120" s="263">
        <f>SUM(I118:I119)</f>
        <v>2382334</v>
      </c>
      <c r="J120" s="16"/>
    </row>
    <row r="121" spans="1:13" ht="17.25" thickBot="1" x14ac:dyDescent="0.35">
      <c r="A121" s="77"/>
      <c r="B121" s="54"/>
      <c r="C121" s="24" t="s">
        <v>32</v>
      </c>
      <c r="D121" s="78" t="s">
        <v>33</v>
      </c>
      <c r="E121" s="26"/>
      <c r="F121" s="57"/>
      <c r="G121" s="27"/>
      <c r="H121" s="247"/>
      <c r="I121" s="262"/>
      <c r="J121" s="16"/>
    </row>
    <row r="122" spans="1:13" ht="31.5" x14ac:dyDescent="0.3">
      <c r="A122" s="77"/>
      <c r="B122" s="79">
        <v>7</v>
      </c>
      <c r="C122" s="80" t="s">
        <v>132</v>
      </c>
      <c r="D122" s="81" t="s">
        <v>133</v>
      </c>
      <c r="E122" s="82" t="s">
        <v>51</v>
      </c>
      <c r="F122" s="83">
        <v>380</v>
      </c>
      <c r="G122" s="84">
        <f>A.P.U!I561*'ANALISIS AU'!J42</f>
        <v>122167.41770000001</v>
      </c>
      <c r="H122" s="236">
        <f t="shared" si="12"/>
        <v>122167</v>
      </c>
      <c r="I122" s="35">
        <f t="shared" ref="I122:I123" si="17">+ROUND(F122*H122,0)</f>
        <v>46423460</v>
      </c>
      <c r="J122" s="16"/>
      <c r="M122" s="85"/>
    </row>
    <row r="123" spans="1:13" ht="31.5" x14ac:dyDescent="0.3">
      <c r="A123" s="77"/>
      <c r="B123" s="79">
        <v>8</v>
      </c>
      <c r="C123" s="80" t="s">
        <v>34</v>
      </c>
      <c r="D123" s="81" t="s">
        <v>35</v>
      </c>
      <c r="E123" s="82" t="s">
        <v>36</v>
      </c>
      <c r="F123" s="83">
        <v>90</v>
      </c>
      <c r="G123" s="84">
        <f>A.P.U!I35*'ANALISIS AU'!J42</f>
        <v>32016.636500000001</v>
      </c>
      <c r="H123" s="236">
        <f t="shared" si="12"/>
        <v>32017</v>
      </c>
      <c r="I123" s="35">
        <f t="shared" si="17"/>
        <v>2881530</v>
      </c>
      <c r="J123" s="16"/>
      <c r="M123" s="91"/>
    </row>
    <row r="124" spans="1:13" ht="18.75" thickBot="1" x14ac:dyDescent="0.35">
      <c r="A124" s="77"/>
      <c r="B124" s="86" t="s">
        <v>22</v>
      </c>
      <c r="C124" s="87"/>
      <c r="D124" s="41"/>
      <c r="E124" s="88"/>
      <c r="F124" s="89"/>
      <c r="G124" s="41"/>
      <c r="H124" s="236"/>
      <c r="I124" s="263">
        <f>SUM(I122:I123)</f>
        <v>49304990</v>
      </c>
      <c r="J124" s="16"/>
    </row>
    <row r="125" spans="1:13" ht="17.25" thickBot="1" x14ac:dyDescent="0.35">
      <c r="A125" s="77"/>
      <c r="B125" s="54"/>
      <c r="C125" s="24" t="s">
        <v>37</v>
      </c>
      <c r="D125" s="78" t="s">
        <v>38</v>
      </c>
      <c r="E125" s="26"/>
      <c r="F125" s="57"/>
      <c r="G125" s="27"/>
      <c r="H125" s="247"/>
      <c r="I125" s="262"/>
      <c r="J125" s="16"/>
    </row>
    <row r="126" spans="1:13" ht="31.5" x14ac:dyDescent="0.3">
      <c r="A126" s="77"/>
      <c r="B126" s="79">
        <v>9</v>
      </c>
      <c r="C126" s="80" t="s">
        <v>134</v>
      </c>
      <c r="D126" s="81" t="s">
        <v>135</v>
      </c>
      <c r="E126" s="82" t="s">
        <v>21</v>
      </c>
      <c r="F126" s="83">
        <v>4</v>
      </c>
      <c r="G126" s="84">
        <f>A.P.U!I572*'ANALISIS AU'!J42</f>
        <v>96928.850999999995</v>
      </c>
      <c r="H126" s="236">
        <f t="shared" si="12"/>
        <v>96929</v>
      </c>
      <c r="I126" s="35">
        <f t="shared" ref="I126:I127" si="18">+ROUND(F126*H126,0)</f>
        <v>387716</v>
      </c>
      <c r="J126" s="16"/>
    </row>
    <row r="127" spans="1:13" ht="32.25" customHeight="1" x14ac:dyDescent="0.3">
      <c r="A127" s="77"/>
      <c r="B127" s="79">
        <v>10</v>
      </c>
      <c r="C127" s="80" t="s">
        <v>136</v>
      </c>
      <c r="D127" s="81" t="s">
        <v>137</v>
      </c>
      <c r="E127" s="82" t="s">
        <v>21</v>
      </c>
      <c r="F127" s="83">
        <v>1</v>
      </c>
      <c r="G127" s="84">
        <f>A.P.U!I583*'ANALISIS AU'!J42</f>
        <v>85427.663</v>
      </c>
      <c r="H127" s="236">
        <f t="shared" si="12"/>
        <v>85428</v>
      </c>
      <c r="I127" s="35">
        <f t="shared" si="18"/>
        <v>85428</v>
      </c>
      <c r="J127" s="16"/>
    </row>
    <row r="128" spans="1:13" ht="18.75" thickBot="1" x14ac:dyDescent="0.35">
      <c r="A128" s="77"/>
      <c r="B128" s="86" t="s">
        <v>22</v>
      </c>
      <c r="C128" s="87"/>
      <c r="D128" s="41"/>
      <c r="E128" s="88"/>
      <c r="F128" s="89"/>
      <c r="G128" s="41"/>
      <c r="H128" s="236"/>
      <c r="I128" s="263">
        <f>SUM(I126:I127)</f>
        <v>473144</v>
      </c>
      <c r="J128" s="16"/>
    </row>
    <row r="129" spans="1:13" ht="17.25" thickBot="1" x14ac:dyDescent="0.35">
      <c r="A129" s="77"/>
      <c r="B129" s="54"/>
      <c r="C129" s="24" t="s">
        <v>54</v>
      </c>
      <c r="D129" s="25" t="s">
        <v>138</v>
      </c>
      <c r="E129" s="26"/>
      <c r="F129" s="90"/>
      <c r="G129" s="27"/>
      <c r="H129" s="247"/>
      <c r="I129" s="262"/>
      <c r="J129" s="16"/>
    </row>
    <row r="130" spans="1:13" ht="49.5" customHeight="1" x14ac:dyDescent="0.3">
      <c r="A130" s="77"/>
      <c r="B130" s="79">
        <v>11</v>
      </c>
      <c r="C130" s="80" t="s">
        <v>619</v>
      </c>
      <c r="D130" s="81" t="s">
        <v>139</v>
      </c>
      <c r="E130" s="82" t="s">
        <v>51</v>
      </c>
      <c r="F130" s="83">
        <v>26</v>
      </c>
      <c r="G130" s="84">
        <f>A.P.U!I594*'ANALISIS AU'!J42</f>
        <v>57744.412499999999</v>
      </c>
      <c r="H130" s="236">
        <f t="shared" si="12"/>
        <v>57744</v>
      </c>
      <c r="I130" s="35">
        <f t="shared" ref="I130:I131" si="19">+ROUND(F130*H130,0)</f>
        <v>1501344</v>
      </c>
      <c r="J130" s="16"/>
    </row>
    <row r="131" spans="1:13" ht="43.5" customHeight="1" x14ac:dyDescent="0.3">
      <c r="A131" s="77"/>
      <c r="B131" s="79">
        <v>12</v>
      </c>
      <c r="C131" s="80" t="s">
        <v>140</v>
      </c>
      <c r="D131" s="81" t="s">
        <v>56</v>
      </c>
      <c r="E131" s="82" t="s">
        <v>51</v>
      </c>
      <c r="F131" s="83">
        <v>50</v>
      </c>
      <c r="G131" s="84">
        <f>A.P.U!I274*'ANALISIS AU'!J42</f>
        <v>47777.6247</v>
      </c>
      <c r="H131" s="236">
        <f t="shared" si="12"/>
        <v>47778</v>
      </c>
      <c r="I131" s="35">
        <f t="shared" si="19"/>
        <v>2388900</v>
      </c>
      <c r="J131" s="16"/>
    </row>
    <row r="132" spans="1:13" ht="18.75" thickBot="1" x14ac:dyDescent="0.35">
      <c r="A132" s="77"/>
      <c r="B132" s="86" t="s">
        <v>22</v>
      </c>
      <c r="C132" s="87"/>
      <c r="D132" s="41"/>
      <c r="E132" s="88"/>
      <c r="F132" s="89"/>
      <c r="G132" s="41"/>
      <c r="H132" s="236"/>
      <c r="I132" s="263">
        <f>SUM(I130:I131)</f>
        <v>3890244</v>
      </c>
      <c r="J132" s="16"/>
    </row>
    <row r="133" spans="1:13" ht="17.25" thickBot="1" x14ac:dyDescent="0.35">
      <c r="A133" s="77"/>
      <c r="B133" s="54"/>
      <c r="C133" s="24" t="s">
        <v>57</v>
      </c>
      <c r="D133" s="92" t="s">
        <v>58</v>
      </c>
      <c r="E133" s="26"/>
      <c r="F133" s="57"/>
      <c r="G133" s="27"/>
      <c r="H133" s="247"/>
      <c r="I133" s="262"/>
      <c r="J133" s="16"/>
    </row>
    <row r="134" spans="1:13" ht="31.5" x14ac:dyDescent="0.3">
      <c r="A134" s="77"/>
      <c r="B134" s="79">
        <v>13</v>
      </c>
      <c r="C134" s="80" t="s">
        <v>141</v>
      </c>
      <c r="D134" s="81" t="s">
        <v>142</v>
      </c>
      <c r="E134" s="82" t="s">
        <v>18</v>
      </c>
      <c r="F134" s="83">
        <v>22</v>
      </c>
      <c r="G134" s="84">
        <f>A.P.U!I601*'ANALISIS AU'!J42</f>
        <v>49016.319000000003</v>
      </c>
      <c r="H134" s="236">
        <f t="shared" si="12"/>
        <v>49016</v>
      </c>
      <c r="I134" s="35">
        <f t="shared" ref="I134:I137" si="20">+ROUND(F134*H134,0)</f>
        <v>1078352</v>
      </c>
      <c r="J134" s="16"/>
    </row>
    <row r="135" spans="1:13" ht="47.25" x14ac:dyDescent="0.3">
      <c r="A135" s="77"/>
      <c r="B135" s="79">
        <v>14</v>
      </c>
      <c r="C135" s="80" t="s">
        <v>143</v>
      </c>
      <c r="D135" s="81" t="s">
        <v>144</v>
      </c>
      <c r="E135" s="82" t="s">
        <v>18</v>
      </c>
      <c r="F135" s="83">
        <v>30</v>
      </c>
      <c r="G135" s="84">
        <f>A.P.U!I292*'ANALISIS AU'!J42</f>
        <v>150458.43239999999</v>
      </c>
      <c r="H135" s="236">
        <f t="shared" si="12"/>
        <v>150458</v>
      </c>
      <c r="I135" s="35">
        <f t="shared" si="20"/>
        <v>4513740</v>
      </c>
      <c r="J135" s="16"/>
    </row>
    <row r="136" spans="1:13" ht="20.25" customHeight="1" x14ac:dyDescent="0.3">
      <c r="A136" s="77"/>
      <c r="B136" s="79">
        <v>15</v>
      </c>
      <c r="C136" s="80" t="s">
        <v>145</v>
      </c>
      <c r="D136" s="81" t="s">
        <v>146</v>
      </c>
      <c r="E136" s="82" t="s">
        <v>51</v>
      </c>
      <c r="F136" s="83">
        <v>300</v>
      </c>
      <c r="G136" s="84">
        <f>A.P.U!I612*'ANALISIS AU'!J42</f>
        <v>16481.856500000002</v>
      </c>
      <c r="H136" s="236">
        <f t="shared" si="12"/>
        <v>16482</v>
      </c>
      <c r="I136" s="35">
        <f t="shared" si="20"/>
        <v>4944600</v>
      </c>
      <c r="J136" s="16"/>
    </row>
    <row r="137" spans="1:13" ht="31.5" x14ac:dyDescent="0.3">
      <c r="A137" s="77"/>
      <c r="B137" s="79">
        <v>16</v>
      </c>
      <c r="C137" s="80" t="s">
        <v>61</v>
      </c>
      <c r="D137" s="81" t="s">
        <v>62</v>
      </c>
      <c r="E137" s="82" t="s">
        <v>51</v>
      </c>
      <c r="F137" s="83">
        <v>24</v>
      </c>
      <c r="G137" s="84">
        <f>A.P.U!I307*'ANALISIS AU'!J42</f>
        <v>109035.0778</v>
      </c>
      <c r="H137" s="236">
        <f t="shared" si="12"/>
        <v>109035</v>
      </c>
      <c r="I137" s="35">
        <f t="shared" si="20"/>
        <v>2616840</v>
      </c>
      <c r="J137" s="16"/>
    </row>
    <row r="138" spans="1:13" ht="18.75" thickBot="1" x14ac:dyDescent="0.35">
      <c r="A138" s="77"/>
      <c r="B138" s="86" t="s">
        <v>22</v>
      </c>
      <c r="C138" s="87"/>
      <c r="D138" s="41"/>
      <c r="E138" s="88"/>
      <c r="F138" s="89"/>
      <c r="G138" s="41"/>
      <c r="H138" s="236"/>
      <c r="I138" s="263">
        <f>SUM(I134:I137)</f>
        <v>13153532</v>
      </c>
      <c r="J138" s="16"/>
    </row>
    <row r="139" spans="1:13" ht="17.25" thickBot="1" x14ac:dyDescent="0.35">
      <c r="A139" s="77"/>
      <c r="B139" s="54"/>
      <c r="C139" s="24" t="s">
        <v>147</v>
      </c>
      <c r="D139" s="25" t="s">
        <v>148</v>
      </c>
      <c r="E139" s="26"/>
      <c r="F139" s="90"/>
      <c r="G139" s="27"/>
      <c r="H139" s="247"/>
      <c r="I139" s="262"/>
      <c r="J139" s="16"/>
    </row>
    <row r="140" spans="1:13" ht="63" x14ac:dyDescent="0.3">
      <c r="A140" s="77"/>
      <c r="B140" s="29">
        <v>17</v>
      </c>
      <c r="C140" s="30" t="s">
        <v>149</v>
      </c>
      <c r="D140" s="31" t="s">
        <v>150</v>
      </c>
      <c r="E140" s="32" t="s">
        <v>51</v>
      </c>
      <c r="F140" s="46">
        <v>560</v>
      </c>
      <c r="G140" s="34">
        <f>A.P.U!I620*'ANALISIS AU'!J42</f>
        <v>100192.5175</v>
      </c>
      <c r="H140" s="236">
        <f t="shared" si="12"/>
        <v>100193</v>
      </c>
      <c r="I140" s="35">
        <f t="shared" ref="I140" si="21">+ROUND(F140*H140,0)</f>
        <v>56108080</v>
      </c>
      <c r="J140" s="16"/>
    </row>
    <row r="141" spans="1:13" ht="18.75" thickBot="1" x14ac:dyDescent="0.35">
      <c r="A141" s="77"/>
      <c r="B141" s="86" t="s">
        <v>22</v>
      </c>
      <c r="C141" s="87"/>
      <c r="D141" s="41"/>
      <c r="E141" s="88"/>
      <c r="F141" s="89"/>
      <c r="G141" s="41"/>
      <c r="H141" s="236"/>
      <c r="I141" s="263">
        <f>SUM(I140:I140)</f>
        <v>56108080</v>
      </c>
      <c r="J141" s="16"/>
    </row>
    <row r="142" spans="1:13" ht="17.25" thickBot="1" x14ac:dyDescent="0.35">
      <c r="A142" s="77"/>
      <c r="B142" s="54"/>
      <c r="C142" s="24" t="s">
        <v>151</v>
      </c>
      <c r="D142" s="25" t="s">
        <v>152</v>
      </c>
      <c r="E142" s="26"/>
      <c r="F142" s="90"/>
      <c r="G142" s="27"/>
      <c r="H142" s="247"/>
      <c r="I142" s="262"/>
      <c r="J142" s="16"/>
    </row>
    <row r="143" spans="1:13" ht="47.25" x14ac:dyDescent="0.3">
      <c r="A143" s="77"/>
      <c r="B143" s="29">
        <v>18</v>
      </c>
      <c r="C143" s="30" t="s">
        <v>153</v>
      </c>
      <c r="D143" s="31" t="s">
        <v>154</v>
      </c>
      <c r="E143" s="32" t="s">
        <v>51</v>
      </c>
      <c r="F143" s="46">
        <v>260</v>
      </c>
      <c r="G143" s="34">
        <f>A.P.U!I633*'ANALISIS AU'!J42</f>
        <v>260326.11989999999</v>
      </c>
      <c r="H143" s="236">
        <f t="shared" si="12"/>
        <v>260326</v>
      </c>
      <c r="I143" s="35">
        <f t="shared" ref="I143:I144" si="22">+ROUND(F143*H143,0)</f>
        <v>67684760</v>
      </c>
      <c r="J143" s="16"/>
      <c r="L143" s="93"/>
      <c r="M143" s="91"/>
    </row>
    <row r="144" spans="1:13" ht="47.25" x14ac:dyDescent="0.3">
      <c r="A144" s="77"/>
      <c r="B144" s="29">
        <v>19</v>
      </c>
      <c r="C144" s="30" t="s">
        <v>155</v>
      </c>
      <c r="D144" s="31" t="s">
        <v>156</v>
      </c>
      <c r="E144" s="32" t="s">
        <v>18</v>
      </c>
      <c r="F144" s="46">
        <v>220</v>
      </c>
      <c r="G144" s="34">
        <f>A.P.U!I650*'ANALISIS AU'!J42</f>
        <v>53078.527699999999</v>
      </c>
      <c r="H144" s="236">
        <f t="shared" si="12"/>
        <v>53079</v>
      </c>
      <c r="I144" s="35">
        <f t="shared" si="22"/>
        <v>11677380</v>
      </c>
      <c r="J144" s="16"/>
    </row>
    <row r="145" spans="1:10" ht="18.75" thickBot="1" x14ac:dyDescent="0.35">
      <c r="A145" s="77"/>
      <c r="B145" s="86" t="s">
        <v>22</v>
      </c>
      <c r="C145" s="87"/>
      <c r="D145" s="41"/>
      <c r="E145" s="88"/>
      <c r="F145" s="89"/>
      <c r="G145" s="41"/>
      <c r="H145" s="236"/>
      <c r="I145" s="263">
        <f>SUM(I143:I144)</f>
        <v>79362140</v>
      </c>
      <c r="J145" s="16"/>
    </row>
    <row r="146" spans="1:10" ht="17.25" thickBot="1" x14ac:dyDescent="0.35">
      <c r="A146" s="77"/>
      <c r="B146" s="54"/>
      <c r="C146" s="24" t="s">
        <v>157</v>
      </c>
      <c r="D146" s="25" t="s">
        <v>158</v>
      </c>
      <c r="E146" s="26"/>
      <c r="F146" s="90"/>
      <c r="G146" s="27"/>
      <c r="H146" s="247"/>
      <c r="I146" s="262"/>
      <c r="J146" s="16"/>
    </row>
    <row r="147" spans="1:10" ht="45.75" customHeight="1" x14ac:dyDescent="0.3">
      <c r="A147" s="77"/>
      <c r="B147" s="29">
        <v>20</v>
      </c>
      <c r="C147" s="30" t="s">
        <v>159</v>
      </c>
      <c r="D147" s="31" t="s">
        <v>160</v>
      </c>
      <c r="E147" s="32" t="s">
        <v>51</v>
      </c>
      <c r="F147" s="46">
        <v>10</v>
      </c>
      <c r="G147" s="34">
        <f>A.P.U!I660*'ANALISIS AU'!J42</f>
        <v>119056.37360000001</v>
      </c>
      <c r="H147" s="236">
        <f t="shared" si="12"/>
        <v>119056</v>
      </c>
      <c r="I147" s="35">
        <f t="shared" ref="I147" si="23">+ROUND(F147*H147,0)</f>
        <v>1190560</v>
      </c>
      <c r="J147" s="16"/>
    </row>
    <row r="148" spans="1:10" ht="18.75" thickBot="1" x14ac:dyDescent="0.35">
      <c r="A148" s="77"/>
      <c r="B148" s="86" t="s">
        <v>22</v>
      </c>
      <c r="C148" s="87"/>
      <c r="D148" s="41"/>
      <c r="E148" s="88"/>
      <c r="F148" s="89"/>
      <c r="G148" s="41"/>
      <c r="H148" s="236"/>
      <c r="I148" s="263">
        <f>SUM(I147)</f>
        <v>1190560</v>
      </c>
      <c r="J148" s="16"/>
    </row>
    <row r="149" spans="1:10" ht="17.25" thickBot="1" x14ac:dyDescent="0.35">
      <c r="A149" s="77"/>
      <c r="B149" s="54"/>
      <c r="C149" s="24" t="s">
        <v>161</v>
      </c>
      <c r="D149" s="25" t="s">
        <v>162</v>
      </c>
      <c r="E149" s="26"/>
      <c r="F149" s="90"/>
      <c r="G149" s="27"/>
      <c r="H149" s="247"/>
      <c r="I149" s="262"/>
      <c r="J149" s="16"/>
    </row>
    <row r="150" spans="1:10" ht="63" x14ac:dyDescent="0.3">
      <c r="A150" s="77"/>
      <c r="B150" s="29">
        <v>21</v>
      </c>
      <c r="C150" s="30" t="s">
        <v>163</v>
      </c>
      <c r="D150" s="31" t="s">
        <v>164</v>
      </c>
      <c r="E150" s="32" t="s">
        <v>21</v>
      </c>
      <c r="F150" s="46">
        <v>3</v>
      </c>
      <c r="G150" s="34">
        <f>A.P.U!I671*'ANALISIS AU'!J42</f>
        <v>879444.33629999997</v>
      </c>
      <c r="H150" s="236">
        <f t="shared" si="12"/>
        <v>879444</v>
      </c>
      <c r="I150" s="35">
        <f t="shared" ref="I150:I151" si="24">+ROUND(F150*H150,0)</f>
        <v>2638332</v>
      </c>
      <c r="J150" s="16"/>
    </row>
    <row r="151" spans="1:10" ht="47.25" x14ac:dyDescent="0.3">
      <c r="A151" s="77"/>
      <c r="B151" s="29">
        <v>22</v>
      </c>
      <c r="C151" s="30" t="s">
        <v>165</v>
      </c>
      <c r="D151" s="31" t="s">
        <v>166</v>
      </c>
      <c r="E151" s="32" t="s">
        <v>21</v>
      </c>
      <c r="F151" s="46">
        <v>4</v>
      </c>
      <c r="G151" s="34">
        <f>A.P.U!I683*'ANALISIS AU'!J42</f>
        <v>1297324.4675</v>
      </c>
      <c r="H151" s="236">
        <f t="shared" si="12"/>
        <v>1297324</v>
      </c>
      <c r="I151" s="35">
        <f t="shared" si="24"/>
        <v>5189296</v>
      </c>
      <c r="J151" s="16"/>
    </row>
    <row r="152" spans="1:10" ht="18.75" thickBot="1" x14ac:dyDescent="0.35">
      <c r="A152" s="77"/>
      <c r="B152" s="86" t="s">
        <v>22</v>
      </c>
      <c r="C152" s="87"/>
      <c r="D152" s="41"/>
      <c r="E152" s="88"/>
      <c r="F152" s="89"/>
      <c r="G152" s="41"/>
      <c r="H152" s="236"/>
      <c r="I152" s="263">
        <f>SUM(I150:I151)</f>
        <v>7827628</v>
      </c>
      <c r="J152" s="16"/>
    </row>
    <row r="153" spans="1:10" ht="17.25" thickBot="1" x14ac:dyDescent="0.35">
      <c r="A153" s="77"/>
      <c r="B153" s="54"/>
      <c r="C153" s="24" t="s">
        <v>167</v>
      </c>
      <c r="D153" s="25" t="s">
        <v>168</v>
      </c>
      <c r="E153" s="26"/>
      <c r="F153" s="90"/>
      <c r="G153" s="27"/>
      <c r="H153" s="247"/>
      <c r="I153" s="262"/>
      <c r="J153" s="16"/>
    </row>
    <row r="154" spans="1:10" ht="74.25" customHeight="1" x14ac:dyDescent="0.3">
      <c r="A154" s="77"/>
      <c r="B154" s="29">
        <v>23</v>
      </c>
      <c r="C154" s="30" t="s">
        <v>169</v>
      </c>
      <c r="D154" s="31" t="s">
        <v>170</v>
      </c>
      <c r="E154" s="32" t="s">
        <v>21</v>
      </c>
      <c r="F154" s="46">
        <v>4</v>
      </c>
      <c r="G154" s="34">
        <f>A.P.U!I692*'ANALISIS AU'!J42</f>
        <v>441339.01170000003</v>
      </c>
      <c r="H154" s="236">
        <f t="shared" si="12"/>
        <v>441339</v>
      </c>
      <c r="I154" s="35">
        <f t="shared" ref="I154" si="25">+ROUND(F154*H154,0)</f>
        <v>1765356</v>
      </c>
      <c r="J154" s="16"/>
    </row>
    <row r="155" spans="1:10" ht="18.75" thickBot="1" x14ac:dyDescent="0.35">
      <c r="A155" s="77"/>
      <c r="B155" s="86" t="s">
        <v>22</v>
      </c>
      <c r="C155" s="87"/>
      <c r="D155" s="41"/>
      <c r="E155" s="88"/>
      <c r="F155" s="89"/>
      <c r="G155" s="41"/>
      <c r="H155" s="236"/>
      <c r="I155" s="263">
        <f>SUM(I154)</f>
        <v>1765356</v>
      </c>
      <c r="J155" s="16"/>
    </row>
    <row r="156" spans="1:10" ht="17.25" thickBot="1" x14ac:dyDescent="0.35">
      <c r="A156" s="77"/>
      <c r="B156" s="54"/>
      <c r="C156" s="55" t="s">
        <v>67</v>
      </c>
      <c r="D156" s="56" t="s">
        <v>68</v>
      </c>
      <c r="E156" s="26"/>
      <c r="F156" s="90"/>
      <c r="G156" s="27"/>
      <c r="H156" s="247"/>
      <c r="I156" s="262"/>
      <c r="J156" s="16"/>
    </row>
    <row r="157" spans="1:10" ht="47.25" x14ac:dyDescent="0.3">
      <c r="A157" s="77"/>
      <c r="B157" s="29">
        <v>24</v>
      </c>
      <c r="C157" s="30" t="s">
        <v>75</v>
      </c>
      <c r="D157" s="31" t="s">
        <v>76</v>
      </c>
      <c r="E157" s="32" t="s">
        <v>21</v>
      </c>
      <c r="F157" s="46">
        <v>4</v>
      </c>
      <c r="G157" s="34">
        <f>A.P.U!I362*'ANALISIS AU'!J42</f>
        <v>919773.44279999996</v>
      </c>
      <c r="H157" s="236">
        <f t="shared" si="12"/>
        <v>919773</v>
      </c>
      <c r="I157" s="35">
        <f t="shared" ref="I157" si="26">+ROUND(F157*H157,0)</f>
        <v>3679092</v>
      </c>
      <c r="J157" s="16"/>
    </row>
    <row r="158" spans="1:10" ht="18.75" thickBot="1" x14ac:dyDescent="0.35">
      <c r="A158" s="77"/>
      <c r="B158" s="86" t="s">
        <v>22</v>
      </c>
      <c r="C158" s="87"/>
      <c r="D158" s="41"/>
      <c r="E158" s="88"/>
      <c r="F158" s="89"/>
      <c r="G158" s="41"/>
      <c r="H158" s="236"/>
      <c r="I158" s="263">
        <f>SUM(I157)</f>
        <v>3679092</v>
      </c>
      <c r="J158" s="16"/>
    </row>
    <row r="159" spans="1:10" ht="17.25" thickBot="1" x14ac:dyDescent="0.35">
      <c r="A159" s="77"/>
      <c r="B159" s="54"/>
      <c r="C159" s="24" t="s">
        <v>77</v>
      </c>
      <c r="D159" s="56" t="s">
        <v>78</v>
      </c>
      <c r="E159" s="26"/>
      <c r="F159" s="57"/>
      <c r="G159" s="27"/>
      <c r="H159" s="247"/>
      <c r="I159" s="262"/>
      <c r="J159" s="16"/>
    </row>
    <row r="160" spans="1:10" ht="47.25" x14ac:dyDescent="0.3">
      <c r="A160" s="77"/>
      <c r="B160" s="29">
        <v>25</v>
      </c>
      <c r="C160" s="30" t="s">
        <v>79</v>
      </c>
      <c r="D160" s="31" t="s">
        <v>80</v>
      </c>
      <c r="E160" s="32" t="s">
        <v>51</v>
      </c>
      <c r="F160" s="46">
        <v>670</v>
      </c>
      <c r="G160" s="34">
        <f>A.P.U!I365*'ANALISIS AU'!J42</f>
        <v>40939.596100000002</v>
      </c>
      <c r="H160" s="236">
        <f t="shared" si="12"/>
        <v>40940</v>
      </c>
      <c r="I160" s="35">
        <f t="shared" ref="I160:I163" si="27">+ROUND(F160*H160,0)</f>
        <v>27429800</v>
      </c>
      <c r="J160" s="16"/>
    </row>
    <row r="161" spans="1:10" ht="63" x14ac:dyDescent="0.3">
      <c r="A161" s="77"/>
      <c r="B161" s="29">
        <v>26</v>
      </c>
      <c r="C161" s="30" t="s">
        <v>83</v>
      </c>
      <c r="D161" s="31" t="s">
        <v>84</v>
      </c>
      <c r="E161" s="58" t="s">
        <v>51</v>
      </c>
      <c r="F161" s="46">
        <v>109</v>
      </c>
      <c r="G161" s="34">
        <f>A.P.U!I384*'ANALISIS AU'!J42</f>
        <v>47135.792999999998</v>
      </c>
      <c r="H161" s="236">
        <f t="shared" si="12"/>
        <v>47136</v>
      </c>
      <c r="I161" s="35">
        <f t="shared" si="27"/>
        <v>5137824</v>
      </c>
      <c r="J161" s="16"/>
    </row>
    <row r="162" spans="1:10" ht="31.5" x14ac:dyDescent="0.3">
      <c r="A162" s="77"/>
      <c r="B162" s="29">
        <v>27</v>
      </c>
      <c r="C162" s="30" t="s">
        <v>85</v>
      </c>
      <c r="D162" s="31" t="s">
        <v>86</v>
      </c>
      <c r="E162" s="32" t="s">
        <v>51</v>
      </c>
      <c r="F162" s="46">
        <v>38</v>
      </c>
      <c r="G162" s="34">
        <f>A.P.U!I395*'ANALISIS AU'!J42</f>
        <v>47893.4542</v>
      </c>
      <c r="H162" s="236">
        <f t="shared" si="12"/>
        <v>47893</v>
      </c>
      <c r="I162" s="35">
        <f t="shared" si="27"/>
        <v>1819934</v>
      </c>
      <c r="J162" s="16"/>
    </row>
    <row r="163" spans="1:10" ht="63" x14ac:dyDescent="0.3">
      <c r="A163" s="77"/>
      <c r="B163" s="29">
        <v>28</v>
      </c>
      <c r="C163" s="30" t="s">
        <v>87</v>
      </c>
      <c r="D163" s="31" t="s">
        <v>88</v>
      </c>
      <c r="E163" s="32" t="s">
        <v>51</v>
      </c>
      <c r="F163" s="46">
        <v>80</v>
      </c>
      <c r="G163" s="34">
        <f>A.P.U!I403*'ANALISIS AU'!J42</f>
        <v>45775.818400000004</v>
      </c>
      <c r="H163" s="236">
        <f t="shared" si="12"/>
        <v>45776</v>
      </c>
      <c r="I163" s="35">
        <f t="shared" si="27"/>
        <v>3662080</v>
      </c>
      <c r="J163" s="16"/>
    </row>
    <row r="164" spans="1:10" ht="18.75" thickBot="1" x14ac:dyDescent="0.35">
      <c r="A164" s="77"/>
      <c r="B164" s="94" t="s">
        <v>22</v>
      </c>
      <c r="C164" s="68"/>
      <c r="D164" s="49"/>
      <c r="E164" s="95"/>
      <c r="F164" s="96"/>
      <c r="G164" s="97"/>
      <c r="H164" s="236"/>
      <c r="I164" s="53">
        <f>SUM(I160:I163)</f>
        <v>38049638</v>
      </c>
      <c r="J164" s="16"/>
    </row>
    <row r="165" spans="1:10" ht="17.25" thickBot="1" x14ac:dyDescent="0.35">
      <c r="A165" s="77"/>
      <c r="B165" s="54"/>
      <c r="C165" s="24" t="s">
        <v>43</v>
      </c>
      <c r="D165" s="25" t="s">
        <v>171</v>
      </c>
      <c r="E165" s="26"/>
      <c r="F165" s="90"/>
      <c r="G165" s="27"/>
      <c r="H165" s="247"/>
      <c r="I165" s="262"/>
      <c r="J165" s="16"/>
    </row>
    <row r="166" spans="1:10" ht="31.5" x14ac:dyDescent="0.3">
      <c r="A166" s="77"/>
      <c r="B166" s="29">
        <v>29</v>
      </c>
      <c r="C166" s="30" t="s">
        <v>47</v>
      </c>
      <c r="D166" s="31" t="s">
        <v>48</v>
      </c>
      <c r="E166" s="58" t="s">
        <v>172</v>
      </c>
      <c r="F166" s="46">
        <v>6</v>
      </c>
      <c r="G166" s="34">
        <f>A.P.U!I70*'ANALISIS AU'!J42</f>
        <v>245441.34780000002</v>
      </c>
      <c r="H166" s="236">
        <f t="shared" si="12"/>
        <v>245441</v>
      </c>
      <c r="I166" s="35">
        <f t="shared" ref="I166:I172" si="28">+ROUND(F166*H166,0)</f>
        <v>1472646</v>
      </c>
      <c r="J166" s="16"/>
    </row>
    <row r="167" spans="1:10" ht="31.5" x14ac:dyDescent="0.3">
      <c r="A167" s="77"/>
      <c r="B167" s="29">
        <v>30</v>
      </c>
      <c r="C167" s="30" t="s">
        <v>173</v>
      </c>
      <c r="D167" s="31" t="s">
        <v>174</v>
      </c>
      <c r="E167" s="58" t="s">
        <v>172</v>
      </c>
      <c r="F167" s="46">
        <v>2</v>
      </c>
      <c r="G167" s="34">
        <f>A.P.U!I84*'ANALISIS AU'!J42</f>
        <v>192022.14509999999</v>
      </c>
      <c r="H167" s="236">
        <f t="shared" si="12"/>
        <v>192022</v>
      </c>
      <c r="I167" s="35">
        <f t="shared" si="28"/>
        <v>384044</v>
      </c>
      <c r="J167" s="16"/>
    </row>
    <row r="168" spans="1:10" ht="31.5" x14ac:dyDescent="0.3">
      <c r="A168" s="77"/>
      <c r="B168" s="29">
        <v>31</v>
      </c>
      <c r="C168" s="30" t="s">
        <v>175</v>
      </c>
      <c r="D168" s="31" t="s">
        <v>176</v>
      </c>
      <c r="E168" s="58" t="s">
        <v>172</v>
      </c>
      <c r="F168" s="46">
        <v>4</v>
      </c>
      <c r="G168" s="34">
        <f>A.P.U!I114*'ANALISIS AU'!J42</f>
        <v>286180.62699999998</v>
      </c>
      <c r="H168" s="236">
        <f t="shared" si="12"/>
        <v>286181</v>
      </c>
      <c r="I168" s="35">
        <f t="shared" si="28"/>
        <v>1144724</v>
      </c>
      <c r="J168" s="16"/>
    </row>
    <row r="169" spans="1:10" ht="31.5" x14ac:dyDescent="0.3">
      <c r="A169" s="77"/>
      <c r="B169" s="29">
        <v>32</v>
      </c>
      <c r="C169" s="30" t="s">
        <v>177</v>
      </c>
      <c r="D169" s="31" t="s">
        <v>178</v>
      </c>
      <c r="E169" s="58" t="s">
        <v>172</v>
      </c>
      <c r="F169" s="46">
        <v>3</v>
      </c>
      <c r="G169" s="34">
        <f>A.P.U!I153*'ANALISIS AU'!J42</f>
        <v>251765.6385</v>
      </c>
      <c r="H169" s="236">
        <f t="shared" si="12"/>
        <v>251766</v>
      </c>
      <c r="I169" s="35">
        <f t="shared" si="28"/>
        <v>755298</v>
      </c>
      <c r="J169" s="16"/>
    </row>
    <row r="170" spans="1:10" ht="31.5" x14ac:dyDescent="0.3">
      <c r="A170" s="77"/>
      <c r="B170" s="98">
        <v>33</v>
      </c>
      <c r="C170" s="80" t="s">
        <v>179</v>
      </c>
      <c r="D170" s="81" t="s">
        <v>180</v>
      </c>
      <c r="E170" s="79" t="s">
        <v>172</v>
      </c>
      <c r="F170" s="83">
        <v>6</v>
      </c>
      <c r="G170" s="84">
        <f>A.P.U!I180*'ANALISIS AU'!J42</f>
        <v>15763.713600000001</v>
      </c>
      <c r="H170" s="236">
        <f t="shared" si="12"/>
        <v>15764</v>
      </c>
      <c r="I170" s="35">
        <f t="shared" si="28"/>
        <v>94584</v>
      </c>
      <c r="J170" s="16"/>
    </row>
    <row r="171" spans="1:10" ht="60.75" customHeight="1" x14ac:dyDescent="0.3">
      <c r="A171" s="77"/>
      <c r="B171" s="29">
        <v>34</v>
      </c>
      <c r="C171" s="80" t="s">
        <v>294</v>
      </c>
      <c r="D171" s="81" t="s">
        <v>295</v>
      </c>
      <c r="E171" s="79" t="s">
        <v>172</v>
      </c>
      <c r="F171" s="83">
        <v>15</v>
      </c>
      <c r="G171" s="84">
        <f>A.P.U!I201*'ANALISIS AU'!J42</f>
        <v>178246.61079999999</v>
      </c>
      <c r="H171" s="236">
        <f t="shared" si="12"/>
        <v>178247</v>
      </c>
      <c r="I171" s="35">
        <f t="shared" si="28"/>
        <v>2673705</v>
      </c>
      <c r="J171" s="16"/>
    </row>
    <row r="172" spans="1:10" ht="31.5" x14ac:dyDescent="0.3">
      <c r="A172" s="77"/>
      <c r="B172" s="98">
        <v>35</v>
      </c>
      <c r="C172" s="80" t="s">
        <v>45</v>
      </c>
      <c r="D172" s="81" t="s">
        <v>46</v>
      </c>
      <c r="E172" s="79" t="s">
        <v>172</v>
      </c>
      <c r="F172" s="83">
        <v>20</v>
      </c>
      <c r="G172" s="84">
        <f>A.P.U!I209*'ANALISIS AU'!J42</f>
        <v>203252.15580000001</v>
      </c>
      <c r="H172" s="236">
        <f t="shared" ref="H172:H201" si="29">ROUND(G172,N170)</f>
        <v>203252</v>
      </c>
      <c r="I172" s="35">
        <f t="shared" si="28"/>
        <v>4065040</v>
      </c>
      <c r="J172" s="16"/>
    </row>
    <row r="173" spans="1:10" ht="18.75" thickBot="1" x14ac:dyDescent="0.35">
      <c r="A173" s="77"/>
      <c r="B173" s="86" t="s">
        <v>22</v>
      </c>
      <c r="C173" s="61"/>
      <c r="D173" s="62"/>
      <c r="E173" s="63"/>
      <c r="F173" s="99"/>
      <c r="G173" s="65"/>
      <c r="H173" s="236"/>
      <c r="I173" s="263">
        <f>SUM(I166:I172)</f>
        <v>10590041</v>
      </c>
      <c r="J173" s="16"/>
    </row>
    <row r="174" spans="1:10" ht="17.25" thickBot="1" x14ac:dyDescent="0.35">
      <c r="A174" s="77"/>
      <c r="B174" s="54"/>
      <c r="C174" s="24" t="s">
        <v>181</v>
      </c>
      <c r="D174" s="56" t="s">
        <v>182</v>
      </c>
      <c r="E174" s="26"/>
      <c r="F174" s="57"/>
      <c r="G174" s="27"/>
      <c r="H174" s="247"/>
      <c r="I174" s="262"/>
      <c r="J174" s="16"/>
    </row>
    <row r="175" spans="1:10" ht="31.5" x14ac:dyDescent="0.3">
      <c r="A175" s="77"/>
      <c r="B175" s="29">
        <v>36</v>
      </c>
      <c r="C175" s="30" t="s">
        <v>183</v>
      </c>
      <c r="D175" s="31" t="s">
        <v>184</v>
      </c>
      <c r="E175" s="58" t="s">
        <v>51</v>
      </c>
      <c r="F175" s="46">
        <v>16</v>
      </c>
      <c r="G175" s="34">
        <f>A.P.U!I700*'ANALISIS AU'!J42</f>
        <v>242500.64120000001</v>
      </c>
      <c r="H175" s="236">
        <f t="shared" si="29"/>
        <v>242501</v>
      </c>
      <c r="I175" s="35">
        <f t="shared" ref="I175:I176" si="30">+ROUND(F175*H175,0)</f>
        <v>3880016</v>
      </c>
      <c r="J175" s="16"/>
    </row>
    <row r="176" spans="1:10" ht="47.25" x14ac:dyDescent="0.3">
      <c r="A176" s="77"/>
      <c r="B176" s="29">
        <v>37</v>
      </c>
      <c r="C176" s="30" t="s">
        <v>185</v>
      </c>
      <c r="D176" s="31" t="s">
        <v>186</v>
      </c>
      <c r="E176" s="58" t="s">
        <v>18</v>
      </c>
      <c r="F176" s="46">
        <v>70</v>
      </c>
      <c r="G176" s="34">
        <f>A.P.U!I712*'ANALISIS AU'!J42</f>
        <v>44607.984499999999</v>
      </c>
      <c r="H176" s="236">
        <f t="shared" si="29"/>
        <v>44608</v>
      </c>
      <c r="I176" s="35">
        <f t="shared" si="30"/>
        <v>3122560</v>
      </c>
      <c r="J176" s="16"/>
    </row>
    <row r="177" spans="1:10" ht="18.75" thickBot="1" x14ac:dyDescent="0.35">
      <c r="A177" s="77"/>
      <c r="B177" s="86" t="s">
        <v>22</v>
      </c>
      <c r="C177" s="61"/>
      <c r="D177" s="62"/>
      <c r="E177" s="63"/>
      <c r="F177" s="99"/>
      <c r="G177" s="65"/>
      <c r="H177" s="236"/>
      <c r="I177" s="263">
        <f>SUM(I175:I176)</f>
        <v>7002576</v>
      </c>
      <c r="J177" s="16"/>
    </row>
    <row r="178" spans="1:10" ht="17.25" thickBot="1" x14ac:dyDescent="0.35">
      <c r="A178" s="77"/>
      <c r="B178" s="54"/>
      <c r="C178" s="24" t="s">
        <v>91</v>
      </c>
      <c r="D178" s="56" t="s">
        <v>187</v>
      </c>
      <c r="E178" s="26"/>
      <c r="F178" s="57"/>
      <c r="G178" s="27"/>
      <c r="H178" s="247"/>
      <c r="I178" s="262"/>
      <c r="J178" s="16"/>
    </row>
    <row r="179" spans="1:10" x14ac:dyDescent="0.3">
      <c r="A179" s="77"/>
      <c r="B179" s="29">
        <v>38</v>
      </c>
      <c r="C179" s="30" t="s">
        <v>93</v>
      </c>
      <c r="D179" s="31" t="s">
        <v>94</v>
      </c>
      <c r="E179" s="58" t="s">
        <v>51</v>
      </c>
      <c r="F179" s="100">
        <v>360</v>
      </c>
      <c r="G179" s="101">
        <f>A.P.U!I439*'ANALISIS AU'!J42</f>
        <v>6327.0160999999998</v>
      </c>
      <c r="H179" s="236">
        <f t="shared" si="29"/>
        <v>6327</v>
      </c>
      <c r="I179" s="35">
        <f t="shared" ref="I179" si="31">+ROUND(F179*H179,0)</f>
        <v>2277720</v>
      </c>
      <c r="J179" s="16"/>
    </row>
    <row r="180" spans="1:10" ht="18.75" thickBot="1" x14ac:dyDescent="0.35">
      <c r="A180" s="77"/>
      <c r="B180" s="86" t="s">
        <v>22</v>
      </c>
      <c r="C180" s="61"/>
      <c r="D180" s="62"/>
      <c r="E180" s="63"/>
      <c r="F180" s="99"/>
      <c r="G180" s="65"/>
      <c r="H180" s="236"/>
      <c r="I180" s="263">
        <f>SUM(I179:I179)</f>
        <v>2277720</v>
      </c>
      <c r="J180" s="16"/>
    </row>
    <row r="181" spans="1:10" ht="17.25" thickBot="1" x14ac:dyDescent="0.35">
      <c r="A181" s="77"/>
      <c r="B181" s="54"/>
      <c r="C181" s="24" t="s">
        <v>95</v>
      </c>
      <c r="D181" s="56" t="s">
        <v>96</v>
      </c>
      <c r="E181" s="26"/>
      <c r="F181" s="57"/>
      <c r="G181" s="27"/>
      <c r="H181" s="247"/>
      <c r="I181" s="262"/>
      <c r="J181" s="16"/>
    </row>
    <row r="182" spans="1:10" x14ac:dyDescent="0.3">
      <c r="A182" s="77"/>
      <c r="B182" s="29">
        <v>39</v>
      </c>
      <c r="C182" s="30" t="s">
        <v>97</v>
      </c>
      <c r="D182" s="31" t="s">
        <v>98</v>
      </c>
      <c r="E182" s="58" t="s">
        <v>21</v>
      </c>
      <c r="F182" s="33">
        <v>8</v>
      </c>
      <c r="G182" s="34">
        <f>A.P.U!I443*'ANALISIS AU'!J42</f>
        <v>105707.36440000001</v>
      </c>
      <c r="H182" s="236">
        <f t="shared" si="29"/>
        <v>105707</v>
      </c>
      <c r="I182" s="35">
        <f t="shared" ref="I182:I188" si="32">+ROUND(F182*H182,0)</f>
        <v>845656</v>
      </c>
      <c r="J182" s="16"/>
    </row>
    <row r="183" spans="1:10" x14ac:dyDescent="0.3">
      <c r="A183" s="77"/>
      <c r="B183" s="29">
        <v>40</v>
      </c>
      <c r="C183" s="30" t="s">
        <v>101</v>
      </c>
      <c r="D183" s="31" t="s">
        <v>102</v>
      </c>
      <c r="E183" s="58" t="s">
        <v>51</v>
      </c>
      <c r="F183" s="46">
        <v>80</v>
      </c>
      <c r="G183" s="34">
        <f>A.P.U!I455*'ANALISIS AU'!J42</f>
        <v>26191.094000000001</v>
      </c>
      <c r="H183" s="236">
        <f t="shared" si="29"/>
        <v>26191</v>
      </c>
      <c r="I183" s="35">
        <f t="shared" si="32"/>
        <v>2095280</v>
      </c>
      <c r="J183" s="16"/>
    </row>
    <row r="184" spans="1:10" x14ac:dyDescent="0.3">
      <c r="A184" s="77"/>
      <c r="B184" s="29">
        <v>41</v>
      </c>
      <c r="C184" s="30" t="s">
        <v>99</v>
      </c>
      <c r="D184" s="31" t="s">
        <v>100</v>
      </c>
      <c r="E184" s="58" t="s">
        <v>51</v>
      </c>
      <c r="F184" s="46">
        <v>200</v>
      </c>
      <c r="G184" s="34">
        <f>A.P.U!I448*'ANALISIS AU'!J42</f>
        <v>26666.676299999999</v>
      </c>
      <c r="H184" s="236">
        <f t="shared" si="29"/>
        <v>26667</v>
      </c>
      <c r="I184" s="35">
        <f t="shared" si="32"/>
        <v>5333400</v>
      </c>
      <c r="J184" s="16"/>
    </row>
    <row r="185" spans="1:10" x14ac:dyDescent="0.3">
      <c r="A185" s="77"/>
      <c r="B185" s="29">
        <v>42</v>
      </c>
      <c r="C185" s="30" t="s">
        <v>103</v>
      </c>
      <c r="D185" s="31" t="s">
        <v>104</v>
      </c>
      <c r="E185" s="58" t="s">
        <v>51</v>
      </c>
      <c r="F185" s="33">
        <v>2</v>
      </c>
      <c r="G185" s="34">
        <f>A.P.U!I462*'ANALISIS AU'!J42</f>
        <v>22612.643800000002</v>
      </c>
      <c r="H185" s="236">
        <f t="shared" si="29"/>
        <v>22613</v>
      </c>
      <c r="I185" s="35">
        <f t="shared" si="32"/>
        <v>45226</v>
      </c>
      <c r="J185" s="16"/>
    </row>
    <row r="186" spans="1:10" x14ac:dyDescent="0.3">
      <c r="A186" s="77"/>
      <c r="B186" s="29">
        <v>43</v>
      </c>
      <c r="C186" s="30" t="s">
        <v>105</v>
      </c>
      <c r="D186" s="31" t="s">
        <v>106</v>
      </c>
      <c r="E186" s="58" t="s">
        <v>21</v>
      </c>
      <c r="F186" s="46">
        <v>6</v>
      </c>
      <c r="G186" s="34">
        <f>A.P.U!I466*'ANALISIS AU'!J42</f>
        <v>76846.741099999999</v>
      </c>
      <c r="H186" s="236">
        <f t="shared" si="29"/>
        <v>76847</v>
      </c>
      <c r="I186" s="35">
        <f t="shared" si="32"/>
        <v>461082</v>
      </c>
      <c r="J186" s="16"/>
    </row>
    <row r="187" spans="1:10" x14ac:dyDescent="0.3">
      <c r="A187" s="77"/>
      <c r="B187" s="29">
        <v>44</v>
      </c>
      <c r="C187" s="30" t="s">
        <v>107</v>
      </c>
      <c r="D187" s="31" t="s">
        <v>108</v>
      </c>
      <c r="E187" s="58" t="s">
        <v>18</v>
      </c>
      <c r="F187" s="46">
        <v>54</v>
      </c>
      <c r="G187" s="34">
        <f>A.P.U!I472*'ANALISIS AU'!J42</f>
        <v>9871.3988000000008</v>
      </c>
      <c r="H187" s="236">
        <f t="shared" si="29"/>
        <v>9871</v>
      </c>
      <c r="I187" s="35">
        <f t="shared" si="32"/>
        <v>533034</v>
      </c>
      <c r="J187" s="16"/>
    </row>
    <row r="188" spans="1:10" x14ac:dyDescent="0.3">
      <c r="A188" s="77"/>
      <c r="B188" s="29">
        <v>45</v>
      </c>
      <c r="C188" s="30" t="s">
        <v>188</v>
      </c>
      <c r="D188" s="31" t="s">
        <v>307</v>
      </c>
      <c r="E188" s="58" t="s">
        <v>51</v>
      </c>
      <c r="F188" s="46">
        <v>10</v>
      </c>
      <c r="G188" s="34">
        <f>A.P.U!I479*'ANALISIS AU'!J42</f>
        <v>9796.4503000000004</v>
      </c>
      <c r="H188" s="236">
        <f t="shared" si="29"/>
        <v>9796</v>
      </c>
      <c r="I188" s="35">
        <f t="shared" si="32"/>
        <v>97960</v>
      </c>
      <c r="J188" s="16"/>
    </row>
    <row r="189" spans="1:10" ht="18.75" thickBot="1" x14ac:dyDescent="0.35">
      <c r="A189" s="77"/>
      <c r="B189" s="86" t="s">
        <v>22</v>
      </c>
      <c r="C189" s="61"/>
      <c r="D189" s="62"/>
      <c r="E189" s="63"/>
      <c r="F189" s="99"/>
      <c r="G189" s="65"/>
      <c r="H189" s="236"/>
      <c r="I189" s="263">
        <f>SUM(I182:I188)</f>
        <v>9411638</v>
      </c>
      <c r="J189" s="16"/>
    </row>
    <row r="190" spans="1:10" ht="17.25" thickBot="1" x14ac:dyDescent="0.35">
      <c r="A190" s="77"/>
      <c r="B190" s="54"/>
      <c r="C190" s="24" t="s">
        <v>111</v>
      </c>
      <c r="D190" s="56" t="s">
        <v>189</v>
      </c>
      <c r="E190" s="26"/>
      <c r="F190" s="57"/>
      <c r="G190" s="27"/>
      <c r="H190" s="247"/>
      <c r="I190" s="262"/>
      <c r="J190" s="16"/>
    </row>
    <row r="191" spans="1:10" x14ac:dyDescent="0.3">
      <c r="A191" s="77"/>
      <c r="B191" s="29">
        <v>46</v>
      </c>
      <c r="C191" s="30" t="s">
        <v>190</v>
      </c>
      <c r="D191" s="31" t="s">
        <v>191</v>
      </c>
      <c r="E191" s="58" t="s">
        <v>51</v>
      </c>
      <c r="F191" s="46">
        <v>330</v>
      </c>
      <c r="G191" s="34">
        <f>A.P.U!I725*'ANALISIS AU'!J42</f>
        <v>19765.963500000002</v>
      </c>
      <c r="H191" s="236">
        <f t="shared" si="29"/>
        <v>19766</v>
      </c>
      <c r="I191" s="35">
        <f t="shared" ref="I191:I192" si="33">+ROUND(F191*H191,0)</f>
        <v>6522780</v>
      </c>
      <c r="J191" s="16"/>
    </row>
    <row r="192" spans="1:10" x14ac:dyDescent="0.3">
      <c r="A192" s="77"/>
      <c r="B192" s="29">
        <v>47</v>
      </c>
      <c r="C192" s="30" t="s">
        <v>192</v>
      </c>
      <c r="D192" s="31" t="s">
        <v>193</v>
      </c>
      <c r="E192" s="58" t="s">
        <v>51</v>
      </c>
      <c r="F192" s="46">
        <v>10</v>
      </c>
      <c r="G192" s="34">
        <f>A.P.U!I731*'ANALISIS AU'!J42</f>
        <v>19828.647700000001</v>
      </c>
      <c r="H192" s="236">
        <f t="shared" si="29"/>
        <v>19829</v>
      </c>
      <c r="I192" s="35">
        <f t="shared" si="33"/>
        <v>198290</v>
      </c>
      <c r="J192" s="16"/>
    </row>
    <row r="193" spans="1:13" ht="18.75" thickBot="1" x14ac:dyDescent="0.35">
      <c r="A193" s="77"/>
      <c r="B193" s="86" t="s">
        <v>22</v>
      </c>
      <c r="C193" s="61"/>
      <c r="D193" s="62"/>
      <c r="E193" s="63"/>
      <c r="F193" s="99"/>
      <c r="G193" s="65"/>
      <c r="H193" s="236"/>
      <c r="I193" s="263">
        <f>SUM(I191:I192)</f>
        <v>6721070</v>
      </c>
      <c r="J193" s="16"/>
    </row>
    <row r="194" spans="1:13" ht="17.25" thickBot="1" x14ac:dyDescent="0.35">
      <c r="A194" s="77"/>
      <c r="B194" s="54"/>
      <c r="C194" s="24" t="s">
        <v>115</v>
      </c>
      <c r="D194" s="56" t="s">
        <v>194</v>
      </c>
      <c r="E194" s="26"/>
      <c r="F194" s="57"/>
      <c r="G194" s="27"/>
      <c r="H194" s="247"/>
      <c r="I194" s="262"/>
      <c r="J194" s="16"/>
    </row>
    <row r="195" spans="1:13" ht="31.5" x14ac:dyDescent="0.3">
      <c r="A195" s="77"/>
      <c r="B195" s="29">
        <v>48</v>
      </c>
      <c r="C195" s="30" t="s">
        <v>195</v>
      </c>
      <c r="D195" s="31" t="s">
        <v>196</v>
      </c>
      <c r="E195" s="58" t="s">
        <v>18</v>
      </c>
      <c r="F195" s="46">
        <v>20</v>
      </c>
      <c r="G195" s="34">
        <f>A.P.U!I737*'ANALISIS AU'!J42</f>
        <v>23753.223699999999</v>
      </c>
      <c r="H195" s="236">
        <f t="shared" si="29"/>
        <v>23753</v>
      </c>
      <c r="I195" s="35">
        <f t="shared" ref="I195:I198" si="34">+ROUND(F195*H195,0)</f>
        <v>475060</v>
      </c>
      <c r="J195" s="16"/>
    </row>
    <row r="196" spans="1:13" ht="31.5" customHeight="1" x14ac:dyDescent="0.3">
      <c r="A196" s="77"/>
      <c r="B196" s="29">
        <v>49</v>
      </c>
      <c r="C196" s="30" t="s">
        <v>197</v>
      </c>
      <c r="D196" s="31" t="s">
        <v>198</v>
      </c>
      <c r="E196" s="58" t="s">
        <v>51</v>
      </c>
      <c r="F196" s="46">
        <v>180</v>
      </c>
      <c r="G196" s="34">
        <f>A.P.U!I747*'ANALISIS AU'!J42</f>
        <v>73606.2405</v>
      </c>
      <c r="H196" s="236">
        <f t="shared" si="29"/>
        <v>73606</v>
      </c>
      <c r="I196" s="35">
        <f t="shared" si="34"/>
        <v>13249080</v>
      </c>
      <c r="J196" s="16"/>
    </row>
    <row r="197" spans="1:13" ht="31.5" x14ac:dyDescent="0.3">
      <c r="A197" s="77"/>
      <c r="B197" s="29">
        <v>50</v>
      </c>
      <c r="C197" s="30" t="s">
        <v>199</v>
      </c>
      <c r="D197" s="31" t="s">
        <v>200</v>
      </c>
      <c r="E197" s="58" t="s">
        <v>21</v>
      </c>
      <c r="F197" s="46">
        <v>6</v>
      </c>
      <c r="G197" s="34">
        <f>A.P.U!I759*'ANALISIS AU'!J42</f>
        <v>116528.56510000001</v>
      </c>
      <c r="H197" s="236">
        <f t="shared" si="29"/>
        <v>116529</v>
      </c>
      <c r="I197" s="35">
        <f t="shared" si="34"/>
        <v>699174</v>
      </c>
      <c r="J197" s="16"/>
    </row>
    <row r="198" spans="1:13" x14ac:dyDescent="0.3">
      <c r="A198" s="77"/>
      <c r="B198" s="29">
        <v>51</v>
      </c>
      <c r="C198" s="30" t="s">
        <v>201</v>
      </c>
      <c r="D198" s="31" t="s">
        <v>202</v>
      </c>
      <c r="E198" s="58" t="s">
        <v>51</v>
      </c>
      <c r="F198" s="46">
        <v>20</v>
      </c>
      <c r="G198" s="34">
        <f>A.P.U!I767*'ANALISIS AU'!J42</f>
        <v>104296.9699</v>
      </c>
      <c r="H198" s="236">
        <f t="shared" si="29"/>
        <v>104297</v>
      </c>
      <c r="I198" s="35">
        <f t="shared" si="34"/>
        <v>2085940</v>
      </c>
      <c r="J198" s="16"/>
    </row>
    <row r="199" spans="1:13" ht="18.75" thickBot="1" x14ac:dyDescent="0.35">
      <c r="A199" s="77"/>
      <c r="B199" s="86" t="s">
        <v>22</v>
      </c>
      <c r="C199" s="61"/>
      <c r="D199" s="62"/>
      <c r="E199" s="63"/>
      <c r="F199" s="99"/>
      <c r="G199" s="65"/>
      <c r="H199" s="236"/>
      <c r="I199" s="263">
        <f>SUM(I195:I198)</f>
        <v>16509254</v>
      </c>
      <c r="J199" s="16"/>
    </row>
    <row r="200" spans="1:13" ht="17.25" thickBot="1" x14ac:dyDescent="0.35">
      <c r="A200" s="77"/>
      <c r="B200" s="54"/>
      <c r="C200" s="24" t="s">
        <v>203</v>
      </c>
      <c r="D200" s="56" t="s">
        <v>204</v>
      </c>
      <c r="E200" s="26"/>
      <c r="F200" s="57"/>
      <c r="G200" s="27"/>
      <c r="H200" s="247"/>
      <c r="I200" s="262"/>
      <c r="J200" s="16"/>
    </row>
    <row r="201" spans="1:13" ht="45" customHeight="1" x14ac:dyDescent="0.3">
      <c r="A201" s="77"/>
      <c r="B201" s="29">
        <v>52</v>
      </c>
      <c r="C201" s="30" t="s">
        <v>205</v>
      </c>
      <c r="D201" s="31" t="s">
        <v>206</v>
      </c>
      <c r="E201" s="58" t="s">
        <v>21</v>
      </c>
      <c r="F201" s="46">
        <v>1</v>
      </c>
      <c r="G201" s="34">
        <f>A.P.U!I776*'ANALISIS AU'!J42</f>
        <v>18595827.999699999</v>
      </c>
      <c r="H201" s="236">
        <f t="shared" si="29"/>
        <v>18595828</v>
      </c>
      <c r="I201" s="35">
        <f t="shared" ref="I201" si="35">F201*H201</f>
        <v>18595828</v>
      </c>
      <c r="J201" s="16"/>
    </row>
    <row r="202" spans="1:13" ht="18.75" thickBot="1" x14ac:dyDescent="0.35">
      <c r="A202" s="77"/>
      <c r="B202" s="86"/>
      <c r="C202" s="61"/>
      <c r="D202" s="62"/>
      <c r="E202" s="63"/>
      <c r="F202" s="99"/>
      <c r="G202" s="65"/>
      <c r="H202" s="251"/>
      <c r="I202" s="263">
        <f>SUM(I201)</f>
        <v>18595828</v>
      </c>
      <c r="J202" s="16"/>
    </row>
    <row r="203" spans="1:13" ht="21" thickBot="1" x14ac:dyDescent="0.35">
      <c r="A203" s="77"/>
      <c r="B203" s="307" t="s">
        <v>125</v>
      </c>
      <c r="C203" s="308"/>
      <c r="D203" s="308"/>
      <c r="E203" s="308"/>
      <c r="F203" s="308"/>
      <c r="G203" s="309"/>
      <c r="H203" s="240"/>
      <c r="I203" s="267">
        <f>SUM(I14:I202)/2</f>
        <v>739568897</v>
      </c>
      <c r="J203" s="16"/>
    </row>
    <row r="204" spans="1:13" ht="28.5" customHeight="1" thickBot="1" x14ac:dyDescent="0.35">
      <c r="A204" s="77"/>
      <c r="B204" s="50"/>
      <c r="C204" s="104"/>
      <c r="D204" s="2"/>
      <c r="E204" s="105"/>
      <c r="F204" s="89"/>
      <c r="G204" s="201"/>
      <c r="H204" s="259"/>
      <c r="I204" s="264"/>
      <c r="J204" s="16"/>
    </row>
    <row r="205" spans="1:13" ht="21" customHeight="1" thickBot="1" x14ac:dyDescent="0.35">
      <c r="A205" s="77"/>
      <c r="B205" s="310" t="s">
        <v>734</v>
      </c>
      <c r="C205" s="311"/>
      <c r="D205" s="311"/>
      <c r="E205" s="311"/>
      <c r="F205" s="311"/>
      <c r="G205" s="311"/>
      <c r="H205" s="312"/>
      <c r="I205" s="267">
        <f>I203</f>
        <v>739568897</v>
      </c>
      <c r="J205" s="16"/>
      <c r="M205" s="106"/>
    </row>
    <row r="206" spans="1:13" x14ac:dyDescent="0.3">
      <c r="A206" s="77"/>
      <c r="J206" s="16"/>
    </row>
    <row r="207" spans="1:13" s="13" customFormat="1" ht="31.5" customHeight="1" x14ac:dyDescent="0.3">
      <c r="A207" s="77"/>
      <c r="B207" s="306" t="s">
        <v>208</v>
      </c>
      <c r="C207" s="306"/>
      <c r="D207" s="306"/>
      <c r="E207" s="313" t="s">
        <v>9</v>
      </c>
      <c r="F207" s="314"/>
      <c r="G207" s="314"/>
      <c r="H207" s="315"/>
      <c r="I207" s="243" t="s">
        <v>209</v>
      </c>
      <c r="J207" s="16"/>
      <c r="K207" s="17"/>
      <c r="L207" s="1"/>
      <c r="M207" s="1"/>
    </row>
    <row r="208" spans="1:13" s="13" customFormat="1" ht="58.15" customHeight="1" x14ac:dyDescent="0.3">
      <c r="A208" s="77"/>
      <c r="B208" s="306" t="s">
        <v>210</v>
      </c>
      <c r="C208" s="306"/>
      <c r="D208" s="306"/>
      <c r="E208" s="304" t="s">
        <v>214</v>
      </c>
      <c r="F208" s="305"/>
      <c r="G208" s="107" t="s">
        <v>215</v>
      </c>
      <c r="H208" s="243" t="s">
        <v>215</v>
      </c>
      <c r="I208" s="266">
        <f>'ANALISIS AU'!J39</f>
        <v>0.06</v>
      </c>
      <c r="J208" s="16"/>
      <c r="K208" s="17"/>
      <c r="L208" s="1"/>
      <c r="M208" s="1"/>
    </row>
    <row r="209" spans="1:13" s="109" customFormat="1" ht="33" customHeight="1" x14ac:dyDescent="0.25">
      <c r="A209" s="77"/>
      <c r="B209" s="302" t="s">
        <v>213</v>
      </c>
      <c r="C209" s="303"/>
      <c r="D209" s="303"/>
      <c r="E209" s="304" t="s">
        <v>735</v>
      </c>
      <c r="F209" s="305"/>
      <c r="G209" s="107" t="s">
        <v>215</v>
      </c>
      <c r="H209" s="243" t="s">
        <v>212</v>
      </c>
      <c r="I209" s="108">
        <f>'ANALISIS AU'!J38</f>
        <v>0.30270000000000002</v>
      </c>
      <c r="J209" s="16"/>
      <c r="K209" s="17"/>
      <c r="L209" s="110"/>
      <c r="M209" s="111"/>
    </row>
    <row r="210" spans="1:13" ht="39.75" customHeight="1" x14ac:dyDescent="0.3">
      <c r="A210" s="77"/>
      <c r="B210" s="306" t="s">
        <v>216</v>
      </c>
      <c r="C210" s="306"/>
      <c r="D210" s="306"/>
      <c r="E210" s="305" t="s">
        <v>217</v>
      </c>
      <c r="F210" s="305"/>
      <c r="G210" s="107" t="s">
        <v>218</v>
      </c>
      <c r="H210" s="243" t="s">
        <v>218</v>
      </c>
      <c r="I210" s="108">
        <f>'ANALISIS AU'!J40</f>
        <v>0.36270000000000002</v>
      </c>
      <c r="J210" s="16"/>
      <c r="K210" s="2"/>
      <c r="L210" s="112"/>
      <c r="M210" s="113"/>
    </row>
    <row r="211" spans="1:13" s="13" customFormat="1" ht="15.75" x14ac:dyDescent="0.25">
      <c r="A211" s="77"/>
      <c r="B211" s="67"/>
      <c r="C211" s="70"/>
      <c r="D211" s="67"/>
      <c r="E211" s="67"/>
      <c r="F211" s="71"/>
      <c r="G211" s="72"/>
      <c r="H211" s="248"/>
      <c r="I211" s="265"/>
      <c r="J211" s="16"/>
      <c r="K211" s="17"/>
    </row>
    <row r="212" spans="1:13" ht="17.25" thickBot="1" x14ac:dyDescent="0.35">
      <c r="A212" s="114"/>
      <c r="B212" s="114"/>
      <c r="C212" s="115"/>
      <c r="D212" s="116"/>
      <c r="E212" s="114"/>
      <c r="F212" s="114"/>
      <c r="G212" s="114"/>
      <c r="H212" s="244"/>
      <c r="I212" s="244"/>
      <c r="J212" s="16"/>
      <c r="K212" s="17"/>
    </row>
    <row r="213" spans="1:13" ht="17.25" thickTop="1" x14ac:dyDescent="0.3"/>
  </sheetData>
  <mergeCells count="24">
    <mergeCell ref="B209:D209"/>
    <mergeCell ref="E209:F209"/>
    <mergeCell ref="B210:D210"/>
    <mergeCell ref="E210:F210"/>
    <mergeCell ref="B203:G203"/>
    <mergeCell ref="B207:D207"/>
    <mergeCell ref="B208:D208"/>
    <mergeCell ref="B205:H205"/>
    <mergeCell ref="E207:H207"/>
    <mergeCell ref="E208:F208"/>
    <mergeCell ref="B104:I104"/>
    <mergeCell ref="B105:B106"/>
    <mergeCell ref="C105:C106"/>
    <mergeCell ref="D105:D106"/>
    <mergeCell ref="E105:E106"/>
    <mergeCell ref="F105:F106"/>
    <mergeCell ref="G105:G106"/>
    <mergeCell ref="I105:I106"/>
    <mergeCell ref="B11:I11"/>
    <mergeCell ref="B3:C3"/>
    <mergeCell ref="B5:I5"/>
    <mergeCell ref="B6:I6"/>
    <mergeCell ref="B7:I8"/>
    <mergeCell ref="B9:I9"/>
  </mergeCells>
  <pageMargins left="0.31496062992125984" right="0.31496062992125984" top="0.74803149606299213" bottom="0.74803149606299213" header="0.31496062992125984" footer="0.31496062992125984"/>
  <pageSetup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1"/>
  <sheetViews>
    <sheetView topLeftCell="A10" workbookViewId="0">
      <selection activeCell="J39" sqref="J39"/>
    </sheetView>
  </sheetViews>
  <sheetFormatPr baseColWidth="10" defaultColWidth="11.42578125" defaultRowHeight="12.75" x14ac:dyDescent="0.25"/>
  <cols>
    <col min="1" max="1" width="11.28515625" style="119" customWidth="1"/>
    <col min="2" max="2" width="54.5703125" style="118" customWidth="1"/>
    <col min="3" max="3" width="5.28515625" style="120" customWidth="1"/>
    <col min="4" max="4" width="12.28515625" style="121" customWidth="1"/>
    <col min="5" max="5" width="17" style="121" customWidth="1"/>
    <col min="6" max="6" width="16.85546875" style="122" customWidth="1"/>
    <col min="7" max="7" width="18.42578125" style="118" customWidth="1"/>
    <col min="8" max="8" width="14.28515625" style="123" customWidth="1"/>
    <col min="9" max="9" width="14.5703125" style="123" customWidth="1"/>
    <col min="10" max="10" width="14.7109375" style="131" customWidth="1"/>
    <col min="11" max="11" width="2.85546875" style="117" customWidth="1"/>
    <col min="12" max="12" width="11.42578125" style="118"/>
    <col min="13" max="13" width="15.85546875" style="118" customWidth="1"/>
    <col min="14" max="16384" width="11.42578125" style="118"/>
  </cols>
  <sheetData>
    <row r="1" spans="1:11" ht="28.15" customHeight="1" x14ac:dyDescent="0.25">
      <c r="A1" s="322" t="s">
        <v>219</v>
      </c>
      <c r="B1" s="323"/>
      <c r="C1" s="323"/>
      <c r="D1" s="323"/>
      <c r="E1" s="323"/>
      <c r="F1" s="323"/>
      <c r="G1" s="323"/>
      <c r="H1" s="323"/>
      <c r="I1" s="323"/>
      <c r="J1" s="324"/>
    </row>
    <row r="2" spans="1:11" ht="13.5" thickBot="1" x14ac:dyDescent="0.3">
      <c r="J2" s="124"/>
    </row>
    <row r="3" spans="1:11" ht="15.75" x14ac:dyDescent="0.25">
      <c r="A3" s="125" t="s">
        <v>220</v>
      </c>
      <c r="B3" s="126"/>
      <c r="C3" s="127"/>
      <c r="D3" s="128" t="s">
        <v>221</v>
      </c>
      <c r="E3" s="129">
        <v>541677920</v>
      </c>
      <c r="F3" s="130"/>
      <c r="G3" s="131"/>
    </row>
    <row r="4" spans="1:11" ht="13.5" thickBot="1" x14ac:dyDescent="0.3">
      <c r="A4" s="132" t="s">
        <v>222</v>
      </c>
      <c r="B4" s="133"/>
      <c r="C4" s="134"/>
      <c r="D4" s="135" t="s">
        <v>223</v>
      </c>
      <c r="E4" s="136">
        <v>3</v>
      </c>
    </row>
    <row r="5" spans="1:11" ht="13.5" thickBot="1" x14ac:dyDescent="0.3"/>
    <row r="6" spans="1:11" s="143" customFormat="1" ht="64.5" thickBot="1" x14ac:dyDescent="0.3">
      <c r="A6" s="137" t="s">
        <v>224</v>
      </c>
      <c r="B6" s="138" t="s">
        <v>225</v>
      </c>
      <c r="C6" s="138" t="s">
        <v>172</v>
      </c>
      <c r="D6" s="137" t="s">
        <v>226</v>
      </c>
      <c r="E6" s="137" t="s">
        <v>227</v>
      </c>
      <c r="F6" s="139" t="s">
        <v>228</v>
      </c>
      <c r="G6" s="138" t="s">
        <v>229</v>
      </c>
      <c r="H6" s="140" t="s">
        <v>230</v>
      </c>
      <c r="I6" s="140" t="s">
        <v>231</v>
      </c>
      <c r="J6" s="141" t="s">
        <v>209</v>
      </c>
      <c r="K6" s="142"/>
    </row>
    <row r="7" spans="1:11" ht="51.75" customHeight="1" x14ac:dyDescent="0.25">
      <c r="A7" s="144">
        <v>1</v>
      </c>
      <c r="B7" s="145" t="s">
        <v>232</v>
      </c>
      <c r="C7" s="146"/>
      <c r="D7" s="147"/>
      <c r="E7" s="147"/>
      <c r="F7" s="148"/>
      <c r="G7" s="149"/>
      <c r="H7" s="150"/>
      <c r="I7" s="150"/>
      <c r="J7" s="151">
        <f>+J8</f>
        <v>9.5178921082845688E-2</v>
      </c>
    </row>
    <row r="8" spans="1:11" x14ac:dyDescent="0.25">
      <c r="A8" s="152">
        <v>1.1000000000000001</v>
      </c>
      <c r="B8" s="153" t="s">
        <v>233</v>
      </c>
      <c r="C8" s="154"/>
      <c r="D8" s="155"/>
      <c r="E8" s="155"/>
      <c r="F8" s="156"/>
      <c r="G8" s="157"/>
      <c r="H8" s="158"/>
      <c r="I8" s="159">
        <f>SUM(H9:H14)</f>
        <v>51556320</v>
      </c>
      <c r="J8" s="160">
        <f>+I8/$E$3</f>
        <v>9.5178921082845688E-2</v>
      </c>
      <c r="K8" s="161"/>
    </row>
    <row r="9" spans="1:11" x14ac:dyDescent="0.25">
      <c r="A9" s="152"/>
      <c r="B9" s="157" t="s">
        <v>234</v>
      </c>
      <c r="C9" s="154" t="s">
        <v>235</v>
      </c>
      <c r="D9" s="155">
        <v>1</v>
      </c>
      <c r="E9" s="164">
        <v>1</v>
      </c>
      <c r="F9" s="158">
        <v>4500000</v>
      </c>
      <c r="G9" s="162">
        <v>0.65559999999999996</v>
      </c>
      <c r="H9" s="158">
        <f>+D9*E9*$E$4*F9*(1+G9)</f>
        <v>22350600</v>
      </c>
      <c r="I9" s="158"/>
      <c r="J9" s="163">
        <f t="shared" ref="J9:J14" si="0">+H9/$E$3</f>
        <v>4.1261788924311329E-2</v>
      </c>
    </row>
    <row r="10" spans="1:11" x14ac:dyDescent="0.25">
      <c r="A10" s="152"/>
      <c r="B10" s="157" t="s">
        <v>236</v>
      </c>
      <c r="C10" s="154" t="s">
        <v>235</v>
      </c>
      <c r="D10" s="155">
        <v>1</v>
      </c>
      <c r="E10" s="164">
        <v>1</v>
      </c>
      <c r="F10" s="158">
        <v>3600000</v>
      </c>
      <c r="G10" s="162">
        <v>0.65559999999999996</v>
      </c>
      <c r="H10" s="158">
        <f>+D10*E10*$E$4*F10*(1+G10)</f>
        <v>17880480</v>
      </c>
      <c r="I10" s="158"/>
      <c r="J10" s="163">
        <f>+H10/$E$3</f>
        <v>3.3009431139449069E-2</v>
      </c>
    </row>
    <row r="11" spans="1:11" x14ac:dyDescent="0.25">
      <c r="A11" s="152"/>
      <c r="B11" s="157" t="s">
        <v>237</v>
      </c>
      <c r="C11" s="154" t="s">
        <v>235</v>
      </c>
      <c r="D11" s="155">
        <v>1</v>
      </c>
      <c r="E11" s="164">
        <v>0.5</v>
      </c>
      <c r="F11" s="158">
        <v>3600000</v>
      </c>
      <c r="G11" s="162">
        <v>0.65559999999999996</v>
      </c>
      <c r="H11" s="158">
        <f>+D11*E11*$E$4*F11*(1+G11)</f>
        <v>8940240</v>
      </c>
      <c r="I11" s="158"/>
      <c r="J11" s="163">
        <f t="shared" si="0"/>
        <v>1.6504715569724535E-2</v>
      </c>
    </row>
    <row r="12" spans="1:11" x14ac:dyDescent="0.25">
      <c r="A12" s="152"/>
      <c r="B12" s="157" t="s">
        <v>238</v>
      </c>
      <c r="C12" s="154" t="s">
        <v>239</v>
      </c>
      <c r="D12" s="155">
        <f>+$E$4</f>
        <v>3</v>
      </c>
      <c r="E12" s="164">
        <v>1</v>
      </c>
      <c r="F12" s="165">
        <v>200000</v>
      </c>
      <c r="G12" s="162"/>
      <c r="H12" s="158">
        <f>+D12*E12*$E$4*F12*(1+G12)</f>
        <v>1800000</v>
      </c>
      <c r="I12" s="158"/>
      <c r="J12" s="163">
        <f t="shared" si="0"/>
        <v>3.3230078863100052E-3</v>
      </c>
      <c r="K12" s="161"/>
    </row>
    <row r="13" spans="1:11" x14ac:dyDescent="0.25">
      <c r="A13" s="152"/>
      <c r="B13" s="157" t="s">
        <v>240</v>
      </c>
      <c r="C13" s="154" t="s">
        <v>239</v>
      </c>
      <c r="D13" s="155">
        <f>+$E$4</f>
        <v>3</v>
      </c>
      <c r="E13" s="164">
        <v>1</v>
      </c>
      <c r="F13" s="158">
        <v>65000</v>
      </c>
      <c r="G13" s="162"/>
      <c r="H13" s="158">
        <f>+D13*E13*$E$4*F13*(1+G13)</f>
        <v>585000</v>
      </c>
      <c r="I13" s="158"/>
      <c r="J13" s="163">
        <f t="shared" si="0"/>
        <v>1.0799775630507516E-3</v>
      </c>
      <c r="K13" s="161"/>
    </row>
    <row r="14" spans="1:11" x14ac:dyDescent="0.25">
      <c r="A14" s="152"/>
      <c r="B14" s="157"/>
      <c r="C14" s="154"/>
      <c r="D14" s="155"/>
      <c r="E14" s="164"/>
      <c r="F14" s="158"/>
      <c r="G14" s="162"/>
      <c r="H14" s="158">
        <f>F14</f>
        <v>0</v>
      </c>
      <c r="I14" s="158"/>
      <c r="J14" s="163">
        <f t="shared" si="0"/>
        <v>0</v>
      </c>
      <c r="K14" s="161"/>
    </row>
    <row r="15" spans="1:11" x14ac:dyDescent="0.25">
      <c r="A15" s="152">
        <v>2</v>
      </c>
      <c r="B15" s="166" t="s">
        <v>241</v>
      </c>
      <c r="C15" s="154"/>
      <c r="D15" s="155"/>
      <c r="E15" s="155"/>
      <c r="F15" s="158"/>
      <c r="G15" s="157"/>
      <c r="H15" s="158"/>
      <c r="I15" s="158"/>
      <c r="J15" s="167">
        <f>+J16+J18+J29+J25</f>
        <v>0.20753515736816214</v>
      </c>
    </row>
    <row r="16" spans="1:11" x14ac:dyDescent="0.25">
      <c r="A16" s="152">
        <v>2.1</v>
      </c>
      <c r="B16" s="153" t="s">
        <v>242</v>
      </c>
      <c r="C16" s="154"/>
      <c r="D16" s="155"/>
      <c r="E16" s="155"/>
      <c r="F16" s="158"/>
      <c r="G16" s="157"/>
      <c r="H16" s="158"/>
      <c r="I16" s="159">
        <f>SUM(H17:H17)</f>
        <v>0</v>
      </c>
      <c r="J16" s="160">
        <f>+I16/$E$3</f>
        <v>0</v>
      </c>
      <c r="K16" s="161"/>
    </row>
    <row r="17" spans="1:16" x14ac:dyDescent="0.25">
      <c r="A17" s="152"/>
      <c r="B17" s="157" t="s">
        <v>243</v>
      </c>
      <c r="C17" s="154"/>
      <c r="D17" s="162"/>
      <c r="E17" s="155"/>
      <c r="F17" s="158"/>
      <c r="G17" s="168">
        <v>1.3627</v>
      </c>
      <c r="H17" s="158">
        <f>+F17*D17*G17</f>
        <v>0</v>
      </c>
      <c r="I17" s="158"/>
      <c r="J17" s="163"/>
    </row>
    <row r="18" spans="1:16" x14ac:dyDescent="0.25">
      <c r="A18" s="152">
        <v>2.2000000000000002</v>
      </c>
      <c r="B18" s="153" t="s">
        <v>244</v>
      </c>
      <c r="C18" s="154"/>
      <c r="D18" s="155"/>
      <c r="E18" s="155"/>
      <c r="F18" s="158"/>
      <c r="G18" s="169"/>
      <c r="H18" s="158"/>
      <c r="I18" s="159">
        <f>SUM(H19:H23)</f>
        <v>6283991.9940219382</v>
      </c>
      <c r="J18" s="160">
        <f>+I18/$E$3</f>
        <v>1.1600974974246574E-2</v>
      </c>
    </row>
    <row r="19" spans="1:16" x14ac:dyDescent="0.25">
      <c r="A19" s="152"/>
      <c r="B19" s="157" t="s">
        <v>245</v>
      </c>
      <c r="C19" s="154" t="s">
        <v>246</v>
      </c>
      <c r="D19" s="162">
        <v>5.9999999999999995E-4</v>
      </c>
      <c r="E19" s="164">
        <v>0.2</v>
      </c>
      <c r="F19" s="158">
        <f>+$E$3*E19</f>
        <v>108335584</v>
      </c>
      <c r="G19" s="169">
        <f>+$G$17</f>
        <v>1.3627</v>
      </c>
      <c r="H19" s="170">
        <f>+(((F19*G19*D19)/365)*($E$4*30+120))*1.19</f>
        <v>60645.143324660246</v>
      </c>
      <c r="I19" s="158"/>
      <c r="J19" s="163">
        <f>+H19/$E$3</f>
        <v>1.1195793863013698E-4</v>
      </c>
      <c r="K19" s="161"/>
    </row>
    <row r="20" spans="1:16" x14ac:dyDescent="0.2">
      <c r="A20" s="152"/>
      <c r="B20" s="157" t="s">
        <v>247</v>
      </c>
      <c r="C20" s="154" t="s">
        <v>246</v>
      </c>
      <c r="D20" s="171">
        <v>5.9999999999999995E-4</v>
      </c>
      <c r="E20" s="172"/>
      <c r="F20" s="158">
        <f>+$E$3</f>
        <v>541677920</v>
      </c>
      <c r="G20" s="173">
        <f>+$G$17</f>
        <v>1.3627</v>
      </c>
      <c r="H20" s="170">
        <f>+(((F20*G20*D20)/365)*($E$4*30+120))*1.19</f>
        <v>303225.71662330121</v>
      </c>
      <c r="I20" s="158"/>
      <c r="J20" s="163">
        <f>+H20/$E$3</f>
        <v>5.5978969315068484E-4</v>
      </c>
    </row>
    <row r="21" spans="1:16" x14ac:dyDescent="0.2">
      <c r="A21" s="152"/>
      <c r="B21" s="157" t="s">
        <v>248</v>
      </c>
      <c r="C21" s="154" t="s">
        <v>246</v>
      </c>
      <c r="D21" s="171">
        <v>8.9999999999999998E-4</v>
      </c>
      <c r="E21" s="172"/>
      <c r="F21" s="158">
        <f>+$E$3</f>
        <v>541677920</v>
      </c>
      <c r="G21" s="173">
        <f>+$G$17</f>
        <v>1.3627</v>
      </c>
      <c r="H21" s="170">
        <f>+(((F21*G21*D21)/365)*(1825))*1.19</f>
        <v>3952763.8059823196</v>
      </c>
      <c r="I21" s="158"/>
      <c r="J21" s="163">
        <f>+H21/$E$3</f>
        <v>7.2972584999999989E-3</v>
      </c>
    </row>
    <row r="22" spans="1:16" x14ac:dyDescent="0.2">
      <c r="A22" s="152"/>
      <c r="B22" s="157" t="s">
        <v>249</v>
      </c>
      <c r="C22" s="154" t="s">
        <v>246</v>
      </c>
      <c r="D22" s="171">
        <v>5.0000000000000001E-4</v>
      </c>
      <c r="E22" s="172"/>
      <c r="F22" s="158">
        <f>+$E$3</f>
        <v>541677920</v>
      </c>
      <c r="G22" s="173">
        <f>+$G$17</f>
        <v>1.3627</v>
      </c>
      <c r="H22" s="170">
        <f>+(((F22*G22*D22)/365)*($E$4*30+1095))*1.19</f>
        <v>1425882.8341214762</v>
      </c>
      <c r="I22" s="158"/>
      <c r="J22" s="163">
        <f>+H22/$E$3</f>
        <v>2.6323443904109588E-3</v>
      </c>
    </row>
    <row r="23" spans="1:16" x14ac:dyDescent="0.2">
      <c r="A23" s="152"/>
      <c r="B23" s="157" t="s">
        <v>250</v>
      </c>
      <c r="C23" s="154" t="s">
        <v>246</v>
      </c>
      <c r="D23" s="171">
        <v>2.5000000000000001E-3</v>
      </c>
      <c r="E23" s="172"/>
      <c r="F23" s="158">
        <f>+$E$3</f>
        <v>541677920</v>
      </c>
      <c r="G23" s="173">
        <f>+$G$17</f>
        <v>1.3627</v>
      </c>
      <c r="H23" s="170">
        <f>+(((F23*G23*D23)/365)*($E$4*30+0))*1.19</f>
        <v>541474.49397018086</v>
      </c>
      <c r="I23" s="158"/>
      <c r="J23" s="163">
        <f>+H23/$E$3</f>
        <v>9.9962445205479459E-4</v>
      </c>
    </row>
    <row r="24" spans="1:16" x14ac:dyDescent="0.25">
      <c r="A24" s="152"/>
      <c r="B24" s="157"/>
      <c r="C24" s="154"/>
      <c r="D24" s="162"/>
      <c r="E24" s="155"/>
      <c r="F24" s="158"/>
      <c r="G24" s="169"/>
      <c r="H24" s="158"/>
      <c r="I24" s="158"/>
      <c r="J24" s="163"/>
    </row>
    <row r="25" spans="1:16" x14ac:dyDescent="0.25">
      <c r="A25" s="152">
        <v>2.2999999999999998</v>
      </c>
      <c r="B25" s="153" t="s">
        <v>251</v>
      </c>
      <c r="C25" s="154"/>
      <c r="D25" s="162"/>
      <c r="E25" s="155"/>
      <c r="F25" s="158"/>
      <c r="G25" s="169"/>
      <c r="H25" s="158"/>
      <c r="I25" s="159">
        <f>SUM(H26:H28)</f>
        <v>800000</v>
      </c>
      <c r="J25" s="160">
        <f>+I25/$E$3</f>
        <v>1.4768923939155578E-3</v>
      </c>
    </row>
    <row r="26" spans="1:16" x14ac:dyDescent="0.25">
      <c r="A26" s="152"/>
      <c r="B26" s="157" t="s">
        <v>252</v>
      </c>
      <c r="C26" s="154" t="s">
        <v>51</v>
      </c>
      <c r="D26" s="174">
        <v>2</v>
      </c>
      <c r="E26" s="165">
        <v>200000</v>
      </c>
      <c r="F26" s="158">
        <f>E26*D26</f>
        <v>400000</v>
      </c>
      <c r="G26" s="169"/>
      <c r="H26" s="158">
        <f>+F26*D26</f>
        <v>800000</v>
      </c>
      <c r="I26" s="158"/>
      <c r="J26" s="163">
        <f>+H26/$E$3</f>
        <v>1.4768923939155578E-3</v>
      </c>
    </row>
    <row r="27" spans="1:16" x14ac:dyDescent="0.25">
      <c r="A27" s="152"/>
      <c r="B27" s="157"/>
      <c r="C27" s="154"/>
      <c r="D27" s="175"/>
      <c r="E27" s="155"/>
      <c r="F27" s="158"/>
      <c r="G27" s="169"/>
      <c r="H27" s="158">
        <f>+F27*D27</f>
        <v>0</v>
      </c>
      <c r="I27" s="158"/>
      <c r="J27" s="163">
        <f>+H27/$E$3</f>
        <v>0</v>
      </c>
    </row>
    <row r="28" spans="1:16" x14ac:dyDescent="0.25">
      <c r="A28" s="152"/>
      <c r="B28" s="157"/>
      <c r="C28" s="154"/>
      <c r="D28" s="162"/>
      <c r="E28" s="155"/>
      <c r="F28" s="158"/>
      <c r="G28" s="169"/>
      <c r="H28" s="158"/>
      <c r="I28" s="158"/>
      <c r="J28" s="163"/>
    </row>
    <row r="29" spans="1:16" x14ac:dyDescent="0.25">
      <c r="A29" s="152">
        <v>2.4</v>
      </c>
      <c r="B29" s="153" t="s">
        <v>253</v>
      </c>
      <c r="C29" s="154"/>
      <c r="D29" s="155"/>
      <c r="E29" s="155"/>
      <c r="F29" s="158"/>
      <c r="G29" s="169"/>
      <c r="H29" s="158"/>
      <c r="I29" s="159">
        <f>SUM(H30:H37)</f>
        <v>105333220.37603681</v>
      </c>
      <c r="J29" s="160">
        <f>+I29/$E$3</f>
        <v>0.19445729</v>
      </c>
      <c r="K29" s="161"/>
    </row>
    <row r="30" spans="1:16" x14ac:dyDescent="0.25">
      <c r="A30" s="152"/>
      <c r="B30" s="157" t="s">
        <v>254</v>
      </c>
      <c r="C30" s="154" t="s">
        <v>246</v>
      </c>
      <c r="D30" s="162">
        <v>0.05</v>
      </c>
      <c r="E30" s="155"/>
      <c r="F30" s="158">
        <f t="shared" ref="F30:F37" si="1">+$E$3</f>
        <v>541677920</v>
      </c>
      <c r="G30" s="169">
        <f>+$G$17</f>
        <v>1.3627</v>
      </c>
      <c r="H30" s="158">
        <f t="shared" ref="H30:H37" si="2">+F30*D30*G30</f>
        <v>36907225.0792</v>
      </c>
      <c r="I30" s="158"/>
      <c r="J30" s="163">
        <f t="shared" ref="J30:J37" si="3">+H30/$E$3</f>
        <v>6.8135000000000001E-2</v>
      </c>
    </row>
    <row r="31" spans="1:16" x14ac:dyDescent="0.25">
      <c r="A31" s="152"/>
      <c r="B31" s="157" t="s">
        <v>255</v>
      </c>
      <c r="C31" s="154" t="s">
        <v>246</v>
      </c>
      <c r="D31" s="162">
        <v>0.02</v>
      </c>
      <c r="E31" s="155"/>
      <c r="F31" s="158">
        <f t="shared" si="1"/>
        <v>541677920</v>
      </c>
      <c r="G31" s="169">
        <f t="shared" ref="G31:G37" si="4">+$G$17</f>
        <v>1.3627</v>
      </c>
      <c r="H31" s="158">
        <f t="shared" si="2"/>
        <v>14762890.031680001</v>
      </c>
      <c r="I31" s="158"/>
      <c r="J31" s="163">
        <f t="shared" si="3"/>
        <v>2.7254E-2</v>
      </c>
      <c r="P31" s="118" t="s">
        <v>266</v>
      </c>
    </row>
    <row r="32" spans="1:16" x14ac:dyDescent="0.25">
      <c r="A32" s="152"/>
      <c r="B32" s="157" t="s">
        <v>256</v>
      </c>
      <c r="C32" s="154" t="s">
        <v>246</v>
      </c>
      <c r="D32" s="162">
        <v>0.02</v>
      </c>
      <c r="E32" s="155"/>
      <c r="F32" s="158">
        <f t="shared" si="1"/>
        <v>541677920</v>
      </c>
      <c r="G32" s="169">
        <f t="shared" si="4"/>
        <v>1.3627</v>
      </c>
      <c r="H32" s="158">
        <f t="shared" si="2"/>
        <v>14762890.031680001</v>
      </c>
      <c r="I32" s="158"/>
      <c r="J32" s="163">
        <f t="shared" si="3"/>
        <v>2.7254E-2</v>
      </c>
    </row>
    <row r="33" spans="1:11" x14ac:dyDescent="0.25">
      <c r="A33" s="152"/>
      <c r="B33" s="157" t="s">
        <v>257</v>
      </c>
      <c r="C33" s="154" t="s">
        <v>246</v>
      </c>
      <c r="D33" s="162">
        <v>0.02</v>
      </c>
      <c r="E33" s="155"/>
      <c r="F33" s="158">
        <f t="shared" si="1"/>
        <v>541677920</v>
      </c>
      <c r="G33" s="169">
        <f t="shared" si="4"/>
        <v>1.3627</v>
      </c>
      <c r="H33" s="158">
        <f t="shared" si="2"/>
        <v>14762890.031680001</v>
      </c>
      <c r="I33" s="158"/>
      <c r="J33" s="163">
        <f t="shared" si="3"/>
        <v>2.7254E-2</v>
      </c>
    </row>
    <row r="34" spans="1:11" x14ac:dyDescent="0.25">
      <c r="A34" s="152"/>
      <c r="B34" s="157" t="s">
        <v>258</v>
      </c>
      <c r="C34" s="154" t="s">
        <v>246</v>
      </c>
      <c r="D34" s="162">
        <v>0.02</v>
      </c>
      <c r="E34" s="155"/>
      <c r="F34" s="158">
        <f t="shared" si="1"/>
        <v>541677920</v>
      </c>
      <c r="G34" s="169">
        <f t="shared" si="4"/>
        <v>1.3627</v>
      </c>
      <c r="H34" s="158">
        <f t="shared" si="2"/>
        <v>14762890.031680001</v>
      </c>
      <c r="I34" s="158"/>
      <c r="J34" s="163">
        <f t="shared" si="3"/>
        <v>2.7254E-2</v>
      </c>
    </row>
    <row r="35" spans="1:11" x14ac:dyDescent="0.25">
      <c r="A35" s="152"/>
      <c r="B35" s="157" t="s">
        <v>259</v>
      </c>
      <c r="C35" s="154" t="s">
        <v>246</v>
      </c>
      <c r="D35" s="162">
        <v>4.0000000000000001E-3</v>
      </c>
      <c r="E35" s="155"/>
      <c r="F35" s="158">
        <f t="shared" si="1"/>
        <v>541677920</v>
      </c>
      <c r="G35" s="169">
        <f t="shared" si="4"/>
        <v>1.3627</v>
      </c>
      <c r="H35" s="158">
        <f t="shared" si="2"/>
        <v>2952578.0063360003</v>
      </c>
      <c r="I35" s="158"/>
      <c r="J35" s="163">
        <f t="shared" si="3"/>
        <v>5.4508000000000004E-3</v>
      </c>
    </row>
    <row r="36" spans="1:11" x14ac:dyDescent="0.25">
      <c r="A36" s="152"/>
      <c r="B36" s="157" t="s">
        <v>260</v>
      </c>
      <c r="C36" s="154" t="s">
        <v>246</v>
      </c>
      <c r="D36" s="162">
        <v>3.7000000000000002E-3</v>
      </c>
      <c r="E36" s="155"/>
      <c r="F36" s="158">
        <f t="shared" si="1"/>
        <v>541677920</v>
      </c>
      <c r="G36" s="169">
        <f t="shared" si="4"/>
        <v>1.3627</v>
      </c>
      <c r="H36" s="158">
        <f t="shared" si="2"/>
        <v>2731134.6558607998</v>
      </c>
      <c r="I36" s="158"/>
      <c r="J36" s="163">
        <f t="shared" si="3"/>
        <v>5.0419899999999997E-3</v>
      </c>
    </row>
    <row r="37" spans="1:11" ht="13.5" thickBot="1" x14ac:dyDescent="0.3">
      <c r="A37" s="152"/>
      <c r="B37" s="157" t="s">
        <v>261</v>
      </c>
      <c r="C37" s="154" t="s">
        <v>246</v>
      </c>
      <c r="D37" s="162">
        <v>5.0000000000000001E-3</v>
      </c>
      <c r="E37" s="155"/>
      <c r="F37" s="158">
        <f t="shared" si="1"/>
        <v>541677920</v>
      </c>
      <c r="G37" s="169">
        <f t="shared" si="4"/>
        <v>1.3627</v>
      </c>
      <c r="H37" s="158">
        <f t="shared" si="2"/>
        <v>3690722.5079200002</v>
      </c>
      <c r="I37" s="158"/>
      <c r="J37" s="163">
        <f t="shared" si="3"/>
        <v>6.8135000000000001E-3</v>
      </c>
    </row>
    <row r="38" spans="1:11" ht="13.5" thickBot="1" x14ac:dyDescent="0.3">
      <c r="A38" s="176"/>
      <c r="B38" s="177" t="s">
        <v>262</v>
      </c>
      <c r="C38" s="178"/>
      <c r="D38" s="179"/>
      <c r="E38" s="179"/>
      <c r="F38" s="180"/>
      <c r="G38" s="181"/>
      <c r="H38" s="182"/>
      <c r="I38" s="183">
        <f>SUM(I8:I37)</f>
        <v>163973532.37005875</v>
      </c>
      <c r="J38" s="184">
        <f>ROUND(SUM(J7:J37)/3,4)</f>
        <v>0.30270000000000002</v>
      </c>
      <c r="K38" s="161"/>
    </row>
    <row r="39" spans="1:11" ht="13.5" thickBot="1" x14ac:dyDescent="0.3">
      <c r="A39" s="185"/>
      <c r="B39" s="186" t="s">
        <v>263</v>
      </c>
      <c r="C39" s="154"/>
      <c r="D39" s="155"/>
      <c r="E39" s="155"/>
      <c r="F39" s="156"/>
      <c r="G39" s="157"/>
      <c r="H39" s="158"/>
      <c r="I39" s="158"/>
      <c r="J39" s="163">
        <v>0.06</v>
      </c>
    </row>
    <row r="40" spans="1:11" ht="18.75" thickBot="1" x14ac:dyDescent="0.3">
      <c r="A40" s="187"/>
      <c r="B40" s="188" t="s">
        <v>264</v>
      </c>
      <c r="C40" s="189"/>
      <c r="D40" s="190"/>
      <c r="E40" s="190"/>
      <c r="F40" s="191"/>
      <c r="G40" s="192"/>
      <c r="H40" s="193"/>
      <c r="I40" s="194"/>
      <c r="J40" s="195">
        <f>SUM(J38:J39)</f>
        <v>0.36270000000000002</v>
      </c>
      <c r="K40" s="161"/>
    </row>
    <row r="42" spans="1:11" ht="26.25" customHeight="1" x14ac:dyDescent="0.25">
      <c r="A42" s="118"/>
      <c r="C42" s="118"/>
      <c r="I42" s="196" t="s">
        <v>265</v>
      </c>
      <c r="J42" s="196">
        <f>1+J40</f>
        <v>1.3627</v>
      </c>
    </row>
    <row r="43" spans="1:11" x14ac:dyDescent="0.25">
      <c r="J43" s="230"/>
    </row>
    <row r="44" spans="1:11" s="143" customFormat="1" x14ac:dyDescent="0.25">
      <c r="A44" s="197"/>
      <c r="H44" s="198"/>
      <c r="I44" s="199"/>
      <c r="J44" s="200"/>
      <c r="K44" s="142"/>
    </row>
    <row r="45" spans="1:11" x14ac:dyDescent="0.25">
      <c r="C45" s="118"/>
      <c r="D45" s="118"/>
      <c r="E45" s="118"/>
      <c r="F45" s="118"/>
    </row>
    <row r="46" spans="1:11" x14ac:dyDescent="0.25">
      <c r="C46" s="118"/>
      <c r="D46" s="118"/>
      <c r="E46" s="118"/>
      <c r="F46" s="118"/>
    </row>
    <row r="47" spans="1:11" x14ac:dyDescent="0.25">
      <c r="C47" s="118"/>
      <c r="D47" s="118"/>
      <c r="E47" s="118"/>
      <c r="F47" s="118"/>
    </row>
    <row r="48" spans="1:11" x14ac:dyDescent="0.25">
      <c r="C48" s="118"/>
      <c r="D48" s="118"/>
      <c r="E48" s="118"/>
      <c r="F48" s="118"/>
    </row>
    <row r="49" spans="3:6" x14ac:dyDescent="0.25">
      <c r="C49" s="118"/>
      <c r="D49" s="118"/>
      <c r="E49" s="118"/>
      <c r="F49" s="118"/>
    </row>
    <row r="50" spans="3:6" x14ac:dyDescent="0.25">
      <c r="C50" s="118"/>
      <c r="D50" s="118"/>
      <c r="E50" s="118"/>
      <c r="F50" s="118"/>
    </row>
    <row r="51" spans="3:6" x14ac:dyDescent="0.25">
      <c r="C51" s="118"/>
      <c r="D51" s="118"/>
      <c r="E51" s="118"/>
      <c r="F51" s="118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82"/>
  <sheetViews>
    <sheetView topLeftCell="A232" zoomScale="71" zoomScaleNormal="71" workbookViewId="0">
      <selection activeCell="P269" sqref="P269"/>
    </sheetView>
  </sheetViews>
  <sheetFormatPr baseColWidth="10" defaultRowHeight="15" x14ac:dyDescent="0.25"/>
  <cols>
    <col min="1" max="1" width="11.140625" customWidth="1"/>
    <col min="2" max="2" width="7.42578125" customWidth="1"/>
    <col min="3" max="3" width="64.140625" customWidth="1"/>
    <col min="4" max="4" width="13.85546875" customWidth="1"/>
    <col min="5" max="5" width="11.7109375" bestFit="1" customWidth="1"/>
    <col min="6" max="6" width="10" customWidth="1"/>
    <col min="7" max="8" width="15.28515625" customWidth="1"/>
    <col min="9" max="9" width="17.28515625" customWidth="1"/>
    <col min="10" max="10" width="16.85546875" customWidth="1"/>
  </cols>
  <sheetData>
    <row r="1" spans="1:10" ht="25.5" x14ac:dyDescent="0.25">
      <c r="A1" s="203" t="s">
        <v>16</v>
      </c>
      <c r="B1" s="204" t="s">
        <v>308</v>
      </c>
      <c r="C1" s="205" t="s">
        <v>17</v>
      </c>
      <c r="D1" s="206" t="s">
        <v>309</v>
      </c>
      <c r="E1" s="206" t="s">
        <v>18</v>
      </c>
      <c r="F1" s="207"/>
      <c r="G1" s="208"/>
      <c r="H1" s="208"/>
      <c r="I1" s="208">
        <v>15699</v>
      </c>
      <c r="J1" s="118"/>
    </row>
    <row r="2" spans="1:10" x14ac:dyDescent="0.25">
      <c r="A2" s="209" t="s">
        <v>16</v>
      </c>
      <c r="B2" s="210" t="s">
        <v>310</v>
      </c>
      <c r="C2" s="211" t="s">
        <v>311</v>
      </c>
      <c r="D2" s="212" t="s">
        <v>312</v>
      </c>
      <c r="E2" s="212" t="s">
        <v>313</v>
      </c>
      <c r="F2" s="213">
        <v>0.16</v>
      </c>
      <c r="G2" s="214">
        <v>37863</v>
      </c>
      <c r="H2" s="214">
        <v>6058</v>
      </c>
      <c r="I2" s="214"/>
      <c r="J2" s="215" t="str">
        <f>HYPERLINK("#"&amp;"Insumos"&amp;"!A"&amp;MATCH($B2,[1]Insumos!$A:$A,0),"Ins "&amp;$B2)</f>
        <v>Ins C1</v>
      </c>
    </row>
    <row r="3" spans="1:10" x14ac:dyDescent="0.25">
      <c r="A3" s="209" t="s">
        <v>16</v>
      </c>
      <c r="B3" s="210" t="s">
        <v>314</v>
      </c>
      <c r="C3" s="211" t="s">
        <v>315</v>
      </c>
      <c r="D3" s="212" t="s">
        <v>316</v>
      </c>
      <c r="E3" s="212" t="s">
        <v>21</v>
      </c>
      <c r="F3" s="213">
        <v>0.16</v>
      </c>
      <c r="G3" s="214">
        <v>3623</v>
      </c>
      <c r="H3" s="214">
        <v>580</v>
      </c>
      <c r="I3" s="214"/>
      <c r="J3" s="215" t="str">
        <f>HYPERLINK("#"&amp;"Insumos"&amp;"!A"&amp;MATCH($B3,[1]Insumos!$A:$A,0),"Ins "&amp;$B3)</f>
        <v>Ins H2</v>
      </c>
    </row>
    <row r="4" spans="1:10" x14ac:dyDescent="0.25">
      <c r="A4" s="209" t="s">
        <v>16</v>
      </c>
      <c r="B4" s="210" t="s">
        <v>317</v>
      </c>
      <c r="C4" s="211" t="s">
        <v>318</v>
      </c>
      <c r="D4" s="212" t="s">
        <v>319</v>
      </c>
      <c r="E4" s="212" t="s">
        <v>320</v>
      </c>
      <c r="F4" s="213">
        <v>0.2</v>
      </c>
      <c r="G4" s="214">
        <v>5304</v>
      </c>
      <c r="H4" s="214">
        <v>1061</v>
      </c>
      <c r="I4" s="214"/>
      <c r="J4" s="215" t="str">
        <f>HYPERLINK("#"&amp;"Insumos"&amp;"!A"&amp;MATCH($B4,[1]Insumos!$A:$A,0),"Ins "&amp;$B4)</f>
        <v>Ins I425</v>
      </c>
    </row>
    <row r="5" spans="1:10" x14ac:dyDescent="0.25">
      <c r="A5" s="209" t="s">
        <v>16</v>
      </c>
      <c r="B5" s="210" t="s">
        <v>321</v>
      </c>
      <c r="C5" s="211" t="s">
        <v>322</v>
      </c>
      <c r="D5" s="212" t="s">
        <v>319</v>
      </c>
      <c r="E5" s="212" t="s">
        <v>323</v>
      </c>
      <c r="F5" s="213">
        <v>1</v>
      </c>
      <c r="G5" s="214">
        <v>4505</v>
      </c>
      <c r="H5" s="214">
        <v>4505</v>
      </c>
      <c r="I5" s="214"/>
      <c r="J5" s="215" t="str">
        <f>HYPERLINK("#"&amp;"Insumos"&amp;"!A"&amp;MATCH($B5,[1]Insumos!$A:$A,0),"Ins "&amp;$B5)</f>
        <v>Ins I447</v>
      </c>
    </row>
    <row r="6" spans="1:10" x14ac:dyDescent="0.25">
      <c r="A6" s="209" t="s">
        <v>16</v>
      </c>
      <c r="B6" s="210" t="s">
        <v>324</v>
      </c>
      <c r="C6" s="211" t="s">
        <v>325</v>
      </c>
      <c r="D6" s="212" t="s">
        <v>319</v>
      </c>
      <c r="E6" s="212" t="s">
        <v>21</v>
      </c>
      <c r="F6" s="213">
        <v>0.35</v>
      </c>
      <c r="G6" s="214">
        <v>9987</v>
      </c>
      <c r="H6" s="214">
        <v>3495</v>
      </c>
      <c r="I6" s="214"/>
      <c r="J6" s="215" t="str">
        <f>HYPERLINK("#"&amp;"Insumos"&amp;"!A"&amp;MATCH($B6,[1]Insumos!$A:$A,0),"Ins "&amp;$B6)</f>
        <v>Ins I986</v>
      </c>
    </row>
    <row r="8" spans="1:10" ht="25.5" x14ac:dyDescent="0.25">
      <c r="A8" s="203" t="s">
        <v>19</v>
      </c>
      <c r="B8" s="204" t="s">
        <v>308</v>
      </c>
      <c r="C8" s="205" t="s">
        <v>20</v>
      </c>
      <c r="D8" s="206" t="s">
        <v>309</v>
      </c>
      <c r="E8" s="206" t="s">
        <v>21</v>
      </c>
      <c r="F8" s="207"/>
      <c r="G8" s="208"/>
      <c r="H8" s="208"/>
      <c r="I8" s="208">
        <v>257265</v>
      </c>
      <c r="J8" s="118"/>
    </row>
    <row r="9" spans="1:10" x14ac:dyDescent="0.25">
      <c r="A9" s="209" t="s">
        <v>19</v>
      </c>
      <c r="B9" s="210" t="s">
        <v>326</v>
      </c>
      <c r="C9" s="211" t="s">
        <v>327</v>
      </c>
      <c r="D9" s="212" t="s">
        <v>328</v>
      </c>
      <c r="E9" s="212" t="s">
        <v>329</v>
      </c>
      <c r="F9" s="213">
        <v>0.01</v>
      </c>
      <c r="G9" s="214">
        <v>535318</v>
      </c>
      <c r="H9" s="214">
        <v>5353</v>
      </c>
      <c r="I9" s="214"/>
      <c r="J9" s="118"/>
    </row>
    <row r="10" spans="1:10" x14ac:dyDescent="0.25">
      <c r="A10" s="209" t="s">
        <v>19</v>
      </c>
      <c r="B10" s="210" t="s">
        <v>310</v>
      </c>
      <c r="C10" s="211" t="s">
        <v>311</v>
      </c>
      <c r="D10" s="212" t="s">
        <v>312</v>
      </c>
      <c r="E10" s="212" t="s">
        <v>313</v>
      </c>
      <c r="F10" s="213">
        <v>2</v>
      </c>
      <c r="G10" s="214">
        <v>37863</v>
      </c>
      <c r="H10" s="214">
        <v>75726</v>
      </c>
      <c r="I10" s="214"/>
      <c r="J10" s="215" t="str">
        <f>HYPERLINK("#"&amp;"Insumos"&amp;"!A"&amp;MATCH($B10,[1]Insumos!$A:$A,0),"Ins "&amp;$B10)</f>
        <v>Ins C1</v>
      </c>
    </row>
    <row r="11" spans="1:10" x14ac:dyDescent="0.25">
      <c r="A11" s="209" t="s">
        <v>19</v>
      </c>
      <c r="B11" s="210" t="s">
        <v>330</v>
      </c>
      <c r="C11" s="211" t="s">
        <v>331</v>
      </c>
      <c r="D11" s="212" t="s">
        <v>332</v>
      </c>
      <c r="E11" s="212" t="s">
        <v>21</v>
      </c>
      <c r="F11" s="213">
        <v>0.5</v>
      </c>
      <c r="G11" s="214">
        <v>5929</v>
      </c>
      <c r="H11" s="214">
        <v>2965</v>
      </c>
      <c r="I11" s="214"/>
      <c r="J11" s="215" t="str">
        <f>HYPERLINK("#"&amp;"Insumos"&amp;"!A"&amp;MATCH($B11,[1]Insumos!$A:$A,0),"Ins "&amp;$B11)</f>
        <v>Ins E111</v>
      </c>
    </row>
    <row r="12" spans="1:10" x14ac:dyDescent="0.25">
      <c r="A12" s="209" t="s">
        <v>19</v>
      </c>
      <c r="B12" s="210" t="s">
        <v>333</v>
      </c>
      <c r="C12" s="211" t="s">
        <v>334</v>
      </c>
      <c r="D12" s="212" t="s">
        <v>332</v>
      </c>
      <c r="E12" s="212" t="s">
        <v>335</v>
      </c>
      <c r="F12" s="213">
        <v>0.22800000000000001</v>
      </c>
      <c r="G12" s="214">
        <v>187426</v>
      </c>
      <c r="H12" s="214">
        <v>42733</v>
      </c>
      <c r="I12" s="214"/>
      <c r="J12" s="215" t="str">
        <f>HYPERLINK("#"&amp;"Insumos"&amp;"!A"&amp;MATCH($B12,[1]Insumos!$A:$A,0),"Ins "&amp;$B12)</f>
        <v>Ins E12</v>
      </c>
    </row>
    <row r="13" spans="1:10" x14ac:dyDescent="0.25">
      <c r="A13" s="209" t="s">
        <v>19</v>
      </c>
      <c r="B13" s="210" t="s">
        <v>314</v>
      </c>
      <c r="C13" s="211" t="s">
        <v>315</v>
      </c>
      <c r="D13" s="212" t="s">
        <v>316</v>
      </c>
      <c r="E13" s="212" t="s">
        <v>21</v>
      </c>
      <c r="F13" s="213">
        <v>2</v>
      </c>
      <c r="G13" s="214">
        <v>3623</v>
      </c>
      <c r="H13" s="214">
        <v>7246</v>
      </c>
      <c r="I13" s="214"/>
      <c r="J13" s="215" t="str">
        <f>HYPERLINK("#"&amp;"Insumos"&amp;"!A"&amp;MATCH($B13,[1]Insumos!$A:$A,0),"Ins "&amp;$B13)</f>
        <v>Ins H2</v>
      </c>
    </row>
    <row r="14" spans="1:10" x14ac:dyDescent="0.25">
      <c r="A14" s="209" t="s">
        <v>19</v>
      </c>
      <c r="B14" s="210" t="s">
        <v>336</v>
      </c>
      <c r="C14" s="211" t="s">
        <v>337</v>
      </c>
      <c r="D14" s="212" t="s">
        <v>319</v>
      </c>
      <c r="E14" s="212" t="s">
        <v>21</v>
      </c>
      <c r="F14" s="213">
        <v>0.158</v>
      </c>
      <c r="G14" s="214">
        <v>1897</v>
      </c>
      <c r="H14" s="214">
        <v>300</v>
      </c>
      <c r="I14" s="214"/>
      <c r="J14" s="215" t="str">
        <f>HYPERLINK("#"&amp;"Insumos"&amp;"!A"&amp;MATCH($B14,[1]Insumos!$A:$A,0),"Ins "&amp;$B14)</f>
        <v>Ins I1565</v>
      </c>
    </row>
    <row r="15" spans="1:10" x14ac:dyDescent="0.25">
      <c r="A15" s="209" t="s">
        <v>19</v>
      </c>
      <c r="B15" s="210" t="s">
        <v>338</v>
      </c>
      <c r="C15" s="211" t="s">
        <v>339</v>
      </c>
      <c r="D15" s="212" t="s">
        <v>319</v>
      </c>
      <c r="E15" s="212" t="s">
        <v>21</v>
      </c>
      <c r="F15" s="213">
        <v>0.6</v>
      </c>
      <c r="G15" s="214">
        <v>204903</v>
      </c>
      <c r="H15" s="214">
        <v>122942</v>
      </c>
      <c r="I15" s="214"/>
      <c r="J15" s="215" t="str">
        <f>HYPERLINK("#"&amp;"Insumos"&amp;"!A"&amp;MATCH($B15,[1]Insumos!$A:$A,0),"Ins "&amp;$B15)</f>
        <v>Ins I450</v>
      </c>
    </row>
    <row r="17" spans="1:10" ht="25.5" x14ac:dyDescent="0.25">
      <c r="A17" s="203" t="s">
        <v>25</v>
      </c>
      <c r="B17" s="204" t="s">
        <v>308</v>
      </c>
      <c r="C17" s="205" t="s">
        <v>26</v>
      </c>
      <c r="D17" s="206" t="s">
        <v>309</v>
      </c>
      <c r="E17" s="206" t="s">
        <v>27</v>
      </c>
      <c r="F17" s="207"/>
      <c r="G17" s="208"/>
      <c r="H17" s="208"/>
      <c r="I17" s="208">
        <v>44658</v>
      </c>
      <c r="J17" s="118"/>
    </row>
    <row r="18" spans="1:10" x14ac:dyDescent="0.25">
      <c r="A18" s="209" t="s">
        <v>25</v>
      </c>
      <c r="B18" s="118" t="s">
        <v>340</v>
      </c>
      <c r="C18" s="211" t="s">
        <v>341</v>
      </c>
      <c r="D18" s="212" t="s">
        <v>319</v>
      </c>
      <c r="E18" s="212" t="s">
        <v>329</v>
      </c>
      <c r="F18" s="213">
        <v>1</v>
      </c>
      <c r="G18" s="214">
        <v>9064</v>
      </c>
      <c r="H18" s="214">
        <v>9064</v>
      </c>
      <c r="I18" s="214"/>
      <c r="J18" s="215" t="str">
        <f>HYPERLINK("#"&amp;"Insumos"&amp;"!A"&amp;MATCH($B18,[1]Insumos!$A:$A,0),"Ins "&amp;$B18)</f>
        <v>Ins I2414</v>
      </c>
    </row>
    <row r="19" spans="1:10" x14ac:dyDescent="0.25">
      <c r="A19" s="209" t="s">
        <v>25</v>
      </c>
      <c r="B19" s="118" t="s">
        <v>314</v>
      </c>
      <c r="C19" s="211" t="s">
        <v>315</v>
      </c>
      <c r="D19" s="212" t="s">
        <v>316</v>
      </c>
      <c r="E19" s="212" t="s">
        <v>21</v>
      </c>
      <c r="F19" s="213">
        <v>0.1</v>
      </c>
      <c r="G19" s="214">
        <v>3623</v>
      </c>
      <c r="H19" s="214">
        <v>362</v>
      </c>
      <c r="I19" s="214"/>
      <c r="J19" s="215" t="str">
        <f>HYPERLINK("#"&amp;"Insumos"&amp;"!A"&amp;MATCH($B19,[1]Insumos!$A:$A,0),"Ins "&amp;$B19)</f>
        <v>Ins H2</v>
      </c>
    </row>
    <row r="20" spans="1:10" x14ac:dyDescent="0.25">
      <c r="A20" s="209" t="s">
        <v>25</v>
      </c>
      <c r="B20" s="118" t="s">
        <v>342</v>
      </c>
      <c r="C20" s="211" t="s">
        <v>343</v>
      </c>
      <c r="D20" s="212" t="s">
        <v>312</v>
      </c>
      <c r="E20" s="212" t="s">
        <v>313</v>
      </c>
      <c r="F20" s="213">
        <v>0.5</v>
      </c>
      <c r="G20" s="214">
        <v>29124</v>
      </c>
      <c r="H20" s="214">
        <v>14562</v>
      </c>
      <c r="I20" s="214"/>
      <c r="J20" s="215" t="str">
        <f>HYPERLINK("#"&amp;"Insumos"&amp;"!A"&amp;MATCH($B20,[1]Insumos!$A:$A,0),"Ins "&amp;$B20)</f>
        <v>Ins C44</v>
      </c>
    </row>
    <row r="21" spans="1:10" x14ac:dyDescent="0.25">
      <c r="A21" s="209" t="s">
        <v>25</v>
      </c>
      <c r="B21" s="210" t="s">
        <v>344</v>
      </c>
      <c r="C21" s="211" t="s">
        <v>345</v>
      </c>
      <c r="D21" s="212" t="s">
        <v>332</v>
      </c>
      <c r="E21" s="212" t="s">
        <v>346</v>
      </c>
      <c r="F21" s="213">
        <v>0.125</v>
      </c>
      <c r="G21" s="214">
        <v>165360</v>
      </c>
      <c r="H21" s="214">
        <v>20670</v>
      </c>
      <c r="I21" s="214"/>
      <c r="J21" s="215" t="str">
        <f>HYPERLINK("#"&amp;"Insumos"&amp;"!A"&amp;MATCH($B21,[1]Insumos!$A:$A,0),"Ins "&amp;$B21)</f>
        <v>Ins E25</v>
      </c>
    </row>
    <row r="23" spans="1:10" ht="38.25" x14ac:dyDescent="0.25">
      <c r="A23" s="203" t="s">
        <v>30</v>
      </c>
      <c r="B23" s="204" t="s">
        <v>308</v>
      </c>
      <c r="C23" s="205" t="s">
        <v>31</v>
      </c>
      <c r="D23" s="206" t="s">
        <v>309</v>
      </c>
      <c r="E23" s="206" t="s">
        <v>18</v>
      </c>
      <c r="F23" s="207"/>
      <c r="G23" s="208"/>
      <c r="H23" s="208"/>
      <c r="I23" s="208">
        <v>42672</v>
      </c>
      <c r="J23" s="118"/>
    </row>
    <row r="24" spans="1:10" x14ac:dyDescent="0.25">
      <c r="A24" s="209" t="s">
        <v>30</v>
      </c>
      <c r="B24" s="210" t="s">
        <v>347</v>
      </c>
      <c r="C24" s="211" t="s">
        <v>348</v>
      </c>
      <c r="D24" s="212" t="s">
        <v>312</v>
      </c>
      <c r="E24" s="212" t="s">
        <v>313</v>
      </c>
      <c r="F24" s="213">
        <v>0.25</v>
      </c>
      <c r="G24" s="214">
        <v>57672</v>
      </c>
      <c r="H24" s="214">
        <v>14418</v>
      </c>
      <c r="I24" s="214"/>
      <c r="J24" s="215" t="str">
        <f>HYPERLINK("#"&amp;"Insumos"&amp;"!A"&amp;MATCH($B24,[1]Insumos!$A:$A,0),"Ins "&amp;$B24)</f>
        <v>Ins C9</v>
      </c>
    </row>
    <row r="25" spans="1:10" x14ac:dyDescent="0.25">
      <c r="A25" s="209" t="s">
        <v>30</v>
      </c>
      <c r="B25" s="210" t="s">
        <v>333</v>
      </c>
      <c r="C25" s="211" t="s">
        <v>334</v>
      </c>
      <c r="D25" s="212" t="s">
        <v>332</v>
      </c>
      <c r="E25" s="212" t="s">
        <v>335</v>
      </c>
      <c r="F25" s="213">
        <v>5.0000000000000001E-3</v>
      </c>
      <c r="G25" s="214">
        <v>187426</v>
      </c>
      <c r="H25" s="214">
        <v>937</v>
      </c>
      <c r="I25" s="214"/>
      <c r="J25" s="215" t="str">
        <f>HYPERLINK("#"&amp;"Insumos"&amp;"!A"&amp;MATCH($B25,[1]Insumos!$A:$A,0),"Ins "&amp;$B25)</f>
        <v>Ins E12</v>
      </c>
    </row>
    <row r="26" spans="1:10" x14ac:dyDescent="0.25">
      <c r="A26" s="209" t="s">
        <v>30</v>
      </c>
      <c r="B26" s="210" t="s">
        <v>314</v>
      </c>
      <c r="C26" s="211" t="s">
        <v>315</v>
      </c>
      <c r="D26" s="212" t="s">
        <v>316</v>
      </c>
      <c r="E26" s="212" t="s">
        <v>21</v>
      </c>
      <c r="F26" s="213">
        <v>0.1</v>
      </c>
      <c r="G26" s="214">
        <v>3623</v>
      </c>
      <c r="H26" s="214">
        <v>362</v>
      </c>
      <c r="I26" s="214"/>
      <c r="J26" s="215" t="str">
        <f>HYPERLINK("#"&amp;"Insumos"&amp;"!A"&amp;MATCH($B26,[1]Insumos!$A:$A,0),"Ins "&amp;$B26)</f>
        <v>Ins H2</v>
      </c>
    </row>
    <row r="27" spans="1:10" x14ac:dyDescent="0.25">
      <c r="A27" s="209" t="s">
        <v>30</v>
      </c>
      <c r="B27" s="210" t="s">
        <v>336</v>
      </c>
      <c r="C27" s="211" t="s">
        <v>337</v>
      </c>
      <c r="D27" s="212" t="s">
        <v>319</v>
      </c>
      <c r="E27" s="212" t="s">
        <v>21</v>
      </c>
      <c r="F27" s="213">
        <v>0.4</v>
      </c>
      <c r="G27" s="214">
        <v>1897</v>
      </c>
      <c r="H27" s="214">
        <v>759</v>
      </c>
      <c r="I27" s="214"/>
      <c r="J27" s="215" t="str">
        <f>HYPERLINK("#"&amp;"Insumos"&amp;"!A"&amp;MATCH($B27,[1]Insumos!$A:$A,0),"Ins "&amp;$B27)</f>
        <v>Ins I1565</v>
      </c>
    </row>
    <row r="28" spans="1:10" x14ac:dyDescent="0.25">
      <c r="A28" s="209" t="s">
        <v>30</v>
      </c>
      <c r="B28" s="210" t="s">
        <v>349</v>
      </c>
      <c r="C28" s="211" t="s">
        <v>350</v>
      </c>
      <c r="D28" s="212" t="s">
        <v>319</v>
      </c>
      <c r="E28" s="212" t="s">
        <v>21</v>
      </c>
      <c r="F28" s="213">
        <v>0.5</v>
      </c>
      <c r="G28" s="214">
        <v>2963</v>
      </c>
      <c r="H28" s="214">
        <v>1482</v>
      </c>
      <c r="I28" s="214"/>
      <c r="J28" s="215" t="str">
        <f>HYPERLINK("#"&amp;"Insumos"&amp;"!A"&amp;MATCH($B28,[1]Insumos!$A:$A,0),"Ins "&amp;$B28)</f>
        <v>Ins I521</v>
      </c>
    </row>
    <row r="29" spans="1:10" x14ac:dyDescent="0.25">
      <c r="A29" s="209" t="s">
        <v>30</v>
      </c>
      <c r="B29" s="210" t="s">
        <v>351</v>
      </c>
      <c r="C29" s="211" t="s">
        <v>352</v>
      </c>
      <c r="D29" s="212" t="s">
        <v>319</v>
      </c>
      <c r="E29" s="212" t="s">
        <v>21</v>
      </c>
      <c r="F29" s="213">
        <v>0.06</v>
      </c>
      <c r="G29" s="214">
        <v>20431</v>
      </c>
      <c r="H29" s="214">
        <v>1226</v>
      </c>
      <c r="I29" s="214"/>
      <c r="J29" s="215" t="str">
        <f>HYPERLINK("#"&amp;"Insumos"&amp;"!A"&amp;MATCH($B29,[1]Insumos!$A:$A,0),"Ins "&amp;$B29)</f>
        <v>Ins I576</v>
      </c>
    </row>
    <row r="30" spans="1:10" x14ac:dyDescent="0.25">
      <c r="A30" s="209" t="s">
        <v>30</v>
      </c>
      <c r="B30" s="210" t="s">
        <v>353</v>
      </c>
      <c r="C30" s="211" t="s">
        <v>354</v>
      </c>
      <c r="D30" s="212" t="s">
        <v>319</v>
      </c>
      <c r="E30" s="212" t="s">
        <v>21</v>
      </c>
      <c r="F30" s="213">
        <v>1.7000000000000001E-2</v>
      </c>
      <c r="G30" s="214">
        <v>64889</v>
      </c>
      <c r="H30" s="214">
        <v>1103</v>
      </c>
      <c r="I30" s="214"/>
      <c r="J30" s="215" t="str">
        <f>HYPERLINK("#"&amp;"Insumos"&amp;"!A"&amp;MATCH($B30,[1]Insumos!$A:$A,0),"Ins "&amp;$B30)</f>
        <v>Ins I614</v>
      </c>
    </row>
    <row r="31" spans="1:10" x14ac:dyDescent="0.25">
      <c r="A31" s="209" t="s">
        <v>30</v>
      </c>
      <c r="B31" s="210" t="s">
        <v>355</v>
      </c>
      <c r="C31" s="211" t="s">
        <v>356</v>
      </c>
      <c r="D31" s="212" t="s">
        <v>319</v>
      </c>
      <c r="E31" s="212" t="s">
        <v>21</v>
      </c>
      <c r="F31" s="213">
        <v>1.7000000000000001E-2</v>
      </c>
      <c r="G31" s="214">
        <v>134508</v>
      </c>
      <c r="H31" s="214">
        <v>2287</v>
      </c>
      <c r="I31" s="214"/>
      <c r="J31" s="215" t="str">
        <f>HYPERLINK("#"&amp;"Insumos"&amp;"!A"&amp;MATCH($B31,[1]Insumos!$A:$A,0),"Ins "&amp;$B31)</f>
        <v>Ins I647</v>
      </c>
    </row>
    <row r="32" spans="1:10" x14ac:dyDescent="0.25">
      <c r="A32" s="209" t="s">
        <v>30</v>
      </c>
      <c r="B32" s="210" t="s">
        <v>357</v>
      </c>
      <c r="C32" s="211" t="s">
        <v>358</v>
      </c>
      <c r="D32" s="212" t="s">
        <v>319</v>
      </c>
      <c r="E32" s="212" t="s">
        <v>323</v>
      </c>
      <c r="F32" s="213">
        <v>1.03</v>
      </c>
      <c r="G32" s="214">
        <v>17663</v>
      </c>
      <c r="H32" s="214">
        <v>18193</v>
      </c>
      <c r="I32" s="214"/>
      <c r="J32" s="215" t="str">
        <f>HYPERLINK("#"&amp;"Insumos"&amp;"!A"&amp;MATCH($B32,[1]Insumos!$A:$A,0),"Ins "&amp;$B32)</f>
        <v>Ins I751</v>
      </c>
    </row>
    <row r="33" spans="1:10" x14ac:dyDescent="0.25">
      <c r="A33" s="209" t="s">
        <v>30</v>
      </c>
      <c r="B33" s="210" t="s">
        <v>359</v>
      </c>
      <c r="C33" s="211" t="s">
        <v>360</v>
      </c>
      <c r="D33" s="212" t="s">
        <v>319</v>
      </c>
      <c r="E33" s="212" t="s">
        <v>21</v>
      </c>
      <c r="F33" s="213">
        <v>0.16</v>
      </c>
      <c r="G33" s="214">
        <v>11904</v>
      </c>
      <c r="H33" s="214">
        <v>1905</v>
      </c>
      <c r="I33" s="214"/>
      <c r="J33" s="215" t="str">
        <f>HYPERLINK("#"&amp;"Insumos"&amp;"!A"&amp;MATCH($B33,[1]Insumos!$A:$A,0),"Ins "&amp;$B33)</f>
        <v>Ins I795</v>
      </c>
    </row>
    <row r="35" spans="1:10" ht="38.25" x14ac:dyDescent="0.25">
      <c r="A35" s="203" t="s">
        <v>34</v>
      </c>
      <c r="B35" s="204" t="s">
        <v>308</v>
      </c>
      <c r="C35" s="205" t="s">
        <v>35</v>
      </c>
      <c r="D35" s="206" t="s">
        <v>309</v>
      </c>
      <c r="E35" s="206" t="s">
        <v>36</v>
      </c>
      <c r="F35" s="207"/>
      <c r="G35" s="208"/>
      <c r="H35" s="208"/>
      <c r="I35" s="208">
        <v>23495</v>
      </c>
      <c r="J35" s="118"/>
    </row>
    <row r="36" spans="1:10" x14ac:dyDescent="0.25">
      <c r="A36" s="209" t="s">
        <v>34</v>
      </c>
      <c r="B36" s="210" t="s">
        <v>361</v>
      </c>
      <c r="C36" s="211" t="s">
        <v>362</v>
      </c>
      <c r="D36" s="212" t="s">
        <v>312</v>
      </c>
      <c r="E36" s="212" t="s">
        <v>313</v>
      </c>
      <c r="F36" s="213">
        <v>0.09</v>
      </c>
      <c r="G36" s="214">
        <v>74500</v>
      </c>
      <c r="H36" s="214">
        <v>6705</v>
      </c>
      <c r="I36" s="214"/>
      <c r="J36" s="215" t="str">
        <f>HYPERLINK("#"&amp;"Insumos"&amp;"!A"&amp;MATCH($B36,[1]Insumos!$A:$A,0),"Ins "&amp;$B36)</f>
        <v>Ins C18</v>
      </c>
    </row>
    <row r="37" spans="1:10" ht="30" x14ac:dyDescent="0.25">
      <c r="A37" s="209" t="s">
        <v>34</v>
      </c>
      <c r="B37" s="210" t="s">
        <v>363</v>
      </c>
      <c r="C37" s="211" t="s">
        <v>364</v>
      </c>
      <c r="D37" s="212" t="s">
        <v>332</v>
      </c>
      <c r="E37" s="212" t="s">
        <v>365</v>
      </c>
      <c r="F37" s="213">
        <v>0.05</v>
      </c>
      <c r="G37" s="214">
        <v>17302</v>
      </c>
      <c r="H37" s="214">
        <v>865</v>
      </c>
      <c r="I37" s="214"/>
      <c r="J37" s="215" t="str">
        <f>HYPERLINK("#"&amp;"Insumos"&amp;"!A"&amp;MATCH($B37,[1]Insumos!$A:$A,0),"Ins "&amp;$B37)</f>
        <v>Ins E1</v>
      </c>
    </row>
    <row r="38" spans="1:10" x14ac:dyDescent="0.25">
      <c r="A38" s="209" t="s">
        <v>34</v>
      </c>
      <c r="B38" s="210" t="s">
        <v>333</v>
      </c>
      <c r="C38" s="211" t="s">
        <v>334</v>
      </c>
      <c r="D38" s="212" t="s">
        <v>332</v>
      </c>
      <c r="E38" s="212" t="s">
        <v>335</v>
      </c>
      <c r="F38" s="213">
        <v>1.6999999999999999E-3</v>
      </c>
      <c r="G38" s="214">
        <v>187426</v>
      </c>
      <c r="H38" s="214">
        <v>319</v>
      </c>
      <c r="I38" s="214"/>
      <c r="J38" s="215" t="str">
        <f>HYPERLINK("#"&amp;"Insumos"&amp;"!A"&amp;MATCH($B38,[1]Insumos!$A:$A,0),"Ins "&amp;$B38)</f>
        <v>Ins E12</v>
      </c>
    </row>
    <row r="39" spans="1:10" x14ac:dyDescent="0.25">
      <c r="A39" s="209" t="s">
        <v>34</v>
      </c>
      <c r="B39" s="210" t="s">
        <v>366</v>
      </c>
      <c r="C39" s="211" t="s">
        <v>367</v>
      </c>
      <c r="D39" s="212" t="s">
        <v>332</v>
      </c>
      <c r="E39" s="212" t="s">
        <v>313</v>
      </c>
      <c r="F39" s="213">
        <v>0.01</v>
      </c>
      <c r="G39" s="214">
        <v>46854</v>
      </c>
      <c r="H39" s="214">
        <v>469</v>
      </c>
      <c r="I39" s="214"/>
      <c r="J39" s="215" t="str">
        <f>HYPERLINK("#"&amp;"Insumos"&amp;"!A"&amp;MATCH($B39,[1]Insumos!$A:$A,0),"Ins "&amp;$B39)</f>
        <v>Ins E59</v>
      </c>
    </row>
    <row r="40" spans="1:10" x14ac:dyDescent="0.25">
      <c r="A40" s="209" t="s">
        <v>34</v>
      </c>
      <c r="B40" s="210" t="s">
        <v>368</v>
      </c>
      <c r="C40" s="211" t="s">
        <v>369</v>
      </c>
      <c r="D40" s="212" t="s">
        <v>332</v>
      </c>
      <c r="E40" s="212" t="s">
        <v>313</v>
      </c>
      <c r="F40" s="213">
        <v>0.01</v>
      </c>
      <c r="G40" s="214">
        <v>65223</v>
      </c>
      <c r="H40" s="214">
        <v>652</v>
      </c>
      <c r="I40" s="214"/>
      <c r="J40" s="215" t="str">
        <f>HYPERLINK("#"&amp;"Insumos"&amp;"!A"&amp;MATCH($B40,[1]Insumos!$A:$A,0),"Ins "&amp;$B40)</f>
        <v>Ins E78</v>
      </c>
    </row>
    <row r="41" spans="1:10" x14ac:dyDescent="0.25">
      <c r="A41" s="209" t="s">
        <v>34</v>
      </c>
      <c r="B41" s="210" t="s">
        <v>314</v>
      </c>
      <c r="C41" s="211" t="s">
        <v>315</v>
      </c>
      <c r="D41" s="212" t="s">
        <v>316</v>
      </c>
      <c r="E41" s="212" t="s">
        <v>21</v>
      </c>
      <c r="F41" s="213">
        <v>0.09</v>
      </c>
      <c r="G41" s="214">
        <v>3623</v>
      </c>
      <c r="H41" s="214">
        <v>326</v>
      </c>
      <c r="I41" s="214"/>
      <c r="J41" s="215" t="str">
        <f>HYPERLINK("#"&amp;"Insumos"&amp;"!A"&amp;MATCH($B41,[1]Insumos!$A:$A,0),"Ins "&amp;$B41)</f>
        <v>Ins H2</v>
      </c>
    </row>
    <row r="42" spans="1:10" x14ac:dyDescent="0.25">
      <c r="A42" s="209" t="s">
        <v>34</v>
      </c>
      <c r="B42" s="210" t="s">
        <v>370</v>
      </c>
      <c r="C42" s="211" t="s">
        <v>371</v>
      </c>
      <c r="D42" s="212" t="s">
        <v>319</v>
      </c>
      <c r="E42" s="212" t="s">
        <v>372</v>
      </c>
      <c r="F42" s="213">
        <v>1.4999999999999999E-2</v>
      </c>
      <c r="G42" s="214">
        <v>140296</v>
      </c>
      <c r="H42" s="214">
        <v>2104</v>
      </c>
      <c r="I42" s="214"/>
      <c r="J42" s="215" t="str">
        <f>HYPERLINK("#"&amp;"Insumos"&amp;"!A"&amp;MATCH($B42,[1]Insumos!$A:$A,0),"Ins "&amp;$B42)</f>
        <v>Ins I1001</v>
      </c>
    </row>
    <row r="43" spans="1:10" x14ac:dyDescent="0.25">
      <c r="A43" s="209" t="s">
        <v>34</v>
      </c>
      <c r="B43" s="210" t="s">
        <v>336</v>
      </c>
      <c r="C43" s="211" t="s">
        <v>337</v>
      </c>
      <c r="D43" s="212" t="s">
        <v>319</v>
      </c>
      <c r="E43" s="212" t="s">
        <v>21</v>
      </c>
      <c r="F43" s="213">
        <v>0.1</v>
      </c>
      <c r="G43" s="214">
        <v>1897</v>
      </c>
      <c r="H43" s="214">
        <v>190</v>
      </c>
      <c r="I43" s="214"/>
      <c r="J43" s="215" t="str">
        <f>HYPERLINK("#"&amp;"Insumos"&amp;"!A"&amp;MATCH($B43,[1]Insumos!$A:$A,0),"Ins "&amp;$B43)</f>
        <v>Ins I1565</v>
      </c>
    </row>
    <row r="44" spans="1:10" ht="30" x14ac:dyDescent="0.25">
      <c r="A44" s="209" t="s">
        <v>34</v>
      </c>
      <c r="B44" s="210" t="s">
        <v>373</v>
      </c>
      <c r="C44" s="211" t="s">
        <v>374</v>
      </c>
      <c r="D44" s="212" t="s">
        <v>319</v>
      </c>
      <c r="E44" s="212" t="s">
        <v>36</v>
      </c>
      <c r="F44" s="213">
        <v>0.03</v>
      </c>
      <c r="G44" s="214">
        <v>15364</v>
      </c>
      <c r="H44" s="214">
        <v>461</v>
      </c>
      <c r="I44" s="214"/>
      <c r="J44" s="215" t="str">
        <f>HYPERLINK("#"&amp;"Insumos"&amp;"!A"&amp;MATCH($B44,[1]Insumos!$A:$A,0),"Ins "&amp;$B44)</f>
        <v>Ins I1789</v>
      </c>
    </row>
    <row r="45" spans="1:10" ht="45" x14ac:dyDescent="0.25">
      <c r="A45" s="209" t="s">
        <v>34</v>
      </c>
      <c r="B45" s="210" t="s">
        <v>375</v>
      </c>
      <c r="C45" s="211" t="s">
        <v>376</v>
      </c>
      <c r="D45" s="212" t="s">
        <v>319</v>
      </c>
      <c r="E45" s="212" t="s">
        <v>36</v>
      </c>
      <c r="F45" s="213">
        <v>1.05</v>
      </c>
      <c r="G45" s="214">
        <v>10861</v>
      </c>
      <c r="H45" s="214">
        <v>11404</v>
      </c>
      <c r="I45" s="214"/>
      <c r="J45" s="215" t="str">
        <f>HYPERLINK("#"&amp;"Insumos"&amp;"!A"&amp;MATCH($B45,[1]Insumos!$A:$A,0),"Ins "&amp;$B45)</f>
        <v>Ins I2219</v>
      </c>
    </row>
    <row r="47" spans="1:10" ht="51" x14ac:dyDescent="0.25">
      <c r="A47" s="203" t="s">
        <v>39</v>
      </c>
      <c r="B47" s="204" t="s">
        <v>308</v>
      </c>
      <c r="C47" s="205" t="s">
        <v>40</v>
      </c>
      <c r="D47" s="206" t="s">
        <v>309</v>
      </c>
      <c r="E47" s="206" t="s">
        <v>21</v>
      </c>
      <c r="F47" s="207"/>
      <c r="G47" s="208"/>
      <c r="H47" s="208"/>
      <c r="I47" s="208">
        <v>523495</v>
      </c>
      <c r="J47" s="118"/>
    </row>
    <row r="48" spans="1:10" x14ac:dyDescent="0.25">
      <c r="A48" s="209" t="s">
        <v>39</v>
      </c>
      <c r="B48" s="210" t="s">
        <v>377</v>
      </c>
      <c r="C48" s="211" t="s">
        <v>378</v>
      </c>
      <c r="D48" s="212" t="s">
        <v>312</v>
      </c>
      <c r="E48" s="212" t="s">
        <v>313</v>
      </c>
      <c r="F48" s="213">
        <v>1.18</v>
      </c>
      <c r="G48" s="214">
        <v>41652</v>
      </c>
      <c r="H48" s="214">
        <v>49149</v>
      </c>
      <c r="I48" s="214"/>
      <c r="J48" s="215" t="str">
        <f>HYPERLINK("#"&amp;"Insumos"&amp;"!A"&amp;MATCH($B48,[1]Insumos!$A:$A,0),"Ins "&amp;$B48)</f>
        <v>Ins C2</v>
      </c>
    </row>
    <row r="49" spans="1:10" x14ac:dyDescent="0.25">
      <c r="A49" s="209" t="s">
        <v>39</v>
      </c>
      <c r="B49" s="210" t="s">
        <v>333</v>
      </c>
      <c r="C49" s="211" t="s">
        <v>334</v>
      </c>
      <c r="D49" s="212" t="s">
        <v>332</v>
      </c>
      <c r="E49" s="212" t="s">
        <v>335</v>
      </c>
      <c r="F49" s="213">
        <v>5.2900000000000003E-2</v>
      </c>
      <c r="G49" s="214">
        <v>187426</v>
      </c>
      <c r="H49" s="214">
        <v>9915</v>
      </c>
      <c r="I49" s="214"/>
      <c r="J49" s="215" t="str">
        <f>HYPERLINK("#"&amp;"Insumos"&amp;"!A"&amp;MATCH($B49,[1]Insumos!$A:$A,0),"Ins "&amp;$B49)</f>
        <v>Ins E12</v>
      </c>
    </row>
    <row r="50" spans="1:10" x14ac:dyDescent="0.25">
      <c r="A50" s="209" t="s">
        <v>39</v>
      </c>
      <c r="B50" s="210" t="s">
        <v>314</v>
      </c>
      <c r="C50" s="211" t="s">
        <v>315</v>
      </c>
      <c r="D50" s="212" t="s">
        <v>316</v>
      </c>
      <c r="E50" s="212" t="s">
        <v>21</v>
      </c>
      <c r="F50" s="213">
        <v>0.1</v>
      </c>
      <c r="G50" s="214">
        <v>3623</v>
      </c>
      <c r="H50" s="214">
        <v>362</v>
      </c>
      <c r="I50" s="214"/>
      <c r="J50" s="215" t="str">
        <f>HYPERLINK("#"&amp;"Insumos"&amp;"!A"&amp;MATCH($B50,[1]Insumos!$A:$A,0),"Ins "&amp;$B50)</f>
        <v>Ins H2</v>
      </c>
    </row>
    <row r="51" spans="1:10" x14ac:dyDescent="0.25">
      <c r="A51" s="209" t="s">
        <v>39</v>
      </c>
      <c r="B51" s="210" t="s">
        <v>336</v>
      </c>
      <c r="C51" s="211" t="s">
        <v>337</v>
      </c>
      <c r="D51" s="212" t="s">
        <v>319</v>
      </c>
      <c r="E51" s="212" t="s">
        <v>21</v>
      </c>
      <c r="F51" s="213">
        <v>1.3</v>
      </c>
      <c r="G51" s="214">
        <v>1897</v>
      </c>
      <c r="H51" s="214">
        <v>2466</v>
      </c>
      <c r="I51" s="214"/>
      <c r="J51" s="215" t="str">
        <f>HYPERLINK("#"&amp;"Insumos"&amp;"!A"&amp;MATCH($B51,[1]Insumos!$A:$A,0),"Ins "&amp;$B51)</f>
        <v>Ins I1565</v>
      </c>
    </row>
    <row r="52" spans="1:10" x14ac:dyDescent="0.25">
      <c r="A52" s="209" t="s">
        <v>39</v>
      </c>
      <c r="B52" s="210" t="s">
        <v>379</v>
      </c>
      <c r="C52" s="211" t="s">
        <v>380</v>
      </c>
      <c r="D52" s="212" t="s">
        <v>319</v>
      </c>
      <c r="E52" s="212" t="s">
        <v>381</v>
      </c>
      <c r="F52" s="213">
        <v>1</v>
      </c>
      <c r="G52" s="214">
        <v>174167</v>
      </c>
      <c r="H52" s="214">
        <v>174167</v>
      </c>
      <c r="I52" s="214"/>
      <c r="J52" s="215" t="str">
        <f>HYPERLINK("#"&amp;"Insumos"&amp;"!A"&amp;MATCH($B52,[1]Insumos!$A:$A,0),"Ins "&amp;$B52)</f>
        <v>Ins I1871</v>
      </c>
    </row>
    <row r="53" spans="1:10" ht="30" x14ac:dyDescent="0.25">
      <c r="A53" s="209" t="s">
        <v>39</v>
      </c>
      <c r="B53" s="210" t="s">
        <v>382</v>
      </c>
      <c r="C53" s="211" t="s">
        <v>383</v>
      </c>
      <c r="D53" s="212" t="s">
        <v>319</v>
      </c>
      <c r="E53" s="212" t="s">
        <v>21</v>
      </c>
      <c r="F53" s="213">
        <v>1</v>
      </c>
      <c r="G53" s="214">
        <v>287436</v>
      </c>
      <c r="H53" s="214">
        <v>287436</v>
      </c>
      <c r="I53" s="214"/>
      <c r="J53" s="215" t="str">
        <f>HYPERLINK("#"&amp;"Insumos"&amp;"!A"&amp;MATCH($B53,[1]Insumos!$A:$A,0),"Ins "&amp;$B53)</f>
        <v>Ins I1873</v>
      </c>
    </row>
    <row r="55" spans="1:10" x14ac:dyDescent="0.25">
      <c r="A55" s="203" t="s">
        <v>41</v>
      </c>
      <c r="B55" s="204" t="s">
        <v>308</v>
      </c>
      <c r="C55" s="205" t="s">
        <v>42</v>
      </c>
      <c r="D55" s="206" t="s">
        <v>309</v>
      </c>
      <c r="E55" s="206" t="s">
        <v>18</v>
      </c>
      <c r="F55" s="207"/>
      <c r="G55" s="208"/>
      <c r="H55" s="208"/>
      <c r="I55" s="208">
        <v>9537</v>
      </c>
      <c r="J55" s="118"/>
    </row>
    <row r="56" spans="1:10" x14ac:dyDescent="0.25">
      <c r="A56" s="209" t="s">
        <v>41</v>
      </c>
      <c r="B56" s="210" t="s">
        <v>377</v>
      </c>
      <c r="C56" s="211" t="s">
        <v>378</v>
      </c>
      <c r="D56" s="212" t="s">
        <v>312</v>
      </c>
      <c r="E56" s="212" t="s">
        <v>313</v>
      </c>
      <c r="F56" s="213">
        <v>0.1</v>
      </c>
      <c r="G56" s="214">
        <v>41652</v>
      </c>
      <c r="H56" s="214">
        <v>4165</v>
      </c>
      <c r="I56" s="214"/>
      <c r="J56" s="215" t="str">
        <f>HYPERLINK("#"&amp;"Insumos"&amp;"!A"&amp;MATCH($B56,[1]Insumos!$A:$A,0),"Ins "&amp;$B56)</f>
        <v>Ins C2</v>
      </c>
    </row>
    <row r="57" spans="1:10" ht="30" x14ac:dyDescent="0.25">
      <c r="A57" s="209" t="s">
        <v>41</v>
      </c>
      <c r="B57" s="210" t="s">
        <v>363</v>
      </c>
      <c r="C57" s="211" t="s">
        <v>364</v>
      </c>
      <c r="D57" s="212" t="s">
        <v>332</v>
      </c>
      <c r="E57" s="212" t="s">
        <v>365</v>
      </c>
      <c r="F57" s="213">
        <v>0.3</v>
      </c>
      <c r="G57" s="214">
        <v>17302</v>
      </c>
      <c r="H57" s="214">
        <v>5191</v>
      </c>
      <c r="I57" s="214"/>
      <c r="J57" s="215" t="str">
        <f>HYPERLINK("#"&amp;"Insumos"&amp;"!A"&amp;MATCH($B57,[1]Insumos!$A:$A,0),"Ins "&amp;$B57)</f>
        <v>Ins E1</v>
      </c>
    </row>
    <row r="58" spans="1:10" x14ac:dyDescent="0.25">
      <c r="A58" s="209" t="s">
        <v>41</v>
      </c>
      <c r="B58" s="210" t="s">
        <v>314</v>
      </c>
      <c r="C58" s="211" t="s">
        <v>315</v>
      </c>
      <c r="D58" s="212" t="s">
        <v>316</v>
      </c>
      <c r="E58" s="212" t="s">
        <v>21</v>
      </c>
      <c r="F58" s="213">
        <v>0.05</v>
      </c>
      <c r="G58" s="214">
        <v>3623</v>
      </c>
      <c r="H58" s="214">
        <v>181</v>
      </c>
      <c r="I58" s="214"/>
      <c r="J58" s="215" t="str">
        <f>HYPERLINK("#"&amp;"Insumos"&amp;"!A"&amp;MATCH($B58,[1]Insumos!$A:$A,0),"Ins "&amp;$B58)</f>
        <v>Ins H2</v>
      </c>
    </row>
    <row r="60" spans="1:10" ht="51" x14ac:dyDescent="0.25">
      <c r="A60" s="203" t="s">
        <v>282</v>
      </c>
      <c r="B60" s="204" t="s">
        <v>308</v>
      </c>
      <c r="C60" s="205" t="s">
        <v>283</v>
      </c>
      <c r="D60" s="206" t="s">
        <v>309</v>
      </c>
      <c r="E60" s="206" t="s">
        <v>21</v>
      </c>
      <c r="F60" s="207"/>
      <c r="G60" s="208"/>
      <c r="H60" s="208"/>
      <c r="I60" s="208">
        <v>645174</v>
      </c>
      <c r="J60" s="118"/>
    </row>
    <row r="61" spans="1:10" x14ac:dyDescent="0.25">
      <c r="A61" s="209" t="s">
        <v>282</v>
      </c>
      <c r="B61" s="210" t="s">
        <v>384</v>
      </c>
      <c r="C61" s="211" t="s">
        <v>385</v>
      </c>
      <c r="D61" s="212" t="s">
        <v>312</v>
      </c>
      <c r="E61" s="212" t="s">
        <v>313</v>
      </c>
      <c r="F61" s="213">
        <v>3.5</v>
      </c>
      <c r="G61" s="214">
        <v>75325</v>
      </c>
      <c r="H61" s="214">
        <v>263638</v>
      </c>
      <c r="I61" s="214"/>
      <c r="J61" s="215" t="str">
        <f>HYPERLINK("#"&amp;"Insumos"&amp;"!A"&amp;MATCH($B61,[1]Insumos!$A:$A,0),"Ins "&amp;$B61)</f>
        <v>Ins C13</v>
      </c>
    </row>
    <row r="62" spans="1:10" x14ac:dyDescent="0.25">
      <c r="A62" s="209" t="s">
        <v>282</v>
      </c>
      <c r="B62" s="210" t="s">
        <v>333</v>
      </c>
      <c r="C62" s="211" t="s">
        <v>334</v>
      </c>
      <c r="D62" s="212" t="s">
        <v>332</v>
      </c>
      <c r="E62" s="212" t="s">
        <v>335</v>
      </c>
      <c r="F62" s="213">
        <v>2.3699999999999999E-2</v>
      </c>
      <c r="G62" s="214">
        <v>187426</v>
      </c>
      <c r="H62" s="214">
        <v>4442</v>
      </c>
      <c r="I62" s="214"/>
      <c r="J62" s="215" t="str">
        <f>HYPERLINK("#"&amp;"Insumos"&amp;"!A"&amp;MATCH($B62,[1]Insumos!$A:$A,0),"Ins "&amp;$B62)</f>
        <v>Ins E12</v>
      </c>
    </row>
    <row r="63" spans="1:10" x14ac:dyDescent="0.25">
      <c r="A63" s="209" t="s">
        <v>282</v>
      </c>
      <c r="B63" s="210" t="s">
        <v>314</v>
      </c>
      <c r="C63" s="211" t="s">
        <v>315</v>
      </c>
      <c r="D63" s="212" t="s">
        <v>316</v>
      </c>
      <c r="E63" s="212" t="s">
        <v>21</v>
      </c>
      <c r="F63" s="213">
        <v>0.5</v>
      </c>
      <c r="G63" s="214">
        <v>3623</v>
      </c>
      <c r="H63" s="214">
        <v>1812</v>
      </c>
      <c r="I63" s="214"/>
      <c r="J63" s="215" t="str">
        <f>HYPERLINK("#"&amp;"Insumos"&amp;"!A"&amp;MATCH($B63,[1]Insumos!$A:$A,0),"Ins "&amp;$B63)</f>
        <v>Ins H2</v>
      </c>
    </row>
    <row r="64" spans="1:10" ht="60" x14ac:dyDescent="0.25">
      <c r="A64" s="209" t="s">
        <v>282</v>
      </c>
      <c r="B64" s="210" t="s">
        <v>386</v>
      </c>
      <c r="C64" s="211" t="s">
        <v>387</v>
      </c>
      <c r="D64" s="212" t="s">
        <v>319</v>
      </c>
      <c r="E64" s="212" t="s">
        <v>21</v>
      </c>
      <c r="F64" s="213">
        <v>1</v>
      </c>
      <c r="G64" s="214">
        <v>331121</v>
      </c>
      <c r="H64" s="214">
        <v>331121</v>
      </c>
      <c r="I64" s="214"/>
      <c r="J64" s="215" t="str">
        <f>HYPERLINK("#"&amp;"Insumos"&amp;"!A"&amp;MATCH($B64,[1]Insumos!$A:$A,0),"Ins "&amp;$B64)</f>
        <v>Ins I1389</v>
      </c>
    </row>
    <row r="65" spans="1:10" x14ac:dyDescent="0.25">
      <c r="A65" s="209" t="s">
        <v>282</v>
      </c>
      <c r="B65" s="210" t="s">
        <v>336</v>
      </c>
      <c r="C65" s="211" t="s">
        <v>337</v>
      </c>
      <c r="D65" s="212" t="s">
        <v>319</v>
      </c>
      <c r="E65" s="212" t="s">
        <v>21</v>
      </c>
      <c r="F65" s="213">
        <v>5.5</v>
      </c>
      <c r="G65" s="214">
        <v>1897</v>
      </c>
      <c r="H65" s="214">
        <v>10434</v>
      </c>
      <c r="I65" s="214"/>
      <c r="J65" s="215" t="str">
        <f>HYPERLINK("#"&amp;"Insumos"&amp;"!A"&amp;MATCH($B65,[1]Insumos!$A:$A,0),"Ins "&amp;$B65)</f>
        <v>Ins I1565</v>
      </c>
    </row>
    <row r="66" spans="1:10" x14ac:dyDescent="0.25">
      <c r="A66" s="209" t="s">
        <v>282</v>
      </c>
      <c r="B66" s="210" t="s">
        <v>388</v>
      </c>
      <c r="C66" s="211" t="s">
        <v>389</v>
      </c>
      <c r="D66" s="212" t="s">
        <v>319</v>
      </c>
      <c r="E66" s="212" t="s">
        <v>18</v>
      </c>
      <c r="F66" s="213">
        <v>4</v>
      </c>
      <c r="G66" s="214">
        <v>3200</v>
      </c>
      <c r="H66" s="214">
        <v>12800</v>
      </c>
      <c r="I66" s="214"/>
      <c r="J66" s="215" t="str">
        <f>HYPERLINK("#"&amp;"Insumos"&amp;"!A"&amp;MATCH($B66,[1]Insumos!$A:$A,0),"Ins "&amp;$B66)</f>
        <v>Ins I1724</v>
      </c>
    </row>
    <row r="67" spans="1:10" x14ac:dyDescent="0.25">
      <c r="A67" s="209" t="s">
        <v>282</v>
      </c>
      <c r="B67" s="210" t="s">
        <v>390</v>
      </c>
      <c r="C67" s="211" t="s">
        <v>391</v>
      </c>
      <c r="D67" s="212" t="s">
        <v>319</v>
      </c>
      <c r="E67" s="212" t="s">
        <v>21</v>
      </c>
      <c r="F67" s="213">
        <v>8</v>
      </c>
      <c r="G67" s="214">
        <v>1492</v>
      </c>
      <c r="H67" s="214">
        <v>11936</v>
      </c>
      <c r="I67" s="214"/>
      <c r="J67" s="215" t="str">
        <f>HYPERLINK("#"&amp;"Insumos"&amp;"!A"&amp;MATCH($B67,[1]Insumos!$A:$A,0),"Ins "&amp;$B67)</f>
        <v>Ins I1739</v>
      </c>
    </row>
    <row r="68" spans="1:10" x14ac:dyDescent="0.25">
      <c r="A68" s="209" t="s">
        <v>282</v>
      </c>
      <c r="B68" s="210" t="s">
        <v>392</v>
      </c>
      <c r="C68" s="211" t="s">
        <v>393</v>
      </c>
      <c r="D68" s="212" t="s">
        <v>319</v>
      </c>
      <c r="E68" s="212" t="s">
        <v>21</v>
      </c>
      <c r="F68" s="213">
        <v>9</v>
      </c>
      <c r="G68" s="214">
        <v>999</v>
      </c>
      <c r="H68" s="214">
        <v>8991</v>
      </c>
      <c r="I68" s="214"/>
      <c r="J68" s="215" t="str">
        <f>HYPERLINK("#"&amp;"Insumos"&amp;"!A"&amp;MATCH($B68,[1]Insumos!$A:$A,0),"Ins "&amp;$B68)</f>
        <v>Ins I2119</v>
      </c>
    </row>
    <row r="69" spans="1:10" x14ac:dyDescent="0.25">
      <c r="A69" s="209"/>
      <c r="B69" s="210"/>
      <c r="C69" s="211"/>
      <c r="D69" s="212"/>
      <c r="E69" s="212"/>
      <c r="F69" s="213"/>
      <c r="G69" s="214"/>
      <c r="H69" s="214"/>
      <c r="I69" s="214"/>
      <c r="J69" s="215"/>
    </row>
    <row r="70" spans="1:10" ht="25.5" x14ac:dyDescent="0.25">
      <c r="A70" s="203" t="s">
        <v>47</v>
      </c>
      <c r="B70" s="204" t="s">
        <v>308</v>
      </c>
      <c r="C70" s="205" t="s">
        <v>48</v>
      </c>
      <c r="D70" s="206" t="s">
        <v>309</v>
      </c>
      <c r="E70" s="206" t="s">
        <v>21</v>
      </c>
      <c r="F70" s="207"/>
      <c r="G70" s="208"/>
      <c r="H70" s="208"/>
      <c r="I70" s="208">
        <v>180114</v>
      </c>
      <c r="J70" s="118"/>
    </row>
    <row r="71" spans="1:10" x14ac:dyDescent="0.25">
      <c r="A71" s="209" t="s">
        <v>47</v>
      </c>
      <c r="B71" s="210" t="s">
        <v>384</v>
      </c>
      <c r="C71" s="211" t="s">
        <v>385</v>
      </c>
      <c r="D71" s="212" t="s">
        <v>312</v>
      </c>
      <c r="E71" s="212" t="s">
        <v>313</v>
      </c>
      <c r="F71" s="213">
        <v>1</v>
      </c>
      <c r="G71" s="214">
        <v>75325</v>
      </c>
      <c r="H71" s="214">
        <v>75325</v>
      </c>
      <c r="I71" s="214"/>
      <c r="J71" s="215" t="str">
        <f>HYPERLINK("#"&amp;"Insumos"&amp;"!A"&amp;MATCH($B71,[1]Insumos!$A:$A,0),"Ins "&amp;$B71)</f>
        <v>Ins C13</v>
      </c>
    </row>
    <row r="72" spans="1:10" x14ac:dyDescent="0.25">
      <c r="A72" s="209" t="s">
        <v>47</v>
      </c>
      <c r="B72" s="210" t="s">
        <v>333</v>
      </c>
      <c r="C72" s="211" t="s">
        <v>334</v>
      </c>
      <c r="D72" s="212" t="s">
        <v>332</v>
      </c>
      <c r="E72" s="212" t="s">
        <v>335</v>
      </c>
      <c r="F72" s="213">
        <v>9.5999999999999992E-3</v>
      </c>
      <c r="G72" s="214">
        <v>187426</v>
      </c>
      <c r="H72" s="214">
        <v>1799</v>
      </c>
      <c r="I72" s="214"/>
      <c r="J72" s="215" t="str">
        <f>HYPERLINK("#"&amp;"Insumos"&amp;"!A"&amp;MATCH($B72,[1]Insumos!$A:$A,0),"Ins "&amp;$B72)</f>
        <v>Ins E12</v>
      </c>
    </row>
    <row r="73" spans="1:10" x14ac:dyDescent="0.25">
      <c r="A73" s="209" t="s">
        <v>47</v>
      </c>
      <c r="B73" s="210" t="s">
        <v>314</v>
      </c>
      <c r="C73" s="211" t="s">
        <v>315</v>
      </c>
      <c r="D73" s="212" t="s">
        <v>316</v>
      </c>
      <c r="E73" s="212" t="s">
        <v>21</v>
      </c>
      <c r="F73" s="213">
        <v>0.5</v>
      </c>
      <c r="G73" s="214">
        <v>3623</v>
      </c>
      <c r="H73" s="214">
        <v>1812</v>
      </c>
      <c r="I73" s="214"/>
      <c r="J73" s="215" t="str">
        <f>HYPERLINK("#"&amp;"Insumos"&amp;"!A"&amp;MATCH($B73,[1]Insumos!$A:$A,0),"Ins "&amp;$B73)</f>
        <v>Ins H2</v>
      </c>
    </row>
    <row r="74" spans="1:10" x14ac:dyDescent="0.25">
      <c r="A74" s="209" t="s">
        <v>47</v>
      </c>
      <c r="B74" s="210" t="s">
        <v>394</v>
      </c>
      <c r="C74" s="211" t="s">
        <v>395</v>
      </c>
      <c r="D74" s="212" t="s">
        <v>319</v>
      </c>
      <c r="E74" s="212" t="s">
        <v>21</v>
      </c>
      <c r="F74" s="213">
        <v>2</v>
      </c>
      <c r="G74" s="214">
        <v>3076</v>
      </c>
      <c r="H74" s="214">
        <v>6152</v>
      </c>
      <c r="I74" s="214"/>
      <c r="J74" s="215" t="str">
        <f>HYPERLINK("#"&amp;"Insumos"&amp;"!A"&amp;MATCH($B74,[1]Insumos!$A:$A,0),"Ins "&amp;$B74)</f>
        <v>Ins I1116</v>
      </c>
    </row>
    <row r="75" spans="1:10" x14ac:dyDescent="0.25">
      <c r="A75" s="209" t="s">
        <v>47</v>
      </c>
      <c r="B75" s="210" t="s">
        <v>396</v>
      </c>
      <c r="C75" s="211" t="s">
        <v>397</v>
      </c>
      <c r="D75" s="212" t="s">
        <v>319</v>
      </c>
      <c r="E75" s="212" t="s">
        <v>21</v>
      </c>
      <c r="F75" s="213">
        <v>2</v>
      </c>
      <c r="G75" s="214">
        <v>6465</v>
      </c>
      <c r="H75" s="214">
        <v>12930</v>
      </c>
      <c r="I75" s="214"/>
      <c r="J75" s="215" t="str">
        <f>HYPERLINK("#"&amp;"Insumos"&amp;"!A"&amp;MATCH($B75,[1]Insumos!$A:$A,0),"Ins "&amp;$B75)</f>
        <v>Ins I1129</v>
      </c>
    </row>
    <row r="76" spans="1:10" x14ac:dyDescent="0.25">
      <c r="A76" s="209" t="s">
        <v>47</v>
      </c>
      <c r="B76" s="210" t="s">
        <v>398</v>
      </c>
      <c r="C76" s="211" t="s">
        <v>399</v>
      </c>
      <c r="D76" s="212" t="s">
        <v>319</v>
      </c>
      <c r="E76" s="212" t="s">
        <v>323</v>
      </c>
      <c r="F76" s="213">
        <v>3</v>
      </c>
      <c r="G76" s="214">
        <v>2288</v>
      </c>
      <c r="H76" s="214">
        <v>6864</v>
      </c>
      <c r="I76" s="214"/>
      <c r="J76" s="215" t="str">
        <f>HYPERLINK("#"&amp;"Insumos"&amp;"!A"&amp;MATCH($B76,[1]Insumos!$A:$A,0),"Ins "&amp;$B76)</f>
        <v>Ins I1142</v>
      </c>
    </row>
    <row r="77" spans="1:10" x14ac:dyDescent="0.25">
      <c r="A77" s="209" t="s">
        <v>47</v>
      </c>
      <c r="B77" s="210" t="s">
        <v>400</v>
      </c>
      <c r="C77" s="211" t="s">
        <v>401</v>
      </c>
      <c r="D77" s="212" t="s">
        <v>319</v>
      </c>
      <c r="E77" s="212" t="s">
        <v>323</v>
      </c>
      <c r="F77" s="213">
        <v>6</v>
      </c>
      <c r="G77" s="214">
        <v>2236</v>
      </c>
      <c r="H77" s="214">
        <v>13416</v>
      </c>
      <c r="I77" s="214"/>
      <c r="J77" s="215" t="str">
        <f>HYPERLINK("#"&amp;"Insumos"&amp;"!A"&amp;MATCH($B77,[1]Insumos!$A:$A,0),"Ins "&amp;$B77)</f>
        <v>Ins I1145</v>
      </c>
    </row>
    <row r="78" spans="1:10" x14ac:dyDescent="0.25">
      <c r="A78" s="209" t="s">
        <v>47</v>
      </c>
      <c r="B78" s="210" t="s">
        <v>717</v>
      </c>
      <c r="C78" s="211" t="s">
        <v>718</v>
      </c>
      <c r="D78" s="212" t="s">
        <v>319</v>
      </c>
      <c r="E78" s="212" t="s">
        <v>323</v>
      </c>
      <c r="F78" s="213">
        <v>1</v>
      </c>
      <c r="G78" s="214">
        <v>5140</v>
      </c>
      <c r="H78" s="214">
        <v>5140</v>
      </c>
      <c r="I78" s="214"/>
      <c r="J78" s="215" t="str">
        <f>HYPERLINK("#"&amp;"Insumos"&amp;"!A"&amp;MATCH($B78,[1]Insumos!$A:$A,0),"Ins "&amp;$B78)</f>
        <v>Ins I1186</v>
      </c>
    </row>
    <row r="79" spans="1:10" x14ac:dyDescent="0.25">
      <c r="A79" s="209" t="s">
        <v>47</v>
      </c>
      <c r="B79" s="210" t="s">
        <v>404</v>
      </c>
      <c r="C79" s="211" t="s">
        <v>405</v>
      </c>
      <c r="D79" s="212" t="s">
        <v>319</v>
      </c>
      <c r="E79" s="212" t="s">
        <v>21</v>
      </c>
      <c r="F79" s="213">
        <v>1</v>
      </c>
      <c r="G79" s="214">
        <v>16193</v>
      </c>
      <c r="H79" s="214">
        <v>16193</v>
      </c>
      <c r="I79" s="214"/>
      <c r="J79" s="215" t="str">
        <f>HYPERLINK("#"&amp;"Insumos"&amp;"!A"&amp;MATCH($B79,[1]Insumos!$A:$A,0),"Ins "&amp;$B79)</f>
        <v>Ins I1227</v>
      </c>
    </row>
    <row r="80" spans="1:10" x14ac:dyDescent="0.25">
      <c r="A80" s="209" t="s">
        <v>47</v>
      </c>
      <c r="B80" s="210" t="s">
        <v>406</v>
      </c>
      <c r="C80" s="211" t="s">
        <v>407</v>
      </c>
      <c r="D80" s="212" t="s">
        <v>319</v>
      </c>
      <c r="E80" s="212" t="s">
        <v>21</v>
      </c>
      <c r="F80" s="213">
        <v>1</v>
      </c>
      <c r="G80" s="214">
        <v>9220</v>
      </c>
      <c r="H80" s="214">
        <v>9220</v>
      </c>
      <c r="I80" s="214"/>
      <c r="J80" s="215" t="str">
        <f>HYPERLINK("#"&amp;"Insumos"&amp;"!A"&amp;MATCH($B80,[1]Insumos!$A:$A,0),"Ins "&amp;$B80)</f>
        <v>Ins I1375</v>
      </c>
    </row>
    <row r="81" spans="1:10" x14ac:dyDescent="0.25">
      <c r="A81" s="209" t="s">
        <v>47</v>
      </c>
      <c r="B81" s="210" t="s">
        <v>410</v>
      </c>
      <c r="C81" s="211" t="s">
        <v>411</v>
      </c>
      <c r="D81" s="212" t="s">
        <v>319</v>
      </c>
      <c r="E81" s="212" t="s">
        <v>323</v>
      </c>
      <c r="F81" s="213">
        <v>3</v>
      </c>
      <c r="G81" s="214">
        <v>9093</v>
      </c>
      <c r="H81" s="214">
        <v>27279</v>
      </c>
      <c r="I81" s="214"/>
      <c r="J81" s="215" t="str">
        <f>HYPERLINK("#"&amp;"Insumos"&amp;"!A"&amp;MATCH($B81,[1]Insumos!$A:$A,0),"Ins "&amp;$B81)</f>
        <v>Ins I1461</v>
      </c>
    </row>
    <row r="82" spans="1:10" x14ac:dyDescent="0.25">
      <c r="A82" s="209" t="s">
        <v>47</v>
      </c>
      <c r="B82" s="210" t="s">
        <v>336</v>
      </c>
      <c r="C82" s="211" t="s">
        <v>337</v>
      </c>
      <c r="D82" s="212" t="s">
        <v>319</v>
      </c>
      <c r="E82" s="212" t="s">
        <v>21</v>
      </c>
      <c r="F82" s="213">
        <v>2.1</v>
      </c>
      <c r="G82" s="214">
        <v>1897</v>
      </c>
      <c r="H82" s="214">
        <v>3984</v>
      </c>
      <c r="I82" s="214"/>
      <c r="J82" s="215" t="str">
        <f>HYPERLINK("#"&amp;"Insumos"&amp;"!A"&amp;MATCH($B82,[1]Insumos!$A:$A,0),"Ins "&amp;$B82)</f>
        <v>Ins I1565</v>
      </c>
    </row>
    <row r="83" spans="1:10" x14ac:dyDescent="0.25">
      <c r="A83" s="209"/>
      <c r="B83" s="210"/>
      <c r="C83" s="211"/>
      <c r="D83" s="212"/>
      <c r="E83" s="212"/>
      <c r="F83" s="213"/>
      <c r="G83" s="214"/>
      <c r="H83" s="214"/>
      <c r="I83" s="214"/>
      <c r="J83" s="215"/>
    </row>
    <row r="84" spans="1:10" ht="38.25" x14ac:dyDescent="0.25">
      <c r="A84" s="203" t="s">
        <v>173</v>
      </c>
      <c r="B84" s="204" t="s">
        <v>308</v>
      </c>
      <c r="C84" s="205" t="s">
        <v>174</v>
      </c>
      <c r="D84" s="206" t="s">
        <v>309</v>
      </c>
      <c r="E84" s="206" t="s">
        <v>21</v>
      </c>
      <c r="F84" s="207"/>
      <c r="G84" s="208"/>
      <c r="H84" s="208"/>
      <c r="I84" s="208">
        <v>140913</v>
      </c>
      <c r="J84" s="118"/>
    </row>
    <row r="85" spans="1:10" x14ac:dyDescent="0.25">
      <c r="A85" s="209" t="s">
        <v>173</v>
      </c>
      <c r="B85" s="210" t="s">
        <v>384</v>
      </c>
      <c r="C85" s="211" t="s">
        <v>385</v>
      </c>
      <c r="D85" s="212" t="s">
        <v>312</v>
      </c>
      <c r="E85" s="212" t="s">
        <v>313</v>
      </c>
      <c r="F85" s="213">
        <v>1</v>
      </c>
      <c r="G85" s="214">
        <v>75325</v>
      </c>
      <c r="H85" s="214">
        <v>75325</v>
      </c>
      <c r="I85" s="214"/>
      <c r="J85" s="215" t="str">
        <f>HYPERLINK("#"&amp;"Insumos"&amp;"!A"&amp;MATCH($B85,[1]Insumos!$A:$A,0),"Ins "&amp;$B85)</f>
        <v>Ins C13</v>
      </c>
    </row>
    <row r="86" spans="1:10" x14ac:dyDescent="0.25">
      <c r="A86" s="209" t="s">
        <v>173</v>
      </c>
      <c r="B86" s="210" t="s">
        <v>333</v>
      </c>
      <c r="C86" s="211" t="s">
        <v>334</v>
      </c>
      <c r="D86" s="212" t="s">
        <v>332</v>
      </c>
      <c r="E86" s="212" t="s">
        <v>335</v>
      </c>
      <c r="F86" s="213">
        <v>5.1999999999999998E-3</v>
      </c>
      <c r="G86" s="214">
        <v>187426</v>
      </c>
      <c r="H86" s="214">
        <v>975</v>
      </c>
      <c r="I86" s="214"/>
      <c r="J86" s="215" t="str">
        <f>HYPERLINK("#"&amp;"Insumos"&amp;"!A"&amp;MATCH($B86,[1]Insumos!$A:$A,0),"Ins "&amp;$B86)</f>
        <v>Ins E12</v>
      </c>
    </row>
    <row r="87" spans="1:10" x14ac:dyDescent="0.25">
      <c r="A87" s="209" t="s">
        <v>173</v>
      </c>
      <c r="B87" s="210" t="s">
        <v>314</v>
      </c>
      <c r="C87" s="211" t="s">
        <v>315</v>
      </c>
      <c r="D87" s="212" t="s">
        <v>316</v>
      </c>
      <c r="E87" s="212" t="s">
        <v>21</v>
      </c>
      <c r="F87" s="213">
        <v>0.5</v>
      </c>
      <c r="G87" s="214">
        <v>3623</v>
      </c>
      <c r="H87" s="214">
        <v>1812</v>
      </c>
      <c r="I87" s="214"/>
      <c r="J87" s="215" t="str">
        <f>HYPERLINK("#"&amp;"Insumos"&amp;"!A"&amp;MATCH($B87,[1]Insumos!$A:$A,0),"Ins "&amp;$B87)</f>
        <v>Ins H2</v>
      </c>
    </row>
    <row r="88" spans="1:10" x14ac:dyDescent="0.25">
      <c r="A88" s="209" t="s">
        <v>173</v>
      </c>
      <c r="B88" s="210" t="s">
        <v>428</v>
      </c>
      <c r="C88" s="211" t="s">
        <v>429</v>
      </c>
      <c r="D88" s="212" t="s">
        <v>319</v>
      </c>
      <c r="E88" s="212" t="s">
        <v>21</v>
      </c>
      <c r="F88" s="213">
        <v>3</v>
      </c>
      <c r="G88" s="214">
        <v>2562</v>
      </c>
      <c r="H88" s="214">
        <v>7686</v>
      </c>
      <c r="I88" s="214"/>
      <c r="J88" s="215" t="str">
        <f>HYPERLINK("#"&amp;"Insumos"&amp;"!A"&amp;MATCH($B88,[1]Insumos!$A:$A,0),"Ins "&amp;$B88)</f>
        <v>Ins I1110</v>
      </c>
    </row>
    <row r="89" spans="1:10" x14ac:dyDescent="0.25">
      <c r="A89" s="209" t="s">
        <v>173</v>
      </c>
      <c r="B89" s="210" t="s">
        <v>719</v>
      </c>
      <c r="C89" s="211" t="s">
        <v>720</v>
      </c>
      <c r="D89" s="212" t="s">
        <v>319</v>
      </c>
      <c r="E89" s="212" t="s">
        <v>21</v>
      </c>
      <c r="F89" s="213">
        <v>2</v>
      </c>
      <c r="G89" s="214">
        <v>520</v>
      </c>
      <c r="H89" s="214">
        <v>1040</v>
      </c>
      <c r="I89" s="214"/>
      <c r="J89" s="215" t="str">
        <f>HYPERLINK("#"&amp;"Insumos"&amp;"!A"&amp;MATCH($B89,[1]Insumos!$A:$A,0),"Ins "&amp;$B89)</f>
        <v>Ins I1137</v>
      </c>
    </row>
    <row r="90" spans="1:10" x14ac:dyDescent="0.25">
      <c r="A90" s="209" t="s">
        <v>173</v>
      </c>
      <c r="B90" s="210" t="s">
        <v>398</v>
      </c>
      <c r="C90" s="211" t="s">
        <v>399</v>
      </c>
      <c r="D90" s="212" t="s">
        <v>319</v>
      </c>
      <c r="E90" s="212" t="s">
        <v>323</v>
      </c>
      <c r="F90" s="213">
        <v>3</v>
      </c>
      <c r="G90" s="214">
        <v>2288</v>
      </c>
      <c r="H90" s="214">
        <v>6864</v>
      </c>
      <c r="I90" s="214"/>
      <c r="J90" s="215" t="str">
        <f>HYPERLINK("#"&amp;"Insumos"&amp;"!A"&amp;MATCH($B90,[1]Insumos!$A:$A,0),"Ins "&amp;$B90)</f>
        <v>Ins I1142</v>
      </c>
    </row>
    <row r="91" spans="1:10" x14ac:dyDescent="0.25">
      <c r="A91" s="209" t="s">
        <v>173</v>
      </c>
      <c r="B91" s="210" t="s">
        <v>400</v>
      </c>
      <c r="C91" s="211" t="s">
        <v>401</v>
      </c>
      <c r="D91" s="212" t="s">
        <v>319</v>
      </c>
      <c r="E91" s="212" t="s">
        <v>323</v>
      </c>
      <c r="F91" s="213">
        <v>6</v>
      </c>
      <c r="G91" s="214">
        <v>2236</v>
      </c>
      <c r="H91" s="214">
        <v>13416</v>
      </c>
      <c r="I91" s="214"/>
      <c r="J91" s="215" t="str">
        <f>HYPERLINK("#"&amp;"Insumos"&amp;"!A"&amp;MATCH($B91,[1]Insumos!$A:$A,0),"Ins "&amp;$B91)</f>
        <v>Ins I1145</v>
      </c>
    </row>
    <row r="92" spans="1:10" x14ac:dyDescent="0.25">
      <c r="A92" s="209" t="s">
        <v>173</v>
      </c>
      <c r="B92" s="210" t="s">
        <v>402</v>
      </c>
      <c r="C92" s="211" t="s">
        <v>403</v>
      </c>
      <c r="D92" s="212" t="s">
        <v>319</v>
      </c>
      <c r="E92" s="212" t="s">
        <v>21</v>
      </c>
      <c r="F92" s="213">
        <v>1</v>
      </c>
      <c r="G92" s="214">
        <v>3481</v>
      </c>
      <c r="H92" s="214">
        <v>3481</v>
      </c>
      <c r="I92" s="214"/>
      <c r="J92" s="215" t="str">
        <f>HYPERLINK("#"&amp;"Insumos"&amp;"!A"&amp;MATCH($B92,[1]Insumos!$A:$A,0),"Ins "&amp;$B92)</f>
        <v>Ins I1205</v>
      </c>
    </row>
    <row r="93" spans="1:10" x14ac:dyDescent="0.25">
      <c r="A93" s="209" t="s">
        <v>173</v>
      </c>
      <c r="B93" s="118" t="s">
        <v>721</v>
      </c>
      <c r="C93" s="211" t="s">
        <v>722</v>
      </c>
      <c r="D93" s="212" t="s">
        <v>319</v>
      </c>
      <c r="E93" s="212" t="s">
        <v>172</v>
      </c>
      <c r="F93" s="213">
        <v>1</v>
      </c>
      <c r="G93" s="214">
        <v>936</v>
      </c>
      <c r="H93" s="214">
        <v>936</v>
      </c>
      <c r="I93" s="214"/>
      <c r="J93" s="215" t="str">
        <f>HYPERLINK("#"&amp;"Insumos"&amp;"!A"&amp;MATCH($B93,[1]Insumos!$A:$A,0),"Ins "&amp;$B93)</f>
        <v>Ins I2661</v>
      </c>
    </row>
    <row r="94" spans="1:10" x14ac:dyDescent="0.25">
      <c r="A94" s="209" t="s">
        <v>173</v>
      </c>
      <c r="B94" s="210" t="s">
        <v>408</v>
      </c>
      <c r="C94" s="211" t="s">
        <v>409</v>
      </c>
      <c r="D94" s="212" t="s">
        <v>319</v>
      </c>
      <c r="E94" s="212" t="s">
        <v>21</v>
      </c>
      <c r="F94" s="213">
        <v>1</v>
      </c>
      <c r="G94" s="214">
        <v>15368</v>
      </c>
      <c r="H94" s="214">
        <v>15368</v>
      </c>
      <c r="I94" s="214"/>
      <c r="J94" s="215" t="str">
        <f>HYPERLINK("#"&amp;"Insumos"&amp;"!A"&amp;MATCH($B94,[1]Insumos!$A:$A,0),"Ins "&amp;$B94)</f>
        <v>Ins I1431</v>
      </c>
    </row>
    <row r="95" spans="1:10" x14ac:dyDescent="0.25">
      <c r="A95" s="209" t="s">
        <v>173</v>
      </c>
      <c r="B95" s="210" t="s">
        <v>723</v>
      </c>
      <c r="C95" s="211" t="s">
        <v>724</v>
      </c>
      <c r="D95" s="212" t="s">
        <v>319</v>
      </c>
      <c r="E95" s="212" t="s">
        <v>323</v>
      </c>
      <c r="F95" s="213">
        <v>3</v>
      </c>
      <c r="G95" s="214">
        <v>2946</v>
      </c>
      <c r="H95" s="214">
        <v>8838</v>
      </c>
      <c r="I95" s="214"/>
      <c r="J95" s="215" t="str">
        <f>HYPERLINK("#"&amp;"Insumos"&amp;"!A"&amp;MATCH($B95,[1]Insumos!$A:$A,0),"Ins "&amp;$B95)</f>
        <v>Ins I1473</v>
      </c>
    </row>
    <row r="96" spans="1:10" x14ac:dyDescent="0.25">
      <c r="A96" s="209" t="s">
        <v>173</v>
      </c>
      <c r="B96" s="210" t="s">
        <v>725</v>
      </c>
      <c r="C96" s="211" t="s">
        <v>726</v>
      </c>
      <c r="D96" s="212" t="s">
        <v>319</v>
      </c>
      <c r="E96" s="212" t="s">
        <v>727</v>
      </c>
      <c r="F96" s="213">
        <v>0.2</v>
      </c>
      <c r="G96" s="214">
        <v>5939</v>
      </c>
      <c r="H96" s="214">
        <v>1188</v>
      </c>
      <c r="I96" s="214"/>
      <c r="J96" s="215" t="str">
        <f>HYPERLINK("#"&amp;"Insumos"&amp;"!A"&amp;MATCH($B96,[1]Insumos!$A:$A,0),"Ins "&amp;$B96)</f>
        <v>Ins I1489</v>
      </c>
    </row>
    <row r="97" spans="1:10" x14ac:dyDescent="0.25">
      <c r="A97" s="209" t="s">
        <v>173</v>
      </c>
      <c r="B97" s="210" t="s">
        <v>336</v>
      </c>
      <c r="C97" s="211" t="s">
        <v>337</v>
      </c>
      <c r="D97" s="212" t="s">
        <v>319</v>
      </c>
      <c r="E97" s="212" t="s">
        <v>21</v>
      </c>
      <c r="F97" s="213">
        <v>2.1</v>
      </c>
      <c r="G97" s="214">
        <v>1897</v>
      </c>
      <c r="H97" s="214">
        <v>3984</v>
      </c>
      <c r="I97" s="214"/>
      <c r="J97" s="215" t="str">
        <f>HYPERLINK("#"&amp;"Insumos"&amp;"!A"&amp;MATCH($B97,[1]Insumos!$A:$A,0),"Ins "&amp;$B97)</f>
        <v>Ins I1565</v>
      </c>
    </row>
    <row r="98" spans="1:10" x14ac:dyDescent="0.25">
      <c r="A98" s="209"/>
      <c r="B98" s="210"/>
      <c r="C98" s="211"/>
      <c r="D98" s="212"/>
      <c r="E98" s="212"/>
      <c r="F98" s="213"/>
      <c r="G98" s="214"/>
      <c r="H98" s="214"/>
      <c r="I98" s="214"/>
      <c r="J98" s="215"/>
    </row>
    <row r="99" spans="1:10" ht="38.25" x14ac:dyDescent="0.25">
      <c r="A99" s="203" t="s">
        <v>49</v>
      </c>
      <c r="B99" s="204" t="s">
        <v>308</v>
      </c>
      <c r="C99" s="205" t="s">
        <v>50</v>
      </c>
      <c r="D99" s="206" t="s">
        <v>309</v>
      </c>
      <c r="E99" s="206" t="s">
        <v>21</v>
      </c>
      <c r="F99" s="207"/>
      <c r="G99" s="208"/>
      <c r="H99" s="208"/>
      <c r="I99" s="208">
        <v>193896</v>
      </c>
      <c r="J99" s="118"/>
    </row>
    <row r="100" spans="1:10" x14ac:dyDescent="0.25">
      <c r="A100" s="209" t="s">
        <v>49</v>
      </c>
      <c r="B100" s="210" t="s">
        <v>384</v>
      </c>
      <c r="C100" s="211" t="s">
        <v>385</v>
      </c>
      <c r="D100" s="212" t="s">
        <v>312</v>
      </c>
      <c r="E100" s="212" t="s">
        <v>313</v>
      </c>
      <c r="F100" s="213">
        <v>1</v>
      </c>
      <c r="G100" s="214">
        <v>75325</v>
      </c>
      <c r="H100" s="214">
        <v>75325</v>
      </c>
      <c r="I100" s="214"/>
      <c r="J100" s="215" t="str">
        <f>HYPERLINK("#"&amp;"Insumos"&amp;"!A"&amp;MATCH($B100,[1]Insumos!$A:$A,0),"Ins "&amp;$B100)</f>
        <v>Ins C13</v>
      </c>
    </row>
    <row r="101" spans="1:10" x14ac:dyDescent="0.25">
      <c r="A101" s="209" t="s">
        <v>49</v>
      </c>
      <c r="B101" s="210" t="s">
        <v>333</v>
      </c>
      <c r="C101" s="211" t="s">
        <v>334</v>
      </c>
      <c r="D101" s="212" t="s">
        <v>332</v>
      </c>
      <c r="E101" s="212" t="s">
        <v>335</v>
      </c>
      <c r="F101" s="213">
        <v>1.0999999999999999E-2</v>
      </c>
      <c r="G101" s="214">
        <v>187426</v>
      </c>
      <c r="H101" s="214">
        <v>2062</v>
      </c>
      <c r="I101" s="214"/>
      <c r="J101" s="215" t="str">
        <f>HYPERLINK("#"&amp;"Insumos"&amp;"!A"&amp;MATCH($B101,[1]Insumos!$A:$A,0),"Ins "&amp;$B101)</f>
        <v>Ins E12</v>
      </c>
    </row>
    <row r="102" spans="1:10" x14ac:dyDescent="0.25">
      <c r="A102" s="209" t="s">
        <v>49</v>
      </c>
      <c r="B102" s="210" t="s">
        <v>314</v>
      </c>
      <c r="C102" s="211" t="s">
        <v>315</v>
      </c>
      <c r="D102" s="212" t="s">
        <v>316</v>
      </c>
      <c r="E102" s="212" t="s">
        <v>21</v>
      </c>
      <c r="F102" s="213">
        <v>0.5</v>
      </c>
      <c r="G102" s="214">
        <v>3623</v>
      </c>
      <c r="H102" s="214">
        <v>1812</v>
      </c>
      <c r="I102" s="214"/>
      <c r="J102" s="215" t="str">
        <f>HYPERLINK("#"&amp;"Insumos"&amp;"!A"&amp;MATCH($B102,[1]Insumos!$A:$A,0),"Ins "&amp;$B102)</f>
        <v>Ins H2</v>
      </c>
    </row>
    <row r="103" spans="1:10" x14ac:dyDescent="0.25">
      <c r="A103" s="209" t="s">
        <v>49</v>
      </c>
      <c r="B103" s="210" t="s">
        <v>394</v>
      </c>
      <c r="C103" s="211" t="s">
        <v>395</v>
      </c>
      <c r="D103" s="212" t="s">
        <v>319</v>
      </c>
      <c r="E103" s="212" t="s">
        <v>21</v>
      </c>
      <c r="F103" s="213">
        <v>2</v>
      </c>
      <c r="G103" s="214">
        <v>3076</v>
      </c>
      <c r="H103" s="214">
        <v>6152</v>
      </c>
      <c r="I103" s="214"/>
      <c r="J103" s="215" t="str">
        <f>HYPERLINK("#"&amp;"Insumos"&amp;"!A"&amp;MATCH($B103,[1]Insumos!$A:$A,0),"Ins "&amp;$B103)</f>
        <v>Ins I1116</v>
      </c>
    </row>
    <row r="104" spans="1:10" x14ac:dyDescent="0.25">
      <c r="A104" s="209" t="s">
        <v>49</v>
      </c>
      <c r="B104" s="210" t="s">
        <v>396</v>
      </c>
      <c r="C104" s="211" t="s">
        <v>397</v>
      </c>
      <c r="D104" s="212" t="s">
        <v>319</v>
      </c>
      <c r="E104" s="212" t="s">
        <v>21</v>
      </c>
      <c r="F104" s="213">
        <v>2</v>
      </c>
      <c r="G104" s="214">
        <v>6465</v>
      </c>
      <c r="H104" s="214">
        <v>12930</v>
      </c>
      <c r="I104" s="214"/>
      <c r="J104" s="215" t="str">
        <f>HYPERLINK("#"&amp;"Insumos"&amp;"!A"&amp;MATCH($B104,[1]Insumos!$A:$A,0),"Ins "&amp;$B104)</f>
        <v>Ins I1129</v>
      </c>
    </row>
    <row r="105" spans="1:10" x14ac:dyDescent="0.25">
      <c r="A105" s="209" t="s">
        <v>49</v>
      </c>
      <c r="B105" s="210" t="s">
        <v>398</v>
      </c>
      <c r="C105" s="211" t="s">
        <v>399</v>
      </c>
      <c r="D105" s="212" t="s">
        <v>319</v>
      </c>
      <c r="E105" s="212" t="s">
        <v>323</v>
      </c>
      <c r="F105" s="213">
        <v>3</v>
      </c>
      <c r="G105" s="214">
        <v>2288</v>
      </c>
      <c r="H105" s="214">
        <v>6864</v>
      </c>
      <c r="I105" s="214"/>
      <c r="J105" s="215" t="str">
        <f>HYPERLINK("#"&amp;"Insumos"&amp;"!A"&amp;MATCH($B105,[1]Insumos!$A:$A,0),"Ins "&amp;$B105)</f>
        <v>Ins I1142</v>
      </c>
    </row>
    <row r="106" spans="1:10" x14ac:dyDescent="0.25">
      <c r="A106" s="209" t="s">
        <v>49</v>
      </c>
      <c r="B106" s="210" t="s">
        <v>400</v>
      </c>
      <c r="C106" s="211" t="s">
        <v>401</v>
      </c>
      <c r="D106" s="212" t="s">
        <v>319</v>
      </c>
      <c r="E106" s="212" t="s">
        <v>323</v>
      </c>
      <c r="F106" s="213">
        <v>6</v>
      </c>
      <c r="G106" s="214">
        <v>2236</v>
      </c>
      <c r="H106" s="214">
        <v>13416</v>
      </c>
      <c r="I106" s="214"/>
      <c r="J106" s="215" t="str">
        <f>HYPERLINK("#"&amp;"Insumos"&amp;"!A"&amp;MATCH($B106,[1]Insumos!$A:$A,0),"Ins "&amp;$B106)</f>
        <v>Ins I1145</v>
      </c>
    </row>
    <row r="107" spans="1:10" x14ac:dyDescent="0.25">
      <c r="A107" s="209" t="s">
        <v>49</v>
      </c>
      <c r="B107" s="210" t="s">
        <v>402</v>
      </c>
      <c r="C107" s="211" t="s">
        <v>403</v>
      </c>
      <c r="D107" s="212" t="s">
        <v>319</v>
      </c>
      <c r="E107" s="212" t="s">
        <v>21</v>
      </c>
      <c r="F107" s="213">
        <v>1</v>
      </c>
      <c r="G107" s="214">
        <v>3481</v>
      </c>
      <c r="H107" s="214">
        <v>3481</v>
      </c>
      <c r="I107" s="214"/>
      <c r="J107" s="215" t="str">
        <f>HYPERLINK("#"&amp;"Insumos"&amp;"!A"&amp;MATCH($B107,[1]Insumos!$A:$A,0),"Ins "&amp;$B107)</f>
        <v>Ins I1205</v>
      </c>
    </row>
    <row r="108" spans="1:10" x14ac:dyDescent="0.25">
      <c r="A108" s="209" t="s">
        <v>49</v>
      </c>
      <c r="B108" s="210" t="s">
        <v>404</v>
      </c>
      <c r="C108" s="211" t="s">
        <v>405</v>
      </c>
      <c r="D108" s="212" t="s">
        <v>319</v>
      </c>
      <c r="E108" s="212" t="s">
        <v>21</v>
      </c>
      <c r="F108" s="213">
        <v>1</v>
      </c>
      <c r="G108" s="214">
        <v>16193</v>
      </c>
      <c r="H108" s="214">
        <v>16193</v>
      </c>
      <c r="I108" s="214"/>
      <c r="J108" s="215" t="str">
        <f>HYPERLINK("#"&amp;"Insumos"&amp;"!A"&amp;MATCH($B108,[1]Insumos!$A:$A,0),"Ins "&amp;$B108)</f>
        <v>Ins I1227</v>
      </c>
    </row>
    <row r="109" spans="1:10" x14ac:dyDescent="0.25">
      <c r="A109" s="209" t="s">
        <v>49</v>
      </c>
      <c r="B109" s="210" t="s">
        <v>406</v>
      </c>
      <c r="C109" s="211" t="s">
        <v>407</v>
      </c>
      <c r="D109" s="212" t="s">
        <v>319</v>
      </c>
      <c r="E109" s="212" t="s">
        <v>21</v>
      </c>
      <c r="F109" s="213">
        <v>1</v>
      </c>
      <c r="G109" s="214">
        <v>9220</v>
      </c>
      <c r="H109" s="214">
        <v>9220</v>
      </c>
      <c r="I109" s="214"/>
      <c r="J109" s="215" t="str">
        <f>HYPERLINK("#"&amp;"Insumos"&amp;"!A"&amp;MATCH($B109,[1]Insumos!$A:$A,0),"Ins "&amp;$B109)</f>
        <v>Ins I1375</v>
      </c>
    </row>
    <row r="110" spans="1:10" x14ac:dyDescent="0.25">
      <c r="A110" s="209" t="s">
        <v>49</v>
      </c>
      <c r="B110" s="210" t="s">
        <v>408</v>
      </c>
      <c r="C110" s="211" t="s">
        <v>409</v>
      </c>
      <c r="D110" s="212" t="s">
        <v>319</v>
      </c>
      <c r="E110" s="212" t="s">
        <v>21</v>
      </c>
      <c r="F110" s="213">
        <v>1</v>
      </c>
      <c r="G110" s="214">
        <v>15368</v>
      </c>
      <c r="H110" s="214">
        <v>15368</v>
      </c>
      <c r="I110" s="214"/>
      <c r="J110" s="215" t="str">
        <f>HYPERLINK("#"&amp;"Insumos"&amp;"!A"&amp;MATCH($B110,[1]Insumos!$A:$A,0),"Ins "&amp;$B110)</f>
        <v>Ins I1431</v>
      </c>
    </row>
    <row r="111" spans="1:10" x14ac:dyDescent="0.25">
      <c r="A111" s="209" t="s">
        <v>49</v>
      </c>
      <c r="B111" s="210" t="s">
        <v>410</v>
      </c>
      <c r="C111" s="211" t="s">
        <v>411</v>
      </c>
      <c r="D111" s="212" t="s">
        <v>319</v>
      </c>
      <c r="E111" s="212" t="s">
        <v>323</v>
      </c>
      <c r="F111" s="213">
        <v>3</v>
      </c>
      <c r="G111" s="214">
        <v>9093</v>
      </c>
      <c r="H111" s="214">
        <v>27279</v>
      </c>
      <c r="I111" s="214"/>
      <c r="J111" s="215" t="str">
        <f>HYPERLINK("#"&amp;"Insumos"&amp;"!A"&amp;MATCH($B111,[1]Insumos!$A:$A,0),"Ins "&amp;$B111)</f>
        <v>Ins I1461</v>
      </c>
    </row>
    <row r="112" spans="1:10" x14ac:dyDescent="0.25">
      <c r="A112" s="209" t="s">
        <v>49</v>
      </c>
      <c r="B112" s="210" t="s">
        <v>336</v>
      </c>
      <c r="C112" s="211" t="s">
        <v>337</v>
      </c>
      <c r="D112" s="212" t="s">
        <v>319</v>
      </c>
      <c r="E112" s="212" t="s">
        <v>21</v>
      </c>
      <c r="F112" s="213">
        <v>2</v>
      </c>
      <c r="G112" s="214">
        <v>1897</v>
      </c>
      <c r="H112" s="214">
        <v>3794</v>
      </c>
      <c r="I112" s="214"/>
      <c r="J112" s="215" t="str">
        <f>HYPERLINK("#"&amp;"Insumos"&amp;"!A"&amp;MATCH($B112,[1]Insumos!$A:$A,0),"Ins "&amp;$B112)</f>
        <v>Ins I1565</v>
      </c>
    </row>
    <row r="114" spans="1:10" ht="38.25" x14ac:dyDescent="0.25">
      <c r="A114" s="203" t="s">
        <v>175</v>
      </c>
      <c r="B114" s="204" t="s">
        <v>308</v>
      </c>
      <c r="C114" s="205" t="s">
        <v>176</v>
      </c>
      <c r="D114" s="206" t="s">
        <v>309</v>
      </c>
      <c r="E114" s="206" t="s">
        <v>21</v>
      </c>
      <c r="F114" s="207"/>
      <c r="G114" s="208"/>
      <c r="H114" s="208"/>
      <c r="I114" s="208">
        <v>210010</v>
      </c>
      <c r="J114" s="118"/>
    </row>
    <row r="115" spans="1:10" x14ac:dyDescent="0.25">
      <c r="A115" s="209" t="s">
        <v>175</v>
      </c>
      <c r="B115" s="210" t="s">
        <v>384</v>
      </c>
      <c r="C115" s="211" t="s">
        <v>385</v>
      </c>
      <c r="D115" s="212" t="s">
        <v>312</v>
      </c>
      <c r="E115" s="212" t="s">
        <v>313</v>
      </c>
      <c r="F115" s="213">
        <v>1</v>
      </c>
      <c r="G115" s="214">
        <v>75325</v>
      </c>
      <c r="H115" s="214">
        <v>75325</v>
      </c>
      <c r="I115" s="214"/>
      <c r="J115" s="215" t="str">
        <f>HYPERLINK("#"&amp;"Insumos"&amp;"!A"&amp;MATCH($B115,[1]Insumos!$A:$A,0),"Ins "&amp;$B115)</f>
        <v>Ins C13</v>
      </c>
    </row>
    <row r="116" spans="1:10" x14ac:dyDescent="0.25">
      <c r="A116" s="209" t="s">
        <v>175</v>
      </c>
      <c r="B116" s="210" t="s">
        <v>333</v>
      </c>
      <c r="C116" s="211" t="s">
        <v>334</v>
      </c>
      <c r="D116" s="212" t="s">
        <v>332</v>
      </c>
      <c r="E116" s="212" t="s">
        <v>335</v>
      </c>
      <c r="F116" s="213">
        <v>6.7999999999999996E-3</v>
      </c>
      <c r="G116" s="214">
        <v>187426</v>
      </c>
      <c r="H116" s="214">
        <v>1274</v>
      </c>
      <c r="I116" s="214"/>
      <c r="J116" s="215" t="str">
        <f>HYPERLINK("#"&amp;"Insumos"&amp;"!A"&amp;MATCH($B116,[1]Insumos!$A:$A,0),"Ins "&amp;$B116)</f>
        <v>Ins E12</v>
      </c>
    </row>
    <row r="117" spans="1:10" x14ac:dyDescent="0.25">
      <c r="A117" s="209" t="s">
        <v>175</v>
      </c>
      <c r="B117" s="210" t="s">
        <v>314</v>
      </c>
      <c r="C117" s="211" t="s">
        <v>315</v>
      </c>
      <c r="D117" s="212" t="s">
        <v>316</v>
      </c>
      <c r="E117" s="212" t="s">
        <v>21</v>
      </c>
      <c r="F117" s="213">
        <v>0.5</v>
      </c>
      <c r="G117" s="214">
        <v>3623</v>
      </c>
      <c r="H117" s="214">
        <v>1812</v>
      </c>
      <c r="I117" s="214"/>
      <c r="J117" s="215" t="str">
        <f>HYPERLINK("#"&amp;"Insumos"&amp;"!A"&amp;MATCH($B117,[1]Insumos!$A:$A,0),"Ins "&amp;$B117)</f>
        <v>Ins H2</v>
      </c>
    </row>
    <row r="118" spans="1:10" x14ac:dyDescent="0.25">
      <c r="A118" s="209" t="s">
        <v>175</v>
      </c>
      <c r="B118" s="210" t="s">
        <v>394</v>
      </c>
      <c r="C118" s="211" t="s">
        <v>395</v>
      </c>
      <c r="D118" s="212" t="s">
        <v>319</v>
      </c>
      <c r="E118" s="212" t="s">
        <v>21</v>
      </c>
      <c r="F118" s="213">
        <v>2</v>
      </c>
      <c r="G118" s="214">
        <v>3076</v>
      </c>
      <c r="H118" s="214">
        <v>6152</v>
      </c>
      <c r="I118" s="214"/>
      <c r="J118" s="215" t="str">
        <f>HYPERLINK("#"&amp;"Insumos"&amp;"!A"&amp;MATCH($B118,[1]Insumos!$A:$A,0),"Ins "&amp;$B118)</f>
        <v>Ins I1116</v>
      </c>
    </row>
    <row r="119" spans="1:10" x14ac:dyDescent="0.25">
      <c r="A119" s="209" t="s">
        <v>175</v>
      </c>
      <c r="B119" s="210" t="s">
        <v>396</v>
      </c>
      <c r="C119" s="211" t="s">
        <v>397</v>
      </c>
      <c r="D119" s="212" t="s">
        <v>319</v>
      </c>
      <c r="E119" s="212" t="s">
        <v>21</v>
      </c>
      <c r="F119" s="213">
        <v>2</v>
      </c>
      <c r="G119" s="214">
        <v>6465</v>
      </c>
      <c r="H119" s="214">
        <v>12930</v>
      </c>
      <c r="I119" s="214"/>
      <c r="J119" s="215" t="str">
        <f>HYPERLINK("#"&amp;"Insumos"&amp;"!A"&amp;MATCH($B119,[1]Insumos!$A:$A,0),"Ins "&amp;$B119)</f>
        <v>Ins I1129</v>
      </c>
    </row>
    <row r="120" spans="1:10" x14ac:dyDescent="0.25">
      <c r="A120" s="209" t="s">
        <v>175</v>
      </c>
      <c r="B120" s="210" t="s">
        <v>398</v>
      </c>
      <c r="C120" s="211" t="s">
        <v>399</v>
      </c>
      <c r="D120" s="212" t="s">
        <v>319</v>
      </c>
      <c r="E120" s="212" t="s">
        <v>323</v>
      </c>
      <c r="F120" s="213">
        <v>3</v>
      </c>
      <c r="G120" s="214">
        <v>2288</v>
      </c>
      <c r="H120" s="214">
        <v>6864</v>
      </c>
      <c r="I120" s="214"/>
      <c r="J120" s="215" t="str">
        <f>HYPERLINK("#"&amp;"Insumos"&amp;"!A"&amp;MATCH($B120,[1]Insumos!$A:$A,0),"Ins "&amp;$B120)</f>
        <v>Ins I1142</v>
      </c>
    </row>
    <row r="121" spans="1:10" x14ac:dyDescent="0.25">
      <c r="A121" s="209" t="s">
        <v>175</v>
      </c>
      <c r="B121" s="210" t="s">
        <v>400</v>
      </c>
      <c r="C121" s="211" t="s">
        <v>401</v>
      </c>
      <c r="D121" s="212" t="s">
        <v>319</v>
      </c>
      <c r="E121" s="212" t="s">
        <v>323</v>
      </c>
      <c r="F121" s="213">
        <v>6</v>
      </c>
      <c r="G121" s="214">
        <v>2236</v>
      </c>
      <c r="H121" s="214">
        <v>13416</v>
      </c>
      <c r="I121" s="214"/>
      <c r="J121" s="215" t="str">
        <f>HYPERLINK("#"&amp;"Insumos"&amp;"!A"&amp;MATCH($B121,[1]Insumos!$A:$A,0),"Ins "&amp;$B121)</f>
        <v>Ins I1145</v>
      </c>
    </row>
    <row r="122" spans="1:10" x14ac:dyDescent="0.25">
      <c r="A122" s="209" t="s">
        <v>175</v>
      </c>
      <c r="B122" s="210" t="s">
        <v>402</v>
      </c>
      <c r="C122" s="211" t="s">
        <v>403</v>
      </c>
      <c r="D122" s="212" t="s">
        <v>319</v>
      </c>
      <c r="E122" s="212" t="s">
        <v>21</v>
      </c>
      <c r="F122" s="213">
        <v>1</v>
      </c>
      <c r="G122" s="214">
        <v>3481</v>
      </c>
      <c r="H122" s="214">
        <v>3481</v>
      </c>
      <c r="I122" s="214"/>
      <c r="J122" s="215" t="str">
        <f>HYPERLINK("#"&amp;"Insumos"&amp;"!A"&amp;MATCH($B122,[1]Insumos!$A:$A,0),"Ins "&amp;$B122)</f>
        <v>Ins I1205</v>
      </c>
    </row>
    <row r="123" spans="1:10" x14ac:dyDescent="0.25">
      <c r="A123" s="209" t="s">
        <v>175</v>
      </c>
      <c r="B123" s="210" t="s">
        <v>416</v>
      </c>
      <c r="C123" s="211" t="s">
        <v>417</v>
      </c>
      <c r="D123" s="212" t="s">
        <v>319</v>
      </c>
      <c r="E123" s="212" t="s">
        <v>21</v>
      </c>
      <c r="F123" s="213">
        <v>1</v>
      </c>
      <c r="G123" s="214">
        <v>57683</v>
      </c>
      <c r="H123" s="214">
        <v>57683</v>
      </c>
      <c r="I123" s="214"/>
      <c r="J123" s="215" t="str">
        <f>HYPERLINK("#"&amp;"Insumos"&amp;"!A"&amp;MATCH($B123,[1]Insumos!$A:$A,0),"Ins "&amp;$B123)</f>
        <v>Ins I1430</v>
      </c>
    </row>
    <row r="124" spans="1:10" x14ac:dyDescent="0.25">
      <c r="A124" s="209" t="s">
        <v>175</v>
      </c>
      <c r="B124" s="210" t="s">
        <v>410</v>
      </c>
      <c r="C124" s="211" t="s">
        <v>411</v>
      </c>
      <c r="D124" s="212" t="s">
        <v>319</v>
      </c>
      <c r="E124" s="212" t="s">
        <v>323</v>
      </c>
      <c r="F124" s="213">
        <v>3</v>
      </c>
      <c r="G124" s="214">
        <v>9093</v>
      </c>
      <c r="H124" s="214">
        <v>27279</v>
      </c>
      <c r="I124" s="214"/>
      <c r="J124" s="215" t="str">
        <f>HYPERLINK("#"&amp;"Insumos"&amp;"!A"&amp;MATCH($B124,[1]Insumos!$A:$A,0),"Ins "&amp;$B124)</f>
        <v>Ins I1461</v>
      </c>
    </row>
    <row r="125" spans="1:10" x14ac:dyDescent="0.25">
      <c r="A125" s="209" t="s">
        <v>175</v>
      </c>
      <c r="B125" s="210" t="s">
        <v>336</v>
      </c>
      <c r="C125" s="211" t="s">
        <v>337</v>
      </c>
      <c r="D125" s="212" t="s">
        <v>319</v>
      </c>
      <c r="E125" s="212" t="s">
        <v>21</v>
      </c>
      <c r="F125" s="213">
        <v>2</v>
      </c>
      <c r="G125" s="214">
        <v>1897</v>
      </c>
      <c r="H125" s="214">
        <v>3794</v>
      </c>
      <c r="I125" s="214"/>
      <c r="J125" s="215" t="str">
        <f>HYPERLINK("#"&amp;"Insumos"&amp;"!A"&amp;MATCH($B125,[1]Insumos!$A:$A,0),"Ins "&amp;$B125)</f>
        <v>Ins I1565</v>
      </c>
    </row>
    <row r="127" spans="1:10" ht="25.5" x14ac:dyDescent="0.25">
      <c r="A127" s="203" t="s">
        <v>284</v>
      </c>
      <c r="B127" s="204" t="s">
        <v>308</v>
      </c>
      <c r="C127" s="205" t="s">
        <v>285</v>
      </c>
      <c r="D127" s="206" t="s">
        <v>309</v>
      </c>
      <c r="E127" s="206" t="s">
        <v>21</v>
      </c>
      <c r="F127" s="207"/>
      <c r="G127" s="208"/>
      <c r="H127" s="208"/>
      <c r="I127" s="208">
        <v>189876</v>
      </c>
      <c r="J127" s="118"/>
    </row>
    <row r="128" spans="1:10" x14ac:dyDescent="0.25">
      <c r="A128" s="209" t="s">
        <v>284</v>
      </c>
      <c r="B128" s="210" t="s">
        <v>384</v>
      </c>
      <c r="C128" s="211" t="s">
        <v>385</v>
      </c>
      <c r="D128" s="212" t="s">
        <v>312</v>
      </c>
      <c r="E128" s="212" t="s">
        <v>313</v>
      </c>
      <c r="F128" s="213">
        <v>1</v>
      </c>
      <c r="G128" s="214">
        <v>75325</v>
      </c>
      <c r="H128" s="214">
        <v>75325</v>
      </c>
      <c r="I128" s="214"/>
      <c r="J128" s="215" t="str">
        <f>HYPERLINK("#"&amp;"Insumos"&amp;"!A"&amp;MATCH($B128,[1]Insumos!$A:$A,0),"Ins "&amp;$B128)</f>
        <v>Ins C13</v>
      </c>
    </row>
    <row r="129" spans="1:10" x14ac:dyDescent="0.25">
      <c r="A129" s="209" t="s">
        <v>284</v>
      </c>
      <c r="B129" s="210" t="s">
        <v>333</v>
      </c>
      <c r="C129" s="211" t="s">
        <v>334</v>
      </c>
      <c r="D129" s="212" t="s">
        <v>332</v>
      </c>
      <c r="E129" s="212" t="s">
        <v>335</v>
      </c>
      <c r="F129" s="213">
        <v>1.03E-2</v>
      </c>
      <c r="G129" s="214">
        <v>187426</v>
      </c>
      <c r="H129" s="214">
        <v>1930</v>
      </c>
      <c r="I129" s="214"/>
      <c r="J129" s="215" t="str">
        <f>HYPERLINK("#"&amp;"Insumos"&amp;"!A"&amp;MATCH($B129,[1]Insumos!$A:$A,0),"Ins "&amp;$B129)</f>
        <v>Ins E12</v>
      </c>
    </row>
    <row r="130" spans="1:10" x14ac:dyDescent="0.25">
      <c r="A130" s="209" t="s">
        <v>284</v>
      </c>
      <c r="B130" s="210" t="s">
        <v>314</v>
      </c>
      <c r="C130" s="211" t="s">
        <v>315</v>
      </c>
      <c r="D130" s="212" t="s">
        <v>316</v>
      </c>
      <c r="E130" s="212" t="s">
        <v>21</v>
      </c>
      <c r="F130" s="213">
        <v>0.5</v>
      </c>
      <c r="G130" s="214">
        <v>3623</v>
      </c>
      <c r="H130" s="214">
        <v>1812</v>
      </c>
      <c r="I130" s="214"/>
      <c r="J130" s="215" t="str">
        <f>HYPERLINK("#"&amp;"Insumos"&amp;"!A"&amp;MATCH($B130,[1]Insumos!$A:$A,0),"Ins "&amp;$B130)</f>
        <v>Ins H2</v>
      </c>
    </row>
    <row r="131" spans="1:10" x14ac:dyDescent="0.25">
      <c r="A131" s="209" t="s">
        <v>284</v>
      </c>
      <c r="B131" s="210" t="s">
        <v>394</v>
      </c>
      <c r="C131" s="211" t="s">
        <v>395</v>
      </c>
      <c r="D131" s="212" t="s">
        <v>319</v>
      </c>
      <c r="E131" s="212" t="s">
        <v>21</v>
      </c>
      <c r="F131" s="213">
        <v>2</v>
      </c>
      <c r="G131" s="214">
        <v>3076</v>
      </c>
      <c r="H131" s="214">
        <v>6152</v>
      </c>
      <c r="I131" s="214"/>
      <c r="J131" s="215" t="str">
        <f>HYPERLINK("#"&amp;"Insumos"&amp;"!A"&amp;MATCH($B131,[1]Insumos!$A:$A,0),"Ins "&amp;$B131)</f>
        <v>Ins I1116</v>
      </c>
    </row>
    <row r="132" spans="1:10" x14ac:dyDescent="0.25">
      <c r="A132" s="209" t="s">
        <v>284</v>
      </c>
      <c r="B132" s="210" t="s">
        <v>396</v>
      </c>
      <c r="C132" s="211" t="s">
        <v>397</v>
      </c>
      <c r="D132" s="212" t="s">
        <v>319</v>
      </c>
      <c r="E132" s="212" t="s">
        <v>21</v>
      </c>
      <c r="F132" s="213">
        <v>2</v>
      </c>
      <c r="G132" s="214">
        <v>6465</v>
      </c>
      <c r="H132" s="214">
        <v>12930</v>
      </c>
      <c r="I132" s="214"/>
      <c r="J132" s="215" t="str">
        <f>HYPERLINK("#"&amp;"Insumos"&amp;"!A"&amp;MATCH($B132,[1]Insumos!$A:$A,0),"Ins "&amp;$B132)</f>
        <v>Ins I1129</v>
      </c>
    </row>
    <row r="133" spans="1:10" x14ac:dyDescent="0.25">
      <c r="A133" s="209" t="s">
        <v>284</v>
      </c>
      <c r="B133" s="210" t="s">
        <v>398</v>
      </c>
      <c r="C133" s="211" t="s">
        <v>399</v>
      </c>
      <c r="D133" s="212" t="s">
        <v>319</v>
      </c>
      <c r="E133" s="212" t="s">
        <v>323</v>
      </c>
      <c r="F133" s="213">
        <v>5</v>
      </c>
      <c r="G133" s="214">
        <v>2288</v>
      </c>
      <c r="H133" s="214">
        <v>11440</v>
      </c>
      <c r="I133" s="214"/>
      <c r="J133" s="215" t="str">
        <f>HYPERLINK("#"&amp;"Insumos"&amp;"!A"&amp;MATCH($B133,[1]Insumos!$A:$A,0),"Ins "&amp;$B133)</f>
        <v>Ins I1142</v>
      </c>
    </row>
    <row r="134" spans="1:10" x14ac:dyDescent="0.25">
      <c r="A134" s="209" t="s">
        <v>284</v>
      </c>
      <c r="B134" s="210" t="s">
        <v>400</v>
      </c>
      <c r="C134" s="211" t="s">
        <v>401</v>
      </c>
      <c r="D134" s="212" t="s">
        <v>319</v>
      </c>
      <c r="E134" s="212" t="s">
        <v>323</v>
      </c>
      <c r="F134" s="213">
        <v>10</v>
      </c>
      <c r="G134" s="214">
        <v>2236</v>
      </c>
      <c r="H134" s="214">
        <v>22360</v>
      </c>
      <c r="I134" s="214"/>
      <c r="J134" s="215" t="str">
        <f>HYPERLINK("#"&amp;"Insumos"&amp;"!A"&amp;MATCH($B134,[1]Insumos!$A:$A,0),"Ins "&amp;$B134)</f>
        <v>Ins I1145</v>
      </c>
    </row>
    <row r="135" spans="1:10" x14ac:dyDescent="0.25">
      <c r="A135" s="209" t="s">
        <v>284</v>
      </c>
      <c r="B135" s="210" t="s">
        <v>412</v>
      </c>
      <c r="C135" s="211" t="s">
        <v>413</v>
      </c>
      <c r="D135" s="212" t="s">
        <v>319</v>
      </c>
      <c r="E135" s="212" t="s">
        <v>21</v>
      </c>
      <c r="F135" s="213">
        <v>1</v>
      </c>
      <c r="G135" s="214">
        <v>2672</v>
      </c>
      <c r="H135" s="214">
        <v>2672</v>
      </c>
      <c r="I135" s="214"/>
      <c r="J135" s="215" t="str">
        <f>HYPERLINK("#"&amp;"Insumos"&amp;"!A"&amp;MATCH($B135,[1]Insumos!$A:$A,0),"Ins "&amp;$B135)</f>
        <v>Ins I1206</v>
      </c>
    </row>
    <row r="136" spans="1:10" x14ac:dyDescent="0.25">
      <c r="A136" s="209" t="s">
        <v>284</v>
      </c>
      <c r="B136" s="210" t="s">
        <v>414</v>
      </c>
      <c r="C136" s="211" t="s">
        <v>415</v>
      </c>
      <c r="D136" s="212" t="s">
        <v>319</v>
      </c>
      <c r="E136" s="212" t="s">
        <v>313</v>
      </c>
      <c r="F136" s="213">
        <v>1</v>
      </c>
      <c r="G136" s="214">
        <v>5806</v>
      </c>
      <c r="H136" s="214">
        <v>5806</v>
      </c>
      <c r="I136" s="214"/>
      <c r="J136" s="215" t="str">
        <f>HYPERLINK("#"&amp;"Insumos"&amp;"!A"&amp;MATCH($B136,[1]Insumos!$A:$A,0),"Ins "&amp;$B136)</f>
        <v>Ins I1333</v>
      </c>
    </row>
    <row r="137" spans="1:10" x14ac:dyDescent="0.25">
      <c r="A137" s="209" t="s">
        <v>284</v>
      </c>
      <c r="B137" s="210" t="s">
        <v>410</v>
      </c>
      <c r="C137" s="211" t="s">
        <v>411</v>
      </c>
      <c r="D137" s="212" t="s">
        <v>319</v>
      </c>
      <c r="E137" s="212" t="s">
        <v>323</v>
      </c>
      <c r="F137" s="213">
        <v>5</v>
      </c>
      <c r="G137" s="214">
        <v>9093</v>
      </c>
      <c r="H137" s="214">
        <v>45465</v>
      </c>
      <c r="I137" s="214"/>
      <c r="J137" s="215" t="str">
        <f>HYPERLINK("#"&amp;"Insumos"&amp;"!A"&amp;MATCH($B137,[1]Insumos!$A:$A,0),"Ins "&amp;$B137)</f>
        <v>Ins I1461</v>
      </c>
    </row>
    <row r="138" spans="1:10" x14ac:dyDescent="0.25">
      <c r="A138" s="209" t="s">
        <v>284</v>
      </c>
      <c r="B138" s="210" t="s">
        <v>336</v>
      </c>
      <c r="C138" s="211" t="s">
        <v>337</v>
      </c>
      <c r="D138" s="212" t="s">
        <v>319</v>
      </c>
      <c r="E138" s="212" t="s">
        <v>21</v>
      </c>
      <c r="F138" s="213">
        <v>2.1</v>
      </c>
      <c r="G138" s="214">
        <v>1897</v>
      </c>
      <c r="H138" s="214">
        <v>3984</v>
      </c>
      <c r="I138" s="214"/>
      <c r="J138" s="215" t="str">
        <f>HYPERLINK("#"&amp;"Insumos"&amp;"!A"&amp;MATCH($B138,[1]Insumos!$A:$A,0),"Ins "&amp;$B138)</f>
        <v>Ins I1565</v>
      </c>
    </row>
    <row r="139" spans="1:10" x14ac:dyDescent="0.25">
      <c r="A139" s="209"/>
      <c r="B139" s="210"/>
      <c r="C139" s="211"/>
      <c r="D139" s="212"/>
      <c r="E139" s="212"/>
      <c r="F139" s="213"/>
      <c r="G139" s="214"/>
      <c r="H139" s="214"/>
      <c r="I139" s="214"/>
      <c r="J139" s="215"/>
    </row>
    <row r="140" spans="1:10" ht="25.5" x14ac:dyDescent="0.25">
      <c r="A140" s="203" t="s">
        <v>286</v>
      </c>
      <c r="B140" s="204" t="s">
        <v>308</v>
      </c>
      <c r="C140" s="205" t="s">
        <v>287</v>
      </c>
      <c r="D140" s="206" t="s">
        <v>309</v>
      </c>
      <c r="E140" s="206" t="s">
        <v>21</v>
      </c>
      <c r="F140" s="207"/>
      <c r="G140" s="208"/>
      <c r="H140" s="208"/>
      <c r="I140" s="208">
        <v>203612</v>
      </c>
      <c r="J140" s="118"/>
    </row>
    <row r="141" spans="1:10" x14ac:dyDescent="0.25">
      <c r="A141" s="209" t="s">
        <v>286</v>
      </c>
      <c r="B141" s="210" t="s">
        <v>384</v>
      </c>
      <c r="C141" s="211" t="s">
        <v>385</v>
      </c>
      <c r="D141" s="212" t="s">
        <v>312</v>
      </c>
      <c r="E141" s="212" t="s">
        <v>313</v>
      </c>
      <c r="F141" s="213">
        <v>1</v>
      </c>
      <c r="G141" s="214">
        <v>75325</v>
      </c>
      <c r="H141" s="214">
        <v>75325</v>
      </c>
      <c r="I141" s="214"/>
      <c r="J141" s="215" t="str">
        <f>HYPERLINK("#"&amp;"Insumos"&amp;"!A"&amp;MATCH($B141,[1]Insumos!$A:$A,0),"Ins "&amp;$B141)</f>
        <v>Ins C13</v>
      </c>
    </row>
    <row r="142" spans="1:10" x14ac:dyDescent="0.25">
      <c r="A142" s="209" t="s">
        <v>286</v>
      </c>
      <c r="B142" s="210" t="s">
        <v>333</v>
      </c>
      <c r="C142" s="211" t="s">
        <v>334</v>
      </c>
      <c r="D142" s="212" t="s">
        <v>332</v>
      </c>
      <c r="E142" s="212" t="s">
        <v>335</v>
      </c>
      <c r="F142" s="213">
        <v>1.14E-2</v>
      </c>
      <c r="G142" s="214">
        <v>187426</v>
      </c>
      <c r="H142" s="214">
        <v>2137</v>
      </c>
      <c r="I142" s="214"/>
      <c r="J142" s="215" t="str">
        <f>HYPERLINK("#"&amp;"Insumos"&amp;"!A"&amp;MATCH($B142,[1]Insumos!$A:$A,0),"Ins "&amp;$B142)</f>
        <v>Ins E12</v>
      </c>
    </row>
    <row r="143" spans="1:10" x14ac:dyDescent="0.25">
      <c r="A143" s="209" t="s">
        <v>286</v>
      </c>
      <c r="B143" s="210" t="s">
        <v>314</v>
      </c>
      <c r="C143" s="211" t="s">
        <v>315</v>
      </c>
      <c r="D143" s="212" t="s">
        <v>316</v>
      </c>
      <c r="E143" s="212" t="s">
        <v>21</v>
      </c>
      <c r="F143" s="213">
        <v>0.5</v>
      </c>
      <c r="G143" s="214">
        <v>3623</v>
      </c>
      <c r="H143" s="214">
        <v>1812</v>
      </c>
      <c r="I143" s="214"/>
      <c r="J143" s="215" t="str">
        <f>HYPERLINK("#"&amp;"Insumos"&amp;"!A"&amp;MATCH($B143,[1]Insumos!$A:$A,0),"Ins "&amp;$B143)</f>
        <v>Ins H2</v>
      </c>
    </row>
    <row r="144" spans="1:10" x14ac:dyDescent="0.25">
      <c r="A144" s="209" t="s">
        <v>286</v>
      </c>
      <c r="B144" s="210" t="s">
        <v>394</v>
      </c>
      <c r="C144" s="211" t="s">
        <v>395</v>
      </c>
      <c r="D144" s="212" t="s">
        <v>319</v>
      </c>
      <c r="E144" s="212" t="s">
        <v>21</v>
      </c>
      <c r="F144" s="213">
        <v>2</v>
      </c>
      <c r="G144" s="214">
        <v>3076</v>
      </c>
      <c r="H144" s="214">
        <v>6152</v>
      </c>
      <c r="I144" s="214"/>
      <c r="J144" s="215" t="str">
        <f>HYPERLINK("#"&amp;"Insumos"&amp;"!A"&amp;MATCH($B144,[1]Insumos!$A:$A,0),"Ins "&amp;$B144)</f>
        <v>Ins I1116</v>
      </c>
    </row>
    <row r="145" spans="1:10" x14ac:dyDescent="0.25">
      <c r="A145" s="209" t="s">
        <v>286</v>
      </c>
      <c r="B145" s="210" t="s">
        <v>396</v>
      </c>
      <c r="C145" s="211" t="s">
        <v>397</v>
      </c>
      <c r="D145" s="212" t="s">
        <v>319</v>
      </c>
      <c r="E145" s="212" t="s">
        <v>21</v>
      </c>
      <c r="F145" s="213">
        <v>2</v>
      </c>
      <c r="G145" s="214">
        <v>6465</v>
      </c>
      <c r="H145" s="214">
        <v>12930</v>
      </c>
      <c r="I145" s="214"/>
      <c r="J145" s="215" t="str">
        <f>HYPERLINK("#"&amp;"Insumos"&amp;"!A"&amp;MATCH($B145,[1]Insumos!$A:$A,0),"Ins "&amp;$B145)</f>
        <v>Ins I1129</v>
      </c>
    </row>
    <row r="146" spans="1:10" x14ac:dyDescent="0.25">
      <c r="A146" s="209" t="s">
        <v>286</v>
      </c>
      <c r="B146" s="210" t="s">
        <v>398</v>
      </c>
      <c r="C146" s="211" t="s">
        <v>399</v>
      </c>
      <c r="D146" s="212" t="s">
        <v>319</v>
      </c>
      <c r="E146" s="212" t="s">
        <v>323</v>
      </c>
      <c r="F146" s="213">
        <v>5</v>
      </c>
      <c r="G146" s="214">
        <v>2288</v>
      </c>
      <c r="H146" s="214">
        <v>11440</v>
      </c>
      <c r="I146" s="214"/>
      <c r="J146" s="215" t="str">
        <f>HYPERLINK("#"&amp;"Insumos"&amp;"!A"&amp;MATCH($B146,[1]Insumos!$A:$A,0),"Ins "&amp;$B146)</f>
        <v>Ins I1142</v>
      </c>
    </row>
    <row r="147" spans="1:10" x14ac:dyDescent="0.25">
      <c r="A147" s="209" t="s">
        <v>286</v>
      </c>
      <c r="B147" s="210" t="s">
        <v>400</v>
      </c>
      <c r="C147" s="211" t="s">
        <v>401</v>
      </c>
      <c r="D147" s="212" t="s">
        <v>319</v>
      </c>
      <c r="E147" s="212" t="s">
        <v>323</v>
      </c>
      <c r="F147" s="213">
        <v>15</v>
      </c>
      <c r="G147" s="214">
        <v>2236</v>
      </c>
      <c r="H147" s="214">
        <v>33540</v>
      </c>
      <c r="I147" s="214"/>
      <c r="J147" s="215" t="str">
        <f>HYPERLINK("#"&amp;"Insumos"&amp;"!A"&amp;MATCH($B147,[1]Insumos!$A:$A,0),"Ins "&amp;$B147)</f>
        <v>Ins I1145</v>
      </c>
    </row>
    <row r="148" spans="1:10" x14ac:dyDescent="0.25">
      <c r="A148" s="209" t="s">
        <v>286</v>
      </c>
      <c r="B148" s="210" t="s">
        <v>412</v>
      </c>
      <c r="C148" s="211" t="s">
        <v>413</v>
      </c>
      <c r="D148" s="212" t="s">
        <v>319</v>
      </c>
      <c r="E148" s="212" t="s">
        <v>21</v>
      </c>
      <c r="F148" s="213">
        <v>1</v>
      </c>
      <c r="G148" s="214">
        <v>2672</v>
      </c>
      <c r="H148" s="214">
        <v>2672</v>
      </c>
      <c r="I148" s="214"/>
      <c r="J148" s="215" t="str">
        <f>HYPERLINK("#"&amp;"Insumos"&amp;"!A"&amp;MATCH($B148,[1]Insumos!$A:$A,0),"Ins "&amp;$B148)</f>
        <v>Ins I1206</v>
      </c>
    </row>
    <row r="149" spans="1:10" x14ac:dyDescent="0.25">
      <c r="A149" s="209" t="s">
        <v>286</v>
      </c>
      <c r="B149" s="210" t="s">
        <v>422</v>
      </c>
      <c r="C149" s="211" t="s">
        <v>423</v>
      </c>
      <c r="D149" s="212" t="s">
        <v>319</v>
      </c>
      <c r="E149" s="212" t="s">
        <v>21</v>
      </c>
      <c r="F149" s="213">
        <v>1</v>
      </c>
      <c r="G149" s="214">
        <v>8155</v>
      </c>
      <c r="H149" s="214">
        <v>8155</v>
      </c>
      <c r="I149" s="214"/>
      <c r="J149" s="215" t="str">
        <f>HYPERLINK("#"&amp;"Insumos"&amp;"!A"&amp;MATCH($B149,[1]Insumos!$A:$A,0),"Ins "&amp;$B149)</f>
        <v>Ins I1290</v>
      </c>
    </row>
    <row r="150" spans="1:10" x14ac:dyDescent="0.25">
      <c r="A150" s="209" t="s">
        <v>286</v>
      </c>
      <c r="B150" s="210" t="s">
        <v>410</v>
      </c>
      <c r="C150" s="211" t="s">
        <v>411</v>
      </c>
      <c r="D150" s="212" t="s">
        <v>319</v>
      </c>
      <c r="E150" s="212" t="s">
        <v>323</v>
      </c>
      <c r="F150" s="213">
        <v>5</v>
      </c>
      <c r="G150" s="214">
        <v>9093</v>
      </c>
      <c r="H150" s="214">
        <v>45465</v>
      </c>
      <c r="I150" s="214"/>
      <c r="J150" s="215" t="str">
        <f>HYPERLINK("#"&amp;"Insumos"&amp;"!A"&amp;MATCH($B150,[1]Insumos!$A:$A,0),"Ins "&amp;$B150)</f>
        <v>Ins I1461</v>
      </c>
    </row>
    <row r="151" spans="1:10" x14ac:dyDescent="0.25">
      <c r="A151" s="209" t="s">
        <v>286</v>
      </c>
      <c r="B151" s="210" t="s">
        <v>336</v>
      </c>
      <c r="C151" s="211" t="s">
        <v>337</v>
      </c>
      <c r="D151" s="212" t="s">
        <v>319</v>
      </c>
      <c r="E151" s="212" t="s">
        <v>21</v>
      </c>
      <c r="F151" s="213">
        <v>2.1</v>
      </c>
      <c r="G151" s="214">
        <v>1897</v>
      </c>
      <c r="H151" s="214">
        <v>3984</v>
      </c>
      <c r="I151" s="214"/>
      <c r="J151" s="215" t="str">
        <f>HYPERLINK("#"&amp;"Insumos"&amp;"!A"&amp;MATCH($B151,[1]Insumos!$A:$A,0),"Ins "&amp;$B151)</f>
        <v>Ins I1565</v>
      </c>
    </row>
    <row r="152" spans="1:10" x14ac:dyDescent="0.25">
      <c r="A152" s="209"/>
      <c r="B152" s="210"/>
      <c r="C152" s="211"/>
      <c r="D152" s="212"/>
      <c r="E152" s="212"/>
      <c r="F152" s="213"/>
      <c r="G152" s="214"/>
      <c r="H152" s="214"/>
      <c r="I152" s="214"/>
      <c r="J152" s="215"/>
    </row>
    <row r="153" spans="1:10" ht="38.25" x14ac:dyDescent="0.25">
      <c r="A153" s="203" t="s">
        <v>177</v>
      </c>
      <c r="B153" s="204" t="s">
        <v>308</v>
      </c>
      <c r="C153" s="205" t="s">
        <v>178</v>
      </c>
      <c r="D153" s="206" t="s">
        <v>309</v>
      </c>
      <c r="E153" s="206" t="s">
        <v>21</v>
      </c>
      <c r="F153" s="207"/>
      <c r="G153" s="208"/>
      <c r="H153" s="208"/>
      <c r="I153" s="208">
        <v>184755</v>
      </c>
      <c r="J153" s="118"/>
    </row>
    <row r="154" spans="1:10" x14ac:dyDescent="0.25">
      <c r="A154" s="209" t="s">
        <v>177</v>
      </c>
      <c r="B154" s="210" t="s">
        <v>384</v>
      </c>
      <c r="C154" s="211" t="s">
        <v>385</v>
      </c>
      <c r="D154" s="212" t="s">
        <v>312</v>
      </c>
      <c r="E154" s="212" t="s">
        <v>313</v>
      </c>
      <c r="F154" s="213">
        <v>1</v>
      </c>
      <c r="G154" s="214">
        <v>75325</v>
      </c>
      <c r="H154" s="214">
        <v>75325</v>
      </c>
      <c r="I154" s="214"/>
      <c r="J154" s="215" t="str">
        <f>HYPERLINK("#"&amp;"Insumos"&amp;"!A"&amp;MATCH($B154,[1]Insumos!$A:$A,0),"Ins "&amp;$B154)</f>
        <v>Ins C13</v>
      </c>
    </row>
    <row r="155" spans="1:10" x14ac:dyDescent="0.25">
      <c r="A155" s="209" t="s">
        <v>177</v>
      </c>
      <c r="B155" s="210" t="s">
        <v>333</v>
      </c>
      <c r="C155" s="211" t="s">
        <v>334</v>
      </c>
      <c r="D155" s="212" t="s">
        <v>332</v>
      </c>
      <c r="E155" s="212" t="s">
        <v>335</v>
      </c>
      <c r="F155" s="213">
        <v>8.3999999999999995E-3</v>
      </c>
      <c r="G155" s="214">
        <v>187426</v>
      </c>
      <c r="H155" s="214">
        <v>1574</v>
      </c>
      <c r="I155" s="214"/>
      <c r="J155" s="215" t="str">
        <f>HYPERLINK("#"&amp;"Insumos"&amp;"!A"&amp;MATCH($B155,[1]Insumos!$A:$A,0),"Ins "&amp;$B155)</f>
        <v>Ins E12</v>
      </c>
    </row>
    <row r="156" spans="1:10" x14ac:dyDescent="0.25">
      <c r="A156" s="209" t="s">
        <v>177</v>
      </c>
      <c r="B156" s="210" t="s">
        <v>314</v>
      </c>
      <c r="C156" s="211" t="s">
        <v>315</v>
      </c>
      <c r="D156" s="212" t="s">
        <v>316</v>
      </c>
      <c r="E156" s="212" t="s">
        <v>21</v>
      </c>
      <c r="F156" s="213">
        <v>0.1</v>
      </c>
      <c r="G156" s="214">
        <v>3623</v>
      </c>
      <c r="H156" s="214">
        <v>362</v>
      </c>
      <c r="I156" s="214"/>
      <c r="J156" s="215" t="str">
        <f>HYPERLINK("#"&amp;"Insumos"&amp;"!A"&amp;MATCH($B156,[1]Insumos!$A:$A,0),"Ins "&amp;$B156)</f>
        <v>Ins H2</v>
      </c>
    </row>
    <row r="157" spans="1:10" x14ac:dyDescent="0.25">
      <c r="A157" s="209" t="s">
        <v>177</v>
      </c>
      <c r="B157" s="210" t="s">
        <v>428</v>
      </c>
      <c r="C157" s="211" t="s">
        <v>429</v>
      </c>
      <c r="D157" s="212" t="s">
        <v>319</v>
      </c>
      <c r="E157" s="212" t="s">
        <v>21</v>
      </c>
      <c r="F157" s="213">
        <v>2</v>
      </c>
      <c r="G157" s="214">
        <v>2562</v>
      </c>
      <c r="H157" s="214">
        <v>5124</v>
      </c>
      <c r="I157" s="214"/>
      <c r="J157" s="215" t="str">
        <f>HYPERLINK("#"&amp;"Insumos"&amp;"!A"&amp;MATCH($B157,[1]Insumos!$A:$A,0),"Ins "&amp;$B157)</f>
        <v>Ins I1110</v>
      </c>
    </row>
    <row r="158" spans="1:10" x14ac:dyDescent="0.25">
      <c r="A158" s="209" t="s">
        <v>177</v>
      </c>
      <c r="B158" s="210" t="s">
        <v>719</v>
      </c>
      <c r="C158" s="211" t="s">
        <v>720</v>
      </c>
      <c r="D158" s="212" t="s">
        <v>319</v>
      </c>
      <c r="E158" s="212" t="s">
        <v>21</v>
      </c>
      <c r="F158" s="213">
        <v>2</v>
      </c>
      <c r="G158" s="214">
        <v>520</v>
      </c>
      <c r="H158" s="214">
        <v>1040</v>
      </c>
      <c r="I158" s="214"/>
      <c r="J158" s="215" t="str">
        <f>HYPERLINK("#"&amp;"Insumos"&amp;"!A"&amp;MATCH($B158,[1]Insumos!$A:$A,0),"Ins "&amp;$B158)</f>
        <v>Ins I1137</v>
      </c>
    </row>
    <row r="159" spans="1:10" x14ac:dyDescent="0.25">
      <c r="A159" s="209" t="s">
        <v>177</v>
      </c>
      <c r="B159" s="210" t="s">
        <v>398</v>
      </c>
      <c r="C159" s="211" t="s">
        <v>399</v>
      </c>
      <c r="D159" s="212" t="s">
        <v>319</v>
      </c>
      <c r="E159" s="212" t="s">
        <v>323</v>
      </c>
      <c r="F159" s="213">
        <v>5</v>
      </c>
      <c r="G159" s="214">
        <v>2288</v>
      </c>
      <c r="H159" s="214">
        <v>11440</v>
      </c>
      <c r="I159" s="214"/>
      <c r="J159" s="215" t="str">
        <f>HYPERLINK("#"&amp;"Insumos"&amp;"!A"&amp;MATCH($B159,[1]Insumos!$A:$A,0),"Ins "&amp;$B159)</f>
        <v>Ins I1142</v>
      </c>
    </row>
    <row r="160" spans="1:10" x14ac:dyDescent="0.25">
      <c r="A160" s="209" t="s">
        <v>177</v>
      </c>
      <c r="B160" s="210" t="s">
        <v>400</v>
      </c>
      <c r="C160" s="211" t="s">
        <v>401</v>
      </c>
      <c r="D160" s="212" t="s">
        <v>319</v>
      </c>
      <c r="E160" s="212" t="s">
        <v>323</v>
      </c>
      <c r="F160" s="213">
        <v>25</v>
      </c>
      <c r="G160" s="214">
        <v>2236</v>
      </c>
      <c r="H160" s="214">
        <v>55900</v>
      </c>
      <c r="I160" s="214"/>
      <c r="J160" s="215" t="str">
        <f>HYPERLINK("#"&amp;"Insumos"&amp;"!A"&amp;MATCH($B160,[1]Insumos!$A:$A,0),"Ins "&amp;$B160)</f>
        <v>Ins I1145</v>
      </c>
    </row>
    <row r="161" spans="1:10" x14ac:dyDescent="0.25">
      <c r="A161" s="209" t="s">
        <v>177</v>
      </c>
      <c r="B161" s="210" t="s">
        <v>412</v>
      </c>
      <c r="C161" s="211" t="s">
        <v>413</v>
      </c>
      <c r="D161" s="212" t="s">
        <v>319</v>
      </c>
      <c r="E161" s="212" t="s">
        <v>21</v>
      </c>
      <c r="F161" s="213">
        <v>1</v>
      </c>
      <c r="G161" s="214">
        <v>2672</v>
      </c>
      <c r="H161" s="214">
        <v>2672</v>
      </c>
      <c r="I161" s="214"/>
      <c r="J161" s="215" t="str">
        <f>HYPERLINK("#"&amp;"Insumos"&amp;"!A"&amp;MATCH($B161,[1]Insumos!$A:$A,0),"Ins "&amp;$B161)</f>
        <v>Ins I1206</v>
      </c>
    </row>
    <row r="162" spans="1:10" x14ac:dyDescent="0.25">
      <c r="A162" s="209" t="s">
        <v>177</v>
      </c>
      <c r="B162" s="210" t="s">
        <v>728</v>
      </c>
      <c r="C162" s="211" t="s">
        <v>729</v>
      </c>
      <c r="D162" s="212" t="s">
        <v>319</v>
      </c>
      <c r="E162" s="212" t="s">
        <v>21</v>
      </c>
      <c r="F162" s="213">
        <v>1</v>
      </c>
      <c r="G162" s="214">
        <v>9519</v>
      </c>
      <c r="H162" s="214">
        <v>9519</v>
      </c>
      <c r="I162" s="214"/>
      <c r="J162" s="215" t="str">
        <f>HYPERLINK("#"&amp;"Insumos"&amp;"!A"&amp;MATCH($B162,[1]Insumos!$A:$A,0),"Ins "&amp;$B162)</f>
        <v>Ins I1291</v>
      </c>
    </row>
    <row r="163" spans="1:10" x14ac:dyDescent="0.25">
      <c r="A163" s="209" t="s">
        <v>177</v>
      </c>
      <c r="B163" s="210" t="s">
        <v>723</v>
      </c>
      <c r="C163" s="211" t="s">
        <v>724</v>
      </c>
      <c r="D163" s="212" t="s">
        <v>319</v>
      </c>
      <c r="E163" s="212" t="s">
        <v>323</v>
      </c>
      <c r="F163" s="213">
        <v>5</v>
      </c>
      <c r="G163" s="214">
        <v>2946</v>
      </c>
      <c r="H163" s="214">
        <v>14730</v>
      </c>
      <c r="I163" s="214"/>
      <c r="J163" s="215" t="str">
        <f>HYPERLINK("#"&amp;"Insumos"&amp;"!A"&amp;MATCH($B163,[1]Insumos!$A:$A,0),"Ins "&amp;$B163)</f>
        <v>Ins I1473</v>
      </c>
    </row>
    <row r="164" spans="1:10" x14ac:dyDescent="0.25">
      <c r="A164" s="209" t="s">
        <v>177</v>
      </c>
      <c r="B164" s="210" t="s">
        <v>725</v>
      </c>
      <c r="C164" s="211" t="s">
        <v>726</v>
      </c>
      <c r="D164" s="212" t="s">
        <v>319</v>
      </c>
      <c r="E164" s="212" t="s">
        <v>727</v>
      </c>
      <c r="F164" s="213">
        <v>0.2</v>
      </c>
      <c r="G164" s="214">
        <v>5939</v>
      </c>
      <c r="H164" s="214">
        <v>1188</v>
      </c>
      <c r="I164" s="214"/>
      <c r="J164" s="215" t="str">
        <f>HYPERLINK("#"&amp;"Insumos"&amp;"!A"&amp;MATCH($B164,[1]Insumos!$A:$A,0),"Ins "&amp;$B164)</f>
        <v>Ins I1489</v>
      </c>
    </row>
    <row r="165" spans="1:10" x14ac:dyDescent="0.25">
      <c r="A165" s="209" t="s">
        <v>177</v>
      </c>
      <c r="B165" s="210" t="s">
        <v>336</v>
      </c>
      <c r="C165" s="211" t="s">
        <v>337</v>
      </c>
      <c r="D165" s="212" t="s">
        <v>319</v>
      </c>
      <c r="E165" s="212" t="s">
        <v>21</v>
      </c>
      <c r="F165" s="213">
        <v>3.1</v>
      </c>
      <c r="G165" s="214">
        <v>1897</v>
      </c>
      <c r="H165" s="214">
        <v>5881</v>
      </c>
      <c r="I165" s="214"/>
      <c r="J165" s="215" t="str">
        <f>HYPERLINK("#"&amp;"Insumos"&amp;"!A"&amp;MATCH($B165,[1]Insumos!$A:$A,0),"Ins "&amp;$B165)</f>
        <v>Ins I1565</v>
      </c>
    </row>
    <row r="166" spans="1:10" x14ac:dyDescent="0.25">
      <c r="A166" s="209"/>
      <c r="B166" s="210"/>
      <c r="C166" s="211"/>
      <c r="D166" s="212"/>
      <c r="E166" s="212"/>
      <c r="F166" s="213"/>
      <c r="G166" s="214"/>
      <c r="H166" s="214"/>
      <c r="I166" s="214"/>
      <c r="J166" s="215"/>
    </row>
    <row r="167" spans="1:10" x14ac:dyDescent="0.25">
      <c r="A167" s="203" t="s">
        <v>52</v>
      </c>
      <c r="B167" s="204" t="s">
        <v>308</v>
      </c>
      <c r="C167" s="205" t="s">
        <v>53</v>
      </c>
      <c r="D167" s="206" t="s">
        <v>309</v>
      </c>
      <c r="E167" s="206" t="s">
        <v>21</v>
      </c>
      <c r="F167" s="207"/>
      <c r="G167" s="208"/>
      <c r="H167" s="208"/>
      <c r="I167" s="208">
        <v>60518</v>
      </c>
      <c r="J167" s="118"/>
    </row>
    <row r="168" spans="1:10" x14ac:dyDescent="0.25">
      <c r="A168" s="209" t="s">
        <v>52</v>
      </c>
      <c r="B168" s="210" t="s">
        <v>418</v>
      </c>
      <c r="C168" s="211" t="s">
        <v>419</v>
      </c>
      <c r="D168" s="212" t="s">
        <v>312</v>
      </c>
      <c r="E168" s="212" t="s">
        <v>313</v>
      </c>
      <c r="F168" s="213">
        <v>0.5</v>
      </c>
      <c r="G168" s="214">
        <v>53481</v>
      </c>
      <c r="H168" s="214">
        <v>26741</v>
      </c>
      <c r="I168" s="214"/>
      <c r="J168" s="215" t="str">
        <f>HYPERLINK("#"&amp;"Insumos"&amp;"!A"&amp;MATCH($B168,[1]Insumos!$A:$A,0),"Ins "&amp;$B168)</f>
        <v>Ins C6</v>
      </c>
    </row>
    <row r="169" spans="1:10" x14ac:dyDescent="0.25">
      <c r="A169" s="209" t="s">
        <v>52</v>
      </c>
      <c r="B169" s="210" t="s">
        <v>333</v>
      </c>
      <c r="C169" s="211" t="s">
        <v>334</v>
      </c>
      <c r="D169" s="212" t="s">
        <v>332</v>
      </c>
      <c r="E169" s="212" t="s">
        <v>335</v>
      </c>
      <c r="F169" s="213">
        <v>0.05</v>
      </c>
      <c r="G169" s="214">
        <v>187426</v>
      </c>
      <c r="H169" s="214">
        <v>9371</v>
      </c>
      <c r="I169" s="214"/>
      <c r="J169" s="215" t="str">
        <f>HYPERLINK("#"&amp;"Insumos"&amp;"!A"&amp;MATCH($B169,[1]Insumos!$A:$A,0),"Ins "&amp;$B169)</f>
        <v>Ins E12</v>
      </c>
    </row>
    <row r="170" spans="1:10" x14ac:dyDescent="0.25">
      <c r="A170" s="209" t="s">
        <v>52</v>
      </c>
      <c r="B170" s="210" t="s">
        <v>314</v>
      </c>
      <c r="C170" s="211" t="s">
        <v>315</v>
      </c>
      <c r="D170" s="212" t="s">
        <v>316</v>
      </c>
      <c r="E170" s="212" t="s">
        <v>21</v>
      </c>
      <c r="F170" s="213">
        <v>2</v>
      </c>
      <c r="G170" s="214">
        <v>3623</v>
      </c>
      <c r="H170" s="214">
        <v>7246</v>
      </c>
      <c r="I170" s="214"/>
      <c r="J170" s="215" t="str">
        <f>HYPERLINK("#"&amp;"Insumos"&amp;"!A"&amp;MATCH($B170,[1]Insumos!$A:$A,0),"Ins "&amp;$B170)</f>
        <v>Ins H2</v>
      </c>
    </row>
    <row r="171" spans="1:10" x14ac:dyDescent="0.25">
      <c r="A171" s="209" t="s">
        <v>52</v>
      </c>
      <c r="B171" s="210" t="s">
        <v>420</v>
      </c>
      <c r="C171" s="211" t="s">
        <v>421</v>
      </c>
      <c r="D171" s="212" t="s">
        <v>319</v>
      </c>
      <c r="E171" s="212" t="s">
        <v>21</v>
      </c>
      <c r="F171" s="213">
        <v>1</v>
      </c>
      <c r="G171" s="214">
        <v>17160</v>
      </c>
      <c r="H171" s="214">
        <v>17160</v>
      </c>
      <c r="I171" s="214"/>
      <c r="J171" s="215" t="str">
        <f>HYPERLINK("#"&amp;"Insumos"&amp;"!A"&amp;MATCH($B171,[1]Insumos!$A:$A,0),"Ins "&amp;$B171)</f>
        <v>Ins I1745</v>
      </c>
    </row>
    <row r="173" spans="1:10" ht="25.5" x14ac:dyDescent="0.25">
      <c r="A173" s="203" t="s">
        <v>288</v>
      </c>
      <c r="B173" s="204" t="s">
        <v>308</v>
      </c>
      <c r="C173" s="205" t="s">
        <v>289</v>
      </c>
      <c r="D173" s="206" t="s">
        <v>309</v>
      </c>
      <c r="E173" s="206" t="s">
        <v>21</v>
      </c>
      <c r="F173" s="207"/>
      <c r="G173" s="208"/>
      <c r="H173" s="208"/>
      <c r="I173" s="208">
        <v>29639</v>
      </c>
      <c r="J173" s="118"/>
    </row>
    <row r="174" spans="1:10" x14ac:dyDescent="0.25">
      <c r="A174" s="209" t="s">
        <v>288</v>
      </c>
      <c r="B174" s="210" t="s">
        <v>418</v>
      </c>
      <c r="C174" s="211" t="s">
        <v>419</v>
      </c>
      <c r="D174" s="212" t="s">
        <v>312</v>
      </c>
      <c r="E174" s="212" t="s">
        <v>313</v>
      </c>
      <c r="F174" s="213">
        <v>0.3</v>
      </c>
      <c r="G174" s="214">
        <v>53481</v>
      </c>
      <c r="H174" s="214">
        <v>16044</v>
      </c>
      <c r="I174" s="214"/>
      <c r="J174" s="215" t="str">
        <f>HYPERLINK("#"&amp;"Insumos"&amp;"!A"&amp;MATCH($B174,[1]Insumos!$A:$A,0),"Ins "&amp;$B174)</f>
        <v>Ins C6</v>
      </c>
    </row>
    <row r="175" spans="1:10" x14ac:dyDescent="0.25">
      <c r="A175" s="209" t="s">
        <v>288</v>
      </c>
      <c r="B175" s="210" t="s">
        <v>333</v>
      </c>
      <c r="C175" s="211" t="s">
        <v>334</v>
      </c>
      <c r="D175" s="212" t="s">
        <v>332</v>
      </c>
      <c r="E175" s="212" t="s">
        <v>335</v>
      </c>
      <c r="F175" s="213">
        <v>5.3999999999999999E-2</v>
      </c>
      <c r="G175" s="214">
        <v>187426</v>
      </c>
      <c r="H175" s="214">
        <v>10121</v>
      </c>
      <c r="I175" s="214"/>
      <c r="J175" s="215" t="str">
        <f>HYPERLINK("#"&amp;"Insumos"&amp;"!A"&amp;MATCH($B175,[1]Insumos!$A:$A,0),"Ins "&amp;$B175)</f>
        <v>Ins E12</v>
      </c>
    </row>
    <row r="176" spans="1:10" x14ac:dyDescent="0.25">
      <c r="A176" s="209" t="s">
        <v>288</v>
      </c>
      <c r="B176" s="210" t="s">
        <v>424</v>
      </c>
      <c r="C176" s="211" t="s">
        <v>425</v>
      </c>
      <c r="D176" s="212" t="s">
        <v>332</v>
      </c>
      <c r="E176" s="212" t="s">
        <v>335</v>
      </c>
      <c r="F176" s="213">
        <v>3.0000000000000001E-3</v>
      </c>
      <c r="G176" s="214">
        <v>54356</v>
      </c>
      <c r="H176" s="214">
        <v>163</v>
      </c>
      <c r="I176" s="214"/>
      <c r="J176" s="215" t="str">
        <f>HYPERLINK("#"&amp;"Insumos"&amp;"!A"&amp;MATCH($B176,[1]Insumos!$A:$A,0),"Ins "&amp;$B176)</f>
        <v>Ins E82</v>
      </c>
    </row>
    <row r="177" spans="1:10" x14ac:dyDescent="0.25">
      <c r="A177" s="209" t="s">
        <v>288</v>
      </c>
      <c r="B177" s="210" t="s">
        <v>314</v>
      </c>
      <c r="C177" s="211" t="s">
        <v>315</v>
      </c>
      <c r="D177" s="212" t="s">
        <v>316</v>
      </c>
      <c r="E177" s="212" t="s">
        <v>21</v>
      </c>
      <c r="F177" s="213">
        <v>0.5</v>
      </c>
      <c r="G177" s="214">
        <v>3623</v>
      </c>
      <c r="H177" s="214">
        <v>1812</v>
      </c>
      <c r="I177" s="214"/>
      <c r="J177" s="215" t="str">
        <f>HYPERLINK("#"&amp;"Insumos"&amp;"!A"&amp;MATCH($B177,[1]Insumos!$A:$A,0),"Ins "&amp;$B177)</f>
        <v>Ins H2</v>
      </c>
    </row>
    <row r="178" spans="1:10" x14ac:dyDescent="0.25">
      <c r="A178" s="209" t="s">
        <v>288</v>
      </c>
      <c r="B178" s="210" t="s">
        <v>336</v>
      </c>
      <c r="C178" s="211" t="s">
        <v>337</v>
      </c>
      <c r="D178" s="212" t="s">
        <v>319</v>
      </c>
      <c r="E178" s="212" t="s">
        <v>21</v>
      </c>
      <c r="F178" s="213">
        <v>0.79</v>
      </c>
      <c r="G178" s="214">
        <v>1897</v>
      </c>
      <c r="H178" s="214">
        <v>1499</v>
      </c>
      <c r="I178" s="214"/>
      <c r="J178" s="215" t="str">
        <f>HYPERLINK("#"&amp;"Insumos"&amp;"!A"&amp;MATCH($B178,[1]Insumos!$A:$A,0),"Ins "&amp;$B178)</f>
        <v>Ins I1565</v>
      </c>
    </row>
    <row r="180" spans="1:10" ht="38.25" x14ac:dyDescent="0.25">
      <c r="A180" s="203" t="s">
        <v>179</v>
      </c>
      <c r="B180" s="204" t="s">
        <v>308</v>
      </c>
      <c r="C180" s="205" t="s">
        <v>180</v>
      </c>
      <c r="D180" s="206" t="s">
        <v>309</v>
      </c>
      <c r="E180" s="206" t="s">
        <v>21</v>
      </c>
      <c r="F180" s="207"/>
      <c r="G180" s="208"/>
      <c r="H180" s="208"/>
      <c r="I180" s="208">
        <v>11568</v>
      </c>
      <c r="J180" s="118"/>
    </row>
    <row r="181" spans="1:10" x14ac:dyDescent="0.25">
      <c r="A181" s="209" t="s">
        <v>179</v>
      </c>
      <c r="B181" s="210" t="s">
        <v>418</v>
      </c>
      <c r="C181" s="211" t="s">
        <v>419</v>
      </c>
      <c r="D181" s="212" t="s">
        <v>312</v>
      </c>
      <c r="E181" s="212" t="s">
        <v>313</v>
      </c>
      <c r="F181" s="213">
        <v>0.17</v>
      </c>
      <c r="G181" s="214">
        <v>53481</v>
      </c>
      <c r="H181" s="214">
        <v>9092</v>
      </c>
      <c r="I181" s="214"/>
      <c r="J181" s="215" t="str">
        <f>HYPERLINK("#"&amp;"Insumos"&amp;"!A"&amp;MATCH($B181,[1]Insumos!$A:$A,0),"Ins "&amp;$B181)</f>
        <v>Ins C6</v>
      </c>
    </row>
    <row r="182" spans="1:10" x14ac:dyDescent="0.25">
      <c r="A182" s="209" t="s">
        <v>179</v>
      </c>
      <c r="B182" s="210" t="s">
        <v>314</v>
      </c>
      <c r="C182" s="211" t="s">
        <v>315</v>
      </c>
      <c r="D182" s="212" t="s">
        <v>316</v>
      </c>
      <c r="E182" s="212" t="s">
        <v>21</v>
      </c>
      <c r="F182" s="213">
        <v>0.5</v>
      </c>
      <c r="G182" s="214">
        <v>3623</v>
      </c>
      <c r="H182" s="214">
        <v>1812</v>
      </c>
      <c r="I182" s="214"/>
      <c r="J182" s="215" t="str">
        <f>HYPERLINK("#"&amp;"Insumos"&amp;"!A"&amp;MATCH($B182,[1]Insumos!$A:$A,0),"Ins "&amp;$B182)</f>
        <v>Ins H2</v>
      </c>
    </row>
    <row r="183" spans="1:10" x14ac:dyDescent="0.25">
      <c r="A183" s="209" t="s">
        <v>179</v>
      </c>
      <c r="B183" s="210" t="s">
        <v>336</v>
      </c>
      <c r="C183" s="211" t="s">
        <v>337</v>
      </c>
      <c r="D183" s="212" t="s">
        <v>319</v>
      </c>
      <c r="E183" s="212" t="s">
        <v>21</v>
      </c>
      <c r="F183" s="213">
        <v>0.35</v>
      </c>
      <c r="G183" s="214">
        <v>1897</v>
      </c>
      <c r="H183" s="214">
        <v>664</v>
      </c>
      <c r="I183" s="214"/>
      <c r="J183" s="215" t="str">
        <f>HYPERLINK("#"&amp;"Insumos"&amp;"!A"&amp;MATCH($B183,[1]Insumos!$A:$A,0),"Ins "&amp;$B183)</f>
        <v>Ins I1565</v>
      </c>
    </row>
    <row r="185" spans="1:10" ht="25.5" x14ac:dyDescent="0.25">
      <c r="A185" s="203" t="s">
        <v>290</v>
      </c>
      <c r="B185" s="204" t="s">
        <v>308</v>
      </c>
      <c r="C185" s="205" t="s">
        <v>291</v>
      </c>
      <c r="D185" s="206" t="s">
        <v>309</v>
      </c>
      <c r="E185" s="206" t="s">
        <v>18</v>
      </c>
      <c r="F185" s="207"/>
      <c r="G185" s="208"/>
      <c r="H185" s="208"/>
      <c r="I185" s="208">
        <v>10151</v>
      </c>
      <c r="J185" s="118"/>
    </row>
    <row r="186" spans="1:10" x14ac:dyDescent="0.25">
      <c r="A186" s="209" t="s">
        <v>290</v>
      </c>
      <c r="B186" s="210" t="s">
        <v>418</v>
      </c>
      <c r="C186" s="211" t="s">
        <v>419</v>
      </c>
      <c r="D186" s="212" t="s">
        <v>312</v>
      </c>
      <c r="E186" s="212" t="s">
        <v>313</v>
      </c>
      <c r="F186" s="213">
        <v>0.1</v>
      </c>
      <c r="G186" s="214">
        <v>53481</v>
      </c>
      <c r="H186" s="214">
        <v>5348</v>
      </c>
      <c r="I186" s="214"/>
      <c r="J186" s="215" t="str">
        <f>HYPERLINK("#"&amp;"Insumos"&amp;"!A"&amp;MATCH($B186,[1]Insumos!$A:$A,0),"Ins "&amp;$B186)</f>
        <v>Ins C6</v>
      </c>
    </row>
    <row r="187" spans="1:10" ht="30" x14ac:dyDescent="0.25">
      <c r="A187" s="209" t="s">
        <v>290</v>
      </c>
      <c r="B187" s="210" t="s">
        <v>363</v>
      </c>
      <c r="C187" s="211" t="s">
        <v>364</v>
      </c>
      <c r="D187" s="212" t="s">
        <v>332</v>
      </c>
      <c r="E187" s="212" t="s">
        <v>365</v>
      </c>
      <c r="F187" s="213">
        <v>0.2</v>
      </c>
      <c r="G187" s="214">
        <v>17302</v>
      </c>
      <c r="H187" s="214">
        <v>3460</v>
      </c>
      <c r="I187" s="214"/>
      <c r="J187" s="215" t="str">
        <f>HYPERLINK("#"&amp;"Insumos"&amp;"!A"&amp;MATCH($B187,[1]Insumos!$A:$A,0),"Ins "&amp;$B187)</f>
        <v>Ins E1</v>
      </c>
    </row>
    <row r="188" spans="1:10" ht="30" x14ac:dyDescent="0.25">
      <c r="A188" s="209" t="s">
        <v>290</v>
      </c>
      <c r="B188" s="210" t="s">
        <v>426</v>
      </c>
      <c r="C188" s="211" t="s">
        <v>427</v>
      </c>
      <c r="D188" s="212" t="s">
        <v>332</v>
      </c>
      <c r="E188" s="212" t="s">
        <v>346</v>
      </c>
      <c r="F188" s="213">
        <v>1E-4</v>
      </c>
      <c r="G188" s="214">
        <v>322400</v>
      </c>
      <c r="H188" s="214">
        <v>32</v>
      </c>
      <c r="I188" s="214"/>
      <c r="J188" s="215" t="str">
        <f>HYPERLINK("#"&amp;"Insumos"&amp;"!A"&amp;MATCH($B188,[1]Insumos!$A:$A,0),"Ins "&amp;$B188)</f>
        <v>Ins E24</v>
      </c>
    </row>
    <row r="189" spans="1:10" x14ac:dyDescent="0.25">
      <c r="A189" s="209" t="s">
        <v>290</v>
      </c>
      <c r="B189" s="210" t="s">
        <v>314</v>
      </c>
      <c r="C189" s="211" t="s">
        <v>315</v>
      </c>
      <c r="D189" s="212" t="s">
        <v>316</v>
      </c>
      <c r="E189" s="212" t="s">
        <v>21</v>
      </c>
      <c r="F189" s="213">
        <v>0.1</v>
      </c>
      <c r="G189" s="214">
        <v>3623</v>
      </c>
      <c r="H189" s="214">
        <v>362</v>
      </c>
      <c r="I189" s="214"/>
      <c r="J189" s="215" t="str">
        <f>HYPERLINK("#"&amp;"Insumos"&amp;"!A"&amp;MATCH($B189,[1]Insumos!$A:$A,0),"Ins "&amp;$B189)</f>
        <v>Ins H2</v>
      </c>
    </row>
    <row r="190" spans="1:10" x14ac:dyDescent="0.25">
      <c r="A190" s="209" t="s">
        <v>290</v>
      </c>
      <c r="B190" s="210" t="s">
        <v>336</v>
      </c>
      <c r="C190" s="211" t="s">
        <v>337</v>
      </c>
      <c r="D190" s="212" t="s">
        <v>319</v>
      </c>
      <c r="E190" s="212" t="s">
        <v>21</v>
      </c>
      <c r="F190" s="213">
        <v>0.5</v>
      </c>
      <c r="G190" s="214">
        <v>1897</v>
      </c>
      <c r="H190" s="214">
        <v>949</v>
      </c>
      <c r="I190" s="214"/>
      <c r="J190" s="215" t="str">
        <f>HYPERLINK("#"&amp;"Insumos"&amp;"!A"&amp;MATCH($B190,[1]Insumos!$A:$A,0),"Ins "&amp;$B190)</f>
        <v>Ins I1565</v>
      </c>
    </row>
    <row r="192" spans="1:10" ht="38.25" x14ac:dyDescent="0.25">
      <c r="A192" s="203" t="s">
        <v>292</v>
      </c>
      <c r="B192" s="204" t="s">
        <v>308</v>
      </c>
      <c r="C192" s="205" t="s">
        <v>293</v>
      </c>
      <c r="D192" s="206" t="s">
        <v>309</v>
      </c>
      <c r="E192" s="206" t="s">
        <v>21</v>
      </c>
      <c r="F192" s="207"/>
      <c r="G192" s="208"/>
      <c r="H192" s="208"/>
      <c r="I192" s="208">
        <v>78341</v>
      </c>
      <c r="J192" s="118"/>
    </row>
    <row r="193" spans="1:10" x14ac:dyDescent="0.25">
      <c r="A193" s="209" t="s">
        <v>292</v>
      </c>
      <c r="B193" s="210" t="s">
        <v>384</v>
      </c>
      <c r="C193" s="211" t="s">
        <v>385</v>
      </c>
      <c r="D193" s="212" t="s">
        <v>312</v>
      </c>
      <c r="E193" s="212" t="s">
        <v>313</v>
      </c>
      <c r="F193" s="213">
        <v>0.6</v>
      </c>
      <c r="G193" s="214">
        <v>75325</v>
      </c>
      <c r="H193" s="214">
        <v>45195</v>
      </c>
      <c r="I193" s="214"/>
      <c r="J193" s="215" t="str">
        <f>HYPERLINK("#"&amp;"Insumos"&amp;"!A"&amp;MATCH($B193,[1]Insumos!$A:$A,0),"Ins "&amp;$B193)</f>
        <v>Ins C13</v>
      </c>
    </row>
    <row r="194" spans="1:10" ht="30" x14ac:dyDescent="0.25">
      <c r="A194" s="209" t="s">
        <v>292</v>
      </c>
      <c r="B194" s="210" t="s">
        <v>363</v>
      </c>
      <c r="C194" s="211" t="s">
        <v>364</v>
      </c>
      <c r="D194" s="212" t="s">
        <v>332</v>
      </c>
      <c r="E194" s="212" t="s">
        <v>365</v>
      </c>
      <c r="F194" s="213">
        <v>0.4</v>
      </c>
      <c r="G194" s="214">
        <v>17302</v>
      </c>
      <c r="H194" s="214">
        <v>6921</v>
      </c>
      <c r="I194" s="214"/>
      <c r="J194" s="215" t="str">
        <f>HYPERLINK("#"&amp;"Insumos"&amp;"!A"&amp;MATCH($B194,[1]Insumos!$A:$A,0),"Ins "&amp;$B194)</f>
        <v>Ins E1</v>
      </c>
    </row>
    <row r="195" spans="1:10" x14ac:dyDescent="0.25">
      <c r="A195" s="209" t="s">
        <v>292</v>
      </c>
      <c r="B195" s="210" t="s">
        <v>333</v>
      </c>
      <c r="C195" s="211" t="s">
        <v>334</v>
      </c>
      <c r="D195" s="212" t="s">
        <v>332</v>
      </c>
      <c r="E195" s="212" t="s">
        <v>335</v>
      </c>
      <c r="F195" s="213">
        <v>2.86E-2</v>
      </c>
      <c r="G195" s="214">
        <v>187426</v>
      </c>
      <c r="H195" s="214">
        <v>5360</v>
      </c>
      <c r="I195" s="214"/>
      <c r="J195" s="215" t="str">
        <f>HYPERLINK("#"&amp;"Insumos"&amp;"!A"&amp;MATCH($B195,[1]Insumos!$A:$A,0),"Ins "&amp;$B195)</f>
        <v>Ins E12</v>
      </c>
    </row>
    <row r="196" spans="1:10" x14ac:dyDescent="0.25">
      <c r="A196" s="209" t="s">
        <v>292</v>
      </c>
      <c r="B196" s="210" t="s">
        <v>314</v>
      </c>
      <c r="C196" s="211" t="s">
        <v>315</v>
      </c>
      <c r="D196" s="212" t="s">
        <v>316</v>
      </c>
      <c r="E196" s="212" t="s">
        <v>21</v>
      </c>
      <c r="F196" s="213">
        <v>0.5</v>
      </c>
      <c r="G196" s="214">
        <v>3623</v>
      </c>
      <c r="H196" s="214">
        <v>1812</v>
      </c>
      <c r="I196" s="214"/>
      <c r="J196" s="215" t="str">
        <f>HYPERLINK("#"&amp;"Insumos"&amp;"!A"&amp;MATCH($B196,[1]Insumos!$A:$A,0),"Ins "&amp;$B196)</f>
        <v>Ins H2</v>
      </c>
    </row>
    <row r="197" spans="1:10" x14ac:dyDescent="0.25">
      <c r="A197" s="209" t="s">
        <v>292</v>
      </c>
      <c r="B197" s="210" t="s">
        <v>428</v>
      </c>
      <c r="C197" s="211" t="s">
        <v>429</v>
      </c>
      <c r="D197" s="212" t="s">
        <v>319</v>
      </c>
      <c r="E197" s="212" t="s">
        <v>21</v>
      </c>
      <c r="F197" s="213">
        <v>0.5</v>
      </c>
      <c r="G197" s="214">
        <v>2562</v>
      </c>
      <c r="H197" s="214">
        <v>1281</v>
      </c>
      <c r="I197" s="214"/>
      <c r="J197" s="215" t="str">
        <f>HYPERLINK("#"&amp;"Insumos"&amp;"!A"&amp;MATCH($B197,[1]Insumos!$A:$A,0),"Ins "&amp;$B197)</f>
        <v>Ins I1110</v>
      </c>
    </row>
    <row r="198" spans="1:10" x14ac:dyDescent="0.25">
      <c r="A198" s="209" t="s">
        <v>292</v>
      </c>
      <c r="B198" s="210" t="s">
        <v>336</v>
      </c>
      <c r="C198" s="211" t="s">
        <v>337</v>
      </c>
      <c r="D198" s="212" t="s">
        <v>319</v>
      </c>
      <c r="E198" s="212" t="s">
        <v>21</v>
      </c>
      <c r="F198" s="213">
        <v>1.2</v>
      </c>
      <c r="G198" s="214">
        <v>1897</v>
      </c>
      <c r="H198" s="214">
        <v>2276</v>
      </c>
      <c r="I198" s="214"/>
      <c r="J198" s="215" t="str">
        <f>HYPERLINK("#"&amp;"Insumos"&amp;"!A"&amp;MATCH($B198,[1]Insumos!$A:$A,0),"Ins "&amp;$B198)</f>
        <v>Ins I1565</v>
      </c>
    </row>
    <row r="199" spans="1:10" x14ac:dyDescent="0.25">
      <c r="A199" s="209" t="s">
        <v>292</v>
      </c>
      <c r="B199" s="210" t="s">
        <v>430</v>
      </c>
      <c r="C199" s="211" t="s">
        <v>431</v>
      </c>
      <c r="D199" s="212" t="s">
        <v>319</v>
      </c>
      <c r="E199" s="212" t="s">
        <v>21</v>
      </c>
      <c r="F199" s="213">
        <v>1</v>
      </c>
      <c r="G199" s="214">
        <v>15496</v>
      </c>
      <c r="H199" s="214">
        <v>15496</v>
      </c>
      <c r="I199" s="214"/>
      <c r="J199" s="215" t="str">
        <f>HYPERLINK("#"&amp;"Insumos"&amp;"!A"&amp;MATCH($B199,[1]Insumos!$A:$A,0),"Ins "&amp;$B199)</f>
        <v>Ins I2048</v>
      </c>
    </row>
    <row r="201" spans="1:10" ht="66.75" customHeight="1" x14ac:dyDescent="0.25">
      <c r="A201" s="203" t="s">
        <v>294</v>
      </c>
      <c r="B201" s="204" t="s">
        <v>308</v>
      </c>
      <c r="C201" s="205" t="s">
        <v>295</v>
      </c>
      <c r="D201" s="206" t="s">
        <v>309</v>
      </c>
      <c r="E201" s="206" t="s">
        <v>21</v>
      </c>
      <c r="F201" s="207"/>
      <c r="G201" s="208"/>
      <c r="H201" s="208"/>
      <c r="I201" s="208">
        <v>130804</v>
      </c>
      <c r="J201" s="118"/>
    </row>
    <row r="202" spans="1:10" x14ac:dyDescent="0.25">
      <c r="A202" s="209" t="s">
        <v>294</v>
      </c>
      <c r="B202" s="210" t="s">
        <v>384</v>
      </c>
      <c r="C202" s="211" t="s">
        <v>385</v>
      </c>
      <c r="D202" s="212" t="s">
        <v>312</v>
      </c>
      <c r="E202" s="212" t="s">
        <v>313</v>
      </c>
      <c r="F202" s="213">
        <v>0.6</v>
      </c>
      <c r="G202" s="214">
        <v>75325</v>
      </c>
      <c r="H202" s="214">
        <v>45195</v>
      </c>
      <c r="I202" s="214"/>
      <c r="J202" s="215" t="str">
        <f>HYPERLINK("#"&amp;"Insumos"&amp;"!A"&amp;MATCH($B202,[1]Insumos!$A:$A,0),"Ins "&amp;$B202)</f>
        <v>Ins C13</v>
      </c>
    </row>
    <row r="203" spans="1:10" x14ac:dyDescent="0.25">
      <c r="A203" s="209" t="s">
        <v>294</v>
      </c>
      <c r="B203" s="210" t="s">
        <v>333</v>
      </c>
      <c r="C203" s="211" t="s">
        <v>334</v>
      </c>
      <c r="D203" s="212" t="s">
        <v>332</v>
      </c>
      <c r="E203" s="212" t="s">
        <v>335</v>
      </c>
      <c r="F203" s="213">
        <v>2.86E-2</v>
      </c>
      <c r="G203" s="214">
        <v>187426</v>
      </c>
      <c r="H203" s="214">
        <v>5360</v>
      </c>
      <c r="I203" s="214"/>
      <c r="J203" s="215" t="str">
        <f>HYPERLINK("#"&amp;"Insumos"&amp;"!A"&amp;MATCH($B203,[1]Insumos!$A:$A,0),"Ins "&amp;$B203)</f>
        <v>Ins E12</v>
      </c>
    </row>
    <row r="204" spans="1:10" x14ac:dyDescent="0.25">
      <c r="A204" s="209" t="s">
        <v>294</v>
      </c>
      <c r="B204" s="210" t="s">
        <v>314</v>
      </c>
      <c r="C204" s="211" t="s">
        <v>315</v>
      </c>
      <c r="D204" s="212" t="s">
        <v>316</v>
      </c>
      <c r="E204" s="212" t="s">
        <v>21</v>
      </c>
      <c r="F204" s="213">
        <v>0.5</v>
      </c>
      <c r="G204" s="214">
        <v>3623</v>
      </c>
      <c r="H204" s="214">
        <v>1812</v>
      </c>
      <c r="I204" s="214"/>
      <c r="J204" s="215" t="str">
        <f>HYPERLINK("#"&amp;"Insumos"&amp;"!A"&amp;MATCH($B204,[1]Insumos!$A:$A,0),"Ins "&amp;$B204)</f>
        <v>Ins H2</v>
      </c>
    </row>
    <row r="205" spans="1:10" x14ac:dyDescent="0.25">
      <c r="A205" s="209" t="s">
        <v>294</v>
      </c>
      <c r="B205" s="210" t="s">
        <v>428</v>
      </c>
      <c r="C205" s="211" t="s">
        <v>429</v>
      </c>
      <c r="D205" s="212" t="s">
        <v>319</v>
      </c>
      <c r="E205" s="212" t="s">
        <v>21</v>
      </c>
      <c r="F205" s="213">
        <v>0.5</v>
      </c>
      <c r="G205" s="214">
        <v>2562</v>
      </c>
      <c r="H205" s="214">
        <v>1281</v>
      </c>
      <c r="I205" s="214"/>
      <c r="J205" s="215" t="str">
        <f>HYPERLINK("#"&amp;"Insumos"&amp;"!A"&amp;MATCH($B205,[1]Insumos!$A:$A,0),"Ins "&amp;$B205)</f>
        <v>Ins I1110</v>
      </c>
    </row>
    <row r="206" spans="1:10" ht="30" x14ac:dyDescent="0.25">
      <c r="A206" s="209" t="s">
        <v>294</v>
      </c>
      <c r="B206" s="210" t="s">
        <v>432</v>
      </c>
      <c r="C206" s="211" t="s">
        <v>433</v>
      </c>
      <c r="D206" s="212" t="s">
        <v>319</v>
      </c>
      <c r="E206" s="212" t="s">
        <v>21</v>
      </c>
      <c r="F206" s="213">
        <v>1</v>
      </c>
      <c r="G206" s="214">
        <v>12480</v>
      </c>
      <c r="H206" s="214">
        <v>12480</v>
      </c>
      <c r="I206" s="214"/>
      <c r="J206" s="215" t="str">
        <f>HYPERLINK("#"&amp;"Insumos"&amp;"!A"&amp;MATCH($B206,[1]Insumos!$A:$A,0),"Ins "&amp;$B206)</f>
        <v>Ins I1217</v>
      </c>
    </row>
    <row r="207" spans="1:10" x14ac:dyDescent="0.25">
      <c r="A207" s="209" t="s">
        <v>294</v>
      </c>
      <c r="B207" s="210" t="s">
        <v>336</v>
      </c>
      <c r="C207" s="211" t="s">
        <v>337</v>
      </c>
      <c r="D207" s="212" t="s">
        <v>319</v>
      </c>
      <c r="E207" s="212" t="s">
        <v>21</v>
      </c>
      <c r="F207" s="213">
        <v>1.2</v>
      </c>
      <c r="G207" s="214">
        <v>1897</v>
      </c>
      <c r="H207" s="214">
        <v>2276</v>
      </c>
      <c r="I207" s="214"/>
      <c r="J207" s="215" t="str">
        <f>HYPERLINK("#"&amp;"Insumos"&amp;"!A"&amp;MATCH($B207,[1]Insumos!$A:$A,0),"Ins "&amp;$B207)</f>
        <v>Ins I1565</v>
      </c>
    </row>
    <row r="209" spans="1:10" ht="25.5" x14ac:dyDescent="0.25">
      <c r="A209" s="203" t="s">
        <v>45</v>
      </c>
      <c r="B209" s="204" t="s">
        <v>308</v>
      </c>
      <c r="C209" s="205" t="s">
        <v>46</v>
      </c>
      <c r="D209" s="206" t="s">
        <v>309</v>
      </c>
      <c r="E209" s="206" t="s">
        <v>21</v>
      </c>
      <c r="F209" s="207"/>
      <c r="G209" s="208"/>
      <c r="H209" s="208"/>
      <c r="I209" s="208">
        <v>149154</v>
      </c>
      <c r="J209" s="118"/>
    </row>
    <row r="210" spans="1:10" x14ac:dyDescent="0.25">
      <c r="A210" s="209" t="s">
        <v>45</v>
      </c>
      <c r="B210" s="210" t="s">
        <v>418</v>
      </c>
      <c r="C210" s="211" t="s">
        <v>419</v>
      </c>
      <c r="D210" s="212" t="s">
        <v>312</v>
      </c>
      <c r="E210" s="212" t="s">
        <v>313</v>
      </c>
      <c r="F210" s="213">
        <v>1</v>
      </c>
      <c r="G210" s="214">
        <v>53481</v>
      </c>
      <c r="H210" s="214">
        <v>53481</v>
      </c>
      <c r="I210" s="214"/>
      <c r="J210" s="215" t="str">
        <f>HYPERLINK("#"&amp;"Insumos"&amp;"!A"&amp;MATCH($B210,[1]Insumos!$A:$A,0),"Ins "&amp;$B210)</f>
        <v>Ins C6</v>
      </c>
    </row>
    <row r="211" spans="1:10" ht="30" x14ac:dyDescent="0.25">
      <c r="A211" s="209" t="s">
        <v>45</v>
      </c>
      <c r="B211" s="210" t="s">
        <v>363</v>
      </c>
      <c r="C211" s="211" t="s">
        <v>364</v>
      </c>
      <c r="D211" s="212" t="s">
        <v>332</v>
      </c>
      <c r="E211" s="212" t="s">
        <v>365</v>
      </c>
      <c r="F211" s="213">
        <v>0.4</v>
      </c>
      <c r="G211" s="214">
        <v>17302</v>
      </c>
      <c r="H211" s="214">
        <v>6921</v>
      </c>
      <c r="I211" s="214"/>
      <c r="J211" s="215" t="str">
        <f>HYPERLINK("#"&amp;"Insumos"&amp;"!A"&amp;MATCH($B211,[1]Insumos!$A:$A,0),"Ins "&amp;$B211)</f>
        <v>Ins E1</v>
      </c>
    </row>
    <row r="212" spans="1:10" x14ac:dyDescent="0.25">
      <c r="A212" s="209" t="s">
        <v>45</v>
      </c>
      <c r="B212" s="210" t="s">
        <v>314</v>
      </c>
      <c r="C212" s="211" t="s">
        <v>315</v>
      </c>
      <c r="D212" s="212" t="s">
        <v>316</v>
      </c>
      <c r="E212" s="212" t="s">
        <v>21</v>
      </c>
      <c r="F212" s="213">
        <v>0.5</v>
      </c>
      <c r="G212" s="214">
        <v>3623</v>
      </c>
      <c r="H212" s="214">
        <v>1812</v>
      </c>
      <c r="I212" s="214"/>
      <c r="J212" s="215" t="str">
        <f>HYPERLINK("#"&amp;"Insumos"&amp;"!A"&amp;MATCH($B212,[1]Insumos!$A:$A,0),"Ins "&amp;$B212)</f>
        <v>Ins H2</v>
      </c>
    </row>
    <row r="213" spans="1:10" x14ac:dyDescent="0.25">
      <c r="A213" s="209" t="s">
        <v>45</v>
      </c>
      <c r="B213" s="210" t="s">
        <v>428</v>
      </c>
      <c r="C213" s="211" t="s">
        <v>429</v>
      </c>
      <c r="D213" s="212" t="s">
        <v>319</v>
      </c>
      <c r="E213" s="212" t="s">
        <v>21</v>
      </c>
      <c r="F213" s="213">
        <v>4</v>
      </c>
      <c r="G213" s="214">
        <v>2562</v>
      </c>
      <c r="H213" s="214">
        <v>10248</v>
      </c>
      <c r="I213" s="214"/>
      <c r="J213" s="215" t="str">
        <f>HYPERLINK("#"&amp;"Insumos"&amp;"!A"&amp;MATCH($B213,[1]Insumos!$A:$A,0),"Ins "&amp;$B213)</f>
        <v>Ins I1110</v>
      </c>
    </row>
    <row r="214" spans="1:10" x14ac:dyDescent="0.25">
      <c r="A214" s="209" t="s">
        <v>45</v>
      </c>
      <c r="B214" s="210" t="s">
        <v>336</v>
      </c>
      <c r="C214" s="211" t="s">
        <v>337</v>
      </c>
      <c r="D214" s="212" t="s">
        <v>319</v>
      </c>
      <c r="E214" s="212" t="s">
        <v>21</v>
      </c>
      <c r="F214" s="213">
        <v>1</v>
      </c>
      <c r="G214" s="214">
        <v>1897</v>
      </c>
      <c r="H214" s="214">
        <v>1897</v>
      </c>
      <c r="I214" s="214"/>
      <c r="J214" s="215" t="str">
        <f>HYPERLINK("#"&amp;"Insumos"&amp;"!A"&amp;MATCH($B214,[1]Insumos!$A:$A,0),"Ins "&amp;$B214)</f>
        <v>Ins I1565</v>
      </c>
    </row>
    <row r="215" spans="1:10" x14ac:dyDescent="0.25">
      <c r="A215" s="209" t="s">
        <v>45</v>
      </c>
      <c r="B215" s="210" t="s">
        <v>434</v>
      </c>
      <c r="C215" s="211" t="s">
        <v>435</v>
      </c>
      <c r="D215" s="212" t="s">
        <v>319</v>
      </c>
      <c r="E215" s="212" t="s">
        <v>21</v>
      </c>
      <c r="F215" s="213">
        <v>1</v>
      </c>
      <c r="G215" s="214">
        <v>74795</v>
      </c>
      <c r="H215" s="214">
        <v>74795</v>
      </c>
      <c r="I215" s="214"/>
      <c r="J215" s="215" t="str">
        <f>HYPERLINK("#"&amp;"Insumos"&amp;"!A"&amp;MATCH($B215,[1]Insumos!$A:$A,0),"Ins "&amp;$B215)</f>
        <v>Ins I2143</v>
      </c>
    </row>
    <row r="217" spans="1:10" ht="38.25" x14ac:dyDescent="0.25">
      <c r="A217" s="203" t="s">
        <v>296</v>
      </c>
      <c r="B217" s="204" t="s">
        <v>308</v>
      </c>
      <c r="C217" s="205" t="s">
        <v>297</v>
      </c>
      <c r="D217" s="206" t="s">
        <v>309</v>
      </c>
      <c r="E217" s="206" t="s">
        <v>21</v>
      </c>
      <c r="F217" s="207"/>
      <c r="G217" s="208"/>
      <c r="H217" s="208"/>
      <c r="I217" s="208">
        <v>219030</v>
      </c>
      <c r="J217" s="118"/>
    </row>
    <row r="218" spans="1:10" x14ac:dyDescent="0.25">
      <c r="A218" s="209" t="s">
        <v>296</v>
      </c>
      <c r="B218" s="210" t="s">
        <v>418</v>
      </c>
      <c r="C218" s="211" t="s">
        <v>419</v>
      </c>
      <c r="D218" s="212" t="s">
        <v>312</v>
      </c>
      <c r="E218" s="212" t="s">
        <v>313</v>
      </c>
      <c r="F218" s="213">
        <v>1</v>
      </c>
      <c r="G218" s="214">
        <v>53481</v>
      </c>
      <c r="H218" s="214">
        <v>53481</v>
      </c>
      <c r="I218" s="214"/>
      <c r="J218" s="215" t="str">
        <f>HYPERLINK("#"&amp;"Insumos"&amp;"!A"&amp;MATCH($B218,[1]Insumos!$A:$A,0),"Ins "&amp;$B218)</f>
        <v>Ins C6</v>
      </c>
    </row>
    <row r="219" spans="1:10" x14ac:dyDescent="0.25">
      <c r="A219" s="209" t="s">
        <v>296</v>
      </c>
      <c r="B219" s="210" t="s">
        <v>333</v>
      </c>
      <c r="C219" s="211" t="s">
        <v>334</v>
      </c>
      <c r="D219" s="212" t="s">
        <v>332</v>
      </c>
      <c r="E219" s="212" t="s">
        <v>335</v>
      </c>
      <c r="F219" s="213">
        <v>0.01</v>
      </c>
      <c r="G219" s="214">
        <v>187426</v>
      </c>
      <c r="H219" s="214">
        <v>1874</v>
      </c>
      <c r="I219" s="214"/>
      <c r="J219" s="215" t="str">
        <f>HYPERLINK("#"&amp;"Insumos"&amp;"!A"&amp;MATCH($B219,[1]Insumos!$A:$A,0),"Ins "&amp;$B219)</f>
        <v>Ins E12</v>
      </c>
    </row>
    <row r="220" spans="1:10" x14ac:dyDescent="0.25">
      <c r="A220" s="209" t="s">
        <v>296</v>
      </c>
      <c r="B220" s="210" t="s">
        <v>314</v>
      </c>
      <c r="C220" s="211" t="s">
        <v>315</v>
      </c>
      <c r="D220" s="212" t="s">
        <v>316</v>
      </c>
      <c r="E220" s="212" t="s">
        <v>21</v>
      </c>
      <c r="F220" s="213">
        <v>0.5</v>
      </c>
      <c r="G220" s="214">
        <v>3623</v>
      </c>
      <c r="H220" s="214">
        <v>1812</v>
      </c>
      <c r="I220" s="214"/>
      <c r="J220" s="215" t="str">
        <f>HYPERLINK("#"&amp;"Insumos"&amp;"!A"&amp;MATCH($B220,[1]Insumos!$A:$A,0),"Ins "&amp;$B220)</f>
        <v>Ins H2</v>
      </c>
    </row>
    <row r="221" spans="1:10" x14ac:dyDescent="0.25">
      <c r="A221" s="209" t="s">
        <v>296</v>
      </c>
      <c r="B221" s="210" t="s">
        <v>396</v>
      </c>
      <c r="C221" s="211" t="s">
        <v>397</v>
      </c>
      <c r="D221" s="212" t="s">
        <v>319</v>
      </c>
      <c r="E221" s="212" t="s">
        <v>21</v>
      </c>
      <c r="F221" s="213">
        <v>2</v>
      </c>
      <c r="G221" s="214">
        <v>6465</v>
      </c>
      <c r="H221" s="214">
        <v>12930</v>
      </c>
      <c r="I221" s="214"/>
      <c r="J221" s="215" t="str">
        <f>HYPERLINK("#"&amp;"Insumos"&amp;"!A"&amp;MATCH($B221,[1]Insumos!$A:$A,0),"Ins "&amp;$B221)</f>
        <v>Ins I1129</v>
      </c>
    </row>
    <row r="222" spans="1:10" x14ac:dyDescent="0.25">
      <c r="A222" s="209" t="s">
        <v>296</v>
      </c>
      <c r="B222" s="210" t="s">
        <v>436</v>
      </c>
      <c r="C222" s="211" t="s">
        <v>437</v>
      </c>
      <c r="D222" s="212" t="s">
        <v>319</v>
      </c>
      <c r="E222" s="212" t="s">
        <v>21</v>
      </c>
      <c r="F222" s="213">
        <v>1</v>
      </c>
      <c r="G222" s="214">
        <v>6551</v>
      </c>
      <c r="H222" s="214">
        <v>6551</v>
      </c>
      <c r="I222" s="214"/>
      <c r="J222" s="215" t="str">
        <f>HYPERLINK("#"&amp;"Insumos"&amp;"!A"&amp;MATCH($B222,[1]Insumos!$A:$A,0),"Ins "&amp;$B222)</f>
        <v>Ins I1334</v>
      </c>
    </row>
    <row r="223" spans="1:10" x14ac:dyDescent="0.25">
      <c r="A223" s="209" t="s">
        <v>296</v>
      </c>
      <c r="B223" s="210" t="s">
        <v>336</v>
      </c>
      <c r="C223" s="211" t="s">
        <v>337</v>
      </c>
      <c r="D223" s="212" t="s">
        <v>319</v>
      </c>
      <c r="E223" s="212" t="s">
        <v>21</v>
      </c>
      <c r="F223" s="213">
        <v>1</v>
      </c>
      <c r="G223" s="214">
        <v>1897</v>
      </c>
      <c r="H223" s="214">
        <v>1897</v>
      </c>
      <c r="I223" s="214"/>
      <c r="J223" s="215" t="str">
        <f>HYPERLINK("#"&amp;"Insumos"&amp;"!A"&amp;MATCH($B223,[1]Insumos!$A:$A,0),"Ins "&amp;$B223)</f>
        <v>Ins I1565</v>
      </c>
    </row>
    <row r="224" spans="1:10" x14ac:dyDescent="0.25">
      <c r="A224" s="209" t="s">
        <v>296</v>
      </c>
      <c r="B224" s="210" t="s">
        <v>438</v>
      </c>
      <c r="C224" s="211" t="s">
        <v>439</v>
      </c>
      <c r="D224" s="212" t="s">
        <v>319</v>
      </c>
      <c r="E224" s="212" t="s">
        <v>18</v>
      </c>
      <c r="F224" s="213">
        <v>0.2</v>
      </c>
      <c r="G224" s="214">
        <v>21306</v>
      </c>
      <c r="H224" s="214">
        <v>4261</v>
      </c>
      <c r="I224" s="214"/>
      <c r="J224" s="215" t="str">
        <f>HYPERLINK("#"&amp;"Insumos"&amp;"!A"&amp;MATCH($B224,[1]Insumos!$A:$A,0),"Ins "&amp;$B224)</f>
        <v>Ins I1721</v>
      </c>
    </row>
    <row r="225" spans="1:10" x14ac:dyDescent="0.25">
      <c r="A225" s="209" t="s">
        <v>296</v>
      </c>
      <c r="B225" s="210" t="s">
        <v>440</v>
      </c>
      <c r="C225" s="211" t="s">
        <v>441</v>
      </c>
      <c r="D225" s="212" t="s">
        <v>319</v>
      </c>
      <c r="E225" s="212" t="s">
        <v>21</v>
      </c>
      <c r="F225" s="213">
        <v>2</v>
      </c>
      <c r="G225" s="214">
        <v>286</v>
      </c>
      <c r="H225" s="214">
        <v>572</v>
      </c>
      <c r="I225" s="214"/>
      <c r="J225" s="215" t="str">
        <f>HYPERLINK("#"&amp;"Insumos"&amp;"!A"&amp;MATCH($B225,[1]Insumos!$A:$A,0),"Ins "&amp;$B225)</f>
        <v>Ins I2106</v>
      </c>
    </row>
    <row r="226" spans="1:10" x14ac:dyDescent="0.25">
      <c r="A226" s="209" t="s">
        <v>296</v>
      </c>
      <c r="B226" s="210" t="s">
        <v>442</v>
      </c>
      <c r="C226" s="211" t="s">
        <v>443</v>
      </c>
      <c r="D226" s="212" t="s">
        <v>319</v>
      </c>
      <c r="E226" s="212" t="s">
        <v>21</v>
      </c>
      <c r="F226" s="213">
        <v>2</v>
      </c>
      <c r="G226" s="214">
        <v>1501</v>
      </c>
      <c r="H226" s="214">
        <v>3002</v>
      </c>
      <c r="I226" s="214"/>
      <c r="J226" s="215" t="str">
        <f>HYPERLINK("#"&amp;"Insumos"&amp;"!A"&amp;MATCH($B226,[1]Insumos!$A:$A,0),"Ins "&amp;$B226)</f>
        <v>Ins I2115</v>
      </c>
    </row>
    <row r="227" spans="1:10" x14ac:dyDescent="0.25">
      <c r="A227" s="209" t="s">
        <v>296</v>
      </c>
      <c r="B227" s="210" t="s">
        <v>444</v>
      </c>
      <c r="C227" s="211" t="s">
        <v>445</v>
      </c>
      <c r="D227" s="212" t="s">
        <v>319</v>
      </c>
      <c r="E227" s="212" t="s">
        <v>21</v>
      </c>
      <c r="F227" s="213">
        <v>2</v>
      </c>
      <c r="G227" s="214">
        <v>746</v>
      </c>
      <c r="H227" s="214">
        <v>1492</v>
      </c>
      <c r="I227" s="214"/>
      <c r="J227" s="215" t="str">
        <f>HYPERLINK("#"&amp;"Insumos"&amp;"!A"&amp;MATCH($B227,[1]Insumos!$A:$A,0),"Ins "&amp;$B227)</f>
        <v>Ins I2163</v>
      </c>
    </row>
    <row r="228" spans="1:10" x14ac:dyDescent="0.25">
      <c r="A228" s="209" t="s">
        <v>296</v>
      </c>
      <c r="B228" s="210" t="s">
        <v>446</v>
      </c>
      <c r="C228" s="211" t="s">
        <v>447</v>
      </c>
      <c r="D228" s="212" t="s">
        <v>319</v>
      </c>
      <c r="E228" s="212" t="s">
        <v>21</v>
      </c>
      <c r="F228" s="213">
        <v>1</v>
      </c>
      <c r="G228" s="214">
        <v>12858</v>
      </c>
      <c r="H228" s="214">
        <v>12858</v>
      </c>
      <c r="I228" s="214"/>
      <c r="J228" s="215" t="str">
        <f>HYPERLINK("#"&amp;"Insumos"&amp;"!A"&amp;MATCH($B228,[1]Insumos!$A:$A,0),"Ins "&amp;$B228)</f>
        <v>Ins I2164</v>
      </c>
    </row>
    <row r="229" spans="1:10" x14ac:dyDescent="0.25">
      <c r="A229" s="209" t="s">
        <v>296</v>
      </c>
      <c r="B229" s="210" t="s">
        <v>448</v>
      </c>
      <c r="C229" s="211" t="s">
        <v>449</v>
      </c>
      <c r="D229" s="212" t="s">
        <v>319</v>
      </c>
      <c r="E229" s="212" t="s">
        <v>18</v>
      </c>
      <c r="F229" s="213">
        <v>15</v>
      </c>
      <c r="G229" s="214">
        <v>3641</v>
      </c>
      <c r="H229" s="214">
        <v>54615</v>
      </c>
      <c r="I229" s="214"/>
      <c r="J229" s="215" t="str">
        <f>HYPERLINK("#"&amp;"Insumos"&amp;"!A"&amp;MATCH($B229,[1]Insumos!$A:$A,0),"Ins "&amp;$B229)</f>
        <v>Ins I2323</v>
      </c>
    </row>
    <row r="230" spans="1:10" x14ac:dyDescent="0.25">
      <c r="A230" s="209" t="s">
        <v>296</v>
      </c>
      <c r="B230" s="210" t="s">
        <v>450</v>
      </c>
      <c r="C230" s="211" t="s">
        <v>451</v>
      </c>
      <c r="D230" s="212" t="s">
        <v>319</v>
      </c>
      <c r="E230" s="212" t="s">
        <v>18</v>
      </c>
      <c r="F230" s="213">
        <v>5</v>
      </c>
      <c r="G230" s="214">
        <v>12737</v>
      </c>
      <c r="H230" s="214">
        <v>63685</v>
      </c>
      <c r="I230" s="214"/>
      <c r="J230" s="215" t="str">
        <f>HYPERLINK("#"&amp;"Insumos"&amp;"!A"&amp;MATCH($B230,[1]Insumos!$A:$A,0),"Ins "&amp;$B230)</f>
        <v>Ins I2328</v>
      </c>
    </row>
    <row r="232" spans="1:10" ht="38.25" x14ac:dyDescent="0.25">
      <c r="A232" s="203" t="s">
        <v>298</v>
      </c>
      <c r="B232" s="204" t="s">
        <v>308</v>
      </c>
      <c r="C232" s="205" t="s">
        <v>299</v>
      </c>
      <c r="D232" s="206" t="s">
        <v>309</v>
      </c>
      <c r="E232" s="206" t="s">
        <v>21</v>
      </c>
      <c r="F232" s="207"/>
      <c r="G232" s="208"/>
      <c r="H232" s="208"/>
      <c r="I232" s="208">
        <v>236561</v>
      </c>
      <c r="J232" s="118"/>
    </row>
    <row r="233" spans="1:10" x14ac:dyDescent="0.25">
      <c r="A233" s="209" t="s">
        <v>298</v>
      </c>
      <c r="B233" s="210" t="s">
        <v>418</v>
      </c>
      <c r="C233" s="211" t="s">
        <v>419</v>
      </c>
      <c r="D233" s="212" t="s">
        <v>312</v>
      </c>
      <c r="E233" s="212" t="s">
        <v>313</v>
      </c>
      <c r="F233" s="213">
        <v>1</v>
      </c>
      <c r="G233" s="214">
        <v>53481</v>
      </c>
      <c r="H233" s="214">
        <v>53481</v>
      </c>
      <c r="I233" s="214"/>
      <c r="J233" s="215" t="str">
        <f>HYPERLINK("#"&amp;"Insumos"&amp;"!A"&amp;MATCH($B233,[1]Insumos!$A:$A,0),"Ins "&amp;$B233)</f>
        <v>Ins C6</v>
      </c>
    </row>
    <row r="234" spans="1:10" x14ac:dyDescent="0.25">
      <c r="A234" s="209" t="s">
        <v>298</v>
      </c>
      <c r="B234" s="210" t="s">
        <v>333</v>
      </c>
      <c r="C234" s="211" t="s">
        <v>334</v>
      </c>
      <c r="D234" s="212" t="s">
        <v>332</v>
      </c>
      <c r="E234" s="212" t="s">
        <v>335</v>
      </c>
      <c r="F234" s="213">
        <v>0.01</v>
      </c>
      <c r="G234" s="214">
        <v>187426</v>
      </c>
      <c r="H234" s="214">
        <v>1874</v>
      </c>
      <c r="I234" s="214"/>
      <c r="J234" s="215" t="str">
        <f>HYPERLINK("#"&amp;"Insumos"&amp;"!A"&amp;MATCH($B234,[1]Insumos!$A:$A,0),"Ins "&amp;$B234)</f>
        <v>Ins E12</v>
      </c>
    </row>
    <row r="235" spans="1:10" x14ac:dyDescent="0.25">
      <c r="A235" s="209" t="s">
        <v>298</v>
      </c>
      <c r="B235" s="210" t="s">
        <v>314</v>
      </c>
      <c r="C235" s="211" t="s">
        <v>315</v>
      </c>
      <c r="D235" s="212" t="s">
        <v>316</v>
      </c>
      <c r="E235" s="212" t="s">
        <v>21</v>
      </c>
      <c r="F235" s="213">
        <v>0.5</v>
      </c>
      <c r="G235" s="214">
        <v>3623</v>
      </c>
      <c r="H235" s="214">
        <v>1812</v>
      </c>
      <c r="I235" s="214"/>
      <c r="J235" s="215" t="str">
        <f>HYPERLINK("#"&amp;"Insumos"&amp;"!A"&amp;MATCH($B235,[1]Insumos!$A:$A,0),"Ins "&amp;$B235)</f>
        <v>Ins H2</v>
      </c>
    </row>
    <row r="236" spans="1:10" x14ac:dyDescent="0.25">
      <c r="A236" s="209" t="s">
        <v>298</v>
      </c>
      <c r="B236" s="210" t="s">
        <v>396</v>
      </c>
      <c r="C236" s="211" t="s">
        <v>397</v>
      </c>
      <c r="D236" s="212" t="s">
        <v>319</v>
      </c>
      <c r="E236" s="212" t="s">
        <v>21</v>
      </c>
      <c r="F236" s="213">
        <v>2</v>
      </c>
      <c r="G236" s="214">
        <v>6465</v>
      </c>
      <c r="H236" s="214">
        <v>12930</v>
      </c>
      <c r="I236" s="214"/>
      <c r="J236" s="215" t="str">
        <f>HYPERLINK("#"&amp;"Insumos"&amp;"!A"&amp;MATCH($B236,[1]Insumos!$A:$A,0),"Ins "&amp;$B236)</f>
        <v>Ins I1129</v>
      </c>
    </row>
    <row r="237" spans="1:10" x14ac:dyDescent="0.25">
      <c r="A237" s="209" t="s">
        <v>298</v>
      </c>
      <c r="B237" s="210" t="s">
        <v>336</v>
      </c>
      <c r="C237" s="211" t="s">
        <v>337</v>
      </c>
      <c r="D237" s="212" t="s">
        <v>319</v>
      </c>
      <c r="E237" s="212" t="s">
        <v>21</v>
      </c>
      <c r="F237" s="213">
        <v>1</v>
      </c>
      <c r="G237" s="214">
        <v>1897</v>
      </c>
      <c r="H237" s="214">
        <v>1897</v>
      </c>
      <c r="I237" s="214"/>
      <c r="J237" s="215" t="str">
        <f>HYPERLINK("#"&amp;"Insumos"&amp;"!A"&amp;MATCH($B237,[1]Insumos!$A:$A,0),"Ins "&amp;$B237)</f>
        <v>Ins I1565</v>
      </c>
    </row>
    <row r="238" spans="1:10" x14ac:dyDescent="0.25">
      <c r="A238" s="209" t="s">
        <v>298</v>
      </c>
      <c r="B238" s="210" t="s">
        <v>438</v>
      </c>
      <c r="C238" s="211" t="s">
        <v>439</v>
      </c>
      <c r="D238" s="212" t="s">
        <v>319</v>
      </c>
      <c r="E238" s="212" t="s">
        <v>18</v>
      </c>
      <c r="F238" s="213">
        <v>0.2</v>
      </c>
      <c r="G238" s="214">
        <v>21306</v>
      </c>
      <c r="H238" s="214">
        <v>4261</v>
      </c>
      <c r="I238" s="214"/>
      <c r="J238" s="215" t="str">
        <f>HYPERLINK("#"&amp;"Insumos"&amp;"!A"&amp;MATCH($B238,[1]Insumos!$A:$A,0),"Ins "&amp;$B238)</f>
        <v>Ins I1721</v>
      </c>
    </row>
    <row r="239" spans="1:10" x14ac:dyDescent="0.25">
      <c r="A239" s="209" t="s">
        <v>298</v>
      </c>
      <c r="B239" s="210" t="s">
        <v>452</v>
      </c>
      <c r="C239" s="211" t="s">
        <v>453</v>
      </c>
      <c r="D239" s="212" t="s">
        <v>319</v>
      </c>
      <c r="E239" s="212" t="s">
        <v>21</v>
      </c>
      <c r="F239" s="213">
        <v>1</v>
      </c>
      <c r="G239" s="214">
        <v>24082</v>
      </c>
      <c r="H239" s="214">
        <v>24082</v>
      </c>
      <c r="I239" s="214"/>
      <c r="J239" s="215" t="str">
        <f>HYPERLINK("#"&amp;"Insumos"&amp;"!A"&amp;MATCH($B239,[1]Insumos!$A:$A,0),"Ins "&amp;$B239)</f>
        <v>Ins I1761</v>
      </c>
    </row>
    <row r="240" spans="1:10" x14ac:dyDescent="0.25">
      <c r="A240" s="209" t="s">
        <v>298</v>
      </c>
      <c r="B240" s="210" t="s">
        <v>440</v>
      </c>
      <c r="C240" s="211" t="s">
        <v>441</v>
      </c>
      <c r="D240" s="212" t="s">
        <v>319</v>
      </c>
      <c r="E240" s="212" t="s">
        <v>21</v>
      </c>
      <c r="F240" s="213">
        <v>2</v>
      </c>
      <c r="G240" s="214">
        <v>286</v>
      </c>
      <c r="H240" s="214">
        <v>572</v>
      </c>
      <c r="I240" s="214"/>
      <c r="J240" s="215" t="str">
        <f>HYPERLINK("#"&amp;"Insumos"&amp;"!A"&amp;MATCH($B240,[1]Insumos!$A:$A,0),"Ins "&amp;$B240)</f>
        <v>Ins I2106</v>
      </c>
    </row>
    <row r="241" spans="1:12" x14ac:dyDescent="0.25">
      <c r="A241" s="209" t="s">
        <v>298</v>
      </c>
      <c r="B241" s="210" t="s">
        <v>442</v>
      </c>
      <c r="C241" s="211" t="s">
        <v>443</v>
      </c>
      <c r="D241" s="212" t="s">
        <v>319</v>
      </c>
      <c r="E241" s="212" t="s">
        <v>21</v>
      </c>
      <c r="F241" s="213">
        <v>2</v>
      </c>
      <c r="G241" s="214">
        <v>1501</v>
      </c>
      <c r="H241" s="214">
        <v>3002</v>
      </c>
      <c r="I241" s="214"/>
      <c r="J241" s="215" t="str">
        <f>HYPERLINK("#"&amp;"Insumos"&amp;"!A"&amp;MATCH($B241,[1]Insumos!$A:$A,0),"Ins "&amp;$B241)</f>
        <v>Ins I2115</v>
      </c>
    </row>
    <row r="242" spans="1:12" x14ac:dyDescent="0.25">
      <c r="A242" s="209" t="s">
        <v>298</v>
      </c>
      <c r="B242" s="210" t="s">
        <v>444</v>
      </c>
      <c r="C242" s="211" t="s">
        <v>445</v>
      </c>
      <c r="D242" s="212" t="s">
        <v>319</v>
      </c>
      <c r="E242" s="212" t="s">
        <v>21</v>
      </c>
      <c r="F242" s="213">
        <v>2</v>
      </c>
      <c r="G242" s="214">
        <v>746</v>
      </c>
      <c r="H242" s="214">
        <v>1492</v>
      </c>
      <c r="I242" s="214"/>
      <c r="J242" s="215" t="str">
        <f>HYPERLINK("#"&amp;"Insumos"&amp;"!A"&amp;MATCH($B242,[1]Insumos!$A:$A,0),"Ins "&amp;$B242)</f>
        <v>Ins I2163</v>
      </c>
    </row>
    <row r="243" spans="1:12" x14ac:dyDescent="0.25">
      <c r="A243" s="209" t="s">
        <v>298</v>
      </c>
      <c r="B243" s="210" t="s">
        <v>446</v>
      </c>
      <c r="C243" s="211" t="s">
        <v>447</v>
      </c>
      <c r="D243" s="212" t="s">
        <v>319</v>
      </c>
      <c r="E243" s="212" t="s">
        <v>21</v>
      </c>
      <c r="F243" s="213">
        <v>1</v>
      </c>
      <c r="G243" s="214">
        <v>12858</v>
      </c>
      <c r="H243" s="214">
        <v>12858</v>
      </c>
      <c r="I243" s="214"/>
      <c r="J243" s="215" t="str">
        <f>HYPERLINK("#"&amp;"Insumos"&amp;"!A"&amp;MATCH($B243,[1]Insumos!$A:$A,0),"Ins "&amp;$B243)</f>
        <v>Ins I2164</v>
      </c>
    </row>
    <row r="244" spans="1:12" x14ac:dyDescent="0.25">
      <c r="A244" s="209" t="s">
        <v>298</v>
      </c>
      <c r="B244" s="210" t="s">
        <v>448</v>
      </c>
      <c r="C244" s="211" t="s">
        <v>449</v>
      </c>
      <c r="D244" s="212" t="s">
        <v>319</v>
      </c>
      <c r="E244" s="212" t="s">
        <v>18</v>
      </c>
      <c r="F244" s="213">
        <v>15</v>
      </c>
      <c r="G244" s="214">
        <v>3641</v>
      </c>
      <c r="H244" s="214">
        <v>54615</v>
      </c>
      <c r="I244" s="214"/>
      <c r="J244" s="215" t="str">
        <f>HYPERLINK("#"&amp;"Insumos"&amp;"!A"&amp;MATCH($B244,[1]Insumos!$A:$A,0),"Ins "&amp;$B244)</f>
        <v>Ins I2323</v>
      </c>
    </row>
    <row r="245" spans="1:12" x14ac:dyDescent="0.25">
      <c r="A245" s="209" t="s">
        <v>298</v>
      </c>
      <c r="B245" s="210" t="s">
        <v>450</v>
      </c>
      <c r="C245" s="211" t="s">
        <v>451</v>
      </c>
      <c r="D245" s="212" t="s">
        <v>319</v>
      </c>
      <c r="E245" s="212" t="s">
        <v>18</v>
      </c>
      <c r="F245" s="213">
        <v>5</v>
      </c>
      <c r="G245" s="214">
        <v>12737</v>
      </c>
      <c r="H245" s="214">
        <v>63685</v>
      </c>
      <c r="I245" s="214"/>
      <c r="J245" s="215" t="str">
        <f>HYPERLINK("#"&amp;"Insumos"&amp;"!A"&amp;MATCH($B245,[1]Insumos!$A:$A,0),"Ins "&amp;$B245)</f>
        <v>Ins I2328</v>
      </c>
    </row>
    <row r="247" spans="1:12" ht="25.5" x14ac:dyDescent="0.25">
      <c r="A247" s="203" t="s">
        <v>300</v>
      </c>
      <c r="B247" s="204" t="s">
        <v>308</v>
      </c>
      <c r="C247" s="205" t="s">
        <v>301</v>
      </c>
      <c r="D247" s="206" t="s">
        <v>309</v>
      </c>
      <c r="E247" s="206" t="s">
        <v>18</v>
      </c>
      <c r="F247" s="207"/>
      <c r="G247" s="208"/>
      <c r="H247" s="208"/>
      <c r="I247" s="208">
        <v>20769</v>
      </c>
      <c r="J247" s="118"/>
    </row>
    <row r="248" spans="1:12" x14ac:dyDescent="0.25">
      <c r="A248" s="209" t="s">
        <v>300</v>
      </c>
      <c r="B248" s="210" t="s">
        <v>418</v>
      </c>
      <c r="C248" s="211" t="s">
        <v>419</v>
      </c>
      <c r="D248" s="212" t="s">
        <v>312</v>
      </c>
      <c r="E248" s="212" t="s">
        <v>313</v>
      </c>
      <c r="F248" s="213">
        <v>0.2</v>
      </c>
      <c r="G248" s="214">
        <v>53481</v>
      </c>
      <c r="H248" s="214">
        <v>10696</v>
      </c>
      <c r="I248" s="214"/>
      <c r="J248" s="215" t="str">
        <f>HYPERLINK("#"&amp;"Insumos"&amp;"!A"&amp;MATCH($B248,[1]Insumos!$A:$A,0),"Ins "&amp;$B248)</f>
        <v>Ins C6</v>
      </c>
    </row>
    <row r="249" spans="1:12" x14ac:dyDescent="0.25">
      <c r="A249" s="209" t="s">
        <v>300</v>
      </c>
      <c r="B249" s="118" t="s">
        <v>424</v>
      </c>
      <c r="C249" s="211" t="s">
        <v>425</v>
      </c>
      <c r="D249" s="212" t="s">
        <v>332</v>
      </c>
      <c r="E249" s="212" t="s">
        <v>335</v>
      </c>
      <c r="F249" s="213">
        <v>5.0000000000000001E-3</v>
      </c>
      <c r="G249" s="214">
        <v>54356</v>
      </c>
      <c r="H249" s="214">
        <v>272</v>
      </c>
      <c r="I249" s="214"/>
      <c r="J249" s="215" t="str">
        <f>HYPERLINK("#"&amp;"Insumos"&amp;"!A"&amp;MATCH($B249,[1]Insumos!$A:$A,0),"Ins "&amp;$B249)</f>
        <v>Ins E82</v>
      </c>
    </row>
    <row r="250" spans="1:12" x14ac:dyDescent="0.25">
      <c r="A250" s="209" t="s">
        <v>300</v>
      </c>
      <c r="B250" s="210" t="s">
        <v>333</v>
      </c>
      <c r="C250" s="211" t="s">
        <v>334</v>
      </c>
      <c r="D250" s="212" t="s">
        <v>332</v>
      </c>
      <c r="E250" s="212" t="s">
        <v>335</v>
      </c>
      <c r="F250" s="213">
        <v>3.0000000000000001E-3</v>
      </c>
      <c r="G250" s="214">
        <v>187426</v>
      </c>
      <c r="H250" s="214">
        <v>562</v>
      </c>
      <c r="I250" s="214"/>
      <c r="J250" s="215" t="str">
        <f>HYPERLINK("#"&amp;"Insumos"&amp;"!A"&amp;MATCH($B250,[1]Insumos!$A:$A,0),"Ins "&amp;$B250)</f>
        <v>Ins E12</v>
      </c>
    </row>
    <row r="251" spans="1:12" x14ac:dyDescent="0.25">
      <c r="A251" s="209" t="s">
        <v>300</v>
      </c>
      <c r="B251" s="210" t="s">
        <v>314</v>
      </c>
      <c r="C251" s="211" t="s">
        <v>315</v>
      </c>
      <c r="D251" s="212" t="s">
        <v>316</v>
      </c>
      <c r="E251" s="212" t="s">
        <v>21</v>
      </c>
      <c r="F251" s="213">
        <v>0.1</v>
      </c>
      <c r="G251" s="214">
        <v>3623</v>
      </c>
      <c r="H251" s="214">
        <v>362</v>
      </c>
      <c r="I251" s="214"/>
      <c r="J251" s="215" t="str">
        <f>HYPERLINK("#"&amp;"Insumos"&amp;"!A"&amp;MATCH($B251,[1]Insumos!$A:$A,0),"Ins "&amp;$B251)</f>
        <v>Ins H2</v>
      </c>
    </row>
    <row r="252" spans="1:12" x14ac:dyDescent="0.25">
      <c r="A252" s="209" t="s">
        <v>300</v>
      </c>
      <c r="B252" s="118" t="s">
        <v>336</v>
      </c>
      <c r="C252" s="211" t="s">
        <v>337</v>
      </c>
      <c r="D252" s="212" t="s">
        <v>319</v>
      </c>
      <c r="E252" s="212" t="s">
        <v>21</v>
      </c>
      <c r="F252" s="213">
        <v>0.05</v>
      </c>
      <c r="G252" s="214">
        <v>1897</v>
      </c>
      <c r="H252" s="214">
        <v>95</v>
      </c>
      <c r="I252" s="214"/>
      <c r="J252" s="215" t="str">
        <f>HYPERLINK("#"&amp;"Insumos"&amp;"!A"&amp;MATCH($B252,[1]Insumos!$A:$A,0),"Ins "&amp;$B252)</f>
        <v>Ins I1565</v>
      </c>
    </row>
    <row r="253" spans="1:12" x14ac:dyDescent="0.25">
      <c r="A253" s="209" t="s">
        <v>300</v>
      </c>
      <c r="B253" s="118" t="s">
        <v>400</v>
      </c>
      <c r="C253" s="211" t="s">
        <v>401</v>
      </c>
      <c r="D253" s="212" t="s">
        <v>319</v>
      </c>
      <c r="E253" s="212" t="s">
        <v>323</v>
      </c>
      <c r="F253" s="213">
        <v>3.3</v>
      </c>
      <c r="G253" s="214">
        <v>2236</v>
      </c>
      <c r="H253" s="214">
        <v>7379</v>
      </c>
      <c r="I253" s="214"/>
      <c r="J253" s="215" t="str">
        <f>HYPERLINK("#"&amp;"Insumos"&amp;"!A"&amp;MATCH($B253,[1]Insumos!$A:$A,0),"Ins "&amp;$B253)</f>
        <v>Ins I1145</v>
      </c>
    </row>
    <row r="254" spans="1:12" x14ac:dyDescent="0.25">
      <c r="A254" s="209" t="s">
        <v>300</v>
      </c>
      <c r="B254" s="118" t="s">
        <v>454</v>
      </c>
      <c r="C254" s="211" t="s">
        <v>455</v>
      </c>
      <c r="D254" s="212" t="s">
        <v>319</v>
      </c>
      <c r="E254" s="212" t="s">
        <v>21</v>
      </c>
      <c r="F254" s="213">
        <v>1</v>
      </c>
      <c r="G254" s="214">
        <v>1403</v>
      </c>
      <c r="H254" s="214">
        <v>1403</v>
      </c>
      <c r="I254" s="214"/>
      <c r="J254" s="215" t="str">
        <f>HYPERLINK("#"&amp;"Insumos"&amp;"!A"&amp;MATCH($B254,[1]Insumos!$A:$A,0),"Ins "&amp;$B254)</f>
        <v>Ins I2139</v>
      </c>
    </row>
    <row r="256" spans="1:12" ht="25.5" x14ac:dyDescent="0.25">
      <c r="A256" s="203" t="s">
        <v>302</v>
      </c>
      <c r="B256" s="204" t="s">
        <v>308</v>
      </c>
      <c r="C256" s="205" t="s">
        <v>303</v>
      </c>
      <c r="D256" s="206" t="s">
        <v>309</v>
      </c>
      <c r="E256" s="206" t="s">
        <v>21</v>
      </c>
      <c r="F256" s="207"/>
      <c r="G256" s="208"/>
      <c r="H256" s="208"/>
      <c r="I256" s="208">
        <v>60934</v>
      </c>
      <c r="J256" s="118"/>
      <c r="L256" s="257">
        <f>I256*1.3627</f>
        <v>83034.761800000007</v>
      </c>
    </row>
    <row r="257" spans="1:10" x14ac:dyDescent="0.25">
      <c r="A257" s="209" t="s">
        <v>302</v>
      </c>
      <c r="B257" s="210" t="s">
        <v>418</v>
      </c>
      <c r="C257" s="211" t="s">
        <v>419</v>
      </c>
      <c r="D257" s="212" t="s">
        <v>312</v>
      </c>
      <c r="E257" s="212" t="s">
        <v>313</v>
      </c>
      <c r="F257" s="213">
        <v>0.5</v>
      </c>
      <c r="G257" s="214">
        <v>53481</v>
      </c>
      <c r="H257" s="214">
        <v>26741</v>
      </c>
      <c r="I257" s="214"/>
      <c r="J257" s="215" t="str">
        <f>HYPERLINK("#"&amp;"Insumos"&amp;"!A"&amp;MATCH($B257,[1]Insumos!$A:$A,0),"Ins "&amp;$B257)</f>
        <v>Ins C6</v>
      </c>
    </row>
    <row r="258" spans="1:10" x14ac:dyDescent="0.25">
      <c r="A258" s="209" t="s">
        <v>456</v>
      </c>
      <c r="B258" s="210" t="s">
        <v>333</v>
      </c>
      <c r="C258" s="211" t="s">
        <v>334</v>
      </c>
      <c r="D258" s="212" t="s">
        <v>332</v>
      </c>
      <c r="E258" s="212" t="s">
        <v>335</v>
      </c>
      <c r="F258" s="213">
        <v>0.05</v>
      </c>
      <c r="G258" s="214">
        <v>187426</v>
      </c>
      <c r="H258" s="214">
        <v>9371</v>
      </c>
      <c r="I258" s="214"/>
      <c r="J258" s="215" t="str">
        <f>HYPERLINK("#"&amp;"Insumos"&amp;"!A"&amp;MATCH($B258,[1]Insumos!$A:$A,0),"Ins "&amp;$B258)</f>
        <v>Ins E12</v>
      </c>
    </row>
    <row r="259" spans="1:10" x14ac:dyDescent="0.25">
      <c r="A259" s="209" t="s">
        <v>302</v>
      </c>
      <c r="B259" s="118" t="s">
        <v>457</v>
      </c>
      <c r="C259" s="211" t="s">
        <v>458</v>
      </c>
      <c r="D259" s="212" t="s">
        <v>319</v>
      </c>
      <c r="E259" s="212" t="s">
        <v>172</v>
      </c>
      <c r="F259" s="213">
        <v>1</v>
      </c>
      <c r="G259" s="214">
        <v>17576</v>
      </c>
      <c r="H259" s="214">
        <v>17576</v>
      </c>
      <c r="I259" s="214"/>
      <c r="J259" s="215" t="str">
        <f>HYPERLINK("#"&amp;"Insumos"&amp;"!A"&amp;MATCH($B259,[1]Insumos!$A:$A,0),"Ins "&amp;$B259)</f>
        <v>Ins I2660</v>
      </c>
    </row>
    <row r="260" spans="1:10" x14ac:dyDescent="0.25">
      <c r="A260" s="209" t="s">
        <v>302</v>
      </c>
      <c r="B260" s="118" t="s">
        <v>314</v>
      </c>
      <c r="C260" s="211" t="s">
        <v>315</v>
      </c>
      <c r="D260" s="212" t="s">
        <v>316</v>
      </c>
      <c r="E260" s="212" t="s">
        <v>21</v>
      </c>
      <c r="F260" s="213">
        <v>2</v>
      </c>
      <c r="G260" s="214">
        <v>3623</v>
      </c>
      <c r="H260" s="214">
        <v>7246</v>
      </c>
      <c r="I260" s="214"/>
      <c r="J260" s="215" t="str">
        <f>HYPERLINK("#"&amp;"Insumos"&amp;"!A"&amp;MATCH($B260,[1]Insumos!$A:$A,0),"Ins "&amp;$B260)</f>
        <v>Ins H2</v>
      </c>
    </row>
    <row r="262" spans="1:10" ht="30" x14ac:dyDescent="0.25">
      <c r="A262" s="216" t="s">
        <v>304</v>
      </c>
      <c r="B262" s="217" t="s">
        <v>308</v>
      </c>
      <c r="C262" s="218" t="s">
        <v>305</v>
      </c>
      <c r="D262" s="219" t="s">
        <v>309</v>
      </c>
      <c r="E262" s="206" t="s">
        <v>21</v>
      </c>
      <c r="F262" s="220"/>
      <c r="G262" s="221"/>
      <c r="H262" s="222"/>
      <c r="I262" s="208">
        <v>250103</v>
      </c>
      <c r="J262" s="223"/>
    </row>
    <row r="263" spans="1:10" x14ac:dyDescent="0.25">
      <c r="A263" s="224" t="s">
        <v>304</v>
      </c>
      <c r="B263" s="224" t="s">
        <v>418</v>
      </c>
      <c r="C263" s="225" t="s">
        <v>419</v>
      </c>
      <c r="D263" s="226" t="s">
        <v>312</v>
      </c>
      <c r="E263" s="226" t="s">
        <v>313</v>
      </c>
      <c r="F263" s="227">
        <v>1.5</v>
      </c>
      <c r="G263" s="228">
        <v>53481</v>
      </c>
      <c r="H263" s="214">
        <v>80222</v>
      </c>
      <c r="I263" s="214"/>
      <c r="J263" s="215" t="str">
        <f>HYPERLINK("#"&amp;"Insumos"&amp;"!A"&amp;MATCH($B263,[1]Insumos!$A:$A,0),"Ins "&amp;$B263)</f>
        <v>Ins C6</v>
      </c>
    </row>
    <row r="264" spans="1:10" ht="25.5" x14ac:dyDescent="0.25">
      <c r="A264" s="224" t="s">
        <v>304</v>
      </c>
      <c r="B264" s="224" t="s">
        <v>459</v>
      </c>
      <c r="C264" s="225" t="s">
        <v>460</v>
      </c>
      <c r="D264" s="226" t="s">
        <v>332</v>
      </c>
      <c r="E264" s="226" t="s">
        <v>365</v>
      </c>
      <c r="F264" s="227">
        <v>0.3</v>
      </c>
      <c r="G264" s="228">
        <v>86508</v>
      </c>
      <c r="H264" s="214">
        <v>25952</v>
      </c>
      <c r="I264" s="214"/>
      <c r="J264" s="215" t="str">
        <f>HYPERLINK("#"&amp;"Insumos"&amp;"!A"&amp;MATCH($B264,[1]Insumos!$A:$A,0),"Ins "&amp;$B264)</f>
        <v>Ins I2962</v>
      </c>
    </row>
    <row r="265" spans="1:10" x14ac:dyDescent="0.25">
      <c r="A265" s="224" t="s">
        <v>304</v>
      </c>
      <c r="B265" s="224" t="s">
        <v>314</v>
      </c>
      <c r="C265" s="225" t="s">
        <v>315</v>
      </c>
      <c r="D265" s="226" t="s">
        <v>316</v>
      </c>
      <c r="E265" s="226" t="s">
        <v>21</v>
      </c>
      <c r="F265" s="227">
        <v>0.5</v>
      </c>
      <c r="G265" s="228">
        <v>3623</v>
      </c>
      <c r="H265" s="214">
        <v>1812</v>
      </c>
      <c r="I265" s="214"/>
      <c r="J265" s="215" t="str">
        <f>HYPERLINK("#"&amp;"Insumos"&amp;"!A"&amp;MATCH($B265,[1]Insumos!$A:$A,0),"Ins "&amp;$B265)</f>
        <v>Ins H2</v>
      </c>
    </row>
    <row r="266" spans="1:10" x14ac:dyDescent="0.25">
      <c r="A266" s="224" t="s">
        <v>304</v>
      </c>
      <c r="B266" s="224" t="s">
        <v>428</v>
      </c>
      <c r="C266" s="225" t="s">
        <v>429</v>
      </c>
      <c r="D266" s="226" t="s">
        <v>319</v>
      </c>
      <c r="E266" s="226" t="s">
        <v>21</v>
      </c>
      <c r="F266" s="227">
        <v>2</v>
      </c>
      <c r="G266" s="228">
        <v>2562</v>
      </c>
      <c r="H266" s="214">
        <v>5124</v>
      </c>
      <c r="I266" s="214"/>
      <c r="J266" s="215" t="str">
        <f>HYPERLINK("#"&amp;"Insumos"&amp;"!A"&amp;MATCH($B266,[1]Insumos!$A:$A,0),"Ins "&amp;$B266)</f>
        <v>Ins I1110</v>
      </c>
    </row>
    <row r="267" spans="1:10" x14ac:dyDescent="0.25">
      <c r="A267" s="224" t="s">
        <v>304</v>
      </c>
      <c r="B267" s="224" t="s">
        <v>336</v>
      </c>
      <c r="C267" s="225" t="s">
        <v>337</v>
      </c>
      <c r="D267" s="226" t="s">
        <v>319</v>
      </c>
      <c r="E267" s="226" t="s">
        <v>21</v>
      </c>
      <c r="F267" s="227">
        <v>1</v>
      </c>
      <c r="G267" s="228">
        <v>1897</v>
      </c>
      <c r="H267" s="214">
        <v>1897</v>
      </c>
      <c r="I267" s="214"/>
      <c r="J267" s="215" t="str">
        <f>HYPERLINK("#"&amp;"Insumos"&amp;"!A"&amp;MATCH($B267,[1]Insumos!$A:$A,0),"Ins "&amp;$B267)</f>
        <v>Ins I1565</v>
      </c>
    </row>
    <row r="268" spans="1:10" x14ac:dyDescent="0.25">
      <c r="A268" s="224" t="s">
        <v>304</v>
      </c>
      <c r="B268" s="224" t="s">
        <v>461</v>
      </c>
      <c r="C268" s="225" t="s">
        <v>462</v>
      </c>
      <c r="D268" s="226" t="s">
        <v>319</v>
      </c>
      <c r="E268" s="226" t="s">
        <v>21</v>
      </c>
      <c r="F268" s="227">
        <v>1</v>
      </c>
      <c r="G268" s="228">
        <v>135096</v>
      </c>
      <c r="H268" s="214">
        <v>135096</v>
      </c>
      <c r="I268" s="214"/>
      <c r="J268" s="215" t="str">
        <f>HYPERLINK("#"&amp;"Insumos"&amp;"!A"&amp;MATCH($B268,[1]Insumos!$A:$A,0),"Ins "&amp;$B268)</f>
        <v>Ins I2964</v>
      </c>
    </row>
    <row r="270" spans="1:10" x14ac:dyDescent="0.25">
      <c r="A270" s="203" t="s">
        <v>279</v>
      </c>
      <c r="B270" s="204" t="s">
        <v>308</v>
      </c>
      <c r="C270" s="205" t="s">
        <v>306</v>
      </c>
      <c r="D270" s="206" t="s">
        <v>309</v>
      </c>
      <c r="E270" s="206" t="s">
        <v>51</v>
      </c>
      <c r="F270" s="207"/>
      <c r="G270" s="208"/>
      <c r="H270" s="208"/>
      <c r="I270" s="208">
        <v>5138</v>
      </c>
      <c r="J270" s="118"/>
    </row>
    <row r="271" spans="1:10" x14ac:dyDescent="0.25">
      <c r="A271" s="209" t="s">
        <v>279</v>
      </c>
      <c r="B271" s="210" t="s">
        <v>463</v>
      </c>
      <c r="C271" s="211" t="s">
        <v>464</v>
      </c>
      <c r="D271" s="212" t="s">
        <v>319</v>
      </c>
      <c r="E271" s="212" t="s">
        <v>372</v>
      </c>
      <c r="F271" s="213">
        <v>0.1</v>
      </c>
      <c r="G271" s="214">
        <v>25896</v>
      </c>
      <c r="H271" s="214">
        <v>2590</v>
      </c>
      <c r="I271" s="214"/>
      <c r="J271" s="215" t="str">
        <f>HYPERLINK("#"&amp;"Insumos"&amp;"!A"&amp;MATCH($B271,[1]Insumos!$A:$A,0),"Ins "&amp;$B271)</f>
        <v>Ins I1004</v>
      </c>
    </row>
    <row r="272" spans="1:10" x14ac:dyDescent="0.25">
      <c r="A272" s="209" t="s">
        <v>279</v>
      </c>
      <c r="B272" s="210" t="s">
        <v>465</v>
      </c>
      <c r="C272" s="211" t="s">
        <v>466</v>
      </c>
      <c r="D272" s="212" t="s">
        <v>319</v>
      </c>
      <c r="E272" s="212" t="s">
        <v>329</v>
      </c>
      <c r="F272" s="213">
        <v>3.47E-3</v>
      </c>
      <c r="G272" s="214">
        <v>734369</v>
      </c>
      <c r="H272" s="214">
        <v>2548</v>
      </c>
      <c r="I272" s="214"/>
      <c r="J272" s="215" t="str">
        <f>HYPERLINK("#"&amp;"Insumos"&amp;"!A"&amp;MATCH($B272,[1]Insumos!$A:$A,0),"Ins "&amp;$B272)</f>
        <v>Ins I2302</v>
      </c>
    </row>
    <row r="274" spans="1:10" ht="38.25" x14ac:dyDescent="0.25">
      <c r="A274" s="203" t="s">
        <v>140</v>
      </c>
      <c r="B274" s="204" t="s">
        <v>308</v>
      </c>
      <c r="C274" s="205" t="s">
        <v>56</v>
      </c>
      <c r="D274" s="206" t="s">
        <v>309</v>
      </c>
      <c r="E274" s="206" t="s">
        <v>51</v>
      </c>
      <c r="F274" s="207"/>
      <c r="G274" s="208"/>
      <c r="H274" s="208"/>
      <c r="I274" s="208">
        <v>35061</v>
      </c>
      <c r="J274" s="118"/>
    </row>
    <row r="275" spans="1:10" x14ac:dyDescent="0.25">
      <c r="A275" s="209" t="s">
        <v>140</v>
      </c>
      <c r="B275" s="210" t="s">
        <v>310</v>
      </c>
      <c r="C275" s="211" t="s">
        <v>311</v>
      </c>
      <c r="D275" s="212" t="s">
        <v>312</v>
      </c>
      <c r="E275" s="212" t="s">
        <v>313</v>
      </c>
      <c r="F275" s="213">
        <v>0.5</v>
      </c>
      <c r="G275" s="214">
        <v>37863</v>
      </c>
      <c r="H275" s="214">
        <v>18932</v>
      </c>
      <c r="I275" s="214"/>
      <c r="J275" s="215" t="str">
        <f>HYPERLINK("#"&amp;"Insumos"&amp;"!A"&amp;MATCH($B275,[1]Insumos!$A:$A,0),"Ins "&amp;$B275)</f>
        <v>Ins C1</v>
      </c>
    </row>
    <row r="276" spans="1:10" x14ac:dyDescent="0.25">
      <c r="A276" s="209" t="s">
        <v>140</v>
      </c>
      <c r="B276" s="210" t="s">
        <v>333</v>
      </c>
      <c r="C276" s="211" t="s">
        <v>334</v>
      </c>
      <c r="D276" s="212" t="s">
        <v>332</v>
      </c>
      <c r="E276" s="212" t="s">
        <v>335</v>
      </c>
      <c r="F276" s="213">
        <v>1E-3</v>
      </c>
      <c r="G276" s="214">
        <v>187426</v>
      </c>
      <c r="H276" s="214">
        <v>187</v>
      </c>
      <c r="I276" s="214"/>
      <c r="J276" s="215" t="str">
        <f>HYPERLINK("#"&amp;"Insumos"&amp;"!A"&amp;MATCH($B276,[1]Insumos!$A:$A,0),"Ins "&amp;$B276)</f>
        <v>Ins E12</v>
      </c>
    </row>
    <row r="277" spans="1:10" x14ac:dyDescent="0.25">
      <c r="A277" s="209" t="s">
        <v>140</v>
      </c>
      <c r="B277" s="210" t="s">
        <v>314</v>
      </c>
      <c r="C277" s="211" t="s">
        <v>315</v>
      </c>
      <c r="D277" s="212" t="s">
        <v>316</v>
      </c>
      <c r="E277" s="212" t="s">
        <v>21</v>
      </c>
      <c r="F277" s="213">
        <v>0.01</v>
      </c>
      <c r="G277" s="214">
        <v>3623</v>
      </c>
      <c r="H277" s="214">
        <v>36</v>
      </c>
      <c r="I277" s="214"/>
      <c r="J277" s="215" t="str">
        <f>HYPERLINK("#"&amp;"Insumos"&amp;"!A"&amp;MATCH($B277,[1]Insumos!$A:$A,0),"Ins "&amp;$B277)</f>
        <v>Ins H2</v>
      </c>
    </row>
    <row r="278" spans="1:10" x14ac:dyDescent="0.25">
      <c r="A278" s="209" t="s">
        <v>140</v>
      </c>
      <c r="B278" s="210" t="s">
        <v>336</v>
      </c>
      <c r="C278" s="211" t="s">
        <v>337</v>
      </c>
      <c r="D278" s="212" t="s">
        <v>319</v>
      </c>
      <c r="E278" s="212" t="s">
        <v>21</v>
      </c>
      <c r="F278" s="213">
        <v>0.1</v>
      </c>
      <c r="G278" s="214">
        <v>1897</v>
      </c>
      <c r="H278" s="214">
        <v>190</v>
      </c>
      <c r="I278" s="214"/>
      <c r="J278" s="215" t="str">
        <f>HYPERLINK("#"&amp;"Insumos"&amp;"!A"&amp;MATCH($B278,[1]Insumos!$A:$A,0),"Ins "&amp;$B278)</f>
        <v>Ins I1565</v>
      </c>
    </row>
    <row r="279" spans="1:10" x14ac:dyDescent="0.25">
      <c r="A279" s="209" t="s">
        <v>140</v>
      </c>
      <c r="B279" s="118" t="s">
        <v>467</v>
      </c>
      <c r="C279" s="211" t="s">
        <v>468</v>
      </c>
      <c r="D279" s="212" t="s">
        <v>319</v>
      </c>
      <c r="E279" s="212" t="s">
        <v>469</v>
      </c>
      <c r="F279" s="213">
        <v>0.08</v>
      </c>
      <c r="G279" s="214">
        <v>196456</v>
      </c>
      <c r="H279" s="214">
        <v>15716</v>
      </c>
      <c r="I279" s="214"/>
      <c r="J279" s="215" t="str">
        <f>HYPERLINK("#"&amp;"Insumos"&amp;"!A"&amp;MATCH($B279,[1]Insumos!$A:$A,0),"Ins "&amp;$B279)</f>
        <v>Ins I2682</v>
      </c>
    </row>
    <row r="281" spans="1:10" ht="38.25" x14ac:dyDescent="0.25">
      <c r="A281" s="203" t="s">
        <v>59</v>
      </c>
      <c r="B281" s="204" t="s">
        <v>308</v>
      </c>
      <c r="C281" s="205" t="s">
        <v>60</v>
      </c>
      <c r="D281" s="206" t="s">
        <v>309</v>
      </c>
      <c r="E281" s="206" t="s">
        <v>18</v>
      </c>
      <c r="F281" s="207"/>
      <c r="G281" s="208"/>
      <c r="H281" s="208"/>
      <c r="I281" s="208">
        <v>29590</v>
      </c>
      <c r="J281" s="118"/>
    </row>
    <row r="282" spans="1:10" x14ac:dyDescent="0.25">
      <c r="A282" s="209" t="s">
        <v>59</v>
      </c>
      <c r="B282" s="210" t="s">
        <v>470</v>
      </c>
      <c r="C282" s="211" t="s">
        <v>471</v>
      </c>
      <c r="D282" s="212" t="s">
        <v>312</v>
      </c>
      <c r="E282" s="212" t="s">
        <v>313</v>
      </c>
      <c r="F282" s="213">
        <v>0.16</v>
      </c>
      <c r="G282" s="214">
        <v>57752</v>
      </c>
      <c r="H282" s="214">
        <v>9240</v>
      </c>
      <c r="I282" s="214"/>
      <c r="J282" s="215" t="str">
        <f>HYPERLINK("#"&amp;"Insumos"&amp;"!A"&amp;MATCH($B282,[1]Insumos!$A:$A,0),"Ins "&amp;$B282)</f>
        <v>Ins C11</v>
      </c>
    </row>
    <row r="283" spans="1:10" x14ac:dyDescent="0.25">
      <c r="A283" s="209" t="s">
        <v>59</v>
      </c>
      <c r="B283" s="210" t="s">
        <v>333</v>
      </c>
      <c r="C283" s="211" t="s">
        <v>334</v>
      </c>
      <c r="D283" s="212" t="s">
        <v>332</v>
      </c>
      <c r="E283" s="212" t="s">
        <v>335</v>
      </c>
      <c r="F283" s="213">
        <v>1.6999999999999999E-3</v>
      </c>
      <c r="G283" s="214">
        <v>187426</v>
      </c>
      <c r="H283" s="214">
        <v>319</v>
      </c>
      <c r="I283" s="214"/>
      <c r="J283" s="215" t="str">
        <f>HYPERLINK("#"&amp;"Insumos"&amp;"!A"&amp;MATCH($B283,[1]Insumos!$A:$A,0),"Ins "&amp;$B283)</f>
        <v>Ins E12</v>
      </c>
    </row>
    <row r="284" spans="1:10" x14ac:dyDescent="0.25">
      <c r="A284" s="209" t="s">
        <v>59</v>
      </c>
      <c r="B284" s="210" t="s">
        <v>314</v>
      </c>
      <c r="C284" s="211" t="s">
        <v>315</v>
      </c>
      <c r="D284" s="212" t="s">
        <v>316</v>
      </c>
      <c r="E284" s="212" t="s">
        <v>21</v>
      </c>
      <c r="F284" s="213">
        <v>0.08</v>
      </c>
      <c r="G284" s="214">
        <v>3623</v>
      </c>
      <c r="H284" s="214">
        <v>290</v>
      </c>
      <c r="I284" s="214"/>
      <c r="J284" s="215" t="str">
        <f>HYPERLINK("#"&amp;"Insumos"&amp;"!A"&amp;MATCH($B284,[1]Insumos!$A:$A,0),"Ins "&amp;$B284)</f>
        <v>Ins H2</v>
      </c>
    </row>
    <row r="285" spans="1:10" x14ac:dyDescent="0.25">
      <c r="A285" s="209" t="s">
        <v>59</v>
      </c>
      <c r="B285" s="118" t="s">
        <v>472</v>
      </c>
      <c r="C285" s="211" t="s">
        <v>473</v>
      </c>
      <c r="D285" s="212" t="s">
        <v>319</v>
      </c>
      <c r="E285" s="212" t="s">
        <v>21</v>
      </c>
      <c r="F285" s="213">
        <v>8.0000000000000002E-3</v>
      </c>
      <c r="G285" s="214">
        <v>35039</v>
      </c>
      <c r="H285" s="214">
        <v>280</v>
      </c>
      <c r="I285" s="214"/>
      <c r="J285" s="215" t="str">
        <f>HYPERLINK("#"&amp;"Insumos"&amp;"!A"&amp;MATCH($B285,[1]Insumos!$A:$A,0),"Ins "&amp;$B285)</f>
        <v>Ins I985</v>
      </c>
    </row>
    <row r="286" spans="1:10" x14ac:dyDescent="0.25">
      <c r="A286" s="209" t="s">
        <v>59</v>
      </c>
      <c r="B286" s="210" t="s">
        <v>474</v>
      </c>
      <c r="C286" s="211" t="s">
        <v>475</v>
      </c>
      <c r="D286" s="212" t="s">
        <v>319</v>
      </c>
      <c r="E286" s="212" t="s">
        <v>372</v>
      </c>
      <c r="F286" s="213">
        <v>1.4999999999999999E-2</v>
      </c>
      <c r="G286" s="214">
        <v>126880</v>
      </c>
      <c r="H286" s="214">
        <v>1903</v>
      </c>
      <c r="I286" s="214"/>
      <c r="J286" s="215" t="str">
        <f>HYPERLINK("#"&amp;"Insumos"&amp;"!A"&amp;MATCH($B286,[1]Insumos!$A:$A,0),"Ins "&amp;$B286)</f>
        <v>Ins I1002</v>
      </c>
    </row>
    <row r="287" spans="1:10" x14ac:dyDescent="0.25">
      <c r="A287" s="209" t="s">
        <v>59</v>
      </c>
      <c r="B287" s="210" t="s">
        <v>336</v>
      </c>
      <c r="C287" s="211" t="s">
        <v>337</v>
      </c>
      <c r="D287" s="212" t="s">
        <v>319</v>
      </c>
      <c r="E287" s="212" t="s">
        <v>21</v>
      </c>
      <c r="F287" s="213">
        <v>0.372</v>
      </c>
      <c r="G287" s="214">
        <v>1897</v>
      </c>
      <c r="H287" s="214">
        <v>706</v>
      </c>
      <c r="I287" s="214"/>
      <c r="J287" s="215" t="str">
        <f>HYPERLINK("#"&amp;"Insumos"&amp;"!A"&amp;MATCH($B287,[1]Insumos!$A:$A,0),"Ins "&amp;$B287)</f>
        <v>Ins I1565</v>
      </c>
    </row>
    <row r="288" spans="1:10" x14ac:dyDescent="0.25">
      <c r="A288" s="209" t="s">
        <v>59</v>
      </c>
      <c r="B288" s="118" t="s">
        <v>476</v>
      </c>
      <c r="C288" s="211" t="s">
        <v>477</v>
      </c>
      <c r="D288" s="212" t="s">
        <v>319</v>
      </c>
      <c r="E288" s="212" t="s">
        <v>172</v>
      </c>
      <c r="F288" s="213">
        <v>0.10416666666666667</v>
      </c>
      <c r="G288" s="214">
        <v>121482</v>
      </c>
      <c r="H288" s="214">
        <v>12654</v>
      </c>
      <c r="I288" s="214"/>
      <c r="J288" s="215" t="str">
        <f>HYPERLINK("#"&amp;"Insumos"&amp;"!A"&amp;MATCH($B288,[1]Insumos!$A:$A,0),"Ins "&amp;$B288)</f>
        <v>Ins I3131</v>
      </c>
    </row>
    <row r="289" spans="1:10" x14ac:dyDescent="0.25">
      <c r="A289" s="209" t="s">
        <v>59</v>
      </c>
      <c r="B289" s="210" t="s">
        <v>478</v>
      </c>
      <c r="C289" s="211" t="s">
        <v>479</v>
      </c>
      <c r="D289" s="212" t="s">
        <v>319</v>
      </c>
      <c r="E289" s="212" t="s">
        <v>21</v>
      </c>
      <c r="F289" s="213">
        <v>3</v>
      </c>
      <c r="G289" s="214">
        <v>413</v>
      </c>
      <c r="H289" s="214">
        <v>1239</v>
      </c>
      <c r="I289" s="214"/>
      <c r="J289" s="215" t="str">
        <f>HYPERLINK("#"&amp;"Insumos"&amp;"!A"&amp;MATCH($B289,[1]Insumos!$A:$A,0),"Ins "&amp;$B289)</f>
        <v>Ins I405</v>
      </c>
    </row>
    <row r="290" spans="1:10" x14ac:dyDescent="0.25">
      <c r="A290" s="209" t="s">
        <v>59</v>
      </c>
      <c r="B290" s="118" t="s">
        <v>480</v>
      </c>
      <c r="C290" s="211" t="s">
        <v>481</v>
      </c>
      <c r="D290" s="212" t="s">
        <v>319</v>
      </c>
      <c r="E290" s="212" t="s">
        <v>482</v>
      </c>
      <c r="F290" s="213">
        <v>0.05</v>
      </c>
      <c r="G290" s="214">
        <v>59176</v>
      </c>
      <c r="H290" s="214">
        <v>2959</v>
      </c>
      <c r="I290" s="214"/>
      <c r="J290" s="215" t="str">
        <f>HYPERLINK("#"&amp;"Insumos"&amp;"!A"&amp;MATCH($B290,[1]Insumos!$A:$A,0),"Ins "&amp;$B290)</f>
        <v>Ins I2437</v>
      </c>
    </row>
    <row r="292" spans="1:10" ht="38.25" x14ac:dyDescent="0.25">
      <c r="A292" s="203" t="s">
        <v>143</v>
      </c>
      <c r="B292" s="204" t="s">
        <v>308</v>
      </c>
      <c r="C292" s="205" t="s">
        <v>144</v>
      </c>
      <c r="D292" s="206" t="s">
        <v>309</v>
      </c>
      <c r="E292" s="206" t="s">
        <v>18</v>
      </c>
      <c r="F292" s="207"/>
      <c r="G292" s="208"/>
      <c r="H292" s="208"/>
      <c r="I292" s="208">
        <v>110412</v>
      </c>
      <c r="J292" s="118"/>
    </row>
    <row r="293" spans="1:10" x14ac:dyDescent="0.25">
      <c r="A293" s="209" t="s">
        <v>143</v>
      </c>
      <c r="B293" s="210" t="s">
        <v>470</v>
      </c>
      <c r="C293" s="211" t="s">
        <v>471</v>
      </c>
      <c r="D293" s="212" t="s">
        <v>312</v>
      </c>
      <c r="E293" s="212" t="s">
        <v>313</v>
      </c>
      <c r="F293" s="213">
        <v>0.32</v>
      </c>
      <c r="G293" s="214">
        <v>57752</v>
      </c>
      <c r="H293" s="214">
        <v>18481</v>
      </c>
      <c r="I293" s="214"/>
      <c r="J293" s="215" t="str">
        <f>HYPERLINK("#"&amp;"Insumos"&amp;"!A"&amp;MATCH($B293,[1]Insumos!$A:$A,0),"Ins "&amp;$B293)</f>
        <v>Ins C11</v>
      </c>
    </row>
    <row r="294" spans="1:10" x14ac:dyDescent="0.25">
      <c r="A294" s="209" t="s">
        <v>143</v>
      </c>
      <c r="B294" s="118" t="s">
        <v>483</v>
      </c>
      <c r="C294" s="211" t="s">
        <v>484</v>
      </c>
      <c r="D294" s="212" t="s">
        <v>312</v>
      </c>
      <c r="E294" s="212" t="s">
        <v>313</v>
      </c>
      <c r="F294" s="213">
        <v>0.68</v>
      </c>
      <c r="G294" s="214">
        <v>45915</v>
      </c>
      <c r="H294" s="214">
        <v>31222</v>
      </c>
      <c r="I294" s="214"/>
      <c r="J294" s="215" t="str">
        <f>HYPERLINK("#"&amp;"Insumos"&amp;"!A"&amp;MATCH($B294,[1]Insumos!$A:$A,0),"Ins "&amp;$B294)</f>
        <v>Ins C45</v>
      </c>
    </row>
    <row r="295" spans="1:10" x14ac:dyDescent="0.25">
      <c r="A295" s="209" t="s">
        <v>143</v>
      </c>
      <c r="B295" s="210" t="s">
        <v>333</v>
      </c>
      <c r="C295" s="211" t="s">
        <v>334</v>
      </c>
      <c r="D295" s="212" t="s">
        <v>332</v>
      </c>
      <c r="E295" s="212" t="s">
        <v>335</v>
      </c>
      <c r="F295" s="213">
        <v>4.5999999999999999E-3</v>
      </c>
      <c r="G295" s="214">
        <v>187426</v>
      </c>
      <c r="H295" s="214">
        <v>862</v>
      </c>
      <c r="I295" s="214"/>
      <c r="J295" s="215" t="str">
        <f>HYPERLINK("#"&amp;"Insumos"&amp;"!A"&amp;MATCH($B295,[1]Insumos!$A:$A,0),"Ins "&amp;$B295)</f>
        <v>Ins E12</v>
      </c>
    </row>
    <row r="296" spans="1:10" x14ac:dyDescent="0.25">
      <c r="A296" s="209" t="s">
        <v>143</v>
      </c>
      <c r="B296" s="210" t="s">
        <v>424</v>
      </c>
      <c r="C296" s="211" t="s">
        <v>425</v>
      </c>
      <c r="D296" s="212" t="s">
        <v>332</v>
      </c>
      <c r="E296" s="212" t="s">
        <v>335</v>
      </c>
      <c r="F296" s="213">
        <v>1.2999999999999999E-2</v>
      </c>
      <c r="G296" s="214">
        <v>54356</v>
      </c>
      <c r="H296" s="214">
        <v>707</v>
      </c>
      <c r="I296" s="214"/>
      <c r="J296" s="215" t="str">
        <f>HYPERLINK("#"&amp;"Insumos"&amp;"!A"&amp;MATCH($B296,[1]Insumos!$A:$A,0),"Ins "&amp;$B296)</f>
        <v>Ins E82</v>
      </c>
    </row>
    <row r="297" spans="1:10" x14ac:dyDescent="0.25">
      <c r="A297" s="209" t="s">
        <v>143</v>
      </c>
      <c r="B297" s="210" t="s">
        <v>314</v>
      </c>
      <c r="C297" s="211" t="s">
        <v>315</v>
      </c>
      <c r="D297" s="212" t="s">
        <v>316</v>
      </c>
      <c r="E297" s="212" t="s">
        <v>21</v>
      </c>
      <c r="F297" s="213">
        <v>0.18</v>
      </c>
      <c r="G297" s="214">
        <v>3623</v>
      </c>
      <c r="H297" s="214">
        <v>652</v>
      </c>
      <c r="I297" s="214"/>
      <c r="J297" s="215" t="str">
        <f>HYPERLINK("#"&amp;"Insumos"&amp;"!A"&amp;MATCH($B297,[1]Insumos!$A:$A,0),"Ins "&amp;$B297)</f>
        <v>Ins H2</v>
      </c>
    </row>
    <row r="298" spans="1:10" x14ac:dyDescent="0.25">
      <c r="A298" s="209" t="s">
        <v>143</v>
      </c>
      <c r="B298" s="210" t="s">
        <v>474</v>
      </c>
      <c r="C298" s="211" t="s">
        <v>475</v>
      </c>
      <c r="D298" s="212" t="s">
        <v>319</v>
      </c>
      <c r="E298" s="212" t="s">
        <v>372</v>
      </c>
      <c r="F298" s="213">
        <v>5.1249999999999997E-2</v>
      </c>
      <c r="G298" s="214">
        <v>126880</v>
      </c>
      <c r="H298" s="214">
        <v>6503</v>
      </c>
      <c r="I298" s="214"/>
      <c r="J298" s="215" t="str">
        <f>HYPERLINK("#"&amp;"Insumos"&amp;"!A"&amp;MATCH($B298,[1]Insumos!$A:$A,0),"Ins "&amp;$B298)</f>
        <v>Ins I1002</v>
      </c>
    </row>
    <row r="299" spans="1:10" x14ac:dyDescent="0.25">
      <c r="A299" s="209" t="s">
        <v>143</v>
      </c>
      <c r="B299" s="210" t="s">
        <v>485</v>
      </c>
      <c r="C299" s="211" t="s">
        <v>486</v>
      </c>
      <c r="D299" s="212" t="s">
        <v>319</v>
      </c>
      <c r="E299" s="212" t="s">
        <v>21</v>
      </c>
      <c r="F299" s="213">
        <v>8.2000000000000003E-2</v>
      </c>
      <c r="G299" s="214">
        <v>46696</v>
      </c>
      <c r="H299" s="214">
        <v>3829</v>
      </c>
      <c r="I299" s="214"/>
      <c r="J299" s="215" t="str">
        <f>HYPERLINK("#"&amp;"Insumos"&amp;"!A"&amp;MATCH($B299,[1]Insumos!$A:$A,0),"Ins "&amp;$B299)</f>
        <v>Ins I1022</v>
      </c>
    </row>
    <row r="300" spans="1:10" x14ac:dyDescent="0.25">
      <c r="A300" s="209" t="s">
        <v>143</v>
      </c>
      <c r="B300" s="210" t="s">
        <v>487</v>
      </c>
      <c r="C300" s="211" t="s">
        <v>488</v>
      </c>
      <c r="D300" s="212" t="s">
        <v>319</v>
      </c>
      <c r="E300" s="212" t="s">
        <v>21</v>
      </c>
      <c r="F300" s="213">
        <v>8.2000000000000003E-2</v>
      </c>
      <c r="G300" s="214">
        <v>37336</v>
      </c>
      <c r="H300" s="214">
        <v>3062</v>
      </c>
      <c r="I300" s="214"/>
      <c r="J300" s="215" t="str">
        <f>HYPERLINK("#"&amp;"Insumos"&amp;"!A"&amp;MATCH($B300,[1]Insumos!$A:$A,0),"Ins "&amp;$B300)</f>
        <v>Ins I1023</v>
      </c>
    </row>
    <row r="301" spans="1:10" x14ac:dyDescent="0.25">
      <c r="A301" s="209" t="s">
        <v>143</v>
      </c>
      <c r="B301" s="210" t="s">
        <v>336</v>
      </c>
      <c r="C301" s="211" t="s">
        <v>337</v>
      </c>
      <c r="D301" s="212" t="s">
        <v>319</v>
      </c>
      <c r="E301" s="212" t="s">
        <v>21</v>
      </c>
      <c r="F301" s="213">
        <v>0.2</v>
      </c>
      <c r="G301" s="214">
        <v>1897</v>
      </c>
      <c r="H301" s="214">
        <v>379</v>
      </c>
      <c r="I301" s="214"/>
      <c r="J301" s="215" t="str">
        <f>HYPERLINK("#"&amp;"Insumos"&amp;"!A"&amp;MATCH($B301,[1]Insumos!$A:$A,0),"Ins "&amp;$B301)</f>
        <v>Ins I1565</v>
      </c>
    </row>
    <row r="302" spans="1:10" x14ac:dyDescent="0.25">
      <c r="A302" s="209" t="s">
        <v>143</v>
      </c>
      <c r="B302" s="118" t="s">
        <v>622</v>
      </c>
      <c r="C302" s="211" t="s">
        <v>623</v>
      </c>
      <c r="D302" s="212" t="s">
        <v>319</v>
      </c>
      <c r="E302" s="212" t="s">
        <v>172</v>
      </c>
      <c r="F302" s="213">
        <v>0.5</v>
      </c>
      <c r="G302" s="214">
        <v>81608</v>
      </c>
      <c r="H302" s="214">
        <v>40804</v>
      </c>
      <c r="I302" s="214"/>
      <c r="J302" s="215" t="str">
        <f>HYPERLINK("#"&amp;"Insumos"&amp;"!A"&amp;MATCH($B302,[1]Insumos!$A:$A,0),"Ins "&amp;$B302)</f>
        <v>Ins I3132</v>
      </c>
    </row>
    <row r="303" spans="1:10" x14ac:dyDescent="0.25">
      <c r="A303" s="209" t="s">
        <v>143</v>
      </c>
      <c r="B303" s="210" t="s">
        <v>489</v>
      </c>
      <c r="C303" s="211" t="s">
        <v>490</v>
      </c>
      <c r="D303" s="212" t="s">
        <v>319</v>
      </c>
      <c r="E303" s="212" t="s">
        <v>21</v>
      </c>
      <c r="F303" s="213">
        <v>0.5</v>
      </c>
      <c r="G303" s="214">
        <v>5121</v>
      </c>
      <c r="H303" s="214">
        <v>2561</v>
      </c>
      <c r="I303" s="214"/>
      <c r="J303" s="215" t="str">
        <f>HYPERLINK("#"&amp;"Insumos"&amp;"!A"&amp;MATCH($B303,[1]Insumos!$A:$A,0),"Ins "&amp;$B303)</f>
        <v>Ins I207</v>
      </c>
    </row>
    <row r="304" spans="1:10" x14ac:dyDescent="0.25">
      <c r="A304" s="209" t="s">
        <v>143</v>
      </c>
      <c r="B304" s="210" t="s">
        <v>491</v>
      </c>
      <c r="C304" s="211" t="s">
        <v>492</v>
      </c>
      <c r="D304" s="212" t="s">
        <v>319</v>
      </c>
      <c r="E304" s="212" t="s">
        <v>21</v>
      </c>
      <c r="F304" s="213">
        <v>0.03</v>
      </c>
      <c r="G304" s="214">
        <v>37291</v>
      </c>
      <c r="H304" s="214">
        <v>1119</v>
      </c>
      <c r="I304" s="214"/>
      <c r="J304" s="215" t="str">
        <f>HYPERLINK("#"&amp;"Insumos"&amp;"!A"&amp;MATCH($B304,[1]Insumos!$A:$A,0),"Ins "&amp;$B304)</f>
        <v>Ins I434</v>
      </c>
    </row>
    <row r="305" spans="1:10" x14ac:dyDescent="0.25">
      <c r="A305" s="209" t="s">
        <v>143</v>
      </c>
      <c r="B305" s="118" t="s">
        <v>493</v>
      </c>
      <c r="C305" s="211" t="s">
        <v>494</v>
      </c>
      <c r="D305" s="212" t="s">
        <v>319</v>
      </c>
      <c r="E305" s="212" t="s">
        <v>21</v>
      </c>
      <c r="F305" s="213">
        <v>5.0000000000000001E-3</v>
      </c>
      <c r="G305" s="214">
        <v>46112</v>
      </c>
      <c r="H305" s="214">
        <v>231</v>
      </c>
      <c r="I305" s="214"/>
      <c r="J305" s="215" t="str">
        <f>HYPERLINK("#"&amp;"Insumos"&amp;"!A"&amp;MATCH($B305,[1]Insumos!$A:$A,0),"Ins "&amp;$B305)</f>
        <v>Ins I431</v>
      </c>
    </row>
    <row r="307" spans="1:10" ht="38.25" x14ac:dyDescent="0.25">
      <c r="A307" s="203" t="s">
        <v>61</v>
      </c>
      <c r="B307" s="204" t="s">
        <v>308</v>
      </c>
      <c r="C307" s="205" t="s">
        <v>62</v>
      </c>
      <c r="D307" s="206" t="s">
        <v>309</v>
      </c>
      <c r="E307" s="206" t="s">
        <v>51</v>
      </c>
      <c r="F307" s="207"/>
      <c r="G307" s="208"/>
      <c r="H307" s="208"/>
      <c r="I307" s="208">
        <v>80014</v>
      </c>
      <c r="J307" s="118"/>
    </row>
    <row r="308" spans="1:10" x14ac:dyDescent="0.25">
      <c r="A308" s="209" t="s">
        <v>61</v>
      </c>
      <c r="B308" s="210" t="s">
        <v>495</v>
      </c>
      <c r="C308" s="211" t="s">
        <v>496</v>
      </c>
      <c r="D308" s="212" t="s">
        <v>312</v>
      </c>
      <c r="E308" s="212" t="s">
        <v>313</v>
      </c>
      <c r="F308" s="213">
        <v>0.4</v>
      </c>
      <c r="G308" s="214">
        <v>52425</v>
      </c>
      <c r="H308" s="214">
        <v>20970</v>
      </c>
      <c r="I308" s="214"/>
      <c r="J308" s="215" t="str">
        <f>HYPERLINK("#"&amp;"Insumos"&amp;"!A"&amp;MATCH($B308,[1]Insumos!$A:$A,0),"Ins "&amp;$B308)</f>
        <v>Ins C8</v>
      </c>
    </row>
    <row r="309" spans="1:10" ht="30" x14ac:dyDescent="0.25">
      <c r="A309" s="209" t="s">
        <v>61</v>
      </c>
      <c r="B309" s="210" t="s">
        <v>363</v>
      </c>
      <c r="C309" s="211" t="s">
        <v>364</v>
      </c>
      <c r="D309" s="212" t="s">
        <v>332</v>
      </c>
      <c r="E309" s="212" t="s">
        <v>365</v>
      </c>
      <c r="F309" s="213">
        <v>0.1</v>
      </c>
      <c r="G309" s="214">
        <v>17302</v>
      </c>
      <c r="H309" s="214">
        <v>1730</v>
      </c>
      <c r="I309" s="214"/>
      <c r="J309" s="215" t="str">
        <f>HYPERLINK("#"&amp;"Insumos"&amp;"!A"&amp;MATCH($B309,[1]Insumos!$A:$A,0),"Ins "&amp;$B309)</f>
        <v>Ins E1</v>
      </c>
    </row>
    <row r="310" spans="1:10" x14ac:dyDescent="0.25">
      <c r="A310" s="209" t="s">
        <v>61</v>
      </c>
      <c r="B310" s="210" t="s">
        <v>333</v>
      </c>
      <c r="C310" s="211" t="s">
        <v>334</v>
      </c>
      <c r="D310" s="212" t="s">
        <v>332</v>
      </c>
      <c r="E310" s="212" t="s">
        <v>335</v>
      </c>
      <c r="F310" s="213">
        <v>0.05</v>
      </c>
      <c r="G310" s="214">
        <v>187426</v>
      </c>
      <c r="H310" s="214">
        <v>9371</v>
      </c>
      <c r="I310" s="214"/>
      <c r="J310" s="215" t="str">
        <f>HYPERLINK("#"&amp;"Insumos"&amp;"!A"&amp;MATCH($B310,[1]Insumos!$A:$A,0),"Ins "&amp;$B310)</f>
        <v>Ins E12</v>
      </c>
    </row>
    <row r="311" spans="1:10" x14ac:dyDescent="0.25">
      <c r="A311" s="209" t="s">
        <v>61</v>
      </c>
      <c r="B311" s="210" t="s">
        <v>497</v>
      </c>
      <c r="C311" s="211" t="s">
        <v>498</v>
      </c>
      <c r="D311" s="212" t="s">
        <v>332</v>
      </c>
      <c r="E311" s="212" t="s">
        <v>335</v>
      </c>
      <c r="F311" s="213">
        <v>2.5000000000000001E-2</v>
      </c>
      <c r="G311" s="214">
        <v>86632</v>
      </c>
      <c r="H311" s="214">
        <v>2166</v>
      </c>
      <c r="I311" s="214"/>
      <c r="J311" s="215" t="str">
        <f>HYPERLINK("#"&amp;"Insumos"&amp;"!A"&amp;MATCH($B311,[1]Insumos!$A:$A,0),"Ins "&amp;$B311)</f>
        <v>Ins E19</v>
      </c>
    </row>
    <row r="312" spans="1:10" x14ac:dyDescent="0.25">
      <c r="A312" s="209" t="s">
        <v>61</v>
      </c>
      <c r="B312" s="210" t="s">
        <v>314</v>
      </c>
      <c r="C312" s="211" t="s">
        <v>315</v>
      </c>
      <c r="D312" s="212" t="s">
        <v>316</v>
      </c>
      <c r="E312" s="212" t="s">
        <v>21</v>
      </c>
      <c r="F312" s="213">
        <v>0.3</v>
      </c>
      <c r="G312" s="214">
        <v>3623</v>
      </c>
      <c r="H312" s="214">
        <v>1087</v>
      </c>
      <c r="I312" s="214"/>
      <c r="J312" s="215" t="str">
        <f>HYPERLINK("#"&amp;"Insumos"&amp;"!A"&amp;MATCH($B312,[1]Insumos!$A:$A,0),"Ins "&amp;$B312)</f>
        <v>Ins H2</v>
      </c>
    </row>
    <row r="313" spans="1:10" x14ac:dyDescent="0.25">
      <c r="A313" s="209" t="s">
        <v>61</v>
      </c>
      <c r="B313" s="210" t="s">
        <v>336</v>
      </c>
      <c r="C313" s="211" t="s">
        <v>337</v>
      </c>
      <c r="D313" s="212" t="s">
        <v>319</v>
      </c>
      <c r="E313" s="212" t="s">
        <v>21</v>
      </c>
      <c r="F313" s="213">
        <v>0.372</v>
      </c>
      <c r="G313" s="214">
        <v>1897</v>
      </c>
      <c r="H313" s="214">
        <v>706</v>
      </c>
      <c r="I313" s="214"/>
      <c r="J313" s="215" t="str">
        <f>HYPERLINK("#"&amp;"Insumos"&amp;"!A"&amp;MATCH($B313,[1]Insumos!$A:$A,0),"Ins "&amp;$B313)</f>
        <v>Ins I1565</v>
      </c>
    </row>
    <row r="314" spans="1:10" x14ac:dyDescent="0.25">
      <c r="A314" s="209" t="s">
        <v>61</v>
      </c>
      <c r="B314" s="118" t="s">
        <v>499</v>
      </c>
      <c r="C314" s="211" t="s">
        <v>500</v>
      </c>
      <c r="D314" s="212" t="s">
        <v>319</v>
      </c>
      <c r="E314" s="212" t="s">
        <v>172</v>
      </c>
      <c r="F314" s="213">
        <v>0.1</v>
      </c>
      <c r="G314" s="214">
        <v>382913</v>
      </c>
      <c r="H314" s="214">
        <v>38291</v>
      </c>
      <c r="I314" s="214"/>
      <c r="J314" s="215" t="str">
        <f>HYPERLINK("#"&amp;"Insumos"&amp;"!A"&amp;MATCH($B314,[1]Insumos!$A:$A,0),"Ins "&amp;$B314)</f>
        <v>Ins I2549</v>
      </c>
    </row>
    <row r="315" spans="1:10" ht="30" x14ac:dyDescent="0.25">
      <c r="A315" s="209" t="s">
        <v>61</v>
      </c>
      <c r="B315" s="118" t="s">
        <v>501</v>
      </c>
      <c r="C315" s="211" t="s">
        <v>502</v>
      </c>
      <c r="D315" s="212" t="s">
        <v>319</v>
      </c>
      <c r="E315" s="212" t="s">
        <v>172</v>
      </c>
      <c r="F315" s="213">
        <v>4</v>
      </c>
      <c r="G315" s="214">
        <v>1114</v>
      </c>
      <c r="H315" s="214">
        <v>4456</v>
      </c>
      <c r="I315" s="214"/>
      <c r="J315" s="215" t="str">
        <f>HYPERLINK("#"&amp;"Insumos"&amp;"!A"&amp;MATCH($B315,[1]Insumos!$A:$A,0),"Ins "&amp;$B315)</f>
        <v>Ins I2550</v>
      </c>
    </row>
    <row r="316" spans="1:10" x14ac:dyDescent="0.25">
      <c r="A316" s="209" t="s">
        <v>61</v>
      </c>
      <c r="B316" s="210" t="s">
        <v>503</v>
      </c>
      <c r="C316" s="211" t="s">
        <v>504</v>
      </c>
      <c r="D316" s="212" t="s">
        <v>319</v>
      </c>
      <c r="E316" s="212" t="s">
        <v>323</v>
      </c>
      <c r="F316" s="213">
        <v>0.1</v>
      </c>
      <c r="G316" s="214">
        <v>12369</v>
      </c>
      <c r="H316" s="214">
        <v>1237</v>
      </c>
      <c r="I316" s="214"/>
      <c r="J316" s="215" t="str">
        <f>HYPERLINK("#"&amp;"Insumos"&amp;"!A"&amp;MATCH($B316,[1]Insumos!$A:$A,0),"Ins "&amp;$B316)</f>
        <v>Ins I966</v>
      </c>
    </row>
    <row r="317" spans="1:10" x14ac:dyDescent="0.25">
      <c r="A317" s="209"/>
      <c r="B317" s="210"/>
      <c r="C317" s="211"/>
      <c r="D317" s="212"/>
      <c r="E317" s="212"/>
      <c r="F317" s="213"/>
      <c r="G317" s="214"/>
      <c r="H317" s="214"/>
      <c r="I317" s="214"/>
      <c r="J317" s="215"/>
    </row>
    <row r="318" spans="1:10" ht="25.5" x14ac:dyDescent="0.25">
      <c r="A318" s="203" t="s">
        <v>65</v>
      </c>
      <c r="B318" s="204" t="s">
        <v>308</v>
      </c>
      <c r="C318" s="205" t="s">
        <v>66</v>
      </c>
      <c r="D318" s="206" t="s">
        <v>309</v>
      </c>
      <c r="E318" s="206" t="s">
        <v>18</v>
      </c>
      <c r="F318" s="207"/>
      <c r="G318" s="208"/>
      <c r="H318" s="208"/>
      <c r="I318" s="208">
        <v>79506</v>
      </c>
      <c r="J318" s="118"/>
    </row>
    <row r="319" spans="1:10" x14ac:dyDescent="0.25">
      <c r="A319" s="209" t="s">
        <v>65</v>
      </c>
      <c r="B319" s="210" t="s">
        <v>495</v>
      </c>
      <c r="C319" s="211" t="s">
        <v>496</v>
      </c>
      <c r="D319" s="212" t="s">
        <v>312</v>
      </c>
      <c r="E319" s="212" t="s">
        <v>313</v>
      </c>
      <c r="F319" s="213">
        <v>0.35</v>
      </c>
      <c r="G319" s="214">
        <v>52425</v>
      </c>
      <c r="H319" s="214">
        <v>18349</v>
      </c>
      <c r="I319" s="214"/>
      <c r="J319" s="215" t="str">
        <f>HYPERLINK("#"&amp;"Insumos"&amp;"!A"&amp;MATCH($B319,[1]Insumos!$A:$A,0),"Ins "&amp;$B319)</f>
        <v>Ins C8</v>
      </c>
    </row>
    <row r="320" spans="1:10" x14ac:dyDescent="0.25">
      <c r="A320" s="209" t="s">
        <v>65</v>
      </c>
      <c r="B320" s="210" t="s">
        <v>333</v>
      </c>
      <c r="C320" s="211" t="s">
        <v>334</v>
      </c>
      <c r="D320" s="212" t="s">
        <v>332</v>
      </c>
      <c r="E320" s="212" t="s">
        <v>335</v>
      </c>
      <c r="F320" s="213">
        <v>1E-3</v>
      </c>
      <c r="G320" s="214">
        <v>187426</v>
      </c>
      <c r="H320" s="214">
        <v>187</v>
      </c>
      <c r="I320" s="214"/>
      <c r="J320" s="215" t="str">
        <f>HYPERLINK("#"&amp;"Insumos"&amp;"!A"&amp;MATCH($B320,[1]Insumos!$A:$A,0),"Ins "&amp;$B320)</f>
        <v>Ins E12</v>
      </c>
    </row>
    <row r="321" spans="1:10" x14ac:dyDescent="0.25">
      <c r="A321" s="209" t="s">
        <v>65</v>
      </c>
      <c r="B321" s="210" t="s">
        <v>497</v>
      </c>
      <c r="C321" s="211" t="s">
        <v>498</v>
      </c>
      <c r="D321" s="212" t="s">
        <v>332</v>
      </c>
      <c r="E321" s="212" t="s">
        <v>335</v>
      </c>
      <c r="F321" s="213">
        <v>0.01</v>
      </c>
      <c r="G321" s="214">
        <v>86632</v>
      </c>
      <c r="H321" s="214">
        <v>866</v>
      </c>
      <c r="I321" s="214"/>
      <c r="J321" s="215" t="str">
        <f>HYPERLINK("#"&amp;"Insumos"&amp;"!A"&amp;MATCH($B321,[1]Insumos!$A:$A,0),"Ins "&amp;$B321)</f>
        <v>Ins E19</v>
      </c>
    </row>
    <row r="322" spans="1:10" x14ac:dyDescent="0.25">
      <c r="A322" s="209" t="s">
        <v>65</v>
      </c>
      <c r="B322" s="210" t="s">
        <v>314</v>
      </c>
      <c r="C322" s="211" t="s">
        <v>315</v>
      </c>
      <c r="D322" s="212" t="s">
        <v>316</v>
      </c>
      <c r="E322" s="212" t="s">
        <v>21</v>
      </c>
      <c r="F322" s="213">
        <v>0.1</v>
      </c>
      <c r="G322" s="214">
        <v>3623</v>
      </c>
      <c r="H322" s="214">
        <v>362</v>
      </c>
      <c r="I322" s="214"/>
      <c r="J322" s="215" t="str">
        <f>HYPERLINK("#"&amp;"Insumos"&amp;"!A"&amp;MATCH($B322,[1]Insumos!$A:$A,0),"Ins "&amp;$B322)</f>
        <v>Ins H2</v>
      </c>
    </row>
    <row r="323" spans="1:10" x14ac:dyDescent="0.25">
      <c r="A323" s="209" t="s">
        <v>65</v>
      </c>
      <c r="B323" s="210" t="s">
        <v>336</v>
      </c>
      <c r="C323" s="211" t="s">
        <v>337</v>
      </c>
      <c r="D323" s="212" t="s">
        <v>319</v>
      </c>
      <c r="E323" s="212" t="s">
        <v>21</v>
      </c>
      <c r="F323" s="213">
        <v>0.1</v>
      </c>
      <c r="G323" s="214">
        <v>1897</v>
      </c>
      <c r="H323" s="214">
        <v>190</v>
      </c>
      <c r="I323" s="214"/>
      <c r="J323" s="215" t="str">
        <f>HYPERLINK("#"&amp;"Insumos"&amp;"!A"&amp;MATCH($B323,[1]Insumos!$A:$A,0),"Ins "&amp;$B323)</f>
        <v>Ins I1565</v>
      </c>
    </row>
    <row r="324" spans="1:10" x14ac:dyDescent="0.25">
      <c r="A324" s="209" t="s">
        <v>65</v>
      </c>
      <c r="B324" s="118" t="s">
        <v>509</v>
      </c>
      <c r="C324" s="211" t="s">
        <v>510</v>
      </c>
      <c r="D324" s="212" t="s">
        <v>319</v>
      </c>
      <c r="E324" s="212" t="s">
        <v>511</v>
      </c>
      <c r="F324" s="213">
        <v>1.1000000000000001</v>
      </c>
      <c r="G324" s="214">
        <v>52000</v>
      </c>
      <c r="H324" s="214">
        <v>57200</v>
      </c>
      <c r="I324" s="214"/>
      <c r="J324" s="215" t="str">
        <f>HYPERLINK("#"&amp;"Insumos"&amp;"!A"&amp;MATCH($B324,[1]Insumos!$A:$A,0),"Ins "&amp;$B324)</f>
        <v>Ins I2869</v>
      </c>
    </row>
    <row r="325" spans="1:10" ht="30" x14ac:dyDescent="0.25">
      <c r="A325" s="209" t="s">
        <v>65</v>
      </c>
      <c r="B325" s="118" t="s">
        <v>501</v>
      </c>
      <c r="C325" s="211" t="s">
        <v>502</v>
      </c>
      <c r="D325" s="212" t="s">
        <v>319</v>
      </c>
      <c r="E325" s="212" t="s">
        <v>172</v>
      </c>
      <c r="F325" s="213">
        <v>2</v>
      </c>
      <c r="G325" s="214">
        <v>1114</v>
      </c>
      <c r="H325" s="214">
        <v>2228</v>
      </c>
      <c r="I325" s="214"/>
      <c r="J325" s="215" t="str">
        <f>HYPERLINK("#"&amp;"Insumos"&amp;"!A"&amp;MATCH($B325,[1]Insumos!$A:$A,0),"Ins "&amp;$B325)</f>
        <v>Ins I2550</v>
      </c>
    </row>
    <row r="326" spans="1:10" x14ac:dyDescent="0.25">
      <c r="A326" s="209" t="s">
        <v>65</v>
      </c>
      <c r="B326" s="210" t="s">
        <v>503</v>
      </c>
      <c r="C326" s="211" t="s">
        <v>504</v>
      </c>
      <c r="D326" s="212" t="s">
        <v>319</v>
      </c>
      <c r="E326" s="212" t="s">
        <v>323</v>
      </c>
      <c r="F326" s="213">
        <v>0.01</v>
      </c>
      <c r="G326" s="214">
        <v>12369</v>
      </c>
      <c r="H326" s="214">
        <v>124</v>
      </c>
      <c r="I326" s="214"/>
      <c r="J326" s="215" t="str">
        <f>HYPERLINK("#"&amp;"Insumos"&amp;"!A"&amp;MATCH($B326,[1]Insumos!$A:$A,0),"Ins "&amp;$B326)</f>
        <v>Ins I966</v>
      </c>
    </row>
    <row r="327" spans="1:10" x14ac:dyDescent="0.25">
      <c r="A327" s="209"/>
      <c r="B327" s="210"/>
      <c r="C327" s="211"/>
      <c r="D327" s="212"/>
      <c r="E327" s="212"/>
      <c r="F327" s="213"/>
      <c r="G327" s="214"/>
      <c r="H327" s="214"/>
      <c r="I327" s="214"/>
      <c r="J327" s="215"/>
    </row>
    <row r="328" spans="1:10" ht="63.75" x14ac:dyDescent="0.25">
      <c r="A328" s="203" t="s">
        <v>63</v>
      </c>
      <c r="B328" s="204" t="s">
        <v>308</v>
      </c>
      <c r="C328" s="205" t="s">
        <v>64</v>
      </c>
      <c r="D328" s="206" t="s">
        <v>309</v>
      </c>
      <c r="E328" s="206" t="s">
        <v>51</v>
      </c>
      <c r="F328" s="207"/>
      <c r="G328" s="208"/>
      <c r="H328" s="208"/>
      <c r="I328" s="208">
        <v>174578</v>
      </c>
      <c r="J328" s="118"/>
    </row>
    <row r="329" spans="1:10" x14ac:dyDescent="0.25">
      <c r="A329" s="209" t="s">
        <v>63</v>
      </c>
      <c r="B329" s="210" t="s">
        <v>495</v>
      </c>
      <c r="C329" s="211" t="s">
        <v>496</v>
      </c>
      <c r="D329" s="212" t="s">
        <v>312</v>
      </c>
      <c r="E329" s="212" t="s">
        <v>313</v>
      </c>
      <c r="F329" s="213">
        <v>0.77</v>
      </c>
      <c r="G329" s="214">
        <v>52425</v>
      </c>
      <c r="H329" s="214">
        <v>40367</v>
      </c>
      <c r="I329" s="214"/>
      <c r="J329" s="215" t="str">
        <f>HYPERLINK("#"&amp;"Insumos"&amp;"!A"&amp;MATCH($B329,[1]Insumos!$A:$A,0),"Ins "&amp;$B329)</f>
        <v>Ins C8</v>
      </c>
    </row>
    <row r="330" spans="1:10" ht="30" x14ac:dyDescent="0.25">
      <c r="A330" s="209" t="s">
        <v>63</v>
      </c>
      <c r="B330" s="210" t="s">
        <v>363</v>
      </c>
      <c r="C330" s="211" t="s">
        <v>364</v>
      </c>
      <c r="D330" s="212" t="s">
        <v>332</v>
      </c>
      <c r="E330" s="212" t="s">
        <v>365</v>
      </c>
      <c r="F330" s="213">
        <v>0.2</v>
      </c>
      <c r="G330" s="214">
        <v>17302</v>
      </c>
      <c r="H330" s="214">
        <v>3460</v>
      </c>
      <c r="I330" s="214"/>
      <c r="J330" s="215" t="str">
        <f>HYPERLINK("#"&amp;"Insumos"&amp;"!A"&amp;MATCH($B330,[1]Insumos!$A:$A,0),"Ins "&amp;$B330)</f>
        <v>Ins E1</v>
      </c>
    </row>
    <row r="331" spans="1:10" x14ac:dyDescent="0.25">
      <c r="A331" s="209" t="s">
        <v>63</v>
      </c>
      <c r="B331" s="210" t="s">
        <v>333</v>
      </c>
      <c r="C331" s="211" t="s">
        <v>334</v>
      </c>
      <c r="D331" s="212" t="s">
        <v>332</v>
      </c>
      <c r="E331" s="212" t="s">
        <v>335</v>
      </c>
      <c r="F331" s="213">
        <v>0.01</v>
      </c>
      <c r="G331" s="214">
        <v>187426</v>
      </c>
      <c r="H331" s="214">
        <v>1874</v>
      </c>
      <c r="I331" s="214"/>
      <c r="J331" s="215" t="str">
        <f>HYPERLINK("#"&amp;"Insumos"&amp;"!A"&amp;MATCH($B331,[1]Insumos!$A:$A,0),"Ins "&amp;$B331)</f>
        <v>Ins E12</v>
      </c>
    </row>
    <row r="332" spans="1:10" x14ac:dyDescent="0.25">
      <c r="A332" s="209" t="s">
        <v>63</v>
      </c>
      <c r="B332" s="210" t="s">
        <v>497</v>
      </c>
      <c r="C332" s="211" t="s">
        <v>498</v>
      </c>
      <c r="D332" s="212" t="s">
        <v>332</v>
      </c>
      <c r="E332" s="212" t="s">
        <v>335</v>
      </c>
      <c r="F332" s="213">
        <v>1.4999999999999999E-2</v>
      </c>
      <c r="G332" s="214">
        <v>86632</v>
      </c>
      <c r="H332" s="214">
        <v>1299</v>
      </c>
      <c r="I332" s="214"/>
      <c r="J332" s="215" t="str">
        <f>HYPERLINK("#"&amp;"Insumos"&amp;"!A"&amp;MATCH($B332,[1]Insumos!$A:$A,0),"Ins "&amp;$B332)</f>
        <v>Ins E19</v>
      </c>
    </row>
    <row r="333" spans="1:10" x14ac:dyDescent="0.25">
      <c r="A333" s="209" t="s">
        <v>63</v>
      </c>
      <c r="B333" s="210" t="s">
        <v>314</v>
      </c>
      <c r="C333" s="211" t="s">
        <v>315</v>
      </c>
      <c r="D333" s="212" t="s">
        <v>316</v>
      </c>
      <c r="E333" s="212" t="s">
        <v>21</v>
      </c>
      <c r="F333" s="213">
        <v>0.2</v>
      </c>
      <c r="G333" s="214">
        <v>3623</v>
      </c>
      <c r="H333" s="214">
        <v>725</v>
      </c>
      <c r="I333" s="214"/>
      <c r="J333" s="215" t="str">
        <f>HYPERLINK("#"&amp;"Insumos"&amp;"!A"&amp;MATCH($B333,[1]Insumos!$A:$A,0),"Ins "&amp;$B333)</f>
        <v>Ins H2</v>
      </c>
    </row>
    <row r="334" spans="1:10" x14ac:dyDescent="0.25">
      <c r="A334" s="209" t="s">
        <v>63</v>
      </c>
      <c r="B334" s="210" t="s">
        <v>336</v>
      </c>
      <c r="C334" s="211" t="s">
        <v>337</v>
      </c>
      <c r="D334" s="212" t="s">
        <v>319</v>
      </c>
      <c r="E334" s="212" t="s">
        <v>21</v>
      </c>
      <c r="F334" s="213">
        <v>0.372</v>
      </c>
      <c r="G334" s="214">
        <v>1897</v>
      </c>
      <c r="H334" s="214">
        <v>706</v>
      </c>
      <c r="I334" s="214"/>
      <c r="J334" s="215" t="str">
        <f>HYPERLINK("#"&amp;"Insumos"&amp;"!A"&amp;MATCH($B334,[1]Insumos!$A:$A,0),"Ins "&amp;$B334)</f>
        <v>Ins I1565</v>
      </c>
    </row>
    <row r="335" spans="1:10" x14ac:dyDescent="0.25">
      <c r="A335" s="209" t="s">
        <v>63</v>
      </c>
      <c r="B335" s="118" t="s">
        <v>505</v>
      </c>
      <c r="C335" s="211" t="s">
        <v>506</v>
      </c>
      <c r="D335" s="212" t="s">
        <v>319</v>
      </c>
      <c r="E335" s="212" t="s">
        <v>172</v>
      </c>
      <c r="F335" s="213">
        <v>3.5</v>
      </c>
      <c r="G335" s="214">
        <v>2500</v>
      </c>
      <c r="H335" s="214">
        <v>8750</v>
      </c>
      <c r="I335" s="214"/>
      <c r="J335" s="215" t="str">
        <f>HYPERLINK("#"&amp;"Insumos"&amp;"!A"&amp;MATCH($B335,[1]Insumos!$A:$A,0),"Ins "&amp;$B335)</f>
        <v>Ins I3237</v>
      </c>
    </row>
    <row r="336" spans="1:10" x14ac:dyDescent="0.25">
      <c r="A336" s="209" t="s">
        <v>63</v>
      </c>
      <c r="B336" s="118" t="s">
        <v>507</v>
      </c>
      <c r="C336" s="211" t="s">
        <v>508</v>
      </c>
      <c r="D336" s="212" t="s">
        <v>319</v>
      </c>
      <c r="E336" s="212" t="s">
        <v>172</v>
      </c>
      <c r="F336" s="229">
        <v>8.7999999999999995E-2</v>
      </c>
      <c r="G336" s="214">
        <v>1320000</v>
      </c>
      <c r="H336" s="214">
        <v>116160</v>
      </c>
      <c r="I336" s="214"/>
      <c r="J336" s="215" t="str">
        <f>HYPERLINK("#"&amp;"Insumos"&amp;"!A"&amp;MATCH($B336,[1]Insumos!$A:$A,0),"Ins "&amp;$B336)</f>
        <v>Ins I3236</v>
      </c>
    </row>
    <row r="337" spans="1:10" x14ac:dyDescent="0.25">
      <c r="A337" s="209" t="s">
        <v>63</v>
      </c>
      <c r="B337" s="210" t="s">
        <v>503</v>
      </c>
      <c r="C337" s="211" t="s">
        <v>504</v>
      </c>
      <c r="D337" s="212" t="s">
        <v>319</v>
      </c>
      <c r="E337" s="212" t="s">
        <v>323</v>
      </c>
      <c r="F337" s="213">
        <v>0.1</v>
      </c>
      <c r="G337" s="214">
        <v>12369</v>
      </c>
      <c r="H337" s="214">
        <v>1237</v>
      </c>
      <c r="I337" s="214"/>
      <c r="J337" s="215" t="str">
        <f>HYPERLINK("#"&amp;"Insumos"&amp;"!A"&amp;MATCH($B337,[1]Insumos!$A:$A,0),"Ins "&amp;$B337)</f>
        <v>Ins I966</v>
      </c>
    </row>
    <row r="339" spans="1:10" ht="51" x14ac:dyDescent="0.25">
      <c r="A339" s="203" t="s">
        <v>273</v>
      </c>
      <c r="B339" s="204" t="s">
        <v>308</v>
      </c>
      <c r="C339" s="205" t="s">
        <v>274</v>
      </c>
      <c r="D339" s="206" t="s">
        <v>309</v>
      </c>
      <c r="E339" s="206" t="s">
        <v>51</v>
      </c>
      <c r="F339" s="207"/>
      <c r="G339" s="208"/>
      <c r="H339" s="208"/>
      <c r="I339" s="208">
        <v>82946</v>
      </c>
      <c r="J339" s="118"/>
    </row>
    <row r="340" spans="1:10" x14ac:dyDescent="0.25">
      <c r="A340" s="209" t="s">
        <v>273</v>
      </c>
      <c r="B340" s="210" t="s">
        <v>512</v>
      </c>
      <c r="C340" s="211" t="s">
        <v>513</v>
      </c>
      <c r="D340" s="212" t="s">
        <v>312</v>
      </c>
      <c r="E340" s="212" t="s">
        <v>313</v>
      </c>
      <c r="F340" s="213">
        <v>0.42</v>
      </c>
      <c r="G340" s="214">
        <v>58718</v>
      </c>
      <c r="H340" s="214">
        <v>24662</v>
      </c>
      <c r="I340" s="214"/>
      <c r="J340" s="215" t="str">
        <f>HYPERLINK("#"&amp;"Insumos"&amp;"!A"&amp;MATCH($B340,[1]Insumos!$A:$A,0),"Ins "&amp;$B340)</f>
        <v>Ins C12</v>
      </c>
    </row>
    <row r="341" spans="1:10" ht="30" x14ac:dyDescent="0.25">
      <c r="A341" s="209" t="s">
        <v>273</v>
      </c>
      <c r="B341" s="210" t="s">
        <v>363</v>
      </c>
      <c r="C341" s="211" t="s">
        <v>364</v>
      </c>
      <c r="D341" s="212" t="s">
        <v>332</v>
      </c>
      <c r="E341" s="212" t="s">
        <v>365</v>
      </c>
      <c r="F341" s="213">
        <v>0.25</v>
      </c>
      <c r="G341" s="214">
        <v>17302</v>
      </c>
      <c r="H341" s="214">
        <v>4326</v>
      </c>
      <c r="I341" s="214"/>
      <c r="J341" s="215" t="str">
        <f>HYPERLINK("#"&amp;"Insumos"&amp;"!A"&amp;MATCH($B341,[1]Insumos!$A:$A,0),"Ins "&amp;$B341)</f>
        <v>Ins E1</v>
      </c>
    </row>
    <row r="342" spans="1:10" x14ac:dyDescent="0.25">
      <c r="A342" s="209" t="s">
        <v>273</v>
      </c>
      <c r="B342" s="210" t="s">
        <v>333</v>
      </c>
      <c r="C342" s="211" t="s">
        <v>334</v>
      </c>
      <c r="D342" s="212" t="s">
        <v>332</v>
      </c>
      <c r="E342" s="212" t="s">
        <v>335</v>
      </c>
      <c r="F342" s="213">
        <v>4.7000000000000002E-3</v>
      </c>
      <c r="G342" s="214">
        <v>187426</v>
      </c>
      <c r="H342" s="214">
        <v>881</v>
      </c>
      <c r="I342" s="214"/>
      <c r="J342" s="215" t="str">
        <f>HYPERLINK("#"&amp;"Insumos"&amp;"!A"&amp;MATCH($B342,[1]Insumos!$A:$A,0),"Ins "&amp;$B342)</f>
        <v>Ins E12</v>
      </c>
    </row>
    <row r="343" spans="1:10" x14ac:dyDescent="0.25">
      <c r="A343" s="209" t="s">
        <v>273</v>
      </c>
      <c r="B343" s="210" t="s">
        <v>336</v>
      </c>
      <c r="C343" s="211" t="s">
        <v>337</v>
      </c>
      <c r="D343" s="212" t="s">
        <v>319</v>
      </c>
      <c r="E343" s="212" t="s">
        <v>21</v>
      </c>
      <c r="F343" s="213">
        <v>0.7</v>
      </c>
      <c r="G343" s="214">
        <v>1897</v>
      </c>
      <c r="H343" s="214">
        <v>1328</v>
      </c>
      <c r="I343" s="214"/>
      <c r="J343" s="215" t="str">
        <f>HYPERLINK("#"&amp;"Insumos"&amp;"!A"&amp;MATCH($B343,[1]Insumos!$A:$A,0),"Ins "&amp;$B343)</f>
        <v>Ins I1565</v>
      </c>
    </row>
    <row r="344" spans="1:10" x14ac:dyDescent="0.25">
      <c r="A344" s="209" t="s">
        <v>273</v>
      </c>
      <c r="B344" s="118" t="s">
        <v>514</v>
      </c>
      <c r="C344" s="211" t="s">
        <v>515</v>
      </c>
      <c r="D344" s="212" t="s">
        <v>319</v>
      </c>
      <c r="E344" s="212" t="s">
        <v>21</v>
      </c>
      <c r="F344" s="213">
        <v>2</v>
      </c>
      <c r="G344" s="214">
        <v>3745</v>
      </c>
      <c r="H344" s="214">
        <v>7490</v>
      </c>
      <c r="I344" s="214"/>
      <c r="J344" s="215" t="str">
        <f>HYPERLINK("#"&amp;"Insumos"&amp;"!A"&amp;MATCH($B344,[1]Insumos!$A:$A,0),"Ins "&amp;$B344)</f>
        <v>Ins I2496</v>
      </c>
    </row>
    <row r="345" spans="1:10" x14ac:dyDescent="0.25">
      <c r="A345" s="209" t="s">
        <v>273</v>
      </c>
      <c r="B345" s="210" t="s">
        <v>516</v>
      </c>
      <c r="C345" s="211" t="s">
        <v>517</v>
      </c>
      <c r="D345" s="212" t="s">
        <v>319</v>
      </c>
      <c r="E345" s="212" t="s">
        <v>21</v>
      </c>
      <c r="F345" s="213">
        <v>2</v>
      </c>
      <c r="G345" s="214">
        <v>3796</v>
      </c>
      <c r="H345" s="214">
        <v>7592</v>
      </c>
      <c r="I345" s="214"/>
      <c r="J345" s="215" t="str">
        <f>HYPERLINK("#"&amp;"Insumos"&amp;"!A"&amp;MATCH($B345,[1]Insumos!$A:$A,0),"Ins "&amp;$B345)</f>
        <v>Ins I334</v>
      </c>
    </row>
    <row r="346" spans="1:10" x14ac:dyDescent="0.25">
      <c r="A346" s="209" t="s">
        <v>273</v>
      </c>
      <c r="B346" s="118" t="s">
        <v>518</v>
      </c>
      <c r="C346" s="211" t="s">
        <v>519</v>
      </c>
      <c r="D346" s="212" t="s">
        <v>319</v>
      </c>
      <c r="E346" s="212" t="s">
        <v>21</v>
      </c>
      <c r="F346" s="213">
        <v>1</v>
      </c>
      <c r="G346" s="214">
        <v>2366</v>
      </c>
      <c r="H346" s="214">
        <v>2366</v>
      </c>
      <c r="I346" s="214"/>
      <c r="J346" s="215" t="str">
        <f>HYPERLINK("#"&amp;"Insumos"&amp;"!A"&amp;MATCH($B346,[1]Insumos!$A:$A,0),"Ins "&amp;$B346)</f>
        <v>Ins I2494</v>
      </c>
    </row>
    <row r="347" spans="1:10" x14ac:dyDescent="0.25">
      <c r="A347" s="209" t="s">
        <v>273</v>
      </c>
      <c r="B347" s="118" t="s">
        <v>520</v>
      </c>
      <c r="C347" s="211" t="s">
        <v>521</v>
      </c>
      <c r="D347" s="212" t="s">
        <v>319</v>
      </c>
      <c r="E347" s="212" t="s">
        <v>51</v>
      </c>
      <c r="F347" s="213">
        <v>1</v>
      </c>
      <c r="G347" s="214">
        <v>21632</v>
      </c>
      <c r="H347" s="214">
        <v>21632</v>
      </c>
      <c r="I347" s="214"/>
      <c r="J347" s="215" t="str">
        <f>HYPERLINK("#"&amp;"Insumos"&amp;"!A"&amp;MATCH($B347,[1]Insumos!$A:$A,0),"Ins "&amp;$B347)</f>
        <v>Ins I2495</v>
      </c>
    </row>
    <row r="348" spans="1:10" x14ac:dyDescent="0.25">
      <c r="A348" s="209" t="s">
        <v>273</v>
      </c>
      <c r="B348" s="118" t="s">
        <v>522</v>
      </c>
      <c r="C348" s="211" t="s">
        <v>523</v>
      </c>
      <c r="D348" s="212" t="s">
        <v>319</v>
      </c>
      <c r="E348" s="212" t="s">
        <v>21</v>
      </c>
      <c r="F348" s="213">
        <v>0.42372881355932202</v>
      </c>
      <c r="G348" s="214">
        <v>24517</v>
      </c>
      <c r="H348" s="214">
        <v>10389</v>
      </c>
      <c r="I348" s="214"/>
      <c r="J348" s="215" t="str">
        <f>HYPERLINK("#"&amp;"Insumos"&amp;"!A"&amp;MATCH($B348,[1]Insumos!$A:$A,0),"Ins "&amp;$B348)</f>
        <v>Ins I2497</v>
      </c>
    </row>
    <row r="349" spans="1:10" x14ac:dyDescent="0.25">
      <c r="A349" s="209" t="s">
        <v>273</v>
      </c>
      <c r="B349" s="210" t="s">
        <v>524</v>
      </c>
      <c r="C349" s="211" t="s">
        <v>525</v>
      </c>
      <c r="D349" s="212" t="s">
        <v>319</v>
      </c>
      <c r="E349" s="212" t="s">
        <v>21</v>
      </c>
      <c r="F349" s="213">
        <v>30</v>
      </c>
      <c r="G349" s="214">
        <v>44</v>
      </c>
      <c r="H349" s="214">
        <v>1320</v>
      </c>
      <c r="I349" s="214"/>
      <c r="J349" s="215" t="str">
        <f>HYPERLINK("#"&amp;"Insumos"&amp;"!A"&amp;MATCH($B349,[1]Insumos!$A:$A,0),"Ins "&amp;$B349)</f>
        <v>Ins I342</v>
      </c>
    </row>
    <row r="350" spans="1:10" x14ac:dyDescent="0.25">
      <c r="A350" s="209" t="s">
        <v>273</v>
      </c>
      <c r="B350" s="210" t="s">
        <v>526</v>
      </c>
      <c r="C350" s="211" t="s">
        <v>527</v>
      </c>
      <c r="D350" s="212" t="s">
        <v>319</v>
      </c>
      <c r="E350" s="212" t="s">
        <v>21</v>
      </c>
      <c r="F350" s="213">
        <v>0</v>
      </c>
      <c r="G350" s="214">
        <v>44</v>
      </c>
      <c r="H350" s="214">
        <v>0</v>
      </c>
      <c r="I350" s="214"/>
      <c r="J350" s="215" t="str">
        <f>HYPERLINK("#"&amp;"Insumos"&amp;"!A"&amp;MATCH($B350,[1]Insumos!$A:$A,0),"Ins "&amp;$B350)</f>
        <v>Ins I343</v>
      </c>
    </row>
    <row r="351" spans="1:10" x14ac:dyDescent="0.25">
      <c r="A351" s="209" t="s">
        <v>273</v>
      </c>
      <c r="B351" s="210" t="s">
        <v>528</v>
      </c>
      <c r="C351" s="211" t="s">
        <v>529</v>
      </c>
      <c r="D351" s="212" t="s">
        <v>319</v>
      </c>
      <c r="E351" s="212" t="s">
        <v>21</v>
      </c>
      <c r="F351" s="213">
        <v>12</v>
      </c>
      <c r="G351" s="214">
        <v>80</v>
      </c>
      <c r="H351" s="214">
        <v>960</v>
      </c>
      <c r="I351" s="214"/>
      <c r="J351" s="215" t="str">
        <f>HYPERLINK("#"&amp;"Insumos"&amp;"!A"&amp;MATCH($B351,[1]Insumos!$A:$A,0),"Ins "&amp;$B351)</f>
        <v>Ins I344</v>
      </c>
    </row>
    <row r="353" spans="1:10" ht="102" x14ac:dyDescent="0.25">
      <c r="A353" s="203" t="s">
        <v>69</v>
      </c>
      <c r="B353" s="204" t="s">
        <v>308</v>
      </c>
      <c r="C353" s="205" t="s">
        <v>70</v>
      </c>
      <c r="D353" s="206" t="s">
        <v>309</v>
      </c>
      <c r="E353" s="206" t="s">
        <v>51</v>
      </c>
      <c r="F353" s="207"/>
      <c r="G353" s="208"/>
      <c r="H353" s="208"/>
      <c r="I353" s="208">
        <v>404230</v>
      </c>
      <c r="J353" s="118"/>
    </row>
    <row r="354" spans="1:10" ht="105" x14ac:dyDescent="0.25">
      <c r="A354" s="209" t="s">
        <v>69</v>
      </c>
      <c r="B354" s="210" t="s">
        <v>530</v>
      </c>
      <c r="C354" s="211" t="s">
        <v>531</v>
      </c>
      <c r="D354" s="212" t="s">
        <v>319</v>
      </c>
      <c r="E354" s="212" t="s">
        <v>51</v>
      </c>
      <c r="F354" s="213">
        <v>1</v>
      </c>
      <c r="G354" s="214">
        <v>404230</v>
      </c>
      <c r="H354" s="214">
        <v>404230</v>
      </c>
      <c r="I354" s="214"/>
      <c r="J354" s="215" t="str">
        <f>HYPERLINK("#"&amp;"Insumos"&amp;"!A"&amp;MATCH($B354,[1]Insumos!$A:$A,0),"Ins "&amp;$B354)</f>
        <v>Ins I151</v>
      </c>
    </row>
    <row r="356" spans="1:10" ht="63.75" x14ac:dyDescent="0.25">
      <c r="A356" s="203" t="s">
        <v>71</v>
      </c>
      <c r="B356" s="204" t="s">
        <v>308</v>
      </c>
      <c r="C356" s="205" t="s">
        <v>72</v>
      </c>
      <c r="D356" s="206" t="s">
        <v>309</v>
      </c>
      <c r="E356" s="206" t="s">
        <v>51</v>
      </c>
      <c r="F356" s="207"/>
      <c r="G356" s="208"/>
      <c r="H356" s="208"/>
      <c r="I356" s="208">
        <v>1285340</v>
      </c>
      <c r="J356" s="118"/>
    </row>
    <row r="357" spans="1:10" ht="75" x14ac:dyDescent="0.25">
      <c r="A357" s="209" t="s">
        <v>71</v>
      </c>
      <c r="B357" s="210" t="s">
        <v>532</v>
      </c>
      <c r="C357" s="211" t="s">
        <v>533</v>
      </c>
      <c r="D357" s="212" t="s">
        <v>319</v>
      </c>
      <c r="E357" s="212" t="s">
        <v>51</v>
      </c>
      <c r="F357" s="213">
        <v>1</v>
      </c>
      <c r="G357" s="214">
        <v>1285340</v>
      </c>
      <c r="H357" s="214">
        <v>1285340</v>
      </c>
      <c r="I357" s="214"/>
      <c r="J357" s="215" t="str">
        <f>HYPERLINK("#"&amp;"Insumos"&amp;"!A"&amp;MATCH($B357,[1]Insumos!$A:$A,0),"Ins "&amp;$B357)</f>
        <v>Ins I123</v>
      </c>
    </row>
    <row r="359" spans="1:10" ht="51" x14ac:dyDescent="0.25">
      <c r="A359" s="203" t="s">
        <v>73</v>
      </c>
      <c r="B359" s="204" t="s">
        <v>308</v>
      </c>
      <c r="C359" s="205" t="s">
        <v>74</v>
      </c>
      <c r="D359" s="206" t="s">
        <v>309</v>
      </c>
      <c r="E359" s="206" t="s">
        <v>51</v>
      </c>
      <c r="F359" s="207"/>
      <c r="G359" s="208"/>
      <c r="H359" s="208"/>
      <c r="I359" s="208">
        <v>1167976</v>
      </c>
      <c r="J359" s="118"/>
    </row>
    <row r="360" spans="1:10" ht="45" x14ac:dyDescent="0.25">
      <c r="A360" s="209" t="s">
        <v>73</v>
      </c>
      <c r="B360" s="210" t="s">
        <v>534</v>
      </c>
      <c r="C360" s="211" t="s">
        <v>535</v>
      </c>
      <c r="D360" s="212" t="s">
        <v>319</v>
      </c>
      <c r="E360" s="212" t="s">
        <v>51</v>
      </c>
      <c r="F360" s="213">
        <v>1</v>
      </c>
      <c r="G360" s="214">
        <v>1167976</v>
      </c>
      <c r="H360" s="214">
        <v>1167976</v>
      </c>
      <c r="I360" s="214"/>
      <c r="J360" s="215" t="str">
        <f>HYPERLINK("#"&amp;"Insumos"&amp;"!A"&amp;MATCH($B360,[1]Insumos!$A:$A,0),"Ins "&amp;$B360)</f>
        <v>Ins I208</v>
      </c>
    </row>
    <row r="362" spans="1:10" ht="38.25" x14ac:dyDescent="0.25">
      <c r="A362" s="203" t="s">
        <v>75</v>
      </c>
      <c r="B362" s="204" t="s">
        <v>308</v>
      </c>
      <c r="C362" s="205" t="s">
        <v>76</v>
      </c>
      <c r="D362" s="206" t="s">
        <v>309</v>
      </c>
      <c r="E362" s="206" t="s">
        <v>21</v>
      </c>
      <c r="F362" s="207"/>
      <c r="G362" s="208"/>
      <c r="H362" s="208"/>
      <c r="I362" s="208">
        <v>674964</v>
      </c>
      <c r="J362" s="118"/>
    </row>
    <row r="363" spans="1:10" ht="30" x14ac:dyDescent="0.25">
      <c r="A363" s="209" t="s">
        <v>75</v>
      </c>
      <c r="B363" s="210" t="s">
        <v>536</v>
      </c>
      <c r="C363" s="211" t="s">
        <v>537</v>
      </c>
      <c r="D363" s="212" t="s">
        <v>319</v>
      </c>
      <c r="E363" s="212" t="s">
        <v>51</v>
      </c>
      <c r="F363" s="213">
        <v>0.54</v>
      </c>
      <c r="G363" s="214">
        <v>1249934</v>
      </c>
      <c r="H363" s="214">
        <v>674964</v>
      </c>
      <c r="I363" s="214"/>
      <c r="J363" s="215" t="str">
        <f>HYPERLINK("#"&amp;"Insumos"&amp;"!A"&amp;MATCH($B363,[1]Insumos!$A:$A,0),"Ins "&amp;$B363)</f>
        <v>Ins I210</v>
      </c>
    </row>
    <row r="365" spans="1:10" ht="51" x14ac:dyDescent="0.25">
      <c r="A365" s="203" t="s">
        <v>79</v>
      </c>
      <c r="B365" s="204" t="s">
        <v>308</v>
      </c>
      <c r="C365" s="205" t="s">
        <v>80</v>
      </c>
      <c r="D365" s="206" t="s">
        <v>309</v>
      </c>
      <c r="E365" s="206" t="s">
        <v>51</v>
      </c>
      <c r="F365" s="207"/>
      <c r="G365" s="208"/>
      <c r="H365" s="208"/>
      <c r="I365" s="208">
        <v>30043</v>
      </c>
      <c r="J365" s="118"/>
    </row>
    <row r="366" spans="1:10" x14ac:dyDescent="0.25">
      <c r="A366" s="209" t="s">
        <v>79</v>
      </c>
      <c r="B366" s="210" t="s">
        <v>538</v>
      </c>
      <c r="C366" s="211" t="s">
        <v>539</v>
      </c>
      <c r="D366" s="212" t="s">
        <v>312</v>
      </c>
      <c r="E366" s="212" t="s">
        <v>313</v>
      </c>
      <c r="F366" s="213">
        <v>0.37</v>
      </c>
      <c r="G366" s="214">
        <v>41004</v>
      </c>
      <c r="H366" s="214">
        <v>15171</v>
      </c>
      <c r="I366" s="214"/>
      <c r="J366" s="215" t="str">
        <f>HYPERLINK("#"&amp;"Insumos"&amp;"!A"&amp;MATCH($B366,[1]Insumos!$A:$A,0),"Ins "&amp;$B366)</f>
        <v>Ins C3</v>
      </c>
    </row>
    <row r="367" spans="1:10" ht="30" x14ac:dyDescent="0.25">
      <c r="A367" s="209" t="s">
        <v>79</v>
      </c>
      <c r="B367" s="210" t="s">
        <v>363</v>
      </c>
      <c r="C367" s="211" t="s">
        <v>364</v>
      </c>
      <c r="D367" s="212" t="s">
        <v>332</v>
      </c>
      <c r="E367" s="212" t="s">
        <v>365</v>
      </c>
      <c r="F367" s="213">
        <v>0.06</v>
      </c>
      <c r="G367" s="214">
        <v>17302</v>
      </c>
      <c r="H367" s="214">
        <v>1038</v>
      </c>
      <c r="I367" s="214"/>
      <c r="J367" s="215" t="str">
        <f>HYPERLINK("#"&amp;"Insumos"&amp;"!A"&amp;MATCH($B367,[1]Insumos!$A:$A,0),"Ins "&amp;$B367)</f>
        <v>Ins E1</v>
      </c>
    </row>
    <row r="368" spans="1:10" x14ac:dyDescent="0.25">
      <c r="A368" s="209" t="s">
        <v>79</v>
      </c>
      <c r="B368" s="210" t="s">
        <v>333</v>
      </c>
      <c r="C368" s="211" t="s">
        <v>334</v>
      </c>
      <c r="D368" s="212" t="s">
        <v>332</v>
      </c>
      <c r="E368" s="212" t="s">
        <v>335</v>
      </c>
      <c r="F368" s="213">
        <v>1E-3</v>
      </c>
      <c r="G368" s="214">
        <v>187426</v>
      </c>
      <c r="H368" s="214">
        <v>187</v>
      </c>
      <c r="I368" s="214"/>
      <c r="J368" s="215" t="str">
        <f>HYPERLINK("#"&amp;"Insumos"&amp;"!A"&amp;MATCH($B368,[1]Insumos!$A:$A,0),"Ins "&amp;$B368)</f>
        <v>Ins E12</v>
      </c>
    </row>
    <row r="369" spans="1:10" x14ac:dyDescent="0.25">
      <c r="A369" s="209" t="s">
        <v>79</v>
      </c>
      <c r="B369" s="210" t="s">
        <v>314</v>
      </c>
      <c r="C369" s="211" t="s">
        <v>315</v>
      </c>
      <c r="D369" s="212" t="s">
        <v>316</v>
      </c>
      <c r="E369" s="212" t="s">
        <v>21</v>
      </c>
      <c r="F369" s="213">
        <v>0.05</v>
      </c>
      <c r="G369" s="214">
        <v>3623</v>
      </c>
      <c r="H369" s="214">
        <v>181</v>
      </c>
      <c r="I369" s="214"/>
      <c r="J369" s="215" t="str">
        <f>HYPERLINK("#"&amp;"Insumos"&amp;"!A"&amp;MATCH($B369,[1]Insumos!$A:$A,0),"Ins "&amp;$B369)</f>
        <v>Ins H2</v>
      </c>
    </row>
    <row r="370" spans="1:10" x14ac:dyDescent="0.25">
      <c r="A370" s="209" t="s">
        <v>79</v>
      </c>
      <c r="B370" s="210" t="s">
        <v>463</v>
      </c>
      <c r="C370" s="211" t="s">
        <v>464</v>
      </c>
      <c r="D370" s="212" t="s">
        <v>319</v>
      </c>
      <c r="E370" s="212" t="s">
        <v>372</v>
      </c>
      <c r="F370" s="213">
        <v>0.05</v>
      </c>
      <c r="G370" s="214">
        <v>25896</v>
      </c>
      <c r="H370" s="214">
        <v>1295</v>
      </c>
      <c r="I370" s="214"/>
      <c r="J370" s="215" t="str">
        <f>HYPERLINK("#"&amp;"Insumos"&amp;"!A"&amp;MATCH($B370,[1]Insumos!$A:$A,0),"Ins "&amp;$B370)</f>
        <v>Ins I1004</v>
      </c>
    </row>
    <row r="371" spans="1:10" ht="30" x14ac:dyDescent="0.25">
      <c r="A371" s="209" t="s">
        <v>79</v>
      </c>
      <c r="B371" s="210" t="s">
        <v>540</v>
      </c>
      <c r="C371" s="211" t="s">
        <v>541</v>
      </c>
      <c r="D371" s="212" t="s">
        <v>319</v>
      </c>
      <c r="E371" s="212" t="s">
        <v>372</v>
      </c>
      <c r="F371" s="213">
        <v>0.04</v>
      </c>
      <c r="G371" s="214">
        <v>62296</v>
      </c>
      <c r="H371" s="214">
        <v>2492</v>
      </c>
      <c r="I371" s="214"/>
      <c r="J371" s="215" t="str">
        <f>HYPERLINK("#"&amp;"Insumos"&amp;"!A"&amp;MATCH($B371,[1]Insumos!$A:$A,0),"Ins "&amp;$B371)</f>
        <v>Ins I1008</v>
      </c>
    </row>
    <row r="372" spans="1:10" ht="30" x14ac:dyDescent="0.25">
      <c r="A372" s="209" t="s">
        <v>79</v>
      </c>
      <c r="B372" s="210" t="s">
        <v>542</v>
      </c>
      <c r="C372" s="211" t="s">
        <v>543</v>
      </c>
      <c r="D372" s="212" t="s">
        <v>319</v>
      </c>
      <c r="E372" s="212" t="s">
        <v>372</v>
      </c>
      <c r="F372" s="213">
        <v>0.08</v>
      </c>
      <c r="G372" s="214">
        <v>109097</v>
      </c>
      <c r="H372" s="214">
        <v>8728</v>
      </c>
      <c r="I372" s="214"/>
      <c r="J372" s="215" t="str">
        <f>HYPERLINK("#"&amp;"Insumos"&amp;"!A"&amp;MATCH($B372,[1]Insumos!$A:$A,0),"Ins "&amp;$B372)</f>
        <v>Ins I1021</v>
      </c>
    </row>
    <row r="373" spans="1:10" x14ac:dyDescent="0.25">
      <c r="A373" s="209" t="s">
        <v>79</v>
      </c>
      <c r="B373" s="210" t="s">
        <v>336</v>
      </c>
      <c r="C373" s="211" t="s">
        <v>337</v>
      </c>
      <c r="D373" s="212" t="s">
        <v>319</v>
      </c>
      <c r="E373" s="212" t="s">
        <v>21</v>
      </c>
      <c r="F373" s="213">
        <v>0.45</v>
      </c>
      <c r="G373" s="214">
        <v>1897</v>
      </c>
      <c r="H373" s="214">
        <v>854</v>
      </c>
      <c r="I373" s="214"/>
      <c r="J373" s="215" t="str">
        <f>HYPERLINK("#"&amp;"Insumos"&amp;"!A"&amp;MATCH($B373,[1]Insumos!$A:$A,0),"Ins "&amp;$B373)</f>
        <v>Ins I1565</v>
      </c>
    </row>
    <row r="374" spans="1:10" x14ac:dyDescent="0.25">
      <c r="A374" s="209" t="s">
        <v>79</v>
      </c>
      <c r="B374" s="210" t="s">
        <v>544</v>
      </c>
      <c r="C374" s="211" t="s">
        <v>545</v>
      </c>
      <c r="D374" s="212" t="s">
        <v>319</v>
      </c>
      <c r="E374" s="212" t="s">
        <v>21</v>
      </c>
      <c r="F374" s="213">
        <v>0.02</v>
      </c>
      <c r="G374" s="214">
        <v>4846</v>
      </c>
      <c r="H374" s="214">
        <v>97</v>
      </c>
      <c r="I374" s="214"/>
      <c r="J374" s="215" t="str">
        <f>HYPERLINK("#"&amp;"Insumos"&amp;"!A"&amp;MATCH($B374,[1]Insumos!$A:$A,0),"Ins "&amp;$B374)</f>
        <v>Ins I417</v>
      </c>
    </row>
    <row r="376" spans="1:10" ht="25.5" x14ac:dyDescent="0.25">
      <c r="A376" s="203" t="s">
        <v>81</v>
      </c>
      <c r="B376" s="204" t="s">
        <v>308</v>
      </c>
      <c r="C376" s="205" t="s">
        <v>82</v>
      </c>
      <c r="D376" s="206" t="s">
        <v>309</v>
      </c>
      <c r="E376" s="206" t="s">
        <v>51</v>
      </c>
      <c r="F376" s="207"/>
      <c r="G376" s="208"/>
      <c r="H376" s="208"/>
      <c r="I376" s="208">
        <v>39229</v>
      </c>
      <c r="J376" s="118"/>
    </row>
    <row r="377" spans="1:10" x14ac:dyDescent="0.25">
      <c r="A377" s="209" t="s">
        <v>81</v>
      </c>
      <c r="B377" s="210" t="s">
        <v>538</v>
      </c>
      <c r="C377" s="211" t="s">
        <v>539</v>
      </c>
      <c r="D377" s="212" t="s">
        <v>312</v>
      </c>
      <c r="E377" s="212" t="s">
        <v>313</v>
      </c>
      <c r="F377" s="213">
        <v>0.37</v>
      </c>
      <c r="G377" s="214">
        <v>41004</v>
      </c>
      <c r="H377" s="214">
        <v>15171</v>
      </c>
      <c r="I377" s="214"/>
      <c r="J377" s="215" t="str">
        <f>HYPERLINK("#"&amp;"Insumos"&amp;"!A"&amp;MATCH($B377,[1]Insumos!$A:$A,0),"Ins "&amp;$B377)</f>
        <v>Ins C3</v>
      </c>
    </row>
    <row r="378" spans="1:10" ht="30" x14ac:dyDescent="0.25">
      <c r="A378" s="209" t="s">
        <v>81</v>
      </c>
      <c r="B378" s="210" t="s">
        <v>363</v>
      </c>
      <c r="C378" s="211" t="s">
        <v>364</v>
      </c>
      <c r="D378" s="212" t="s">
        <v>332</v>
      </c>
      <c r="E378" s="212" t="s">
        <v>365</v>
      </c>
      <c r="F378" s="213">
        <v>0.06</v>
      </c>
      <c r="G378" s="214">
        <v>17302</v>
      </c>
      <c r="H378" s="214">
        <v>1038</v>
      </c>
      <c r="I378" s="214"/>
      <c r="J378" s="215" t="str">
        <f>HYPERLINK("#"&amp;"Insumos"&amp;"!A"&amp;MATCH($B378,[1]Insumos!$A:$A,0),"Ins "&amp;$B378)</f>
        <v>Ins E1</v>
      </c>
    </row>
    <row r="379" spans="1:10" x14ac:dyDescent="0.25">
      <c r="A379" s="209" t="s">
        <v>81</v>
      </c>
      <c r="B379" s="210" t="s">
        <v>333</v>
      </c>
      <c r="C379" s="211" t="s">
        <v>334</v>
      </c>
      <c r="D379" s="212" t="s">
        <v>332</v>
      </c>
      <c r="E379" s="212" t="s">
        <v>335</v>
      </c>
      <c r="F379" s="213">
        <v>2.8999999999999998E-3</v>
      </c>
      <c r="G379" s="214">
        <v>187426</v>
      </c>
      <c r="H379" s="214">
        <v>544</v>
      </c>
      <c r="I379" s="214"/>
      <c r="J379" s="215" t="str">
        <f>HYPERLINK("#"&amp;"Insumos"&amp;"!A"&amp;MATCH($B379,[1]Insumos!$A:$A,0),"Ins "&amp;$B379)</f>
        <v>Ins E12</v>
      </c>
    </row>
    <row r="380" spans="1:10" x14ac:dyDescent="0.25">
      <c r="A380" s="209" t="s">
        <v>81</v>
      </c>
      <c r="B380" s="210" t="s">
        <v>314</v>
      </c>
      <c r="C380" s="211" t="s">
        <v>315</v>
      </c>
      <c r="D380" s="212" t="s">
        <v>316</v>
      </c>
      <c r="E380" s="212" t="s">
        <v>21</v>
      </c>
      <c r="F380" s="213">
        <v>0.05</v>
      </c>
      <c r="G380" s="214">
        <v>3623</v>
      </c>
      <c r="H380" s="214">
        <v>181</v>
      </c>
      <c r="I380" s="214"/>
      <c r="J380" s="215" t="str">
        <f>HYPERLINK("#"&amp;"Insumos"&amp;"!A"&amp;MATCH($B380,[1]Insumos!$A:$A,0),"Ins "&amp;$B380)</f>
        <v>Ins H2</v>
      </c>
    </row>
    <row r="381" spans="1:10" ht="30" x14ac:dyDescent="0.25">
      <c r="A381" s="209" t="s">
        <v>81</v>
      </c>
      <c r="B381" s="210" t="s">
        <v>546</v>
      </c>
      <c r="C381" s="211" t="s">
        <v>547</v>
      </c>
      <c r="D381" s="212" t="s">
        <v>319</v>
      </c>
      <c r="E381" s="212" t="s">
        <v>36</v>
      </c>
      <c r="F381" s="213">
        <v>3.5</v>
      </c>
      <c r="G381" s="214">
        <v>6126</v>
      </c>
      <c r="H381" s="214">
        <v>21441</v>
      </c>
      <c r="I381" s="214"/>
      <c r="J381" s="215" t="str">
        <f>HYPERLINK("#"&amp;"Insumos"&amp;"!A"&amp;MATCH($B381,[1]Insumos!$A:$A,0),"Ins "&amp;$B381)</f>
        <v>Ins I1006</v>
      </c>
    </row>
    <row r="382" spans="1:10" x14ac:dyDescent="0.25">
      <c r="A382" s="209" t="s">
        <v>81</v>
      </c>
      <c r="B382" s="210" t="s">
        <v>336</v>
      </c>
      <c r="C382" s="211" t="s">
        <v>337</v>
      </c>
      <c r="D382" s="212" t="s">
        <v>319</v>
      </c>
      <c r="E382" s="212" t="s">
        <v>21</v>
      </c>
      <c r="F382" s="213">
        <v>0.45</v>
      </c>
      <c r="G382" s="214">
        <v>1897</v>
      </c>
      <c r="H382" s="214">
        <v>854</v>
      </c>
      <c r="I382" s="214"/>
      <c r="J382" s="215" t="str">
        <f>HYPERLINK("#"&amp;"Insumos"&amp;"!A"&amp;MATCH($B382,[1]Insumos!$A:$A,0),"Ins "&amp;$B382)</f>
        <v>Ins I1565</v>
      </c>
    </row>
    <row r="384" spans="1:10" ht="63.75" x14ac:dyDescent="0.25">
      <c r="A384" s="203" t="s">
        <v>83</v>
      </c>
      <c r="B384" s="204" t="s">
        <v>308</v>
      </c>
      <c r="C384" s="205" t="s">
        <v>84</v>
      </c>
      <c r="D384" s="206" t="s">
        <v>309</v>
      </c>
      <c r="E384" s="206" t="s">
        <v>51</v>
      </c>
      <c r="F384" s="207"/>
      <c r="G384" s="208"/>
      <c r="H384" s="208"/>
      <c r="I384" s="208">
        <v>34590</v>
      </c>
      <c r="J384" s="118"/>
    </row>
    <row r="385" spans="1:10" x14ac:dyDescent="0.25">
      <c r="A385" s="209" t="s">
        <v>83</v>
      </c>
      <c r="B385" s="210" t="s">
        <v>538</v>
      </c>
      <c r="C385" s="211" t="s">
        <v>539</v>
      </c>
      <c r="D385" s="212" t="s">
        <v>312</v>
      </c>
      <c r="E385" s="212" t="s">
        <v>313</v>
      </c>
      <c r="F385" s="213">
        <v>0.37</v>
      </c>
      <c r="G385" s="214">
        <v>41004</v>
      </c>
      <c r="H385" s="214">
        <v>15171</v>
      </c>
      <c r="I385" s="214"/>
      <c r="J385" s="215" t="str">
        <f>HYPERLINK("#"&amp;"Insumos"&amp;"!A"&amp;MATCH($B385,[1]Insumos!$A:$A,0),"Ins "&amp;$B385)</f>
        <v>Ins C3</v>
      </c>
    </row>
    <row r="386" spans="1:10" ht="30" x14ac:dyDescent="0.25">
      <c r="A386" s="209" t="s">
        <v>83</v>
      </c>
      <c r="B386" s="210" t="s">
        <v>363</v>
      </c>
      <c r="C386" s="211" t="s">
        <v>364</v>
      </c>
      <c r="D386" s="212" t="s">
        <v>332</v>
      </c>
      <c r="E386" s="212" t="s">
        <v>365</v>
      </c>
      <c r="F386" s="213">
        <v>0.06</v>
      </c>
      <c r="G386" s="214">
        <v>17302</v>
      </c>
      <c r="H386" s="214">
        <v>1038</v>
      </c>
      <c r="I386" s="214"/>
      <c r="J386" s="215" t="str">
        <f>HYPERLINK("#"&amp;"Insumos"&amp;"!A"&amp;MATCH($B386,[1]Insumos!$A:$A,0),"Ins "&amp;$B386)</f>
        <v>Ins E1</v>
      </c>
    </row>
    <row r="387" spans="1:10" x14ac:dyDescent="0.25">
      <c r="A387" s="209" t="s">
        <v>83</v>
      </c>
      <c r="B387" s="210" t="s">
        <v>333</v>
      </c>
      <c r="C387" s="211" t="s">
        <v>334</v>
      </c>
      <c r="D387" s="212" t="s">
        <v>332</v>
      </c>
      <c r="E387" s="212" t="s">
        <v>335</v>
      </c>
      <c r="F387" s="213">
        <v>1.8E-3</v>
      </c>
      <c r="G387" s="214">
        <v>187426</v>
      </c>
      <c r="H387" s="214">
        <v>337</v>
      </c>
      <c r="I387" s="214"/>
      <c r="J387" s="215" t="str">
        <f>HYPERLINK("#"&amp;"Insumos"&amp;"!A"&amp;MATCH($B387,[1]Insumos!$A:$A,0),"Ins "&amp;$B387)</f>
        <v>Ins E12</v>
      </c>
    </row>
    <row r="388" spans="1:10" x14ac:dyDescent="0.25">
      <c r="A388" s="209" t="s">
        <v>83</v>
      </c>
      <c r="B388" s="210" t="s">
        <v>314</v>
      </c>
      <c r="C388" s="211" t="s">
        <v>315</v>
      </c>
      <c r="D388" s="212" t="s">
        <v>316</v>
      </c>
      <c r="E388" s="212" t="s">
        <v>21</v>
      </c>
      <c r="F388" s="213">
        <v>0.05</v>
      </c>
      <c r="G388" s="214">
        <v>3623</v>
      </c>
      <c r="H388" s="214">
        <v>181</v>
      </c>
      <c r="I388" s="214"/>
      <c r="J388" s="215" t="str">
        <f>HYPERLINK("#"&amp;"Insumos"&amp;"!A"&amp;MATCH($B388,[1]Insumos!$A:$A,0),"Ins "&amp;$B388)</f>
        <v>Ins H2</v>
      </c>
    </row>
    <row r="389" spans="1:10" x14ac:dyDescent="0.25">
      <c r="A389" s="209" t="s">
        <v>83</v>
      </c>
      <c r="B389" s="210" t="s">
        <v>548</v>
      </c>
      <c r="C389" s="211" t="s">
        <v>549</v>
      </c>
      <c r="D389" s="212" t="s">
        <v>319</v>
      </c>
      <c r="E389" s="212" t="s">
        <v>372</v>
      </c>
      <c r="F389" s="213">
        <v>0.05</v>
      </c>
      <c r="G389" s="214">
        <v>39000</v>
      </c>
      <c r="H389" s="214">
        <v>1950</v>
      </c>
      <c r="I389" s="214"/>
      <c r="J389" s="215" t="str">
        <f>HYPERLINK("#"&amp;"Insumos"&amp;"!A"&amp;MATCH($B389,[1]Insumos!$A:$A,0),"Ins "&amp;$B389)</f>
        <v>Ins I1003</v>
      </c>
    </row>
    <row r="390" spans="1:10" ht="30" x14ac:dyDescent="0.25">
      <c r="A390" s="209" t="s">
        <v>83</v>
      </c>
      <c r="B390" s="210" t="s">
        <v>540</v>
      </c>
      <c r="C390" s="211" t="s">
        <v>541</v>
      </c>
      <c r="D390" s="212" t="s">
        <v>319</v>
      </c>
      <c r="E390" s="212" t="s">
        <v>372</v>
      </c>
      <c r="F390" s="213">
        <v>0.04</v>
      </c>
      <c r="G390" s="214">
        <v>62296</v>
      </c>
      <c r="H390" s="214">
        <v>2492</v>
      </c>
      <c r="I390" s="214"/>
      <c r="J390" s="215" t="str">
        <f>HYPERLINK("#"&amp;"Insumos"&amp;"!A"&amp;MATCH($B390,[1]Insumos!$A:$A,0),"Ins "&amp;$B390)</f>
        <v>Ins I1008</v>
      </c>
    </row>
    <row r="391" spans="1:10" ht="30" x14ac:dyDescent="0.25">
      <c r="A391" s="209" t="s">
        <v>83</v>
      </c>
      <c r="B391" s="210" t="s">
        <v>550</v>
      </c>
      <c r="C391" s="211" t="s">
        <v>551</v>
      </c>
      <c r="D391" s="212" t="s">
        <v>319</v>
      </c>
      <c r="E391" s="212" t="s">
        <v>372</v>
      </c>
      <c r="F391" s="213">
        <v>0.1</v>
      </c>
      <c r="G391" s="214">
        <v>124696</v>
      </c>
      <c r="H391" s="214">
        <v>12470</v>
      </c>
      <c r="I391" s="214"/>
      <c r="J391" s="215" t="str">
        <f>HYPERLINK("#"&amp;"Insumos"&amp;"!A"&amp;MATCH($B391,[1]Insumos!$A:$A,0),"Ins "&amp;$B391)</f>
        <v>Ins I1009</v>
      </c>
    </row>
    <row r="392" spans="1:10" x14ac:dyDescent="0.25">
      <c r="A392" s="209" t="s">
        <v>83</v>
      </c>
      <c r="B392" s="210" t="s">
        <v>336</v>
      </c>
      <c r="C392" s="211" t="s">
        <v>337</v>
      </c>
      <c r="D392" s="212" t="s">
        <v>319</v>
      </c>
      <c r="E392" s="212" t="s">
        <v>21</v>
      </c>
      <c r="F392" s="213">
        <v>0.45</v>
      </c>
      <c r="G392" s="214">
        <v>1897</v>
      </c>
      <c r="H392" s="214">
        <v>854</v>
      </c>
      <c r="I392" s="214"/>
      <c r="J392" s="215" t="str">
        <f>HYPERLINK("#"&amp;"Insumos"&amp;"!A"&amp;MATCH($B392,[1]Insumos!$A:$A,0),"Ins "&amp;$B392)</f>
        <v>Ins I1565</v>
      </c>
    </row>
    <row r="393" spans="1:10" x14ac:dyDescent="0.25">
      <c r="A393" s="209" t="s">
        <v>83</v>
      </c>
      <c r="B393" s="210" t="s">
        <v>544</v>
      </c>
      <c r="C393" s="211" t="s">
        <v>545</v>
      </c>
      <c r="D393" s="212" t="s">
        <v>319</v>
      </c>
      <c r="E393" s="212" t="s">
        <v>21</v>
      </c>
      <c r="F393" s="213">
        <v>0.02</v>
      </c>
      <c r="G393" s="214">
        <v>4846</v>
      </c>
      <c r="H393" s="214">
        <v>97</v>
      </c>
      <c r="I393" s="214"/>
      <c r="J393" s="215" t="str">
        <f>HYPERLINK("#"&amp;"Insumos"&amp;"!A"&amp;MATCH($B393,[1]Insumos!$A:$A,0),"Ins "&amp;$B393)</f>
        <v>Ins I417</v>
      </c>
    </row>
    <row r="395" spans="1:10" ht="25.5" x14ac:dyDescent="0.25">
      <c r="A395" s="203" t="s">
        <v>85</v>
      </c>
      <c r="B395" s="204" t="s">
        <v>308</v>
      </c>
      <c r="C395" s="205" t="s">
        <v>86</v>
      </c>
      <c r="D395" s="206" t="s">
        <v>309</v>
      </c>
      <c r="E395" s="206" t="s">
        <v>51</v>
      </c>
      <c r="F395" s="207"/>
      <c r="G395" s="208"/>
      <c r="H395" s="208"/>
      <c r="I395" s="208">
        <v>35146</v>
      </c>
      <c r="J395" s="118"/>
    </row>
    <row r="396" spans="1:10" x14ac:dyDescent="0.25">
      <c r="A396" s="209" t="s">
        <v>85</v>
      </c>
      <c r="B396" s="210" t="s">
        <v>538</v>
      </c>
      <c r="C396" s="211" t="s">
        <v>539</v>
      </c>
      <c r="D396" s="212" t="s">
        <v>312</v>
      </c>
      <c r="E396" s="212" t="s">
        <v>313</v>
      </c>
      <c r="F396" s="213">
        <v>0.5</v>
      </c>
      <c r="G396" s="214">
        <v>41004</v>
      </c>
      <c r="H396" s="214">
        <v>20502</v>
      </c>
      <c r="I396" s="214"/>
      <c r="J396" s="215" t="str">
        <f>HYPERLINK("#"&amp;"Insumos"&amp;"!A"&amp;MATCH($B396,[1]Insumos!$A:$A,0),"Ins "&amp;$B396)</f>
        <v>Ins C3</v>
      </c>
    </row>
    <row r="397" spans="1:10" ht="30" x14ac:dyDescent="0.25">
      <c r="A397" s="209" t="s">
        <v>85</v>
      </c>
      <c r="B397" s="210" t="s">
        <v>363</v>
      </c>
      <c r="C397" s="211" t="s">
        <v>364</v>
      </c>
      <c r="D397" s="212" t="s">
        <v>332</v>
      </c>
      <c r="E397" s="212" t="s">
        <v>365</v>
      </c>
      <c r="F397" s="213">
        <v>0.1</v>
      </c>
      <c r="G397" s="214">
        <v>17302</v>
      </c>
      <c r="H397" s="214">
        <v>1730</v>
      </c>
      <c r="I397" s="214"/>
      <c r="J397" s="215" t="str">
        <f>HYPERLINK("#"&amp;"Insumos"&amp;"!A"&amp;MATCH($B397,[1]Insumos!$A:$A,0),"Ins "&amp;$B397)</f>
        <v>Ins E1</v>
      </c>
    </row>
    <row r="398" spans="1:10" x14ac:dyDescent="0.25">
      <c r="A398" s="209" t="s">
        <v>85</v>
      </c>
      <c r="B398" s="210" t="s">
        <v>314</v>
      </c>
      <c r="C398" s="211" t="s">
        <v>315</v>
      </c>
      <c r="D398" s="212" t="s">
        <v>316</v>
      </c>
      <c r="E398" s="212" t="s">
        <v>21</v>
      </c>
      <c r="F398" s="213">
        <v>0.05</v>
      </c>
      <c r="G398" s="214">
        <v>3623</v>
      </c>
      <c r="H398" s="214">
        <v>181</v>
      </c>
      <c r="I398" s="214"/>
      <c r="J398" s="215" t="str">
        <f>HYPERLINK("#"&amp;"Insumos"&amp;"!A"&amp;MATCH($B398,[1]Insumos!$A:$A,0),"Ins "&amp;$B398)</f>
        <v>Ins H2</v>
      </c>
    </row>
    <row r="399" spans="1:10" x14ac:dyDescent="0.25">
      <c r="A399" s="209" t="s">
        <v>85</v>
      </c>
      <c r="B399" s="210" t="s">
        <v>463</v>
      </c>
      <c r="C399" s="211" t="s">
        <v>464</v>
      </c>
      <c r="D399" s="212" t="s">
        <v>319</v>
      </c>
      <c r="E399" s="212" t="s">
        <v>372</v>
      </c>
      <c r="F399" s="213">
        <v>6.6666666666666666E-2</v>
      </c>
      <c r="G399" s="214">
        <v>25896</v>
      </c>
      <c r="H399" s="214">
        <v>1726</v>
      </c>
      <c r="I399" s="214"/>
      <c r="J399" s="215" t="str">
        <f>HYPERLINK("#"&amp;"Insumos"&amp;"!A"&amp;MATCH($B399,[1]Insumos!$A:$A,0),"Ins "&amp;$B399)</f>
        <v>Ins I1004</v>
      </c>
    </row>
    <row r="400" spans="1:10" x14ac:dyDescent="0.25">
      <c r="A400" s="209" t="s">
        <v>85</v>
      </c>
      <c r="B400" s="210" t="s">
        <v>552</v>
      </c>
      <c r="C400" s="211" t="s">
        <v>553</v>
      </c>
      <c r="D400" s="212" t="s">
        <v>319</v>
      </c>
      <c r="E400" s="212" t="s">
        <v>372</v>
      </c>
      <c r="F400" s="213">
        <v>0.1</v>
      </c>
      <c r="G400" s="214">
        <v>109096</v>
      </c>
      <c r="H400" s="214">
        <v>10910</v>
      </c>
      <c r="I400" s="214"/>
      <c r="J400" s="215" t="str">
        <f>HYPERLINK("#"&amp;"Insumos"&amp;"!A"&amp;MATCH($B400,[1]Insumos!$A:$A,0),"Ins "&amp;$B400)</f>
        <v>Ins I1632</v>
      </c>
    </row>
    <row r="401" spans="1:10" x14ac:dyDescent="0.25">
      <c r="A401" s="209" t="s">
        <v>85</v>
      </c>
      <c r="B401" s="210" t="s">
        <v>544</v>
      </c>
      <c r="C401" s="211" t="s">
        <v>545</v>
      </c>
      <c r="D401" s="212" t="s">
        <v>319</v>
      </c>
      <c r="E401" s="212" t="s">
        <v>21</v>
      </c>
      <c r="F401" s="213">
        <v>0.02</v>
      </c>
      <c r="G401" s="214">
        <v>4846</v>
      </c>
      <c r="H401" s="214">
        <v>97</v>
      </c>
      <c r="I401" s="214"/>
      <c r="J401" s="215" t="str">
        <f>HYPERLINK("#"&amp;"Insumos"&amp;"!A"&amp;MATCH($B401,[1]Insumos!$A:$A,0),"Ins "&amp;$B401)</f>
        <v>Ins I417</v>
      </c>
    </row>
    <row r="403" spans="1:10" ht="51" x14ac:dyDescent="0.25">
      <c r="A403" s="203" t="s">
        <v>87</v>
      </c>
      <c r="B403" s="204" t="s">
        <v>308</v>
      </c>
      <c r="C403" s="205" t="s">
        <v>88</v>
      </c>
      <c r="D403" s="206" t="s">
        <v>309</v>
      </c>
      <c r="E403" s="206" t="s">
        <v>51</v>
      </c>
      <c r="F403" s="207"/>
      <c r="G403" s="208"/>
      <c r="H403" s="208"/>
      <c r="I403" s="208">
        <v>33592</v>
      </c>
      <c r="J403" s="118"/>
    </row>
    <row r="404" spans="1:10" x14ac:dyDescent="0.25">
      <c r="A404" s="209" t="s">
        <v>87</v>
      </c>
      <c r="B404" s="118" t="s">
        <v>554</v>
      </c>
      <c r="C404" s="211" t="s">
        <v>555</v>
      </c>
      <c r="D404" s="212" t="s">
        <v>312</v>
      </c>
      <c r="E404" s="212" t="s">
        <v>313</v>
      </c>
      <c r="F404" s="213">
        <v>0.32</v>
      </c>
      <c r="G404" s="214">
        <v>57752</v>
      </c>
      <c r="H404" s="214">
        <v>18481</v>
      </c>
      <c r="I404" s="214"/>
      <c r="J404" s="215" t="str">
        <f>HYPERLINK("#"&amp;"Insumos"&amp;"!A"&amp;MATCH($B404,[1]Insumos!$A:$A,0),"Ins "&amp;$B404)</f>
        <v>Ins C10</v>
      </c>
    </row>
    <row r="405" spans="1:10" ht="30" x14ac:dyDescent="0.25">
      <c r="A405" s="209" t="s">
        <v>87</v>
      </c>
      <c r="B405" s="210" t="s">
        <v>363</v>
      </c>
      <c r="C405" s="211" t="s">
        <v>364</v>
      </c>
      <c r="D405" s="212" t="s">
        <v>332</v>
      </c>
      <c r="E405" s="212" t="s">
        <v>365</v>
      </c>
      <c r="F405" s="213">
        <v>0.03</v>
      </c>
      <c r="G405" s="214">
        <v>17302</v>
      </c>
      <c r="H405" s="214">
        <v>519</v>
      </c>
      <c r="I405" s="214"/>
      <c r="J405" s="215" t="str">
        <f>HYPERLINK("#"&amp;"Insumos"&amp;"!A"&amp;MATCH($B405,[1]Insumos!$A:$A,0),"Ins "&amp;$B405)</f>
        <v>Ins E1</v>
      </c>
    </row>
    <row r="406" spans="1:10" x14ac:dyDescent="0.25">
      <c r="A406" s="209" t="s">
        <v>87</v>
      </c>
      <c r="B406" s="118" t="s">
        <v>556</v>
      </c>
      <c r="C406" s="211" t="s">
        <v>557</v>
      </c>
      <c r="D406" s="212" t="s">
        <v>332</v>
      </c>
      <c r="E406" s="212" t="s">
        <v>313</v>
      </c>
      <c r="F406" s="213">
        <v>0.32</v>
      </c>
      <c r="G406" s="214">
        <v>8130</v>
      </c>
      <c r="H406" s="214">
        <v>2602</v>
      </c>
      <c r="I406" s="214"/>
      <c r="J406" s="215" t="str">
        <f>HYPERLINK("#"&amp;"Insumos"&amp;"!A"&amp;MATCH($B406,[1]Insumos!$A:$A,0),"Ins "&amp;$B406)</f>
        <v>Ins E143</v>
      </c>
    </row>
    <row r="407" spans="1:10" x14ac:dyDescent="0.25">
      <c r="A407" s="209" t="s">
        <v>87</v>
      </c>
      <c r="B407" s="210" t="s">
        <v>314</v>
      </c>
      <c r="C407" s="211" t="s">
        <v>315</v>
      </c>
      <c r="D407" s="212" t="s">
        <v>316</v>
      </c>
      <c r="E407" s="212" t="s">
        <v>21</v>
      </c>
      <c r="F407" s="213">
        <v>0.1</v>
      </c>
      <c r="G407" s="214">
        <v>3623</v>
      </c>
      <c r="H407" s="214">
        <v>362</v>
      </c>
      <c r="I407" s="214"/>
      <c r="J407" s="215" t="str">
        <f>HYPERLINK("#"&amp;"Insumos"&amp;"!A"&amp;MATCH($B407,[1]Insumos!$A:$A,0),"Ins "&amp;$B407)</f>
        <v>Ins H2</v>
      </c>
    </row>
    <row r="408" spans="1:10" x14ac:dyDescent="0.25">
      <c r="A408" s="209" t="s">
        <v>87</v>
      </c>
      <c r="B408" s="210" t="s">
        <v>474</v>
      </c>
      <c r="C408" s="211" t="s">
        <v>475</v>
      </c>
      <c r="D408" s="212" t="s">
        <v>319</v>
      </c>
      <c r="E408" s="212" t="s">
        <v>372</v>
      </c>
      <c r="F408" s="213">
        <v>8.3333333333333329E-2</v>
      </c>
      <c r="G408" s="214">
        <v>126880</v>
      </c>
      <c r="H408" s="214">
        <v>10573</v>
      </c>
      <c r="I408" s="214"/>
      <c r="J408" s="215" t="str">
        <f>HYPERLINK("#"&amp;"Insumos"&amp;"!A"&amp;MATCH($B408,[1]Insumos!$A:$A,0),"Ins "&amp;$B408)</f>
        <v>Ins I1002</v>
      </c>
    </row>
    <row r="409" spans="1:10" x14ac:dyDescent="0.25">
      <c r="A409" s="209" t="s">
        <v>87</v>
      </c>
      <c r="B409" s="118" t="s">
        <v>558</v>
      </c>
      <c r="C409" s="211" t="s">
        <v>559</v>
      </c>
      <c r="D409" s="212" t="s">
        <v>319</v>
      </c>
      <c r="E409" s="212" t="s">
        <v>560</v>
      </c>
      <c r="F409" s="213">
        <v>1.6666666666666666E-2</v>
      </c>
      <c r="G409" s="214">
        <v>51896</v>
      </c>
      <c r="H409" s="214">
        <v>865</v>
      </c>
      <c r="I409" s="214"/>
      <c r="J409" s="215" t="str">
        <f>HYPERLINK("#"&amp;"Insumos"&amp;"!A"&amp;MATCH($B409,[1]Insumos!$A:$A,0),"Ins "&amp;$B409)</f>
        <v>Ins I2560</v>
      </c>
    </row>
    <row r="410" spans="1:10" x14ac:dyDescent="0.25">
      <c r="A410" s="209" t="s">
        <v>87</v>
      </c>
      <c r="B410" s="210" t="s">
        <v>336</v>
      </c>
      <c r="C410" s="211" t="s">
        <v>337</v>
      </c>
      <c r="D410" s="212" t="s">
        <v>319</v>
      </c>
      <c r="E410" s="212" t="s">
        <v>21</v>
      </c>
      <c r="F410" s="213">
        <v>0.1</v>
      </c>
      <c r="G410" s="214">
        <v>1897</v>
      </c>
      <c r="H410" s="214">
        <v>190</v>
      </c>
      <c r="I410" s="214"/>
      <c r="J410" s="215" t="str">
        <f>HYPERLINK("#"&amp;"Insumos"&amp;"!A"&amp;MATCH($B410,[1]Insumos!$A:$A,0),"Ins "&amp;$B410)</f>
        <v>Ins I1565</v>
      </c>
    </row>
    <row r="412" spans="1:10" ht="51" x14ac:dyDescent="0.25">
      <c r="A412" s="203" t="s">
        <v>277</v>
      </c>
      <c r="B412" s="204" t="s">
        <v>308</v>
      </c>
      <c r="C412" s="205" t="s">
        <v>278</v>
      </c>
      <c r="D412" s="206" t="s">
        <v>309</v>
      </c>
      <c r="E412" s="206" t="s">
        <v>51</v>
      </c>
      <c r="F412" s="207"/>
      <c r="G412" s="208"/>
      <c r="H412" s="208"/>
      <c r="I412" s="208">
        <v>23379</v>
      </c>
      <c r="J412" s="118"/>
    </row>
    <row r="413" spans="1:10" x14ac:dyDescent="0.25">
      <c r="A413" s="209" t="s">
        <v>277</v>
      </c>
      <c r="B413" s="210" t="s">
        <v>538</v>
      </c>
      <c r="C413" s="211" t="s">
        <v>539</v>
      </c>
      <c r="D413" s="212" t="s">
        <v>312</v>
      </c>
      <c r="E413" s="212" t="s">
        <v>313</v>
      </c>
      <c r="F413" s="213">
        <v>0.27</v>
      </c>
      <c r="G413" s="214">
        <v>41004</v>
      </c>
      <c r="H413" s="214">
        <v>11071</v>
      </c>
      <c r="I413" s="214"/>
      <c r="J413" s="215" t="str">
        <f>HYPERLINK("#"&amp;"Insumos"&amp;"!A"&amp;MATCH($B413,[1]Insumos!$A:$A,0),"Ins "&amp;$B413)</f>
        <v>Ins C3</v>
      </c>
    </row>
    <row r="414" spans="1:10" ht="30" x14ac:dyDescent="0.25">
      <c r="A414" s="209" t="s">
        <v>277</v>
      </c>
      <c r="B414" s="210" t="s">
        <v>363</v>
      </c>
      <c r="C414" s="211" t="s">
        <v>364</v>
      </c>
      <c r="D414" s="212" t="s">
        <v>332</v>
      </c>
      <c r="E414" s="212" t="s">
        <v>365</v>
      </c>
      <c r="F414" s="213">
        <v>2.5000000000000001E-2</v>
      </c>
      <c r="G414" s="214">
        <v>17302</v>
      </c>
      <c r="H414" s="214">
        <v>433</v>
      </c>
      <c r="I414" s="214"/>
      <c r="J414" s="215" t="str">
        <f>HYPERLINK("#"&amp;"Insumos"&amp;"!A"&amp;MATCH($B414,[1]Insumos!$A:$A,0),"Ins "&amp;$B414)</f>
        <v>Ins E1</v>
      </c>
    </row>
    <row r="415" spans="1:10" x14ac:dyDescent="0.25">
      <c r="A415" s="209" t="s">
        <v>277</v>
      </c>
      <c r="B415" s="210" t="s">
        <v>333</v>
      </c>
      <c r="C415" s="211" t="s">
        <v>334</v>
      </c>
      <c r="D415" s="212" t="s">
        <v>332</v>
      </c>
      <c r="E415" s="212" t="s">
        <v>335</v>
      </c>
      <c r="F415" s="213">
        <v>1E-3</v>
      </c>
      <c r="G415" s="214">
        <v>187426</v>
      </c>
      <c r="H415" s="214">
        <v>187</v>
      </c>
      <c r="I415" s="214"/>
      <c r="J415" s="215" t="str">
        <f>HYPERLINK("#"&amp;"Insumos"&amp;"!A"&amp;MATCH($B415,[1]Insumos!$A:$A,0),"Ins "&amp;$B415)</f>
        <v>Ins E12</v>
      </c>
    </row>
    <row r="416" spans="1:10" x14ac:dyDescent="0.25">
      <c r="A416" s="209" t="s">
        <v>277</v>
      </c>
      <c r="B416" s="210" t="s">
        <v>314</v>
      </c>
      <c r="C416" s="211" t="s">
        <v>315</v>
      </c>
      <c r="D416" s="212" t="s">
        <v>316</v>
      </c>
      <c r="E416" s="212" t="s">
        <v>21</v>
      </c>
      <c r="F416" s="213">
        <v>0.05</v>
      </c>
      <c r="G416" s="214">
        <v>3623</v>
      </c>
      <c r="H416" s="214">
        <v>181</v>
      </c>
      <c r="I416" s="214"/>
      <c r="J416" s="215" t="str">
        <f>HYPERLINK("#"&amp;"Insumos"&amp;"!A"&amp;MATCH($B416,[1]Insumos!$A:$A,0),"Ins "&amp;$B416)</f>
        <v>Ins H2</v>
      </c>
    </row>
    <row r="417" spans="1:10" ht="30" x14ac:dyDescent="0.25">
      <c r="A417" s="209" t="s">
        <v>277</v>
      </c>
      <c r="B417" s="210" t="s">
        <v>540</v>
      </c>
      <c r="C417" s="211" t="s">
        <v>541</v>
      </c>
      <c r="D417" s="212" t="s">
        <v>319</v>
      </c>
      <c r="E417" s="212" t="s">
        <v>372</v>
      </c>
      <c r="F417" s="213">
        <v>0.04</v>
      </c>
      <c r="G417" s="214">
        <v>62296</v>
      </c>
      <c r="H417" s="214">
        <v>2492</v>
      </c>
      <c r="I417" s="214"/>
      <c r="J417" s="215" t="str">
        <f>HYPERLINK("#"&amp;"Insumos"&amp;"!A"&amp;MATCH($B417,[1]Insumos!$A:$A,0),"Ins "&amp;$B417)</f>
        <v>Ins I1008</v>
      </c>
    </row>
    <row r="418" spans="1:10" ht="30" x14ac:dyDescent="0.25">
      <c r="A418" s="209" t="s">
        <v>277</v>
      </c>
      <c r="B418" s="210" t="s">
        <v>542</v>
      </c>
      <c r="C418" s="211" t="s">
        <v>543</v>
      </c>
      <c r="D418" s="212" t="s">
        <v>319</v>
      </c>
      <c r="E418" s="212" t="s">
        <v>372</v>
      </c>
      <c r="F418" s="213">
        <v>0.08</v>
      </c>
      <c r="G418" s="214">
        <v>109097</v>
      </c>
      <c r="H418" s="214">
        <v>8728</v>
      </c>
      <c r="I418" s="214"/>
      <c r="J418" s="215" t="str">
        <f>HYPERLINK("#"&amp;"Insumos"&amp;"!A"&amp;MATCH($B418,[1]Insumos!$A:$A,0),"Ins "&amp;$B418)</f>
        <v>Ins I1021</v>
      </c>
    </row>
    <row r="419" spans="1:10" x14ac:dyDescent="0.25">
      <c r="A419" s="209" t="s">
        <v>277</v>
      </c>
      <c r="B419" s="210" t="s">
        <v>336</v>
      </c>
      <c r="C419" s="211" t="s">
        <v>337</v>
      </c>
      <c r="D419" s="212" t="s">
        <v>319</v>
      </c>
      <c r="E419" s="212" t="s">
        <v>21</v>
      </c>
      <c r="F419" s="213">
        <v>0.1</v>
      </c>
      <c r="G419" s="214">
        <v>1897</v>
      </c>
      <c r="H419" s="214">
        <v>190</v>
      </c>
      <c r="I419" s="214"/>
      <c r="J419" s="215" t="str">
        <f>HYPERLINK("#"&amp;"Insumos"&amp;"!A"&amp;MATCH($B419,[1]Insumos!$A:$A,0),"Ins "&amp;$B419)</f>
        <v>Ins I1565</v>
      </c>
    </row>
    <row r="420" spans="1:10" x14ac:dyDescent="0.25">
      <c r="A420" s="209" t="s">
        <v>277</v>
      </c>
      <c r="B420" s="210" t="s">
        <v>544</v>
      </c>
      <c r="C420" s="211" t="s">
        <v>545</v>
      </c>
      <c r="D420" s="212" t="s">
        <v>319</v>
      </c>
      <c r="E420" s="212" t="s">
        <v>21</v>
      </c>
      <c r="F420" s="213">
        <v>0.02</v>
      </c>
      <c r="G420" s="214">
        <v>4846</v>
      </c>
      <c r="H420" s="214">
        <v>97</v>
      </c>
      <c r="I420" s="214"/>
      <c r="J420" s="215" t="str">
        <f>HYPERLINK("#"&amp;"Insumos"&amp;"!A"&amp;MATCH($B420,[1]Insumos!$A:$A,0),"Ins "&amp;$B420)</f>
        <v>Ins I417</v>
      </c>
    </row>
    <row r="422" spans="1:10" ht="51" x14ac:dyDescent="0.25">
      <c r="A422" s="203" t="s">
        <v>89</v>
      </c>
      <c r="B422" s="204" t="s">
        <v>308</v>
      </c>
      <c r="C422" s="205" t="s">
        <v>90</v>
      </c>
      <c r="D422" s="206" t="s">
        <v>309</v>
      </c>
      <c r="E422" s="206" t="s">
        <v>51</v>
      </c>
      <c r="F422" s="207"/>
      <c r="G422" s="208"/>
      <c r="H422" s="208"/>
      <c r="I422" s="208">
        <v>28651</v>
      </c>
      <c r="J422" s="118"/>
    </row>
    <row r="423" spans="1:10" x14ac:dyDescent="0.25">
      <c r="A423" s="209" t="s">
        <v>89</v>
      </c>
      <c r="B423" s="210" t="s">
        <v>538</v>
      </c>
      <c r="C423" s="211" t="s">
        <v>539</v>
      </c>
      <c r="D423" s="212" t="s">
        <v>312</v>
      </c>
      <c r="E423" s="212" t="s">
        <v>313</v>
      </c>
      <c r="F423" s="213">
        <v>0.37</v>
      </c>
      <c r="G423" s="214">
        <v>41004</v>
      </c>
      <c r="H423" s="214">
        <v>15171</v>
      </c>
      <c r="I423" s="214"/>
      <c r="J423" s="215" t="str">
        <f>HYPERLINK("#"&amp;"Insumos"&amp;"!A"&amp;MATCH($B423,[1]Insumos!$A:$A,0),"Ins "&amp;$B423)</f>
        <v>Ins C3</v>
      </c>
    </row>
    <row r="424" spans="1:10" ht="30" x14ac:dyDescent="0.25">
      <c r="A424" s="209" t="s">
        <v>89</v>
      </c>
      <c r="B424" s="210" t="s">
        <v>363</v>
      </c>
      <c r="C424" s="211" t="s">
        <v>364</v>
      </c>
      <c r="D424" s="212" t="s">
        <v>332</v>
      </c>
      <c r="E424" s="212" t="s">
        <v>365</v>
      </c>
      <c r="F424" s="213">
        <v>0.06</v>
      </c>
      <c r="G424" s="214">
        <v>17302</v>
      </c>
      <c r="H424" s="214">
        <v>1038</v>
      </c>
      <c r="I424" s="214"/>
      <c r="J424" s="215" t="str">
        <f>HYPERLINK("#"&amp;"Insumos"&amp;"!A"&amp;MATCH($B424,[1]Insumos!$A:$A,0),"Ins "&amp;$B424)</f>
        <v>Ins E1</v>
      </c>
    </row>
    <row r="425" spans="1:10" x14ac:dyDescent="0.25">
      <c r="A425" s="209" t="s">
        <v>89</v>
      </c>
      <c r="B425" s="210" t="s">
        <v>333</v>
      </c>
      <c r="C425" s="211" t="s">
        <v>334</v>
      </c>
      <c r="D425" s="212" t="s">
        <v>332</v>
      </c>
      <c r="E425" s="212" t="s">
        <v>335</v>
      </c>
      <c r="F425" s="213">
        <v>1E-3</v>
      </c>
      <c r="G425" s="214">
        <v>187426</v>
      </c>
      <c r="H425" s="214">
        <v>187</v>
      </c>
      <c r="I425" s="214"/>
      <c r="J425" s="215" t="str">
        <f>HYPERLINK("#"&amp;"Insumos"&amp;"!A"&amp;MATCH($B425,[1]Insumos!$A:$A,0),"Ins "&amp;$B425)</f>
        <v>Ins E12</v>
      </c>
    </row>
    <row r="426" spans="1:10" x14ac:dyDescent="0.25">
      <c r="A426" s="209" t="s">
        <v>89</v>
      </c>
      <c r="B426" s="210" t="s">
        <v>314</v>
      </c>
      <c r="C426" s="211" t="s">
        <v>315</v>
      </c>
      <c r="D426" s="212" t="s">
        <v>316</v>
      </c>
      <c r="E426" s="212" t="s">
        <v>21</v>
      </c>
      <c r="F426" s="213">
        <v>0.05</v>
      </c>
      <c r="G426" s="214">
        <v>3623</v>
      </c>
      <c r="H426" s="214">
        <v>181</v>
      </c>
      <c r="I426" s="214"/>
      <c r="J426" s="215" t="str">
        <f>HYPERLINK("#"&amp;"Insumos"&amp;"!A"&amp;MATCH($B426,[1]Insumos!$A:$A,0),"Ins "&amp;$B426)</f>
        <v>Ins H2</v>
      </c>
    </row>
    <row r="427" spans="1:10" ht="30" x14ac:dyDescent="0.25">
      <c r="A427" s="209" t="s">
        <v>89</v>
      </c>
      <c r="B427" s="210" t="s">
        <v>540</v>
      </c>
      <c r="C427" s="211" t="s">
        <v>541</v>
      </c>
      <c r="D427" s="212" t="s">
        <v>319</v>
      </c>
      <c r="E427" s="212" t="s">
        <v>372</v>
      </c>
      <c r="F427" s="213">
        <v>0.04</v>
      </c>
      <c r="G427" s="214">
        <v>62296</v>
      </c>
      <c r="H427" s="214">
        <v>2492</v>
      </c>
      <c r="I427" s="214"/>
      <c r="J427" s="215" t="str">
        <f>HYPERLINK("#"&amp;"Insumos"&amp;"!A"&amp;MATCH($B427,[1]Insumos!$A:$A,0),"Ins "&amp;$B427)</f>
        <v>Ins I1008</v>
      </c>
    </row>
    <row r="428" spans="1:10" ht="30" x14ac:dyDescent="0.25">
      <c r="A428" s="209" t="s">
        <v>89</v>
      </c>
      <c r="B428" s="210" t="s">
        <v>542</v>
      </c>
      <c r="C428" s="211" t="s">
        <v>543</v>
      </c>
      <c r="D428" s="212" t="s">
        <v>319</v>
      </c>
      <c r="E428" s="212" t="s">
        <v>372</v>
      </c>
      <c r="F428" s="213">
        <v>0.08</v>
      </c>
      <c r="G428" s="214">
        <v>109097</v>
      </c>
      <c r="H428" s="214">
        <v>8728</v>
      </c>
      <c r="I428" s="214"/>
      <c r="J428" s="215" t="str">
        <f>HYPERLINK("#"&amp;"Insumos"&amp;"!A"&amp;MATCH($B428,[1]Insumos!$A:$A,0),"Ins "&amp;$B428)</f>
        <v>Ins I1021</v>
      </c>
    </row>
    <row r="429" spans="1:10" x14ac:dyDescent="0.25">
      <c r="A429" s="209" t="s">
        <v>89</v>
      </c>
      <c r="B429" s="210" t="s">
        <v>336</v>
      </c>
      <c r="C429" s="211" t="s">
        <v>337</v>
      </c>
      <c r="D429" s="212" t="s">
        <v>319</v>
      </c>
      <c r="E429" s="212" t="s">
        <v>21</v>
      </c>
      <c r="F429" s="213">
        <v>0.45</v>
      </c>
      <c r="G429" s="214">
        <v>1897</v>
      </c>
      <c r="H429" s="214">
        <v>854</v>
      </c>
      <c r="I429" s="214"/>
      <c r="J429" s="215" t="str">
        <f>HYPERLINK("#"&amp;"Insumos"&amp;"!A"&amp;MATCH($B429,[1]Insumos!$A:$A,0),"Ins "&amp;$B429)</f>
        <v>Ins I1565</v>
      </c>
    </row>
    <row r="431" spans="1:10" ht="25.5" x14ac:dyDescent="0.25">
      <c r="A431" s="203" t="s">
        <v>280</v>
      </c>
      <c r="B431" s="204" t="s">
        <v>308</v>
      </c>
      <c r="C431" s="205" t="s">
        <v>281</v>
      </c>
      <c r="D431" s="206" t="s">
        <v>309</v>
      </c>
      <c r="E431" s="206" t="s">
        <v>51</v>
      </c>
      <c r="F431" s="207"/>
      <c r="G431" s="208"/>
      <c r="H431" s="208"/>
      <c r="I431" s="208">
        <v>31858</v>
      </c>
      <c r="J431" s="118"/>
    </row>
    <row r="432" spans="1:10" x14ac:dyDescent="0.25">
      <c r="A432" s="209" t="s">
        <v>280</v>
      </c>
      <c r="B432" s="210" t="s">
        <v>538</v>
      </c>
      <c r="C432" s="211" t="s">
        <v>539</v>
      </c>
      <c r="D432" s="212" t="s">
        <v>312</v>
      </c>
      <c r="E432" s="212" t="s">
        <v>313</v>
      </c>
      <c r="F432" s="213">
        <v>0.39</v>
      </c>
      <c r="G432" s="214">
        <v>41004</v>
      </c>
      <c r="H432" s="214">
        <v>15992</v>
      </c>
      <c r="I432" s="214"/>
      <c r="J432" s="215" t="str">
        <f>HYPERLINK("#"&amp;"Insumos"&amp;"!A"&amp;MATCH($B432,[1]Insumos!$A:$A,0),"Ins "&amp;$B432)</f>
        <v>Ins C3</v>
      </c>
    </row>
    <row r="433" spans="1:10" ht="30" x14ac:dyDescent="0.25">
      <c r="A433" s="209" t="s">
        <v>280</v>
      </c>
      <c r="B433" s="210" t="s">
        <v>363</v>
      </c>
      <c r="C433" s="211" t="s">
        <v>364</v>
      </c>
      <c r="D433" s="212" t="s">
        <v>332</v>
      </c>
      <c r="E433" s="212" t="s">
        <v>365</v>
      </c>
      <c r="F433" s="213">
        <v>0.1</v>
      </c>
      <c r="G433" s="214">
        <v>17302</v>
      </c>
      <c r="H433" s="214">
        <v>1730</v>
      </c>
      <c r="I433" s="214"/>
      <c r="J433" s="215" t="str">
        <f>HYPERLINK("#"&amp;"Insumos"&amp;"!A"&amp;MATCH($B433,[1]Insumos!$A:$A,0),"Ins "&amp;$B433)</f>
        <v>Ins E1</v>
      </c>
    </row>
    <row r="434" spans="1:10" x14ac:dyDescent="0.25">
      <c r="A434" s="209" t="s">
        <v>280</v>
      </c>
      <c r="B434" s="210" t="s">
        <v>333</v>
      </c>
      <c r="C434" s="211" t="s">
        <v>334</v>
      </c>
      <c r="D434" s="212" t="s">
        <v>332</v>
      </c>
      <c r="E434" s="212" t="s">
        <v>335</v>
      </c>
      <c r="F434" s="213">
        <v>2E-3</v>
      </c>
      <c r="G434" s="214">
        <v>187426</v>
      </c>
      <c r="H434" s="214">
        <v>375</v>
      </c>
      <c r="I434" s="214"/>
      <c r="J434" s="215" t="str">
        <f>HYPERLINK("#"&amp;"Insumos"&amp;"!A"&amp;MATCH($B434,[1]Insumos!$A:$A,0),"Ins "&amp;$B434)</f>
        <v>Ins E12</v>
      </c>
    </row>
    <row r="435" spans="1:10" x14ac:dyDescent="0.25">
      <c r="A435" s="209" t="s">
        <v>280</v>
      </c>
      <c r="B435" s="210" t="s">
        <v>314</v>
      </c>
      <c r="C435" s="211" t="s">
        <v>315</v>
      </c>
      <c r="D435" s="212" t="s">
        <v>316</v>
      </c>
      <c r="E435" s="212" t="s">
        <v>21</v>
      </c>
      <c r="F435" s="213">
        <v>0.05</v>
      </c>
      <c r="G435" s="214">
        <v>3623</v>
      </c>
      <c r="H435" s="214">
        <v>181</v>
      </c>
      <c r="I435" s="214"/>
      <c r="J435" s="215" t="str">
        <f>HYPERLINK("#"&amp;"Insumos"&amp;"!A"&amp;MATCH($B435,[1]Insumos!$A:$A,0),"Ins "&amp;$B435)</f>
        <v>Ins H2</v>
      </c>
    </row>
    <row r="436" spans="1:10" x14ac:dyDescent="0.25">
      <c r="A436" s="209" t="s">
        <v>280</v>
      </c>
      <c r="B436" s="210" t="s">
        <v>474</v>
      </c>
      <c r="C436" s="211" t="s">
        <v>475</v>
      </c>
      <c r="D436" s="212" t="s">
        <v>319</v>
      </c>
      <c r="E436" s="212" t="s">
        <v>372</v>
      </c>
      <c r="F436" s="213">
        <v>0.1</v>
      </c>
      <c r="G436" s="214">
        <v>126880</v>
      </c>
      <c r="H436" s="214">
        <v>12688</v>
      </c>
      <c r="I436" s="214"/>
      <c r="J436" s="215" t="str">
        <f>HYPERLINK("#"&amp;"Insumos"&amp;"!A"&amp;MATCH($B436,[1]Insumos!$A:$A,0),"Ins "&amp;$B436)</f>
        <v>Ins I1002</v>
      </c>
    </row>
    <row r="437" spans="1:10" x14ac:dyDescent="0.25">
      <c r="A437" s="209" t="s">
        <v>280</v>
      </c>
      <c r="B437" s="210" t="s">
        <v>336</v>
      </c>
      <c r="C437" s="211" t="s">
        <v>337</v>
      </c>
      <c r="D437" s="212" t="s">
        <v>319</v>
      </c>
      <c r="E437" s="212" t="s">
        <v>21</v>
      </c>
      <c r="F437" s="213">
        <v>0.47</v>
      </c>
      <c r="G437" s="214">
        <v>1897</v>
      </c>
      <c r="H437" s="214">
        <v>892</v>
      </c>
      <c r="I437" s="214"/>
      <c r="J437" s="215" t="str">
        <f>HYPERLINK("#"&amp;"Insumos"&amp;"!A"&amp;MATCH($B437,[1]Insumos!$A:$A,0),"Ins "&amp;$B437)</f>
        <v>Ins I1565</v>
      </c>
    </row>
    <row r="439" spans="1:10" x14ac:dyDescent="0.25">
      <c r="A439" s="203" t="s">
        <v>93</v>
      </c>
      <c r="B439" s="204" t="s">
        <v>308</v>
      </c>
      <c r="C439" s="205" t="s">
        <v>94</v>
      </c>
      <c r="D439" s="206" t="s">
        <v>309</v>
      </c>
      <c r="E439" s="206" t="s">
        <v>51</v>
      </c>
      <c r="F439" s="207"/>
      <c r="G439" s="208"/>
      <c r="H439" s="208"/>
      <c r="I439" s="208">
        <v>4643</v>
      </c>
      <c r="J439" s="118"/>
    </row>
    <row r="440" spans="1:10" x14ac:dyDescent="0.25">
      <c r="A440" s="209" t="s">
        <v>93</v>
      </c>
      <c r="B440" s="210" t="s">
        <v>561</v>
      </c>
      <c r="C440" s="211" t="s">
        <v>562</v>
      </c>
      <c r="D440" s="212" t="s">
        <v>312</v>
      </c>
      <c r="E440" s="212" t="s">
        <v>313</v>
      </c>
      <c r="F440" s="213">
        <v>0.3</v>
      </c>
      <c r="G440" s="214">
        <v>14562</v>
      </c>
      <c r="H440" s="214">
        <v>4369</v>
      </c>
      <c r="I440" s="214"/>
      <c r="J440" s="215" t="str">
        <f>HYPERLINK("#"&amp;"Insumos"&amp;"!A"&amp;MATCH($B440,[1]Insumos!$A:$A,0),"Ins "&amp;$B440)</f>
        <v>Ins C43</v>
      </c>
    </row>
    <row r="441" spans="1:10" x14ac:dyDescent="0.25">
      <c r="A441" s="209" t="s">
        <v>93</v>
      </c>
      <c r="B441" s="210" t="s">
        <v>314</v>
      </c>
      <c r="C441" s="211" t="s">
        <v>315</v>
      </c>
      <c r="D441" s="212" t="s">
        <v>316</v>
      </c>
      <c r="E441" s="212" t="s">
        <v>21</v>
      </c>
      <c r="F441" s="213">
        <v>7.5499999999999998E-2</v>
      </c>
      <c r="G441" s="214">
        <v>3623</v>
      </c>
      <c r="H441" s="214">
        <v>274</v>
      </c>
      <c r="I441" s="214"/>
      <c r="J441" s="215" t="str">
        <f>HYPERLINK("#"&amp;"Insumos"&amp;"!A"&amp;MATCH($B441,[1]Insumos!$A:$A,0),"Ins "&amp;$B441)</f>
        <v>Ins H2</v>
      </c>
    </row>
    <row r="443" spans="1:10" x14ac:dyDescent="0.25">
      <c r="A443" s="203" t="s">
        <v>97</v>
      </c>
      <c r="B443" s="204" t="s">
        <v>308</v>
      </c>
      <c r="C443" s="205" t="s">
        <v>98</v>
      </c>
      <c r="D443" s="206" t="s">
        <v>309</v>
      </c>
      <c r="E443" s="206" t="s">
        <v>21</v>
      </c>
      <c r="F443" s="207"/>
      <c r="G443" s="208"/>
      <c r="H443" s="208"/>
      <c r="I443" s="208">
        <v>77572</v>
      </c>
      <c r="J443" s="118"/>
    </row>
    <row r="444" spans="1:10" x14ac:dyDescent="0.25">
      <c r="A444" s="209" t="s">
        <v>97</v>
      </c>
      <c r="B444" s="210" t="s">
        <v>310</v>
      </c>
      <c r="C444" s="211" t="s">
        <v>311</v>
      </c>
      <c r="D444" s="212" t="s">
        <v>312</v>
      </c>
      <c r="E444" s="212" t="s">
        <v>313</v>
      </c>
      <c r="F444" s="213">
        <v>1.7</v>
      </c>
      <c r="G444" s="214">
        <v>37863</v>
      </c>
      <c r="H444" s="214">
        <v>64367</v>
      </c>
      <c r="I444" s="214"/>
      <c r="J444" s="215" t="str">
        <f>HYPERLINK("#"&amp;"Insumos"&amp;"!A"&amp;MATCH($B444,[1]Insumos!$A:$A,0),"Ins "&amp;$B444)</f>
        <v>Ins C1</v>
      </c>
    </row>
    <row r="445" spans="1:10" ht="30" x14ac:dyDescent="0.25">
      <c r="A445" s="209" t="s">
        <v>97</v>
      </c>
      <c r="B445" s="210" t="s">
        <v>426</v>
      </c>
      <c r="C445" s="211" t="s">
        <v>427</v>
      </c>
      <c r="D445" s="212" t="s">
        <v>332</v>
      </c>
      <c r="E445" s="212" t="s">
        <v>346</v>
      </c>
      <c r="F445" s="213">
        <v>0.01</v>
      </c>
      <c r="G445" s="214">
        <v>322400</v>
      </c>
      <c r="H445" s="214">
        <v>3224</v>
      </c>
      <c r="I445" s="214"/>
      <c r="J445" s="215" t="str">
        <f>HYPERLINK("#"&amp;"Insumos"&amp;"!A"&amp;MATCH($B445,[1]Insumos!$A:$A,0),"Ins "&amp;$B445)</f>
        <v>Ins E24</v>
      </c>
    </row>
    <row r="446" spans="1:10" x14ac:dyDescent="0.25">
      <c r="A446" s="209" t="s">
        <v>97</v>
      </c>
      <c r="B446" s="210" t="s">
        <v>314</v>
      </c>
      <c r="C446" s="211" t="s">
        <v>315</v>
      </c>
      <c r="D446" s="212" t="s">
        <v>316</v>
      </c>
      <c r="E446" s="212" t="s">
        <v>21</v>
      </c>
      <c r="F446" s="213">
        <v>1.7</v>
      </c>
      <c r="G446" s="214">
        <v>3623</v>
      </c>
      <c r="H446" s="214">
        <v>6159</v>
      </c>
      <c r="I446" s="214"/>
      <c r="J446" s="215" t="str">
        <f>HYPERLINK("#"&amp;"Insumos"&amp;"!A"&amp;MATCH($B446,[1]Insumos!$A:$A,0),"Ins "&amp;$B446)</f>
        <v>Ins H2</v>
      </c>
    </row>
    <row r="448" spans="1:10" ht="30" customHeight="1" x14ac:dyDescent="0.25">
      <c r="A448" s="203" t="s">
        <v>99</v>
      </c>
      <c r="B448" s="204" t="s">
        <v>308</v>
      </c>
      <c r="C448" s="205" t="s">
        <v>100</v>
      </c>
      <c r="D448" s="206" t="s">
        <v>309</v>
      </c>
      <c r="E448" s="206" t="s">
        <v>51</v>
      </c>
      <c r="F448" s="207"/>
      <c r="G448" s="208"/>
      <c r="H448" s="208"/>
      <c r="I448" s="208">
        <v>19569</v>
      </c>
      <c r="J448" s="118"/>
    </row>
    <row r="449" spans="1:10" x14ac:dyDescent="0.25">
      <c r="A449" s="209" t="s">
        <v>99</v>
      </c>
      <c r="B449" s="210" t="s">
        <v>495</v>
      </c>
      <c r="C449" s="211" t="s">
        <v>496</v>
      </c>
      <c r="D449" s="212" t="s">
        <v>312</v>
      </c>
      <c r="E449" s="212" t="s">
        <v>313</v>
      </c>
      <c r="F449" s="213">
        <v>0.15</v>
      </c>
      <c r="G449" s="214">
        <v>52425</v>
      </c>
      <c r="H449" s="214">
        <v>7864</v>
      </c>
      <c r="I449" s="214"/>
      <c r="J449" s="215" t="str">
        <f>HYPERLINK("#"&amp;"Insumos"&amp;"!A"&amp;MATCH($B449,[1]Insumos!$A:$A,0),"Ins "&amp;$B449)</f>
        <v>Ins C8</v>
      </c>
    </row>
    <row r="450" spans="1:10" ht="30" x14ac:dyDescent="0.25">
      <c r="A450" s="209" t="s">
        <v>99</v>
      </c>
      <c r="B450" s="210" t="s">
        <v>363</v>
      </c>
      <c r="C450" s="211" t="s">
        <v>364</v>
      </c>
      <c r="D450" s="212" t="s">
        <v>332</v>
      </c>
      <c r="E450" s="212" t="s">
        <v>365</v>
      </c>
      <c r="F450" s="213">
        <v>0.32</v>
      </c>
      <c r="G450" s="214">
        <v>17302</v>
      </c>
      <c r="H450" s="214">
        <v>5537</v>
      </c>
      <c r="I450" s="214"/>
      <c r="J450" s="215" t="str">
        <f>HYPERLINK("#"&amp;"Insumos"&amp;"!A"&amp;MATCH($B450,[1]Insumos!$A:$A,0),"Ins "&amp;$B450)</f>
        <v>Ins E1</v>
      </c>
    </row>
    <row r="451" spans="1:10" ht="30" x14ac:dyDescent="0.25">
      <c r="A451" s="209" t="s">
        <v>99</v>
      </c>
      <c r="B451" s="210" t="s">
        <v>426</v>
      </c>
      <c r="C451" s="211" t="s">
        <v>427</v>
      </c>
      <c r="D451" s="212" t="s">
        <v>332</v>
      </c>
      <c r="E451" s="212" t="s">
        <v>346</v>
      </c>
      <c r="F451" s="213">
        <v>1.6E-2</v>
      </c>
      <c r="G451" s="214">
        <v>322400</v>
      </c>
      <c r="H451" s="214">
        <v>5158</v>
      </c>
      <c r="I451" s="214"/>
      <c r="J451" s="215" t="str">
        <f>HYPERLINK("#"&amp;"Insumos"&amp;"!A"&amp;MATCH($B451,[1]Insumos!$A:$A,0),"Ins "&amp;$B451)</f>
        <v>Ins E24</v>
      </c>
    </row>
    <row r="452" spans="1:10" x14ac:dyDescent="0.25">
      <c r="A452" s="209" t="s">
        <v>99</v>
      </c>
      <c r="B452" s="210" t="s">
        <v>314</v>
      </c>
      <c r="C452" s="211" t="s">
        <v>315</v>
      </c>
      <c r="D452" s="212" t="s">
        <v>316</v>
      </c>
      <c r="E452" s="212" t="s">
        <v>21</v>
      </c>
      <c r="F452" s="213">
        <v>0.15</v>
      </c>
      <c r="G452" s="214">
        <v>3623</v>
      </c>
      <c r="H452" s="214">
        <v>543</v>
      </c>
      <c r="I452" s="214"/>
      <c r="J452" s="215" t="str">
        <f>HYPERLINK("#"&amp;"Insumos"&amp;"!A"&amp;MATCH($B452,[1]Insumos!$A:$A,0),"Ins "&amp;$B452)</f>
        <v>Ins H2</v>
      </c>
    </row>
    <row r="453" spans="1:10" x14ac:dyDescent="0.25">
      <c r="A453" s="209" t="s">
        <v>99</v>
      </c>
      <c r="B453" s="210" t="s">
        <v>336</v>
      </c>
      <c r="C453" s="211" t="s">
        <v>337</v>
      </c>
      <c r="D453" s="212" t="s">
        <v>319</v>
      </c>
      <c r="E453" s="212" t="s">
        <v>21</v>
      </c>
      <c r="F453" s="213">
        <v>0.24610000000000001</v>
      </c>
      <c r="G453" s="214">
        <v>1897</v>
      </c>
      <c r="H453" s="214">
        <v>467</v>
      </c>
      <c r="I453" s="214"/>
      <c r="J453" s="215" t="str">
        <f>HYPERLINK("#"&amp;"Insumos"&amp;"!A"&amp;MATCH($B453,[1]Insumos!$A:$A,0),"Ins "&amp;$B453)</f>
        <v>Ins I1565</v>
      </c>
    </row>
    <row r="455" spans="1:10" x14ac:dyDescent="0.25">
      <c r="A455" s="203" t="s">
        <v>101</v>
      </c>
      <c r="B455" s="204" t="s">
        <v>308</v>
      </c>
      <c r="C455" s="205" t="s">
        <v>102</v>
      </c>
      <c r="D455" s="206" t="s">
        <v>309</v>
      </c>
      <c r="E455" s="206" t="s">
        <v>51</v>
      </c>
      <c r="F455" s="207"/>
      <c r="G455" s="208"/>
      <c r="H455" s="208"/>
      <c r="I455" s="208">
        <v>19220</v>
      </c>
      <c r="J455" s="118"/>
    </row>
    <row r="456" spans="1:10" x14ac:dyDescent="0.25">
      <c r="A456" s="209" t="s">
        <v>101</v>
      </c>
      <c r="B456" s="210" t="s">
        <v>495</v>
      </c>
      <c r="C456" s="211" t="s">
        <v>496</v>
      </c>
      <c r="D456" s="212" t="s">
        <v>312</v>
      </c>
      <c r="E456" s="212" t="s">
        <v>313</v>
      </c>
      <c r="F456" s="213">
        <v>0.18</v>
      </c>
      <c r="G456" s="214">
        <v>52425</v>
      </c>
      <c r="H456" s="214">
        <v>9437</v>
      </c>
      <c r="I456" s="214"/>
      <c r="J456" s="215" t="str">
        <f>HYPERLINK("#"&amp;"Insumos"&amp;"!A"&amp;MATCH($B456,[1]Insumos!$A:$A,0),"Ins "&amp;$B456)</f>
        <v>Ins C8</v>
      </c>
    </row>
    <row r="457" spans="1:10" ht="30" x14ac:dyDescent="0.25">
      <c r="A457" s="209" t="s">
        <v>101</v>
      </c>
      <c r="B457" s="210" t="s">
        <v>363</v>
      </c>
      <c r="C457" s="211" t="s">
        <v>364</v>
      </c>
      <c r="D457" s="212" t="s">
        <v>332</v>
      </c>
      <c r="E457" s="212" t="s">
        <v>365</v>
      </c>
      <c r="F457" s="213">
        <v>0.16</v>
      </c>
      <c r="G457" s="214">
        <v>17302</v>
      </c>
      <c r="H457" s="214">
        <v>2768</v>
      </c>
      <c r="I457" s="214"/>
      <c r="J457" s="215" t="str">
        <f>HYPERLINK("#"&amp;"Insumos"&amp;"!A"&amp;MATCH($B457,[1]Insumos!$A:$A,0),"Ins "&amp;$B457)</f>
        <v>Ins E1</v>
      </c>
    </row>
    <row r="458" spans="1:10" ht="30" x14ac:dyDescent="0.25">
      <c r="A458" s="209" t="s">
        <v>101</v>
      </c>
      <c r="B458" s="210" t="s">
        <v>426</v>
      </c>
      <c r="C458" s="211" t="s">
        <v>427</v>
      </c>
      <c r="D458" s="212" t="s">
        <v>332</v>
      </c>
      <c r="E458" s="212" t="s">
        <v>346</v>
      </c>
      <c r="F458" s="213">
        <v>1.7999999999999999E-2</v>
      </c>
      <c r="G458" s="214">
        <v>322400</v>
      </c>
      <c r="H458" s="214">
        <v>5803</v>
      </c>
      <c r="I458" s="214"/>
      <c r="J458" s="215" t="str">
        <f>HYPERLINK("#"&amp;"Insumos"&amp;"!A"&amp;MATCH($B458,[1]Insumos!$A:$A,0),"Ins "&amp;$B458)</f>
        <v>Ins E24</v>
      </c>
    </row>
    <row r="459" spans="1:10" x14ac:dyDescent="0.25">
      <c r="A459" s="209" t="s">
        <v>101</v>
      </c>
      <c r="B459" s="210" t="s">
        <v>314</v>
      </c>
      <c r="C459" s="211" t="s">
        <v>315</v>
      </c>
      <c r="D459" s="212" t="s">
        <v>316</v>
      </c>
      <c r="E459" s="212" t="s">
        <v>21</v>
      </c>
      <c r="F459" s="213">
        <v>0.18</v>
      </c>
      <c r="G459" s="214">
        <v>3623</v>
      </c>
      <c r="H459" s="214">
        <v>652</v>
      </c>
      <c r="I459" s="214"/>
      <c r="J459" s="215" t="str">
        <f>HYPERLINK("#"&amp;"Insumos"&amp;"!A"&amp;MATCH($B459,[1]Insumos!$A:$A,0),"Ins "&amp;$B459)</f>
        <v>Ins H2</v>
      </c>
    </row>
    <row r="460" spans="1:10" x14ac:dyDescent="0.25">
      <c r="A460" s="209" t="s">
        <v>101</v>
      </c>
      <c r="B460" s="210" t="s">
        <v>336</v>
      </c>
      <c r="C460" s="211" t="s">
        <v>337</v>
      </c>
      <c r="D460" s="212" t="s">
        <v>319</v>
      </c>
      <c r="E460" s="212" t="s">
        <v>21</v>
      </c>
      <c r="F460" s="213">
        <v>0.2954</v>
      </c>
      <c r="G460" s="214">
        <v>1897</v>
      </c>
      <c r="H460" s="214">
        <v>560</v>
      </c>
      <c r="I460" s="214"/>
      <c r="J460" s="215" t="str">
        <f>HYPERLINK("#"&amp;"Insumos"&amp;"!A"&amp;MATCH($B460,[1]Insumos!$A:$A,0),"Ins "&amp;$B460)</f>
        <v>Ins I1565</v>
      </c>
    </row>
    <row r="462" spans="1:10" x14ac:dyDescent="0.25">
      <c r="A462" s="203" t="s">
        <v>103</v>
      </c>
      <c r="B462" s="204" t="s">
        <v>308</v>
      </c>
      <c r="C462" s="205" t="s">
        <v>104</v>
      </c>
      <c r="D462" s="206" t="s">
        <v>309</v>
      </c>
      <c r="E462" s="206" t="s">
        <v>51</v>
      </c>
      <c r="F462" s="207"/>
      <c r="G462" s="208"/>
      <c r="H462" s="208"/>
      <c r="I462" s="208">
        <v>16594</v>
      </c>
      <c r="J462" s="118"/>
    </row>
    <row r="463" spans="1:10" x14ac:dyDescent="0.25">
      <c r="A463" s="209" t="s">
        <v>103</v>
      </c>
      <c r="B463" s="210" t="s">
        <v>310</v>
      </c>
      <c r="C463" s="211" t="s">
        <v>311</v>
      </c>
      <c r="D463" s="212" t="s">
        <v>312</v>
      </c>
      <c r="E463" s="212" t="s">
        <v>313</v>
      </c>
      <c r="F463" s="213">
        <v>0.4</v>
      </c>
      <c r="G463" s="214">
        <v>37863</v>
      </c>
      <c r="H463" s="214">
        <v>15145</v>
      </c>
      <c r="I463" s="214"/>
      <c r="J463" s="215" t="str">
        <f>HYPERLINK("#"&amp;"Insumos"&amp;"!A"&amp;MATCH($B463,[1]Insumos!$A:$A,0),"Ins "&amp;$B463)</f>
        <v>Ins C1</v>
      </c>
    </row>
    <row r="464" spans="1:10" x14ac:dyDescent="0.25">
      <c r="A464" s="209" t="s">
        <v>103</v>
      </c>
      <c r="B464" s="210" t="s">
        <v>314</v>
      </c>
      <c r="C464" s="211" t="s">
        <v>315</v>
      </c>
      <c r="D464" s="212" t="s">
        <v>316</v>
      </c>
      <c r="E464" s="212" t="s">
        <v>21</v>
      </c>
      <c r="F464" s="213">
        <v>0.4</v>
      </c>
      <c r="G464" s="214">
        <v>3623</v>
      </c>
      <c r="H464" s="214">
        <v>1449</v>
      </c>
      <c r="I464" s="214"/>
      <c r="J464" s="215" t="str">
        <f>HYPERLINK("#"&amp;"Insumos"&amp;"!A"&amp;MATCH($B464,[1]Insumos!$A:$A,0),"Ins "&amp;$B464)</f>
        <v>Ins H2</v>
      </c>
    </row>
    <row r="466" spans="1:10" x14ac:dyDescent="0.25">
      <c r="A466" s="203" t="s">
        <v>105</v>
      </c>
      <c r="B466" s="204" t="s">
        <v>308</v>
      </c>
      <c r="C466" s="205" t="s">
        <v>106</v>
      </c>
      <c r="D466" s="206" t="s">
        <v>309</v>
      </c>
      <c r="E466" s="206" t="s">
        <v>21</v>
      </c>
      <c r="F466" s="207"/>
      <c r="G466" s="208"/>
      <c r="H466" s="208"/>
      <c r="I466" s="208">
        <v>56393</v>
      </c>
      <c r="J466" s="118"/>
    </row>
    <row r="467" spans="1:10" x14ac:dyDescent="0.25">
      <c r="A467" s="209" t="s">
        <v>105</v>
      </c>
      <c r="B467" s="210" t="s">
        <v>310</v>
      </c>
      <c r="C467" s="211" t="s">
        <v>311</v>
      </c>
      <c r="D467" s="212" t="s">
        <v>312</v>
      </c>
      <c r="E467" s="212" t="s">
        <v>313</v>
      </c>
      <c r="F467" s="213">
        <v>1</v>
      </c>
      <c r="G467" s="214">
        <v>37863</v>
      </c>
      <c r="H467" s="214">
        <v>37863</v>
      </c>
      <c r="I467" s="214"/>
      <c r="J467" s="215" t="str">
        <f>HYPERLINK("#"&amp;"Insumos"&amp;"!A"&amp;MATCH($B467,[1]Insumos!$A:$A,0),"Ins "&amp;$B467)</f>
        <v>Ins C1</v>
      </c>
    </row>
    <row r="468" spans="1:10" ht="30" x14ac:dyDescent="0.25">
      <c r="A468" s="209" t="s">
        <v>105</v>
      </c>
      <c r="B468" s="210" t="s">
        <v>426</v>
      </c>
      <c r="C468" s="211" t="s">
        <v>427</v>
      </c>
      <c r="D468" s="212" t="s">
        <v>332</v>
      </c>
      <c r="E468" s="212" t="s">
        <v>346</v>
      </c>
      <c r="F468" s="213">
        <v>0.04</v>
      </c>
      <c r="G468" s="214">
        <v>322400</v>
      </c>
      <c r="H468" s="214">
        <v>12896</v>
      </c>
      <c r="I468" s="214"/>
      <c r="J468" s="215" t="str">
        <f>HYPERLINK("#"&amp;"Insumos"&amp;"!A"&amp;MATCH($B468,[1]Insumos!$A:$A,0),"Ins "&amp;$B468)</f>
        <v>Ins E24</v>
      </c>
    </row>
    <row r="469" spans="1:10" x14ac:dyDescent="0.25">
      <c r="A469" s="209" t="s">
        <v>105</v>
      </c>
      <c r="B469" s="210" t="s">
        <v>314</v>
      </c>
      <c r="C469" s="211" t="s">
        <v>315</v>
      </c>
      <c r="D469" s="212" t="s">
        <v>316</v>
      </c>
      <c r="E469" s="212" t="s">
        <v>21</v>
      </c>
      <c r="F469" s="213">
        <v>1</v>
      </c>
      <c r="G469" s="214">
        <v>3623</v>
      </c>
      <c r="H469" s="214">
        <v>3623</v>
      </c>
      <c r="I469" s="214"/>
      <c r="J469" s="215" t="str">
        <f>HYPERLINK("#"&amp;"Insumos"&amp;"!A"&amp;MATCH($B469,[1]Insumos!$A:$A,0),"Ins "&amp;$B469)</f>
        <v>Ins H2</v>
      </c>
    </row>
    <row r="470" spans="1:10" x14ac:dyDescent="0.25">
      <c r="A470" s="209" t="s">
        <v>105</v>
      </c>
      <c r="B470" s="210" t="s">
        <v>336</v>
      </c>
      <c r="C470" s="211" t="s">
        <v>337</v>
      </c>
      <c r="D470" s="212" t="s">
        <v>319</v>
      </c>
      <c r="E470" s="212" t="s">
        <v>21</v>
      </c>
      <c r="F470" s="213">
        <v>1.06</v>
      </c>
      <c r="G470" s="214">
        <v>1897</v>
      </c>
      <c r="H470" s="214">
        <v>2011</v>
      </c>
      <c r="I470" s="214"/>
      <c r="J470" s="215" t="str">
        <f>HYPERLINK("#"&amp;"Insumos"&amp;"!A"&amp;MATCH($B470,[1]Insumos!$A:$A,0),"Ins "&amp;$B470)</f>
        <v>Ins I1565</v>
      </c>
    </row>
    <row r="472" spans="1:10" x14ac:dyDescent="0.25">
      <c r="A472" s="203" t="s">
        <v>107</v>
      </c>
      <c r="B472" s="204" t="s">
        <v>308</v>
      </c>
      <c r="C472" s="205" t="s">
        <v>108</v>
      </c>
      <c r="D472" s="206" t="s">
        <v>309</v>
      </c>
      <c r="E472" s="206" t="s">
        <v>18</v>
      </c>
      <c r="F472" s="207"/>
      <c r="G472" s="208"/>
      <c r="H472" s="208"/>
      <c r="I472" s="208">
        <v>7244</v>
      </c>
      <c r="J472" s="118"/>
    </row>
    <row r="473" spans="1:10" x14ac:dyDescent="0.25">
      <c r="A473" s="209" t="s">
        <v>107</v>
      </c>
      <c r="B473" s="210" t="s">
        <v>495</v>
      </c>
      <c r="C473" s="211" t="s">
        <v>496</v>
      </c>
      <c r="D473" s="212" t="s">
        <v>312</v>
      </c>
      <c r="E473" s="212" t="s">
        <v>313</v>
      </c>
      <c r="F473" s="213">
        <v>0.1</v>
      </c>
      <c r="G473" s="214">
        <v>52425</v>
      </c>
      <c r="H473" s="214">
        <v>5243</v>
      </c>
      <c r="I473" s="214"/>
      <c r="J473" s="215" t="str">
        <f>HYPERLINK("#"&amp;"Insumos"&amp;"!A"&amp;MATCH($B473,[1]Insumos!$A:$A,0),"Ins "&amp;$B473)</f>
        <v>Ins C8</v>
      </c>
    </row>
    <row r="474" spans="1:10" ht="30" x14ac:dyDescent="0.25">
      <c r="A474" s="209" t="s">
        <v>107</v>
      </c>
      <c r="B474" s="210" t="s">
        <v>363</v>
      </c>
      <c r="C474" s="211" t="s">
        <v>364</v>
      </c>
      <c r="D474" s="212" t="s">
        <v>332</v>
      </c>
      <c r="E474" s="212" t="s">
        <v>365</v>
      </c>
      <c r="F474" s="213">
        <v>0.04</v>
      </c>
      <c r="G474" s="214">
        <v>17302</v>
      </c>
      <c r="H474" s="214">
        <v>692</v>
      </c>
      <c r="I474" s="214"/>
      <c r="J474" s="215" t="str">
        <f>HYPERLINK("#"&amp;"Insumos"&amp;"!A"&amp;MATCH($B474,[1]Insumos!$A:$A,0),"Ins "&amp;$B474)</f>
        <v>Ins E1</v>
      </c>
    </row>
    <row r="475" spans="1:10" ht="30" x14ac:dyDescent="0.25">
      <c r="A475" s="209" t="s">
        <v>107</v>
      </c>
      <c r="B475" s="210" t="s">
        <v>426</v>
      </c>
      <c r="C475" s="211" t="s">
        <v>427</v>
      </c>
      <c r="D475" s="212" t="s">
        <v>332</v>
      </c>
      <c r="E475" s="212" t="s">
        <v>346</v>
      </c>
      <c r="F475" s="213">
        <v>2E-3</v>
      </c>
      <c r="G475" s="214">
        <v>322400</v>
      </c>
      <c r="H475" s="214">
        <v>645</v>
      </c>
      <c r="I475" s="214"/>
      <c r="J475" s="215" t="str">
        <f>HYPERLINK("#"&amp;"Insumos"&amp;"!A"&amp;MATCH($B475,[1]Insumos!$A:$A,0),"Ins "&amp;$B475)</f>
        <v>Ins E24</v>
      </c>
    </row>
    <row r="476" spans="1:10" x14ac:dyDescent="0.25">
      <c r="A476" s="209" t="s">
        <v>107</v>
      </c>
      <c r="B476" s="210" t="s">
        <v>314</v>
      </c>
      <c r="C476" s="211" t="s">
        <v>315</v>
      </c>
      <c r="D476" s="212" t="s">
        <v>316</v>
      </c>
      <c r="E476" s="212" t="s">
        <v>21</v>
      </c>
      <c r="F476" s="213">
        <v>0.1</v>
      </c>
      <c r="G476" s="214">
        <v>3623</v>
      </c>
      <c r="H476" s="214">
        <v>362</v>
      </c>
      <c r="I476" s="214"/>
      <c r="J476" s="215" t="str">
        <f>HYPERLINK("#"&amp;"Insumos"&amp;"!A"&amp;MATCH($B476,[1]Insumos!$A:$A,0),"Ins "&amp;$B476)</f>
        <v>Ins H2</v>
      </c>
    </row>
    <row r="477" spans="1:10" x14ac:dyDescent="0.25">
      <c r="A477" s="209" t="s">
        <v>107</v>
      </c>
      <c r="B477" s="210" t="s">
        <v>336</v>
      </c>
      <c r="C477" s="211" t="s">
        <v>337</v>
      </c>
      <c r="D477" s="212" t="s">
        <v>319</v>
      </c>
      <c r="E477" s="212" t="s">
        <v>21</v>
      </c>
      <c r="F477" s="213">
        <v>0.159</v>
      </c>
      <c r="G477" s="214">
        <v>1897</v>
      </c>
      <c r="H477" s="214">
        <v>302</v>
      </c>
      <c r="I477" s="214"/>
      <c r="J477" s="215" t="str">
        <f>HYPERLINK("#"&amp;"Insumos"&amp;"!A"&amp;MATCH($B477,[1]Insumos!$A:$A,0),"Ins "&amp;$B477)</f>
        <v>Ins I1565</v>
      </c>
    </row>
    <row r="478" spans="1:10" x14ac:dyDescent="0.25">
      <c r="A478" s="209"/>
      <c r="B478" s="210"/>
      <c r="C478" s="211"/>
      <c r="D478" s="212"/>
      <c r="E478" s="212"/>
      <c r="F478" s="213"/>
      <c r="G478" s="214"/>
      <c r="H478" s="214"/>
      <c r="I478" s="214"/>
      <c r="J478" s="215"/>
    </row>
    <row r="479" spans="1:10" x14ac:dyDescent="0.25">
      <c r="A479" s="203" t="s">
        <v>188</v>
      </c>
      <c r="B479" s="204" t="s">
        <v>308</v>
      </c>
      <c r="C479" s="205" t="s">
        <v>307</v>
      </c>
      <c r="D479" s="206" t="s">
        <v>309</v>
      </c>
      <c r="E479" s="206" t="s">
        <v>51</v>
      </c>
      <c r="F479" s="207"/>
      <c r="G479" s="208"/>
      <c r="H479" s="208"/>
      <c r="I479" s="208">
        <v>7189</v>
      </c>
      <c r="J479" s="118"/>
    </row>
    <row r="480" spans="1:10" x14ac:dyDescent="0.25">
      <c r="A480" s="209" t="s">
        <v>188</v>
      </c>
      <c r="B480" s="210" t="s">
        <v>310</v>
      </c>
      <c r="C480" s="211" t="s">
        <v>311</v>
      </c>
      <c r="D480" s="212" t="s">
        <v>312</v>
      </c>
      <c r="E480" s="212" t="s">
        <v>313</v>
      </c>
      <c r="F480" s="213">
        <v>0.15</v>
      </c>
      <c r="G480" s="214">
        <v>37863</v>
      </c>
      <c r="H480" s="214">
        <v>5679</v>
      </c>
      <c r="I480" s="214"/>
      <c r="J480" s="215" t="str">
        <f>HYPERLINK("#"&amp;"Insumos"&amp;"!A"&amp;MATCH($B480,[1]Insumos!$A:$A,0),"Ins "&amp;$B480)</f>
        <v>Ins C1</v>
      </c>
    </row>
    <row r="481" spans="1:10" ht="24" customHeight="1" x14ac:dyDescent="0.25">
      <c r="A481" s="209" t="s">
        <v>188</v>
      </c>
      <c r="B481" s="210" t="s">
        <v>426</v>
      </c>
      <c r="C481" s="211" t="s">
        <v>427</v>
      </c>
      <c r="D481" s="212" t="s">
        <v>332</v>
      </c>
      <c r="E481" s="212" t="s">
        <v>346</v>
      </c>
      <c r="F481" s="213">
        <v>3.0000000000000001E-3</v>
      </c>
      <c r="G481" s="214">
        <v>322400</v>
      </c>
      <c r="H481" s="214">
        <v>967</v>
      </c>
      <c r="I481" s="214"/>
      <c r="J481" s="215" t="str">
        <f>HYPERLINK("#"&amp;"Insumos"&amp;"!A"&amp;MATCH($B481,[1]Insumos!$A:$A,0),"Ins "&amp;$B481)</f>
        <v>Ins E24</v>
      </c>
    </row>
    <row r="482" spans="1:10" ht="17.25" customHeight="1" x14ac:dyDescent="0.25">
      <c r="A482" s="209" t="s">
        <v>188</v>
      </c>
      <c r="B482" s="210" t="s">
        <v>314</v>
      </c>
      <c r="C482" s="211" t="s">
        <v>315</v>
      </c>
      <c r="D482" s="212" t="s">
        <v>316</v>
      </c>
      <c r="E482" s="212" t="s">
        <v>21</v>
      </c>
      <c r="F482" s="213">
        <v>0.15</v>
      </c>
      <c r="G482" s="214">
        <v>3623</v>
      </c>
      <c r="H482" s="214">
        <v>543</v>
      </c>
      <c r="I482" s="214"/>
      <c r="J482" s="215" t="str">
        <f>HYPERLINK("#"&amp;"Insumos"&amp;"!A"&amp;MATCH($B482,[1]Insumos!$A:$A,0),"Ins "&amp;$B482)</f>
        <v>Ins H2</v>
      </c>
    </row>
    <row r="483" spans="1:10" x14ac:dyDescent="0.25">
      <c r="A483" s="209"/>
      <c r="B483" s="210"/>
      <c r="C483" s="211"/>
      <c r="D483" s="212"/>
      <c r="E483" s="212"/>
      <c r="F483" s="213"/>
      <c r="G483" s="214"/>
      <c r="H483" s="214"/>
      <c r="I483" s="214"/>
      <c r="J483" s="215"/>
    </row>
    <row r="484" spans="1:10" x14ac:dyDescent="0.25">
      <c r="A484" s="203" t="s">
        <v>109</v>
      </c>
      <c r="B484" s="204" t="s">
        <v>308</v>
      </c>
      <c r="C484" s="205" t="s">
        <v>110</v>
      </c>
      <c r="D484" s="206" t="s">
        <v>309</v>
      </c>
      <c r="E484" s="206" t="s">
        <v>18</v>
      </c>
      <c r="F484" s="207"/>
      <c r="G484" s="208"/>
      <c r="H484" s="208"/>
      <c r="I484" s="208">
        <v>20418</v>
      </c>
      <c r="J484" s="118"/>
    </row>
    <row r="485" spans="1:10" x14ac:dyDescent="0.25">
      <c r="A485" s="209" t="s">
        <v>109</v>
      </c>
      <c r="B485" s="210" t="s">
        <v>563</v>
      </c>
      <c r="C485" s="211" t="s">
        <v>110</v>
      </c>
      <c r="D485" s="212" t="s">
        <v>319</v>
      </c>
      <c r="E485" s="212" t="s">
        <v>18</v>
      </c>
      <c r="F485" s="213">
        <v>1</v>
      </c>
      <c r="G485" s="214">
        <v>20418</v>
      </c>
      <c r="H485" s="214">
        <v>20418</v>
      </c>
      <c r="I485" s="214"/>
      <c r="J485" s="215" t="str">
        <f>HYPERLINK("#"&amp;"Insumos"&amp;"!A"&amp;MATCH($B485,[1]Insumos!$A:$A,0),"Ins "&amp;$B485)</f>
        <v>Ins I1803</v>
      </c>
    </row>
    <row r="487" spans="1:10" x14ac:dyDescent="0.25">
      <c r="A487" s="203" t="s">
        <v>113</v>
      </c>
      <c r="B487" s="204" t="s">
        <v>308</v>
      </c>
      <c r="C487" s="205" t="s">
        <v>114</v>
      </c>
      <c r="D487" s="206" t="s">
        <v>309</v>
      </c>
      <c r="E487" s="206" t="s">
        <v>18</v>
      </c>
      <c r="F487" s="207"/>
      <c r="G487" s="208"/>
      <c r="H487" s="208"/>
      <c r="I487" s="208">
        <v>50819</v>
      </c>
      <c r="J487" s="118"/>
    </row>
    <row r="488" spans="1:10" x14ac:dyDescent="0.25">
      <c r="A488" s="209" t="s">
        <v>113</v>
      </c>
      <c r="B488" s="210" t="s">
        <v>495</v>
      </c>
      <c r="C488" s="211" t="s">
        <v>496</v>
      </c>
      <c r="D488" s="212" t="s">
        <v>312</v>
      </c>
      <c r="E488" s="212" t="s">
        <v>313</v>
      </c>
      <c r="F488" s="213">
        <v>0.75</v>
      </c>
      <c r="G488" s="214">
        <v>52425</v>
      </c>
      <c r="H488" s="214">
        <v>39319</v>
      </c>
      <c r="I488" s="214"/>
      <c r="J488" s="215" t="str">
        <f>HYPERLINK("#"&amp;"Insumos"&amp;"!A"&amp;MATCH($B488,[1]Insumos!$A:$A,0),"Ins "&amp;$B488)</f>
        <v>Ins C8</v>
      </c>
    </row>
    <row r="489" spans="1:10" ht="30" x14ac:dyDescent="0.25">
      <c r="A489" s="209" t="s">
        <v>113</v>
      </c>
      <c r="B489" s="210" t="s">
        <v>426</v>
      </c>
      <c r="C489" s="211" t="s">
        <v>427</v>
      </c>
      <c r="D489" s="212" t="s">
        <v>332</v>
      </c>
      <c r="E489" s="212" t="s">
        <v>346</v>
      </c>
      <c r="F489" s="213">
        <v>0.02</v>
      </c>
      <c r="G489" s="214">
        <v>322400</v>
      </c>
      <c r="H489" s="214">
        <v>6448</v>
      </c>
      <c r="I489" s="214"/>
      <c r="J489" s="215" t="str">
        <f>HYPERLINK("#"&amp;"Insumos"&amp;"!A"&amp;MATCH($B489,[1]Insumos!$A:$A,0),"Ins "&amp;$B489)</f>
        <v>Ins E24</v>
      </c>
    </row>
    <row r="491" spans="1:10" ht="25.5" x14ac:dyDescent="0.25">
      <c r="A491" s="203" t="s">
        <v>275</v>
      </c>
      <c r="B491" s="204" t="s">
        <v>308</v>
      </c>
      <c r="C491" s="205" t="s">
        <v>276</v>
      </c>
      <c r="D491" s="206" t="s">
        <v>309</v>
      </c>
      <c r="E491" s="206" t="s">
        <v>51</v>
      </c>
      <c r="F491" s="207"/>
      <c r="G491" s="208"/>
      <c r="H491" s="208"/>
      <c r="I491" s="208">
        <v>179026</v>
      </c>
      <c r="J491" s="118"/>
    </row>
    <row r="492" spans="1:10" x14ac:dyDescent="0.25">
      <c r="A492" s="209" t="s">
        <v>275</v>
      </c>
      <c r="B492" s="210" t="s">
        <v>495</v>
      </c>
      <c r="C492" s="211" t="s">
        <v>496</v>
      </c>
      <c r="D492" s="212" t="s">
        <v>312</v>
      </c>
      <c r="E492" s="212" t="s">
        <v>313</v>
      </c>
      <c r="F492" s="213">
        <v>0.35</v>
      </c>
      <c r="G492" s="214">
        <v>52425</v>
      </c>
      <c r="H492" s="214">
        <v>18349</v>
      </c>
      <c r="I492" s="214"/>
      <c r="J492" s="215" t="str">
        <f>HYPERLINK("#"&amp;"Insumos"&amp;"!A"&amp;MATCH($B492,[1]Insumos!$A:$A,0),"Ins "&amp;$B492)</f>
        <v>Ins C8</v>
      </c>
    </row>
    <row r="493" spans="1:10" ht="30" x14ac:dyDescent="0.25">
      <c r="A493" s="209" t="s">
        <v>275</v>
      </c>
      <c r="B493" s="210" t="s">
        <v>363</v>
      </c>
      <c r="C493" s="211" t="s">
        <v>364</v>
      </c>
      <c r="D493" s="212" t="s">
        <v>332</v>
      </c>
      <c r="E493" s="212" t="s">
        <v>365</v>
      </c>
      <c r="F493" s="213">
        <v>0.12</v>
      </c>
      <c r="G493" s="214">
        <v>17302</v>
      </c>
      <c r="H493" s="214">
        <v>2076</v>
      </c>
      <c r="I493" s="214"/>
      <c r="J493" s="215" t="str">
        <f>HYPERLINK("#"&amp;"Insumos"&amp;"!A"&amp;MATCH($B493,[1]Insumos!$A:$A,0),"Ins "&amp;$B493)</f>
        <v>Ins E1</v>
      </c>
    </row>
    <row r="494" spans="1:10" x14ac:dyDescent="0.25">
      <c r="A494" s="209" t="s">
        <v>275</v>
      </c>
      <c r="B494" s="210" t="s">
        <v>333</v>
      </c>
      <c r="C494" s="211" t="s">
        <v>334</v>
      </c>
      <c r="D494" s="212" t="s">
        <v>332</v>
      </c>
      <c r="E494" s="212" t="s">
        <v>335</v>
      </c>
      <c r="F494" s="213">
        <v>1.5100000000000001E-2</v>
      </c>
      <c r="G494" s="214">
        <v>187426</v>
      </c>
      <c r="H494" s="214">
        <v>2830</v>
      </c>
      <c r="I494" s="214"/>
      <c r="J494" s="215" t="str">
        <f>HYPERLINK("#"&amp;"Insumos"&amp;"!A"&amp;MATCH($B494,[1]Insumos!$A:$A,0),"Ins "&amp;$B494)</f>
        <v>Ins E12</v>
      </c>
    </row>
    <row r="495" spans="1:10" x14ac:dyDescent="0.25">
      <c r="A495" s="209" t="s">
        <v>275</v>
      </c>
      <c r="B495" s="210" t="s">
        <v>497</v>
      </c>
      <c r="C495" s="211" t="s">
        <v>498</v>
      </c>
      <c r="D495" s="212" t="s">
        <v>332</v>
      </c>
      <c r="E495" s="212" t="s">
        <v>335</v>
      </c>
      <c r="F495" s="213">
        <v>2.5000000000000001E-2</v>
      </c>
      <c r="G495" s="214">
        <v>86632</v>
      </c>
      <c r="H495" s="214">
        <v>2166</v>
      </c>
      <c r="I495" s="214"/>
      <c r="J495" s="215" t="str">
        <f>HYPERLINK("#"&amp;"Insumos"&amp;"!A"&amp;MATCH($B495,[1]Insumos!$A:$A,0),"Ins "&amp;$B495)</f>
        <v>Ins E19</v>
      </c>
    </row>
    <row r="496" spans="1:10" x14ac:dyDescent="0.25">
      <c r="A496" s="209" t="s">
        <v>275</v>
      </c>
      <c r="B496" s="210" t="s">
        <v>564</v>
      </c>
      <c r="C496" s="211" t="s">
        <v>565</v>
      </c>
      <c r="D496" s="212" t="s">
        <v>332</v>
      </c>
      <c r="E496" s="212" t="s">
        <v>335</v>
      </c>
      <c r="F496" s="213">
        <v>0.1</v>
      </c>
      <c r="G496" s="214">
        <v>3262</v>
      </c>
      <c r="H496" s="214">
        <v>326</v>
      </c>
      <c r="I496" s="214"/>
      <c r="J496" s="215" t="str">
        <f>HYPERLINK("#"&amp;"Insumos"&amp;"!A"&amp;MATCH($B496,[1]Insumos!$A:$A,0),"Ins "&amp;$B496)</f>
        <v>Ins E79</v>
      </c>
    </row>
    <row r="497" spans="1:10" x14ac:dyDescent="0.25">
      <c r="A497" s="209" t="s">
        <v>275</v>
      </c>
      <c r="B497" s="210" t="s">
        <v>314</v>
      </c>
      <c r="C497" s="211" t="s">
        <v>315</v>
      </c>
      <c r="D497" s="212" t="s">
        <v>316</v>
      </c>
      <c r="E497" s="212" t="s">
        <v>21</v>
      </c>
      <c r="F497" s="213">
        <v>0.2</v>
      </c>
      <c r="G497" s="214">
        <v>3623</v>
      </c>
      <c r="H497" s="214">
        <v>725</v>
      </c>
      <c r="I497" s="214"/>
      <c r="J497" s="215" t="str">
        <f>HYPERLINK("#"&amp;"Insumos"&amp;"!A"&amp;MATCH($B497,[1]Insumos!$A:$A,0),"Ins "&amp;$B497)</f>
        <v>Ins H2</v>
      </c>
    </row>
    <row r="498" spans="1:10" x14ac:dyDescent="0.25">
      <c r="A498" s="209" t="s">
        <v>275</v>
      </c>
      <c r="B498" s="210" t="s">
        <v>336</v>
      </c>
      <c r="C498" s="211" t="s">
        <v>337</v>
      </c>
      <c r="D498" s="212" t="s">
        <v>319</v>
      </c>
      <c r="E498" s="212" t="s">
        <v>21</v>
      </c>
      <c r="F498" s="213">
        <v>0.372</v>
      </c>
      <c r="G498" s="214">
        <v>1897</v>
      </c>
      <c r="H498" s="214">
        <v>706</v>
      </c>
      <c r="I498" s="214"/>
      <c r="J498" s="215" t="str">
        <f>HYPERLINK("#"&amp;"Insumos"&amp;"!A"&amp;MATCH($B498,[1]Insumos!$A:$A,0),"Ins "&amp;$B498)</f>
        <v>Ins I1565</v>
      </c>
    </row>
    <row r="499" spans="1:10" x14ac:dyDescent="0.25">
      <c r="A499" s="209" t="s">
        <v>275</v>
      </c>
      <c r="B499" s="210" t="s">
        <v>566</v>
      </c>
      <c r="C499" s="211" t="s">
        <v>567</v>
      </c>
      <c r="D499" s="212" t="s">
        <v>319</v>
      </c>
      <c r="E499" s="212" t="s">
        <v>21</v>
      </c>
      <c r="F499" s="213">
        <v>4</v>
      </c>
      <c r="G499" s="214">
        <v>426</v>
      </c>
      <c r="H499" s="214">
        <v>1704</v>
      </c>
      <c r="I499" s="214"/>
      <c r="J499" s="215" t="str">
        <f>HYPERLINK("#"&amp;"Insumos"&amp;"!A"&amp;MATCH($B499,[1]Insumos!$A:$A,0),"Ins "&amp;$B499)</f>
        <v>Ins I300</v>
      </c>
    </row>
    <row r="500" spans="1:10" x14ac:dyDescent="0.25">
      <c r="A500" s="209" t="s">
        <v>275</v>
      </c>
      <c r="B500" s="210" t="s">
        <v>568</v>
      </c>
      <c r="C500" s="211" t="s">
        <v>569</v>
      </c>
      <c r="D500" s="212" t="s">
        <v>319</v>
      </c>
      <c r="E500" s="212" t="s">
        <v>21</v>
      </c>
      <c r="F500" s="213">
        <v>0.12</v>
      </c>
      <c r="G500" s="214">
        <v>1171939</v>
      </c>
      <c r="H500" s="214">
        <v>140633</v>
      </c>
      <c r="I500" s="214"/>
      <c r="J500" s="215" t="str">
        <f>HYPERLINK("#"&amp;"Insumos"&amp;"!A"&amp;MATCH($B500,[1]Insumos!$A:$A,0),"Ins "&amp;$B500)</f>
        <v>Ins I318</v>
      </c>
    </row>
    <row r="501" spans="1:10" x14ac:dyDescent="0.25">
      <c r="A501" s="209" t="s">
        <v>275</v>
      </c>
      <c r="B501" s="210" t="s">
        <v>570</v>
      </c>
      <c r="C501" s="211" t="s">
        <v>571</v>
      </c>
      <c r="D501" s="212" t="s">
        <v>319</v>
      </c>
      <c r="E501" s="212" t="s">
        <v>21</v>
      </c>
      <c r="F501" s="213">
        <v>0.2</v>
      </c>
      <c r="G501" s="214">
        <v>20286</v>
      </c>
      <c r="H501" s="214">
        <v>4057</v>
      </c>
      <c r="I501" s="214"/>
      <c r="J501" s="215" t="str">
        <f>HYPERLINK("#"&amp;"Insumos"&amp;"!A"&amp;MATCH($B501,[1]Insumos!$A:$A,0),"Ins "&amp;$B501)</f>
        <v>Ins I319</v>
      </c>
    </row>
    <row r="502" spans="1:10" x14ac:dyDescent="0.25">
      <c r="A502" s="209" t="s">
        <v>275</v>
      </c>
      <c r="B502" s="210" t="s">
        <v>572</v>
      </c>
      <c r="C502" s="211" t="s">
        <v>573</v>
      </c>
      <c r="D502" s="212" t="s">
        <v>319</v>
      </c>
      <c r="E502" s="212" t="s">
        <v>21</v>
      </c>
      <c r="F502" s="213">
        <v>0.03</v>
      </c>
      <c r="G502" s="214">
        <v>135223</v>
      </c>
      <c r="H502" s="214">
        <v>4057</v>
      </c>
      <c r="I502" s="214"/>
      <c r="J502" s="215" t="str">
        <f>HYPERLINK("#"&amp;"Insumos"&amp;"!A"&amp;MATCH($B502,[1]Insumos!$A:$A,0),"Ins "&amp;$B502)</f>
        <v>Ins I320</v>
      </c>
    </row>
    <row r="503" spans="1:10" x14ac:dyDescent="0.25">
      <c r="A503" s="209" t="s">
        <v>275</v>
      </c>
      <c r="B503" s="210" t="s">
        <v>574</v>
      </c>
      <c r="C503" s="211" t="s">
        <v>575</v>
      </c>
      <c r="D503" s="212" t="s">
        <v>319</v>
      </c>
      <c r="E503" s="212" t="s">
        <v>21</v>
      </c>
      <c r="F503" s="213">
        <v>0.01</v>
      </c>
      <c r="G503" s="214">
        <v>15982</v>
      </c>
      <c r="H503" s="214">
        <v>160</v>
      </c>
      <c r="I503" s="214"/>
      <c r="J503" s="215" t="str">
        <f>HYPERLINK("#"&amp;"Insumos"&amp;"!A"&amp;MATCH($B503,[1]Insumos!$A:$A,0),"Ins "&amp;$B503)</f>
        <v>Ins I433</v>
      </c>
    </row>
    <row r="504" spans="1:10" x14ac:dyDescent="0.25">
      <c r="A504" s="209" t="s">
        <v>275</v>
      </c>
      <c r="B504" s="210" t="s">
        <v>503</v>
      </c>
      <c r="C504" s="211" t="s">
        <v>504</v>
      </c>
      <c r="D504" s="212" t="s">
        <v>319</v>
      </c>
      <c r="E504" s="212" t="s">
        <v>323</v>
      </c>
      <c r="F504" s="213">
        <v>0.1</v>
      </c>
      <c r="G504" s="214">
        <v>12369</v>
      </c>
      <c r="H504" s="214">
        <v>1237</v>
      </c>
      <c r="I504" s="214"/>
      <c r="J504" s="215" t="str">
        <f>HYPERLINK("#"&amp;"Insumos"&amp;"!A"&amp;MATCH($B504,[1]Insumos!$A:$A,0),"Ins "&amp;$B504)</f>
        <v>Ins I966</v>
      </c>
    </row>
    <row r="506" spans="1:10" ht="25.5" x14ac:dyDescent="0.25">
      <c r="A506" s="203" t="s">
        <v>268</v>
      </c>
      <c r="B506" s="204" t="s">
        <v>308</v>
      </c>
      <c r="C506" s="205" t="s">
        <v>269</v>
      </c>
      <c r="D506" s="206" t="s">
        <v>309</v>
      </c>
      <c r="E506" s="206" t="s">
        <v>51</v>
      </c>
      <c r="F506" s="207"/>
      <c r="G506" s="208"/>
      <c r="H506" s="208"/>
      <c r="I506" s="208">
        <v>33490</v>
      </c>
      <c r="J506" s="118"/>
    </row>
    <row r="507" spans="1:10" x14ac:dyDescent="0.25">
      <c r="A507" s="209" t="s">
        <v>268</v>
      </c>
      <c r="B507" s="210" t="s">
        <v>495</v>
      </c>
      <c r="C507" s="211" t="s">
        <v>496</v>
      </c>
      <c r="D507" s="212" t="s">
        <v>312</v>
      </c>
      <c r="E507" s="212" t="s">
        <v>313</v>
      </c>
      <c r="F507" s="213">
        <v>0.2</v>
      </c>
      <c r="G507" s="214">
        <v>52425</v>
      </c>
      <c r="H507" s="214">
        <v>10485</v>
      </c>
      <c r="I507" s="214"/>
      <c r="J507" s="215" t="str">
        <f>HYPERLINK("#"&amp;"Insumos"&amp;"!A"&amp;MATCH($B507,[1]Insumos!$A:$A,0),"Ins "&amp;$B507)</f>
        <v>Ins C8</v>
      </c>
    </row>
    <row r="508" spans="1:10" ht="30" x14ac:dyDescent="0.25">
      <c r="A508" s="209" t="s">
        <v>268</v>
      </c>
      <c r="B508" s="210" t="s">
        <v>363</v>
      </c>
      <c r="C508" s="211" t="s">
        <v>364</v>
      </c>
      <c r="D508" s="212" t="s">
        <v>332</v>
      </c>
      <c r="E508" s="212" t="s">
        <v>365</v>
      </c>
      <c r="F508" s="213">
        <v>0.12</v>
      </c>
      <c r="G508" s="214">
        <v>17302</v>
      </c>
      <c r="H508" s="214">
        <v>2076</v>
      </c>
      <c r="I508" s="214"/>
      <c r="J508" s="215" t="str">
        <f>HYPERLINK("#"&amp;"Insumos"&amp;"!A"&amp;MATCH($B508,[1]Insumos!$A:$A,0),"Ins "&amp;$B508)</f>
        <v>Ins E1</v>
      </c>
    </row>
    <row r="509" spans="1:10" x14ac:dyDescent="0.25">
      <c r="A509" s="209" t="s">
        <v>268</v>
      </c>
      <c r="B509" s="210" t="s">
        <v>333</v>
      </c>
      <c r="C509" s="211" t="s">
        <v>334</v>
      </c>
      <c r="D509" s="212" t="s">
        <v>332</v>
      </c>
      <c r="E509" s="212" t="s">
        <v>335</v>
      </c>
      <c r="F509" s="213">
        <v>3.0000000000000001E-3</v>
      </c>
      <c r="G509" s="214">
        <v>187426</v>
      </c>
      <c r="H509" s="214">
        <v>562</v>
      </c>
      <c r="I509" s="214"/>
      <c r="J509" s="215" t="str">
        <f>HYPERLINK("#"&amp;"Insumos"&amp;"!A"&amp;MATCH($B509,[1]Insumos!$A:$A,0),"Ins "&amp;$B509)</f>
        <v>Ins E12</v>
      </c>
    </row>
    <row r="510" spans="1:10" x14ac:dyDescent="0.25">
      <c r="A510" s="209" t="s">
        <v>268</v>
      </c>
      <c r="B510" s="210" t="s">
        <v>314</v>
      </c>
      <c r="C510" s="211" t="s">
        <v>315</v>
      </c>
      <c r="D510" s="212" t="s">
        <v>316</v>
      </c>
      <c r="E510" s="212" t="s">
        <v>21</v>
      </c>
      <c r="F510" s="213">
        <v>0.2</v>
      </c>
      <c r="G510" s="214">
        <v>3623</v>
      </c>
      <c r="H510" s="214">
        <v>725</v>
      </c>
      <c r="I510" s="214"/>
      <c r="J510" s="215" t="str">
        <f>HYPERLINK("#"&amp;"Insumos"&amp;"!A"&amp;MATCH($B510,[1]Insumos!$A:$A,0),"Ins "&amp;$B510)</f>
        <v>Ins H2</v>
      </c>
    </row>
    <row r="511" spans="1:10" x14ac:dyDescent="0.25">
      <c r="A511" s="209" t="s">
        <v>268</v>
      </c>
      <c r="B511" s="210" t="s">
        <v>336</v>
      </c>
      <c r="C511" s="211" t="s">
        <v>337</v>
      </c>
      <c r="D511" s="212" t="s">
        <v>319</v>
      </c>
      <c r="E511" s="212" t="s">
        <v>21</v>
      </c>
      <c r="F511" s="213">
        <v>0.372</v>
      </c>
      <c r="G511" s="214">
        <v>1897</v>
      </c>
      <c r="H511" s="214">
        <v>706</v>
      </c>
      <c r="I511" s="214"/>
      <c r="J511" s="215" t="str">
        <f>HYPERLINK("#"&amp;"Insumos"&amp;"!A"&amp;MATCH($B511,[1]Insumos!$A:$A,0),"Ins "&amp;$B511)</f>
        <v>Ins I1565</v>
      </c>
    </row>
    <row r="512" spans="1:10" x14ac:dyDescent="0.25">
      <c r="A512" s="209" t="s">
        <v>268</v>
      </c>
      <c r="B512" s="210" t="s">
        <v>576</v>
      </c>
      <c r="C512" s="211" t="s">
        <v>577</v>
      </c>
      <c r="D512" s="212" t="s">
        <v>319</v>
      </c>
      <c r="E512" s="212" t="s">
        <v>21</v>
      </c>
      <c r="F512" s="213">
        <v>2.8</v>
      </c>
      <c r="G512" s="214">
        <v>6763</v>
      </c>
      <c r="H512" s="214">
        <v>18936</v>
      </c>
      <c r="I512" s="214"/>
      <c r="J512" s="215" t="str">
        <f>HYPERLINK("#"&amp;"Insumos"&amp;"!A"&amp;MATCH($B512,[1]Insumos!$A:$A,0),"Ins "&amp;$B512)</f>
        <v>Ins I322</v>
      </c>
    </row>
    <row r="514" spans="1:10" ht="38.25" x14ac:dyDescent="0.25">
      <c r="A514" s="203" t="s">
        <v>117</v>
      </c>
      <c r="B514" s="204" t="s">
        <v>308</v>
      </c>
      <c r="C514" s="205" t="s">
        <v>118</v>
      </c>
      <c r="D514" s="206" t="s">
        <v>309</v>
      </c>
      <c r="E514" s="206" t="s">
        <v>21</v>
      </c>
      <c r="F514" s="207"/>
      <c r="G514" s="208"/>
      <c r="H514" s="208"/>
      <c r="I514" s="208">
        <v>408648</v>
      </c>
      <c r="J514" s="118"/>
    </row>
    <row r="515" spans="1:10" x14ac:dyDescent="0.25">
      <c r="A515" s="209" t="s">
        <v>117</v>
      </c>
      <c r="B515" s="210" t="s">
        <v>310</v>
      </c>
      <c r="C515" s="211" t="s">
        <v>311</v>
      </c>
      <c r="D515" s="212" t="s">
        <v>312</v>
      </c>
      <c r="E515" s="212" t="s">
        <v>313</v>
      </c>
      <c r="F515" s="213">
        <v>4</v>
      </c>
      <c r="G515" s="214">
        <v>37863</v>
      </c>
      <c r="H515" s="214">
        <v>151452</v>
      </c>
      <c r="I515" s="214"/>
      <c r="J515" s="215" t="str">
        <f>HYPERLINK("#"&amp;"Insumos"&amp;"!A"&amp;MATCH($B515,[1]Insumos!$A:$A,0),"Ins "&amp;$B515)</f>
        <v>Ins C1</v>
      </c>
    </row>
    <row r="516" spans="1:10" x14ac:dyDescent="0.25">
      <c r="A516" s="209" t="s">
        <v>117</v>
      </c>
      <c r="B516" s="210" t="s">
        <v>333</v>
      </c>
      <c r="C516" s="211" t="s">
        <v>334</v>
      </c>
      <c r="D516" s="212" t="s">
        <v>332</v>
      </c>
      <c r="E516" s="212" t="s">
        <v>335</v>
      </c>
      <c r="F516" s="213">
        <v>2.5499999999999998E-2</v>
      </c>
      <c r="G516" s="214">
        <v>187426</v>
      </c>
      <c r="H516" s="214">
        <v>4779</v>
      </c>
      <c r="I516" s="214"/>
      <c r="J516" s="215" t="str">
        <f>HYPERLINK("#"&amp;"Insumos"&amp;"!A"&amp;MATCH($B516,[1]Insumos!$A:$A,0),"Ins "&amp;$B516)</f>
        <v>Ins E12</v>
      </c>
    </row>
    <row r="517" spans="1:10" x14ac:dyDescent="0.25">
      <c r="A517" s="209" t="s">
        <v>117</v>
      </c>
      <c r="B517" s="210" t="s">
        <v>314</v>
      </c>
      <c r="C517" s="211" t="s">
        <v>315</v>
      </c>
      <c r="D517" s="212" t="s">
        <v>316</v>
      </c>
      <c r="E517" s="212" t="s">
        <v>21</v>
      </c>
      <c r="F517" s="213">
        <v>0.1</v>
      </c>
      <c r="G517" s="214">
        <v>3623</v>
      </c>
      <c r="H517" s="214">
        <v>362</v>
      </c>
      <c r="I517" s="214"/>
      <c r="J517" s="215" t="str">
        <f>HYPERLINK("#"&amp;"Insumos"&amp;"!A"&amp;MATCH($B517,[1]Insumos!$A:$A,0),"Ins "&amp;$B517)</f>
        <v>Ins H2</v>
      </c>
    </row>
    <row r="518" spans="1:10" ht="30" x14ac:dyDescent="0.25">
      <c r="A518" s="209" t="s">
        <v>117</v>
      </c>
      <c r="B518" s="210" t="s">
        <v>578</v>
      </c>
      <c r="C518" s="211" t="s">
        <v>579</v>
      </c>
      <c r="D518" s="212" t="s">
        <v>319</v>
      </c>
      <c r="E518" s="212" t="s">
        <v>21</v>
      </c>
      <c r="F518" s="213">
        <v>1</v>
      </c>
      <c r="G518" s="214">
        <v>247911</v>
      </c>
      <c r="H518" s="214">
        <v>247911</v>
      </c>
      <c r="I518" s="214"/>
      <c r="J518" s="215" t="str">
        <f>HYPERLINK("#"&amp;"Insumos"&amp;"!A"&amp;MATCH($B518,[1]Insumos!$A:$A,0),"Ins "&amp;$B518)</f>
        <v>Ins I116</v>
      </c>
    </row>
    <row r="519" spans="1:10" x14ac:dyDescent="0.25">
      <c r="A519" s="209" t="s">
        <v>117</v>
      </c>
      <c r="B519" s="210" t="s">
        <v>336</v>
      </c>
      <c r="C519" s="211" t="s">
        <v>337</v>
      </c>
      <c r="D519" s="212" t="s">
        <v>319</v>
      </c>
      <c r="E519" s="212" t="s">
        <v>21</v>
      </c>
      <c r="F519" s="213">
        <v>2.1</v>
      </c>
      <c r="G519" s="214">
        <v>1897</v>
      </c>
      <c r="H519" s="214">
        <v>3984</v>
      </c>
      <c r="I519" s="214"/>
      <c r="J519" s="215" t="str">
        <f>HYPERLINK("#"&amp;"Insumos"&amp;"!A"&amp;MATCH($B519,[1]Insumos!$A:$A,0),"Ins "&amp;$B519)</f>
        <v>Ins I1565</v>
      </c>
    </row>
    <row r="520" spans="1:10" x14ac:dyDescent="0.25">
      <c r="A520" s="209" t="s">
        <v>117</v>
      </c>
      <c r="B520" s="210" t="s">
        <v>574</v>
      </c>
      <c r="C520" s="211" t="s">
        <v>575</v>
      </c>
      <c r="D520" s="212" t="s">
        <v>319</v>
      </c>
      <c r="E520" s="212" t="s">
        <v>21</v>
      </c>
      <c r="F520" s="213">
        <v>0.01</v>
      </c>
      <c r="G520" s="214">
        <v>15982</v>
      </c>
      <c r="H520" s="214">
        <v>160</v>
      </c>
      <c r="I520" s="214"/>
      <c r="J520" s="215" t="str">
        <f>HYPERLINK("#"&amp;"Insumos"&amp;"!A"&amp;MATCH($B520,[1]Insumos!$A:$A,0),"Ins "&amp;$B520)</f>
        <v>Ins I433</v>
      </c>
    </row>
    <row r="522" spans="1:10" ht="23.25" customHeight="1" x14ac:dyDescent="0.25">
      <c r="A522" s="203" t="s">
        <v>270</v>
      </c>
      <c r="B522" s="204" t="s">
        <v>308</v>
      </c>
      <c r="C522" s="205" t="s">
        <v>271</v>
      </c>
      <c r="D522" s="206" t="s">
        <v>309</v>
      </c>
      <c r="E522" s="206" t="s">
        <v>51</v>
      </c>
      <c r="F522" s="207"/>
      <c r="G522" s="208"/>
      <c r="H522" s="208"/>
      <c r="I522" s="208">
        <v>13286</v>
      </c>
      <c r="J522" s="118"/>
    </row>
    <row r="523" spans="1:10" x14ac:dyDescent="0.25">
      <c r="A523" s="209" t="s">
        <v>270</v>
      </c>
      <c r="B523" s="210" t="s">
        <v>495</v>
      </c>
      <c r="C523" s="211" t="s">
        <v>496</v>
      </c>
      <c r="D523" s="212" t="s">
        <v>312</v>
      </c>
      <c r="E523" s="212" t="s">
        <v>313</v>
      </c>
      <c r="F523" s="213">
        <v>0.2</v>
      </c>
      <c r="G523" s="214">
        <v>52425</v>
      </c>
      <c r="H523" s="214">
        <v>10485</v>
      </c>
      <c r="I523" s="214"/>
      <c r="J523" s="215" t="str">
        <f>HYPERLINK("#"&amp;"Insumos"&amp;"!A"&amp;MATCH($B523,[1]Insumos!$A:$A,0),"Ins "&amp;$B523)</f>
        <v>Ins C8</v>
      </c>
    </row>
    <row r="524" spans="1:10" ht="30" x14ac:dyDescent="0.25">
      <c r="A524" s="209" t="s">
        <v>270</v>
      </c>
      <c r="B524" s="210" t="s">
        <v>363</v>
      </c>
      <c r="C524" s="211" t="s">
        <v>364</v>
      </c>
      <c r="D524" s="212" t="s">
        <v>332</v>
      </c>
      <c r="E524" s="212" t="s">
        <v>365</v>
      </c>
      <c r="F524" s="213">
        <v>0.12</v>
      </c>
      <c r="G524" s="214">
        <v>17302</v>
      </c>
      <c r="H524" s="214">
        <v>2076</v>
      </c>
      <c r="I524" s="214"/>
      <c r="J524" s="215" t="str">
        <f>HYPERLINK("#"&amp;"Insumos"&amp;"!A"&amp;MATCH($B524,[1]Insumos!$A:$A,0),"Ins "&amp;$B524)</f>
        <v>Ins E1</v>
      </c>
    </row>
    <row r="525" spans="1:10" x14ac:dyDescent="0.25">
      <c r="A525" s="209" t="s">
        <v>270</v>
      </c>
      <c r="B525" s="210" t="s">
        <v>314</v>
      </c>
      <c r="C525" s="211" t="s">
        <v>315</v>
      </c>
      <c r="D525" s="212" t="s">
        <v>316</v>
      </c>
      <c r="E525" s="212" t="s">
        <v>21</v>
      </c>
      <c r="F525" s="213">
        <v>0.2</v>
      </c>
      <c r="G525" s="214">
        <v>3623</v>
      </c>
      <c r="H525" s="214">
        <v>725</v>
      </c>
      <c r="I525" s="214"/>
      <c r="J525" s="215" t="str">
        <f>HYPERLINK("#"&amp;"Insumos"&amp;"!A"&amp;MATCH($B525,[1]Insumos!$A:$A,0),"Ins "&amp;$B525)</f>
        <v>Ins H2</v>
      </c>
    </row>
    <row r="527" spans="1:10" ht="38.25" x14ac:dyDescent="0.25">
      <c r="A527" s="203" t="s">
        <v>119</v>
      </c>
      <c r="B527" s="204" t="s">
        <v>308</v>
      </c>
      <c r="C527" s="205" t="s">
        <v>120</v>
      </c>
      <c r="D527" s="206" t="s">
        <v>309</v>
      </c>
      <c r="E527" s="206" t="s">
        <v>18</v>
      </c>
      <c r="F527" s="207"/>
      <c r="G527" s="208"/>
      <c r="H527" s="208"/>
      <c r="I527" s="208">
        <v>656243</v>
      </c>
      <c r="J527" s="118"/>
    </row>
    <row r="528" spans="1:10" x14ac:dyDescent="0.25">
      <c r="A528" s="209" t="s">
        <v>119</v>
      </c>
      <c r="B528" s="210" t="s">
        <v>310</v>
      </c>
      <c r="C528" s="211" t="s">
        <v>311</v>
      </c>
      <c r="D528" s="212" t="s">
        <v>312</v>
      </c>
      <c r="E528" s="212" t="s">
        <v>313</v>
      </c>
      <c r="F528" s="213">
        <v>0.37</v>
      </c>
      <c r="G528" s="214">
        <v>37863</v>
      </c>
      <c r="H528" s="214">
        <v>14009</v>
      </c>
      <c r="I528" s="214"/>
      <c r="J528" s="215" t="str">
        <f>HYPERLINK("#"&amp;"Insumos"&amp;"!A"&amp;MATCH($B528,[1]Insumos!$A:$A,0),"Ins "&amp;$B528)</f>
        <v>Ins C1</v>
      </c>
    </row>
    <row r="529" spans="1:10" x14ac:dyDescent="0.25">
      <c r="A529" s="209" t="s">
        <v>119</v>
      </c>
      <c r="B529" s="210" t="s">
        <v>314</v>
      </c>
      <c r="C529" s="211" t="s">
        <v>315</v>
      </c>
      <c r="D529" s="212" t="s">
        <v>316</v>
      </c>
      <c r="E529" s="212" t="s">
        <v>21</v>
      </c>
      <c r="F529" s="213">
        <v>0.15</v>
      </c>
      <c r="G529" s="214">
        <v>3623</v>
      </c>
      <c r="H529" s="214">
        <v>543</v>
      </c>
      <c r="I529" s="214"/>
      <c r="J529" s="215" t="str">
        <f>HYPERLINK("#"&amp;"Insumos"&amp;"!A"&amp;MATCH($B529,[1]Insumos!$A:$A,0),"Ins "&amp;$B529)</f>
        <v>Ins H2</v>
      </c>
    </row>
    <row r="530" spans="1:10" x14ac:dyDescent="0.25">
      <c r="A530" s="209" t="s">
        <v>119</v>
      </c>
      <c r="B530" s="210" t="s">
        <v>580</v>
      </c>
      <c r="C530" s="211" t="s">
        <v>581</v>
      </c>
      <c r="D530" s="212" t="s">
        <v>319</v>
      </c>
      <c r="E530" s="212" t="s">
        <v>18</v>
      </c>
      <c r="F530" s="213">
        <v>1</v>
      </c>
      <c r="G530" s="214">
        <v>641691</v>
      </c>
      <c r="H530" s="214">
        <v>641691</v>
      </c>
      <c r="I530" s="214"/>
      <c r="J530" s="215" t="str">
        <f>HYPERLINK("#"&amp;"Insumos"&amp;"!A"&amp;MATCH($B530,[1]Insumos!$A:$A,0),"Ins "&amp;$B530)</f>
        <v>Ins I1630</v>
      </c>
    </row>
    <row r="532" spans="1:10" ht="25.5" x14ac:dyDescent="0.25">
      <c r="A532" s="203" t="s">
        <v>121</v>
      </c>
      <c r="B532" s="204" t="s">
        <v>308</v>
      </c>
      <c r="C532" s="205" t="s">
        <v>122</v>
      </c>
      <c r="D532" s="206" t="s">
        <v>309</v>
      </c>
      <c r="E532" s="206" t="s">
        <v>21</v>
      </c>
      <c r="F532" s="207"/>
      <c r="G532" s="208"/>
      <c r="H532" s="208"/>
      <c r="I532" s="208">
        <v>714859</v>
      </c>
      <c r="J532" s="118"/>
    </row>
    <row r="533" spans="1:10" x14ac:dyDescent="0.25">
      <c r="A533" s="209" t="s">
        <v>121</v>
      </c>
      <c r="B533" s="210" t="s">
        <v>470</v>
      </c>
      <c r="C533" s="211" t="s">
        <v>471</v>
      </c>
      <c r="D533" s="212" t="s">
        <v>312</v>
      </c>
      <c r="E533" s="212" t="s">
        <v>313</v>
      </c>
      <c r="F533" s="213">
        <v>2</v>
      </c>
      <c r="G533" s="214">
        <v>57752</v>
      </c>
      <c r="H533" s="214">
        <v>115504</v>
      </c>
      <c r="I533" s="214"/>
      <c r="J533" s="215" t="str">
        <f>HYPERLINK("#"&amp;"Insumos"&amp;"!A"&amp;MATCH($B533,[1]Insumos!$A:$A,0),"Ins "&amp;$B533)</f>
        <v>Ins C11</v>
      </c>
    </row>
    <row r="534" spans="1:10" x14ac:dyDescent="0.25">
      <c r="A534" s="209" t="s">
        <v>121</v>
      </c>
      <c r="B534" s="210" t="s">
        <v>495</v>
      </c>
      <c r="C534" s="211" t="s">
        <v>496</v>
      </c>
      <c r="D534" s="212" t="s">
        <v>312</v>
      </c>
      <c r="E534" s="212" t="s">
        <v>313</v>
      </c>
      <c r="F534" s="213">
        <v>1</v>
      </c>
      <c r="G534" s="214">
        <v>52425</v>
      </c>
      <c r="H534" s="214">
        <v>52425</v>
      </c>
      <c r="I534" s="214"/>
      <c r="J534" s="215" t="str">
        <f>HYPERLINK("#"&amp;"Insumos"&amp;"!A"&amp;MATCH($B534,[1]Insumos!$A:$A,0),"Ins "&amp;$B534)</f>
        <v>Ins C8</v>
      </c>
    </row>
    <row r="535" spans="1:10" x14ac:dyDescent="0.25">
      <c r="A535" s="209" t="s">
        <v>121</v>
      </c>
      <c r="B535" s="210" t="s">
        <v>333</v>
      </c>
      <c r="C535" s="211" t="s">
        <v>334</v>
      </c>
      <c r="D535" s="212" t="s">
        <v>332</v>
      </c>
      <c r="E535" s="212" t="s">
        <v>335</v>
      </c>
      <c r="F535" s="213">
        <v>0.2</v>
      </c>
      <c r="G535" s="214">
        <v>187426</v>
      </c>
      <c r="H535" s="214">
        <v>37485</v>
      </c>
      <c r="I535" s="214"/>
      <c r="J535" s="215" t="str">
        <f>HYPERLINK("#"&amp;"Insumos"&amp;"!A"&amp;MATCH($B535,[1]Insumos!$A:$A,0),"Ins "&amp;$B535)</f>
        <v>Ins E12</v>
      </c>
    </row>
    <row r="536" spans="1:10" x14ac:dyDescent="0.25">
      <c r="A536" s="209" t="s">
        <v>121</v>
      </c>
      <c r="B536" s="210" t="s">
        <v>314</v>
      </c>
      <c r="C536" s="211" t="s">
        <v>315</v>
      </c>
      <c r="D536" s="212" t="s">
        <v>316</v>
      </c>
      <c r="E536" s="212" t="s">
        <v>21</v>
      </c>
      <c r="F536" s="213">
        <v>1</v>
      </c>
      <c r="G536" s="214">
        <v>3623</v>
      </c>
      <c r="H536" s="214">
        <v>3623</v>
      </c>
      <c r="I536" s="214"/>
      <c r="J536" s="215" t="str">
        <f>HYPERLINK("#"&amp;"Insumos"&amp;"!A"&amp;MATCH($B536,[1]Insumos!$A:$A,0),"Ins "&amp;$B536)</f>
        <v>Ins H2</v>
      </c>
    </row>
    <row r="537" spans="1:10" x14ac:dyDescent="0.25">
      <c r="A537" s="209" t="s">
        <v>121</v>
      </c>
      <c r="B537" s="210" t="s">
        <v>336</v>
      </c>
      <c r="C537" s="211" t="s">
        <v>337</v>
      </c>
      <c r="D537" s="212" t="s">
        <v>319</v>
      </c>
      <c r="E537" s="212" t="s">
        <v>21</v>
      </c>
      <c r="F537" s="213">
        <v>1</v>
      </c>
      <c r="G537" s="214">
        <v>1897</v>
      </c>
      <c r="H537" s="214">
        <v>1897</v>
      </c>
      <c r="I537" s="214"/>
      <c r="J537" s="215" t="str">
        <f>HYPERLINK("#"&amp;"Insumos"&amp;"!A"&amp;MATCH($B537,[1]Insumos!$A:$A,0),"Ins "&amp;$B537)</f>
        <v>Ins I1565</v>
      </c>
    </row>
    <row r="538" spans="1:10" ht="45" x14ac:dyDescent="0.25">
      <c r="A538" s="209" t="s">
        <v>121</v>
      </c>
      <c r="B538" s="210" t="s">
        <v>582</v>
      </c>
      <c r="C538" s="211" t="s">
        <v>583</v>
      </c>
      <c r="D538" s="212" t="s">
        <v>319</v>
      </c>
      <c r="E538" s="212" t="s">
        <v>21</v>
      </c>
      <c r="F538" s="213">
        <v>1</v>
      </c>
      <c r="G538" s="214">
        <v>503925</v>
      </c>
      <c r="H538" s="214">
        <v>503925</v>
      </c>
      <c r="I538" s="214"/>
      <c r="J538" s="215" t="str">
        <f>HYPERLINK("#"&amp;"Insumos"&amp;"!A"&amp;MATCH($B538,[1]Insumos!$A:$A,0),"Ins "&amp;$B538)</f>
        <v>Ins I1653</v>
      </c>
    </row>
    <row r="540" spans="1:10" ht="38.25" x14ac:dyDescent="0.25">
      <c r="A540" s="203" t="s">
        <v>123</v>
      </c>
      <c r="B540" s="204" t="s">
        <v>308</v>
      </c>
      <c r="C540" s="205" t="s">
        <v>124</v>
      </c>
      <c r="D540" s="206" t="s">
        <v>309</v>
      </c>
      <c r="E540" s="206" t="s">
        <v>51</v>
      </c>
      <c r="F540" s="207"/>
      <c r="G540" s="208"/>
      <c r="H540" s="208"/>
      <c r="I540" s="208">
        <v>115422</v>
      </c>
      <c r="J540" s="118"/>
    </row>
    <row r="541" spans="1:10" ht="45" x14ac:dyDescent="0.25">
      <c r="A541" s="209" t="s">
        <v>123</v>
      </c>
      <c r="B541" s="210" t="s">
        <v>584</v>
      </c>
      <c r="C541" s="211" t="s">
        <v>124</v>
      </c>
      <c r="D541" s="212" t="s">
        <v>319</v>
      </c>
      <c r="E541" s="212" t="s">
        <v>51</v>
      </c>
      <c r="F541" s="213">
        <v>1</v>
      </c>
      <c r="G541" s="214">
        <v>115422</v>
      </c>
      <c r="H541" s="214">
        <v>115422</v>
      </c>
      <c r="I541" s="214"/>
      <c r="J541" s="215" t="str">
        <f>HYPERLINK("#"&amp;"Insumos"&amp;"!A"&amp;MATCH($B541,[1]Insumos!$A:$A,0),"Ins "&amp;$B541)</f>
        <v>Ins I2228</v>
      </c>
    </row>
    <row r="543" spans="1:10" ht="38.25" x14ac:dyDescent="0.25">
      <c r="A543" s="203" t="s">
        <v>128</v>
      </c>
      <c r="B543" s="204" t="s">
        <v>308</v>
      </c>
      <c r="C543" s="205" t="s">
        <v>129</v>
      </c>
      <c r="D543" s="206" t="s">
        <v>328</v>
      </c>
      <c r="E543" s="206" t="s">
        <v>36</v>
      </c>
      <c r="F543" s="207"/>
      <c r="G543" s="208"/>
      <c r="H543" s="208"/>
      <c r="I543" s="208">
        <v>8886</v>
      </c>
      <c r="J543" s="118"/>
    </row>
    <row r="544" spans="1:10" x14ac:dyDescent="0.25">
      <c r="A544" s="209" t="s">
        <v>128</v>
      </c>
      <c r="B544" s="210" t="s">
        <v>495</v>
      </c>
      <c r="C544" s="211" t="s">
        <v>496</v>
      </c>
      <c r="D544" s="212" t="s">
        <v>312</v>
      </c>
      <c r="E544" s="212" t="s">
        <v>313</v>
      </c>
      <c r="F544" s="213">
        <v>3.5000000000000003E-2</v>
      </c>
      <c r="G544" s="214">
        <v>52425</v>
      </c>
      <c r="H544" s="214">
        <v>1835</v>
      </c>
      <c r="I544" s="214"/>
      <c r="J544" s="215" t="str">
        <f>HYPERLINK("#"&amp;"Insumos"&amp;"!A"&amp;MATCH($B544,[1]Insumos!$A:$A,0),"Ins "&amp;$B544)</f>
        <v>Ins C8</v>
      </c>
    </row>
    <row r="545" spans="1:10" x14ac:dyDescent="0.25">
      <c r="A545" s="209" t="s">
        <v>128</v>
      </c>
      <c r="B545" s="118" t="s">
        <v>314</v>
      </c>
      <c r="C545" s="211" t="s">
        <v>315</v>
      </c>
      <c r="D545" s="212" t="s">
        <v>316</v>
      </c>
      <c r="E545" s="212" t="s">
        <v>21</v>
      </c>
      <c r="F545" s="213">
        <v>0.06</v>
      </c>
      <c r="G545" s="214">
        <v>3623</v>
      </c>
      <c r="H545" s="214">
        <v>217</v>
      </c>
      <c r="I545" s="214"/>
      <c r="J545" s="215" t="str">
        <f>HYPERLINK("#"&amp;"Insumos"&amp;"!A"&amp;MATCH($B545,[1]Insumos!$A:$A,0),"Ins "&amp;$B545)</f>
        <v>Ins H2</v>
      </c>
    </row>
    <row r="546" spans="1:10" x14ac:dyDescent="0.25">
      <c r="A546" s="209" t="s">
        <v>128</v>
      </c>
      <c r="B546" s="210" t="s">
        <v>336</v>
      </c>
      <c r="C546" s="211" t="s">
        <v>337</v>
      </c>
      <c r="D546" s="212" t="s">
        <v>319</v>
      </c>
      <c r="E546" s="212" t="s">
        <v>21</v>
      </c>
      <c r="F546" s="213">
        <v>0.2</v>
      </c>
      <c r="G546" s="214">
        <v>1897</v>
      </c>
      <c r="H546" s="214">
        <v>379</v>
      </c>
      <c r="I546" s="214"/>
      <c r="J546" s="215" t="str">
        <f>HYPERLINK("#"&amp;"Insumos"&amp;"!A"&amp;MATCH($B546,[1]Insumos!$A:$A,0),"Ins "&amp;$B546)</f>
        <v>Ins I1565</v>
      </c>
    </row>
    <row r="547" spans="1:10" x14ac:dyDescent="0.25">
      <c r="A547" s="209" t="s">
        <v>128</v>
      </c>
      <c r="B547" s="210" t="s">
        <v>585</v>
      </c>
      <c r="C547" s="211" t="s">
        <v>586</v>
      </c>
      <c r="D547" s="212" t="s">
        <v>319</v>
      </c>
      <c r="E547" s="212" t="s">
        <v>36</v>
      </c>
      <c r="F547" s="213">
        <v>0.06</v>
      </c>
      <c r="G547" s="214">
        <v>6176</v>
      </c>
      <c r="H547" s="214">
        <v>371</v>
      </c>
      <c r="I547" s="214"/>
      <c r="J547" s="215" t="str">
        <f>HYPERLINK("#"&amp;"Insumos"&amp;"!A"&amp;MATCH($B547,[1]Insumos!$A:$A,0),"Ins "&amp;$B547)</f>
        <v>Ins I3</v>
      </c>
    </row>
    <row r="548" spans="1:10" x14ac:dyDescent="0.25">
      <c r="A548" s="209" t="s">
        <v>128</v>
      </c>
      <c r="B548" s="210" t="s">
        <v>587</v>
      </c>
      <c r="C548" s="211" t="s">
        <v>588</v>
      </c>
      <c r="D548" s="212" t="s">
        <v>319</v>
      </c>
      <c r="E548" s="212" t="s">
        <v>36</v>
      </c>
      <c r="F548" s="213">
        <v>1.17</v>
      </c>
      <c r="G548" s="214">
        <v>5200</v>
      </c>
      <c r="H548" s="214">
        <v>6084</v>
      </c>
      <c r="I548" s="214"/>
      <c r="J548" s="215" t="str">
        <f>HYPERLINK("#"&amp;"Insumos"&amp;"!A"&amp;MATCH($B548,[1]Insumos!$A:$A,0),"Ins "&amp;$B548)</f>
        <v>Ins I5</v>
      </c>
    </row>
    <row r="550" spans="1:10" ht="38.25" x14ac:dyDescent="0.25">
      <c r="A550" s="203" t="s">
        <v>130</v>
      </c>
      <c r="B550" s="204" t="s">
        <v>308</v>
      </c>
      <c r="C550" s="205" t="s">
        <v>131</v>
      </c>
      <c r="D550" s="206" t="s">
        <v>309</v>
      </c>
      <c r="E550" s="206" t="s">
        <v>21</v>
      </c>
      <c r="F550" s="207"/>
      <c r="G550" s="208"/>
      <c r="H550" s="208"/>
      <c r="I550" s="208">
        <v>117022</v>
      </c>
      <c r="J550" s="118"/>
    </row>
    <row r="551" spans="1:10" x14ac:dyDescent="0.25">
      <c r="A551" s="209" t="s">
        <v>130</v>
      </c>
      <c r="B551" s="210" t="s">
        <v>347</v>
      </c>
      <c r="C551" s="211" t="s">
        <v>348</v>
      </c>
      <c r="D551" s="212" t="s">
        <v>312</v>
      </c>
      <c r="E551" s="212" t="s">
        <v>313</v>
      </c>
      <c r="F551" s="213">
        <v>0.9</v>
      </c>
      <c r="G551" s="214">
        <v>57672</v>
      </c>
      <c r="H551" s="214">
        <v>51905</v>
      </c>
      <c r="I551" s="214"/>
      <c r="J551" s="215" t="str">
        <f>HYPERLINK("#"&amp;"Insumos"&amp;"!A"&amp;MATCH($B551,[1]Insumos!$A:$A,0),"Ins "&amp;$B551)</f>
        <v>Ins C9</v>
      </c>
    </row>
    <row r="552" spans="1:10" x14ac:dyDescent="0.25">
      <c r="A552" s="209" t="s">
        <v>130</v>
      </c>
      <c r="B552" s="210" t="s">
        <v>333</v>
      </c>
      <c r="C552" s="211" t="s">
        <v>334</v>
      </c>
      <c r="D552" s="212" t="s">
        <v>332</v>
      </c>
      <c r="E552" s="212" t="s">
        <v>335</v>
      </c>
      <c r="F552" s="213">
        <v>8.0000000000000002E-3</v>
      </c>
      <c r="G552" s="214">
        <v>187426</v>
      </c>
      <c r="H552" s="214">
        <v>1499</v>
      </c>
      <c r="I552" s="214"/>
      <c r="J552" s="215" t="str">
        <f>HYPERLINK("#"&amp;"Insumos"&amp;"!A"&amp;MATCH($B552,[1]Insumos!$A:$A,0),"Ins "&amp;$B552)</f>
        <v>Ins E12</v>
      </c>
    </row>
    <row r="553" spans="1:10" x14ac:dyDescent="0.25">
      <c r="A553" s="209" t="s">
        <v>130</v>
      </c>
      <c r="B553" s="210" t="s">
        <v>314</v>
      </c>
      <c r="C553" s="211" t="s">
        <v>315</v>
      </c>
      <c r="D553" s="212" t="s">
        <v>316</v>
      </c>
      <c r="E553" s="212" t="s">
        <v>21</v>
      </c>
      <c r="F553" s="213">
        <v>0.2</v>
      </c>
      <c r="G553" s="214">
        <v>3623</v>
      </c>
      <c r="H553" s="214">
        <v>725</v>
      </c>
      <c r="I553" s="214"/>
      <c r="J553" s="215" t="str">
        <f>HYPERLINK("#"&amp;"Insumos"&amp;"!A"&amp;MATCH($B553,[1]Insumos!$A:$A,0),"Ins "&amp;$B553)</f>
        <v>Ins H2</v>
      </c>
    </row>
    <row r="554" spans="1:10" x14ac:dyDescent="0.25">
      <c r="A554" s="209" t="s">
        <v>130</v>
      </c>
      <c r="B554" s="210" t="s">
        <v>336</v>
      </c>
      <c r="C554" s="211" t="s">
        <v>337</v>
      </c>
      <c r="D554" s="212" t="s">
        <v>319</v>
      </c>
      <c r="E554" s="212" t="s">
        <v>21</v>
      </c>
      <c r="F554" s="213">
        <v>0.2</v>
      </c>
      <c r="G554" s="214">
        <v>1897</v>
      </c>
      <c r="H554" s="214">
        <v>379</v>
      </c>
      <c r="I554" s="214"/>
      <c r="J554" s="215" t="str">
        <f>HYPERLINK("#"&amp;"Insumos"&amp;"!A"&amp;MATCH($B554,[1]Insumos!$A:$A,0),"Ins "&amp;$B554)</f>
        <v>Ins I1565</v>
      </c>
    </row>
    <row r="555" spans="1:10" x14ac:dyDescent="0.25">
      <c r="A555" s="209" t="s">
        <v>130</v>
      </c>
      <c r="B555" s="210" t="s">
        <v>589</v>
      </c>
      <c r="C555" s="211" t="s">
        <v>590</v>
      </c>
      <c r="D555" s="212" t="s">
        <v>319</v>
      </c>
      <c r="E555" s="212" t="s">
        <v>21</v>
      </c>
      <c r="F555" s="213">
        <v>1</v>
      </c>
      <c r="G555" s="214">
        <v>11749</v>
      </c>
      <c r="H555" s="214">
        <v>11749</v>
      </c>
      <c r="I555" s="214"/>
      <c r="J555" s="215" t="str">
        <f>HYPERLINK("#"&amp;"Insumos"&amp;"!A"&amp;MATCH($B555,[1]Insumos!$A:$A,0),"Ins "&amp;$B555)</f>
        <v>Ins I575</v>
      </c>
    </row>
    <row r="556" spans="1:10" x14ac:dyDescent="0.25">
      <c r="A556" s="209" t="s">
        <v>130</v>
      </c>
      <c r="B556" s="210" t="s">
        <v>353</v>
      </c>
      <c r="C556" s="211" t="s">
        <v>354</v>
      </c>
      <c r="D556" s="212" t="s">
        <v>319</v>
      </c>
      <c r="E556" s="212" t="s">
        <v>21</v>
      </c>
      <c r="F556" s="213">
        <v>0.05</v>
      </c>
      <c r="G556" s="214">
        <v>64889</v>
      </c>
      <c r="H556" s="214">
        <v>3244</v>
      </c>
      <c r="I556" s="214"/>
      <c r="J556" s="215" t="str">
        <f>HYPERLINK("#"&amp;"Insumos"&amp;"!A"&amp;MATCH($B556,[1]Insumos!$A:$A,0),"Ins "&amp;$B556)</f>
        <v>Ins I614</v>
      </c>
    </row>
    <row r="557" spans="1:10" x14ac:dyDescent="0.25">
      <c r="A557" s="209" t="s">
        <v>130</v>
      </c>
      <c r="B557" s="210" t="s">
        <v>355</v>
      </c>
      <c r="C557" s="211" t="s">
        <v>356</v>
      </c>
      <c r="D557" s="212" t="s">
        <v>319</v>
      </c>
      <c r="E557" s="212" t="s">
        <v>21</v>
      </c>
      <c r="F557" s="213">
        <v>0.05</v>
      </c>
      <c r="G557" s="214">
        <v>134508</v>
      </c>
      <c r="H557" s="214">
        <v>6725</v>
      </c>
      <c r="I557" s="214"/>
      <c r="J557" s="215" t="str">
        <f>HYPERLINK("#"&amp;"Insumos"&amp;"!A"&amp;MATCH($B557,[1]Insumos!$A:$A,0),"Ins "&amp;$B557)</f>
        <v>Ins I647</v>
      </c>
    </row>
    <row r="558" spans="1:10" x14ac:dyDescent="0.25">
      <c r="A558" s="209" t="s">
        <v>130</v>
      </c>
      <c r="B558" s="210" t="s">
        <v>591</v>
      </c>
      <c r="C558" s="211" t="s">
        <v>592</v>
      </c>
      <c r="D558" s="212" t="s">
        <v>319</v>
      </c>
      <c r="E558" s="212" t="s">
        <v>323</v>
      </c>
      <c r="F558" s="213">
        <v>1.55</v>
      </c>
      <c r="G558" s="214">
        <v>12810</v>
      </c>
      <c r="H558" s="214">
        <v>19856</v>
      </c>
      <c r="I558" s="214"/>
      <c r="J558" s="215" t="str">
        <f>HYPERLINK("#"&amp;"Insumos"&amp;"!A"&amp;MATCH($B558,[1]Insumos!$A:$A,0),"Ins "&amp;$B558)</f>
        <v>Ins I753</v>
      </c>
    </row>
    <row r="559" spans="1:10" x14ac:dyDescent="0.25">
      <c r="A559" s="209" t="s">
        <v>130</v>
      </c>
      <c r="B559" s="210" t="s">
        <v>593</v>
      </c>
      <c r="C559" s="211" t="s">
        <v>594</v>
      </c>
      <c r="D559" s="212" t="s">
        <v>319</v>
      </c>
      <c r="E559" s="212" t="s">
        <v>21</v>
      </c>
      <c r="F559" s="213">
        <v>1</v>
      </c>
      <c r="G559" s="214">
        <v>20940</v>
      </c>
      <c r="H559" s="214">
        <v>20940</v>
      </c>
      <c r="I559" s="214"/>
      <c r="J559" s="215" t="str">
        <f>HYPERLINK("#"&amp;"Insumos"&amp;"!A"&amp;MATCH($B559,[1]Insumos!$A:$A,0),"Ins "&amp;$B559)</f>
        <v>Ins I826</v>
      </c>
    </row>
    <row r="561" spans="1:10" ht="25.5" x14ac:dyDescent="0.25">
      <c r="A561" s="203" t="s">
        <v>132</v>
      </c>
      <c r="B561" s="204" t="s">
        <v>308</v>
      </c>
      <c r="C561" s="205" t="s">
        <v>133</v>
      </c>
      <c r="D561" s="206" t="s">
        <v>309</v>
      </c>
      <c r="E561" s="206" t="s">
        <v>51</v>
      </c>
      <c r="F561" s="207"/>
      <c r="G561" s="208"/>
      <c r="H561" s="208"/>
      <c r="I561" s="208">
        <v>89651</v>
      </c>
      <c r="J561" s="118"/>
    </row>
    <row r="562" spans="1:10" x14ac:dyDescent="0.25">
      <c r="A562" s="209" t="s">
        <v>132</v>
      </c>
      <c r="B562" s="210" t="s">
        <v>595</v>
      </c>
      <c r="C562" s="211" t="s">
        <v>596</v>
      </c>
      <c r="D562" s="212" t="s">
        <v>328</v>
      </c>
      <c r="E562" s="212" t="s">
        <v>329</v>
      </c>
      <c r="F562" s="213">
        <v>7.1999999999999995E-2</v>
      </c>
      <c r="G562" s="214">
        <v>597780</v>
      </c>
      <c r="H562" s="214">
        <v>43040</v>
      </c>
      <c r="I562" s="214"/>
      <c r="J562" s="118"/>
    </row>
    <row r="563" spans="1:10" x14ac:dyDescent="0.25">
      <c r="A563" s="209" t="s">
        <v>132</v>
      </c>
      <c r="B563" s="210" t="s">
        <v>597</v>
      </c>
      <c r="C563" s="211" t="s">
        <v>598</v>
      </c>
      <c r="D563" s="212" t="s">
        <v>312</v>
      </c>
      <c r="E563" s="212" t="s">
        <v>313</v>
      </c>
      <c r="F563" s="213">
        <v>0.3</v>
      </c>
      <c r="G563" s="214">
        <v>110673</v>
      </c>
      <c r="H563" s="214">
        <v>33202</v>
      </c>
      <c r="I563" s="214"/>
      <c r="J563" s="215" t="str">
        <f>HYPERLINK("#"&amp;"Insumos"&amp;"!A"&amp;MATCH($B563,[1]Insumos!$A:$A,0),"Ins "&amp;$B563)</f>
        <v>Ins C36</v>
      </c>
    </row>
    <row r="564" spans="1:10" x14ac:dyDescent="0.25">
      <c r="A564" s="209" t="s">
        <v>132</v>
      </c>
      <c r="B564" s="210" t="s">
        <v>333</v>
      </c>
      <c r="C564" s="211" t="s">
        <v>334</v>
      </c>
      <c r="D564" s="212" t="s">
        <v>332</v>
      </c>
      <c r="E564" s="212" t="s">
        <v>335</v>
      </c>
      <c r="F564" s="213">
        <v>5.4999999999999997E-3</v>
      </c>
      <c r="G564" s="214">
        <v>187426</v>
      </c>
      <c r="H564" s="214">
        <v>1031</v>
      </c>
      <c r="I564" s="214"/>
      <c r="J564" s="215" t="str">
        <f>HYPERLINK("#"&amp;"Insumos"&amp;"!A"&amp;MATCH($B564,[1]Insumos!$A:$A,0),"Ins "&amp;$B564)</f>
        <v>Ins E12</v>
      </c>
    </row>
    <row r="565" spans="1:10" x14ac:dyDescent="0.25">
      <c r="A565" s="209" t="s">
        <v>132</v>
      </c>
      <c r="B565" s="210" t="s">
        <v>599</v>
      </c>
      <c r="C565" s="211" t="s">
        <v>600</v>
      </c>
      <c r="D565" s="212" t="s">
        <v>332</v>
      </c>
      <c r="E565" s="212" t="s">
        <v>335</v>
      </c>
      <c r="F565" s="213">
        <v>7.0000000000000001E-3</v>
      </c>
      <c r="G565" s="214">
        <v>66212</v>
      </c>
      <c r="H565" s="214">
        <v>463</v>
      </c>
      <c r="I565" s="214"/>
      <c r="J565" s="215" t="str">
        <f>HYPERLINK("#"&amp;"Insumos"&amp;"!A"&amp;MATCH($B565,[1]Insumos!$A:$A,0),"Ins "&amp;$B565)</f>
        <v>Ins E21</v>
      </c>
    </row>
    <row r="566" spans="1:10" x14ac:dyDescent="0.25">
      <c r="A566" s="209" t="s">
        <v>132</v>
      </c>
      <c r="B566" s="210" t="s">
        <v>314</v>
      </c>
      <c r="C566" s="211" t="s">
        <v>315</v>
      </c>
      <c r="D566" s="212" t="s">
        <v>316</v>
      </c>
      <c r="E566" s="212" t="s">
        <v>21</v>
      </c>
      <c r="F566" s="213">
        <v>2.1000000000000001E-2</v>
      </c>
      <c r="G566" s="214">
        <v>3623</v>
      </c>
      <c r="H566" s="214">
        <v>76</v>
      </c>
      <c r="I566" s="214"/>
      <c r="J566" s="215" t="str">
        <f>HYPERLINK("#"&amp;"Insumos"&amp;"!A"&amp;MATCH($B566,[1]Insumos!$A:$A,0),"Ins "&amp;$B566)</f>
        <v>Ins H2</v>
      </c>
    </row>
    <row r="567" spans="1:10" x14ac:dyDescent="0.25">
      <c r="A567" s="209" t="s">
        <v>132</v>
      </c>
      <c r="B567" s="210" t="s">
        <v>336</v>
      </c>
      <c r="C567" s="211" t="s">
        <v>337</v>
      </c>
      <c r="D567" s="212" t="s">
        <v>319</v>
      </c>
      <c r="E567" s="212" t="s">
        <v>21</v>
      </c>
      <c r="F567" s="213">
        <v>0.7</v>
      </c>
      <c r="G567" s="214">
        <v>1897</v>
      </c>
      <c r="H567" s="214">
        <v>1328</v>
      </c>
      <c r="I567" s="214"/>
      <c r="J567" s="215" t="str">
        <f>HYPERLINK("#"&amp;"Insumos"&amp;"!A"&amp;MATCH($B567,[1]Insumos!$A:$A,0),"Ins "&amp;$B567)</f>
        <v>Ins I1565</v>
      </c>
    </row>
    <row r="568" spans="1:10" x14ac:dyDescent="0.25">
      <c r="A568" s="209" t="s">
        <v>132</v>
      </c>
      <c r="B568" s="210" t="s">
        <v>317</v>
      </c>
      <c r="C568" s="211" t="s">
        <v>318</v>
      </c>
      <c r="D568" s="212" t="s">
        <v>319</v>
      </c>
      <c r="E568" s="212" t="s">
        <v>320</v>
      </c>
      <c r="F568" s="213">
        <v>0.03</v>
      </c>
      <c r="G568" s="214">
        <v>5304</v>
      </c>
      <c r="H568" s="214">
        <v>159</v>
      </c>
      <c r="I568" s="214"/>
      <c r="J568" s="215" t="str">
        <f>HYPERLINK("#"&amp;"Insumos"&amp;"!A"&amp;MATCH($B568,[1]Insumos!$A:$A,0),"Ins "&amp;$B568)</f>
        <v>Ins I425</v>
      </c>
    </row>
    <row r="569" spans="1:10" x14ac:dyDescent="0.25">
      <c r="A569" s="209" t="s">
        <v>132</v>
      </c>
      <c r="B569" s="210" t="s">
        <v>601</v>
      </c>
      <c r="C569" s="211" t="s">
        <v>602</v>
      </c>
      <c r="D569" s="212" t="s">
        <v>319</v>
      </c>
      <c r="E569" s="212" t="s">
        <v>323</v>
      </c>
      <c r="F569" s="213">
        <v>0.84</v>
      </c>
      <c r="G569" s="214">
        <v>4634</v>
      </c>
      <c r="H569" s="214">
        <v>3893</v>
      </c>
      <c r="I569" s="214"/>
      <c r="J569" s="215" t="str">
        <f>HYPERLINK("#"&amp;"Insumos"&amp;"!A"&amp;MATCH($B569,[1]Insumos!$A:$A,0),"Ins "&amp;$B569)</f>
        <v>Ins I957</v>
      </c>
    </row>
    <row r="570" spans="1:10" x14ac:dyDescent="0.25">
      <c r="A570" s="209" t="s">
        <v>132</v>
      </c>
      <c r="B570" s="210" t="s">
        <v>603</v>
      </c>
      <c r="C570" s="211" t="s">
        <v>604</v>
      </c>
      <c r="D570" s="212" t="s">
        <v>319</v>
      </c>
      <c r="E570" s="212" t="s">
        <v>21</v>
      </c>
      <c r="F570" s="213">
        <v>0.33</v>
      </c>
      <c r="G570" s="214">
        <v>19574</v>
      </c>
      <c r="H570" s="214">
        <v>6459</v>
      </c>
      <c r="I570" s="214"/>
      <c r="J570" s="215" t="str">
        <f>HYPERLINK("#"&amp;"Insumos"&amp;"!A"&amp;MATCH($B570,[1]Insumos!$A:$A,0),"Ins "&amp;$B570)</f>
        <v>Ins I979</v>
      </c>
    </row>
    <row r="572" spans="1:10" ht="25.5" x14ac:dyDescent="0.25">
      <c r="A572" s="203" t="s">
        <v>134</v>
      </c>
      <c r="B572" s="204" t="s">
        <v>308</v>
      </c>
      <c r="C572" s="205" t="s">
        <v>135</v>
      </c>
      <c r="D572" s="206" t="s">
        <v>309</v>
      </c>
      <c r="E572" s="206" t="s">
        <v>21</v>
      </c>
      <c r="F572" s="207"/>
      <c r="G572" s="208"/>
      <c r="H572" s="208"/>
      <c r="I572" s="208">
        <v>71130</v>
      </c>
      <c r="J572" s="118"/>
    </row>
    <row r="573" spans="1:10" x14ac:dyDescent="0.25">
      <c r="A573" s="209" t="s">
        <v>134</v>
      </c>
      <c r="B573" s="210" t="s">
        <v>377</v>
      </c>
      <c r="C573" s="211" t="s">
        <v>378</v>
      </c>
      <c r="D573" s="212" t="s">
        <v>312</v>
      </c>
      <c r="E573" s="212" t="s">
        <v>313</v>
      </c>
      <c r="F573" s="213">
        <v>1.2</v>
      </c>
      <c r="G573" s="214">
        <v>41652</v>
      </c>
      <c r="H573" s="214">
        <v>49982</v>
      </c>
      <c r="I573" s="214"/>
      <c r="J573" s="215" t="str">
        <f>HYPERLINK("#"&amp;"Insumos"&amp;"!A"&amp;MATCH($B573,[1]Insumos!$A:$A,0),"Ins "&amp;$B573)</f>
        <v>Ins C2</v>
      </c>
    </row>
    <row r="574" spans="1:10" x14ac:dyDescent="0.25">
      <c r="A574" s="209" t="s">
        <v>134</v>
      </c>
      <c r="B574" s="210" t="s">
        <v>333</v>
      </c>
      <c r="C574" s="211" t="s">
        <v>334</v>
      </c>
      <c r="D574" s="212" t="s">
        <v>332</v>
      </c>
      <c r="E574" s="212" t="s">
        <v>335</v>
      </c>
      <c r="F574" s="213">
        <v>5.0217238107392757E-3</v>
      </c>
      <c r="G574" s="214">
        <v>187426</v>
      </c>
      <c r="H574" s="214">
        <v>941</v>
      </c>
      <c r="I574" s="214"/>
      <c r="J574" s="215" t="str">
        <f>HYPERLINK("#"&amp;"Insumos"&amp;"!A"&amp;MATCH($B574,[1]Insumos!$A:$A,0),"Ins "&amp;$B574)</f>
        <v>Ins E12</v>
      </c>
    </row>
    <row r="575" spans="1:10" x14ac:dyDescent="0.25">
      <c r="A575" s="209" t="s">
        <v>134</v>
      </c>
      <c r="B575" s="210" t="s">
        <v>314</v>
      </c>
      <c r="C575" s="211" t="s">
        <v>315</v>
      </c>
      <c r="D575" s="212" t="s">
        <v>316</v>
      </c>
      <c r="E575" s="212" t="s">
        <v>21</v>
      </c>
      <c r="F575" s="213">
        <v>0.3</v>
      </c>
      <c r="G575" s="214">
        <v>3623</v>
      </c>
      <c r="H575" s="214">
        <v>1087</v>
      </c>
      <c r="I575" s="214"/>
      <c r="J575" s="215" t="str">
        <f>HYPERLINK("#"&amp;"Insumos"&amp;"!A"&amp;MATCH($B575,[1]Insumos!$A:$A,0),"Ins "&amp;$B575)</f>
        <v>Ins H2</v>
      </c>
    </row>
    <row r="576" spans="1:10" x14ac:dyDescent="0.25">
      <c r="A576" s="209" t="s">
        <v>134</v>
      </c>
      <c r="B576" s="210" t="s">
        <v>336</v>
      </c>
      <c r="C576" s="211" t="s">
        <v>337</v>
      </c>
      <c r="D576" s="212" t="s">
        <v>319</v>
      </c>
      <c r="E576" s="212" t="s">
        <v>21</v>
      </c>
      <c r="F576" s="213">
        <v>1</v>
      </c>
      <c r="G576" s="214">
        <v>1897</v>
      </c>
      <c r="H576" s="214">
        <v>1897</v>
      </c>
      <c r="I576" s="214"/>
      <c r="J576" s="215" t="str">
        <f>HYPERLINK("#"&amp;"Insumos"&amp;"!A"&amp;MATCH($B576,[1]Insumos!$A:$A,0),"Ins "&amp;$B576)</f>
        <v>Ins I1565</v>
      </c>
    </row>
    <row r="577" spans="1:10" x14ac:dyDescent="0.25">
      <c r="A577" s="209" t="s">
        <v>134</v>
      </c>
      <c r="B577" s="210" t="s">
        <v>605</v>
      </c>
      <c r="C577" s="211" t="s">
        <v>606</v>
      </c>
      <c r="D577" s="212" t="s">
        <v>319</v>
      </c>
      <c r="E577" s="212" t="s">
        <v>21</v>
      </c>
      <c r="F577" s="213">
        <v>3</v>
      </c>
      <c r="G577" s="214">
        <v>1900</v>
      </c>
      <c r="H577" s="214">
        <v>5700</v>
      </c>
      <c r="I577" s="214"/>
      <c r="J577" s="215" t="str">
        <f>HYPERLINK("#"&amp;"Insumos"&amp;"!A"&amp;MATCH($B577,[1]Insumos!$A:$A,0),"Ins "&amp;$B577)</f>
        <v>Ins I528</v>
      </c>
    </row>
    <row r="578" spans="1:10" x14ac:dyDescent="0.25">
      <c r="A578" s="209" t="s">
        <v>134</v>
      </c>
      <c r="B578" s="210" t="s">
        <v>353</v>
      </c>
      <c r="C578" s="211" t="s">
        <v>354</v>
      </c>
      <c r="D578" s="212" t="s">
        <v>319</v>
      </c>
      <c r="E578" s="212" t="s">
        <v>21</v>
      </c>
      <c r="F578" s="213">
        <v>0.05</v>
      </c>
      <c r="G578" s="214">
        <v>64889</v>
      </c>
      <c r="H578" s="214">
        <v>3244</v>
      </c>
      <c r="I578" s="214"/>
      <c r="J578" s="215" t="str">
        <f>HYPERLINK("#"&amp;"Insumos"&amp;"!A"&amp;MATCH($B578,[1]Insumos!$A:$A,0),"Ins "&amp;$B578)</f>
        <v>Ins I614</v>
      </c>
    </row>
    <row r="579" spans="1:10" x14ac:dyDescent="0.25">
      <c r="A579" s="209" t="s">
        <v>134</v>
      </c>
      <c r="B579" s="210" t="s">
        <v>355</v>
      </c>
      <c r="C579" s="211" t="s">
        <v>356</v>
      </c>
      <c r="D579" s="212" t="s">
        <v>319</v>
      </c>
      <c r="E579" s="212" t="s">
        <v>21</v>
      </c>
      <c r="F579" s="213">
        <v>0.03</v>
      </c>
      <c r="G579" s="214">
        <v>134508</v>
      </c>
      <c r="H579" s="214">
        <v>4035</v>
      </c>
      <c r="I579" s="214"/>
      <c r="J579" s="215" t="str">
        <f>HYPERLINK("#"&amp;"Insumos"&amp;"!A"&amp;MATCH($B579,[1]Insumos!$A:$A,0),"Ins "&amp;$B579)</f>
        <v>Ins I647</v>
      </c>
    </row>
    <row r="580" spans="1:10" x14ac:dyDescent="0.25">
      <c r="A580" s="209" t="s">
        <v>134</v>
      </c>
      <c r="B580" s="210" t="s">
        <v>607</v>
      </c>
      <c r="C580" s="211" t="s">
        <v>608</v>
      </c>
      <c r="D580" s="212" t="s">
        <v>319</v>
      </c>
      <c r="E580" s="212" t="s">
        <v>21</v>
      </c>
      <c r="F580" s="213">
        <v>1</v>
      </c>
      <c r="G580" s="214">
        <v>624</v>
      </c>
      <c r="H580" s="214">
        <v>624</v>
      </c>
      <c r="I580" s="214"/>
      <c r="J580" s="215" t="str">
        <f>HYPERLINK("#"&amp;"Insumos"&amp;"!A"&amp;MATCH($B580,[1]Insumos!$A:$A,0),"Ins "&amp;$B580)</f>
        <v>Ins I673</v>
      </c>
    </row>
    <row r="581" spans="1:10" x14ac:dyDescent="0.25">
      <c r="A581" s="209" t="s">
        <v>134</v>
      </c>
      <c r="B581" s="210" t="s">
        <v>609</v>
      </c>
      <c r="C581" s="211" t="s">
        <v>610</v>
      </c>
      <c r="D581" s="212" t="s">
        <v>319</v>
      </c>
      <c r="E581" s="212" t="s">
        <v>323</v>
      </c>
      <c r="F581" s="213">
        <v>1.5</v>
      </c>
      <c r="G581" s="214">
        <v>2413</v>
      </c>
      <c r="H581" s="214">
        <v>3620</v>
      </c>
      <c r="I581" s="214"/>
      <c r="J581" s="215" t="str">
        <f>HYPERLINK("#"&amp;"Insumos"&amp;"!A"&amp;MATCH($B581,[1]Insumos!$A:$A,0),"Ins "&amp;$B581)</f>
        <v>Ins I747</v>
      </c>
    </row>
    <row r="583" spans="1:10" ht="25.5" x14ac:dyDescent="0.25">
      <c r="A583" s="203" t="s">
        <v>136</v>
      </c>
      <c r="B583" s="204" t="s">
        <v>308</v>
      </c>
      <c r="C583" s="205" t="s">
        <v>137</v>
      </c>
      <c r="D583" s="206" t="s">
        <v>309</v>
      </c>
      <c r="E583" s="206" t="s">
        <v>21</v>
      </c>
      <c r="F583" s="207"/>
      <c r="G583" s="208"/>
      <c r="H583" s="208"/>
      <c r="I583" s="208">
        <v>62690</v>
      </c>
      <c r="J583" s="118"/>
    </row>
    <row r="584" spans="1:10" x14ac:dyDescent="0.25">
      <c r="A584" s="209" t="s">
        <v>136</v>
      </c>
      <c r="B584" s="210" t="s">
        <v>377</v>
      </c>
      <c r="C584" s="211" t="s">
        <v>378</v>
      </c>
      <c r="D584" s="212" t="s">
        <v>312</v>
      </c>
      <c r="E584" s="212" t="s">
        <v>313</v>
      </c>
      <c r="F584" s="213">
        <v>0.25</v>
      </c>
      <c r="G584" s="214">
        <v>41652</v>
      </c>
      <c r="H584" s="214">
        <v>10413</v>
      </c>
      <c r="I584" s="214"/>
      <c r="J584" s="215" t="str">
        <f>HYPERLINK("#"&amp;"Insumos"&amp;"!A"&amp;MATCH($B584,[1]Insumos!$A:$A,0),"Ins "&amp;$B584)</f>
        <v>Ins C2</v>
      </c>
    </row>
    <row r="585" spans="1:10" x14ac:dyDescent="0.25">
      <c r="A585" s="209" t="s">
        <v>136</v>
      </c>
      <c r="B585" s="210" t="s">
        <v>333</v>
      </c>
      <c r="C585" s="211" t="s">
        <v>334</v>
      </c>
      <c r="D585" s="212" t="s">
        <v>332</v>
      </c>
      <c r="E585" s="212" t="s">
        <v>335</v>
      </c>
      <c r="F585" s="213">
        <v>2.5000000000000001E-3</v>
      </c>
      <c r="G585" s="214">
        <v>187426</v>
      </c>
      <c r="H585" s="214">
        <v>469</v>
      </c>
      <c r="I585" s="214"/>
      <c r="J585" s="215" t="str">
        <f>HYPERLINK("#"&amp;"Insumos"&amp;"!A"&amp;MATCH($B585,[1]Insumos!$A:$A,0),"Ins "&amp;$B585)</f>
        <v>Ins E12</v>
      </c>
    </row>
    <row r="586" spans="1:10" x14ac:dyDescent="0.25">
      <c r="A586" s="209" t="s">
        <v>136</v>
      </c>
      <c r="B586" s="210" t="s">
        <v>314</v>
      </c>
      <c r="C586" s="211" t="s">
        <v>315</v>
      </c>
      <c r="D586" s="212" t="s">
        <v>316</v>
      </c>
      <c r="E586" s="212" t="s">
        <v>21</v>
      </c>
      <c r="F586" s="213">
        <v>0.18</v>
      </c>
      <c r="G586" s="214">
        <v>3623</v>
      </c>
      <c r="H586" s="214">
        <v>652</v>
      </c>
      <c r="I586" s="214"/>
      <c r="J586" s="215" t="str">
        <f>HYPERLINK("#"&amp;"Insumos"&amp;"!A"&amp;MATCH($B586,[1]Insumos!$A:$A,0),"Ins "&amp;$B586)</f>
        <v>Ins H2</v>
      </c>
    </row>
    <row r="587" spans="1:10" x14ac:dyDescent="0.25">
      <c r="A587" s="209" t="s">
        <v>136</v>
      </c>
      <c r="B587" s="210" t="s">
        <v>336</v>
      </c>
      <c r="C587" s="211" t="s">
        <v>337</v>
      </c>
      <c r="D587" s="212" t="s">
        <v>319</v>
      </c>
      <c r="E587" s="212" t="s">
        <v>21</v>
      </c>
      <c r="F587" s="213">
        <v>0.3</v>
      </c>
      <c r="G587" s="214">
        <v>1897</v>
      </c>
      <c r="H587" s="214">
        <v>569</v>
      </c>
      <c r="I587" s="214"/>
      <c r="J587" s="215" t="str">
        <f>HYPERLINK("#"&amp;"Insumos"&amp;"!A"&amp;MATCH($B587,[1]Insumos!$A:$A,0),"Ins "&amp;$B587)</f>
        <v>Ins I1565</v>
      </c>
    </row>
    <row r="588" spans="1:10" x14ac:dyDescent="0.25">
      <c r="A588" s="209" t="s">
        <v>136</v>
      </c>
      <c r="B588" s="210" t="s">
        <v>611</v>
      </c>
      <c r="C588" s="211" t="s">
        <v>612</v>
      </c>
      <c r="D588" s="212" t="s">
        <v>319</v>
      </c>
      <c r="E588" s="212" t="s">
        <v>21</v>
      </c>
      <c r="F588" s="213">
        <v>7.0000000000000001E-3</v>
      </c>
      <c r="G588" s="214">
        <v>64773</v>
      </c>
      <c r="H588" s="214">
        <v>453</v>
      </c>
      <c r="I588" s="214"/>
      <c r="J588" s="215" t="str">
        <f>HYPERLINK("#"&amp;"Insumos"&amp;"!A"&amp;MATCH($B588,[1]Insumos!$A:$A,0),"Ins "&amp;$B588)</f>
        <v>Ins I1700</v>
      </c>
    </row>
    <row r="589" spans="1:10" x14ac:dyDescent="0.25">
      <c r="A589" s="209" t="s">
        <v>136</v>
      </c>
      <c r="B589" s="210" t="s">
        <v>613</v>
      </c>
      <c r="C589" s="211" t="s">
        <v>614</v>
      </c>
      <c r="D589" s="212" t="s">
        <v>319</v>
      </c>
      <c r="E589" s="212" t="s">
        <v>21</v>
      </c>
      <c r="F589" s="213">
        <v>1</v>
      </c>
      <c r="G589" s="214">
        <v>595</v>
      </c>
      <c r="H589" s="214">
        <v>595</v>
      </c>
      <c r="I589" s="214"/>
      <c r="J589" s="215" t="str">
        <f>HYPERLINK("#"&amp;"Insumos"&amp;"!A"&amp;MATCH($B589,[1]Insumos!$A:$A,0),"Ins "&amp;$B589)</f>
        <v>Ins I545</v>
      </c>
    </row>
    <row r="590" spans="1:10" x14ac:dyDescent="0.25">
      <c r="A590" s="209" t="s">
        <v>136</v>
      </c>
      <c r="B590" s="210" t="s">
        <v>615</v>
      </c>
      <c r="C590" s="211" t="s">
        <v>616</v>
      </c>
      <c r="D590" s="212" t="s">
        <v>319</v>
      </c>
      <c r="E590" s="212" t="s">
        <v>21</v>
      </c>
      <c r="F590" s="213">
        <v>0.02</v>
      </c>
      <c r="G590" s="214">
        <v>1330</v>
      </c>
      <c r="H590" s="214">
        <v>27</v>
      </c>
      <c r="I590" s="214"/>
      <c r="J590" s="215" t="str">
        <f>HYPERLINK("#"&amp;"Insumos"&amp;"!A"&amp;MATCH($B590,[1]Insumos!$A:$A,0),"Ins "&amp;$B590)</f>
        <v>Ins I569</v>
      </c>
    </row>
    <row r="591" spans="1:10" x14ac:dyDescent="0.25">
      <c r="A591" s="209" t="s">
        <v>136</v>
      </c>
      <c r="B591" s="210" t="s">
        <v>355</v>
      </c>
      <c r="C591" s="211" t="s">
        <v>356</v>
      </c>
      <c r="D591" s="212" t="s">
        <v>319</v>
      </c>
      <c r="E591" s="212" t="s">
        <v>21</v>
      </c>
      <c r="F591" s="213">
        <v>7.0000000000000001E-3</v>
      </c>
      <c r="G591" s="214">
        <v>134508</v>
      </c>
      <c r="H591" s="214">
        <v>942</v>
      </c>
      <c r="I591" s="214"/>
      <c r="J591" s="215" t="str">
        <f>HYPERLINK("#"&amp;"Insumos"&amp;"!A"&amp;MATCH($B591,[1]Insumos!$A:$A,0),"Ins "&amp;$B591)</f>
        <v>Ins I647</v>
      </c>
    </row>
    <row r="592" spans="1:10" x14ac:dyDescent="0.25">
      <c r="A592" s="209" t="s">
        <v>136</v>
      </c>
      <c r="B592" s="210" t="s">
        <v>617</v>
      </c>
      <c r="C592" s="211" t="s">
        <v>618</v>
      </c>
      <c r="D592" s="212" t="s">
        <v>319</v>
      </c>
      <c r="E592" s="212" t="s">
        <v>21</v>
      </c>
      <c r="F592" s="213">
        <v>1</v>
      </c>
      <c r="G592" s="214">
        <v>48570</v>
      </c>
      <c r="H592" s="214">
        <v>48570</v>
      </c>
      <c r="I592" s="214"/>
      <c r="J592" s="215" t="str">
        <f>HYPERLINK("#"&amp;"Insumos"&amp;"!A"&amp;MATCH($B592,[1]Insumos!$A:$A,0),"Ins "&amp;$B592)</f>
        <v>Ins I878</v>
      </c>
    </row>
    <row r="594" spans="1:10" ht="38.25" x14ac:dyDescent="0.25">
      <c r="A594" s="203" t="s">
        <v>619</v>
      </c>
      <c r="B594" s="204" t="s">
        <v>308</v>
      </c>
      <c r="C594" s="205" t="s">
        <v>139</v>
      </c>
      <c r="D594" s="206" t="s">
        <v>309</v>
      </c>
      <c r="E594" s="206" t="s">
        <v>51</v>
      </c>
      <c r="F594" s="207"/>
      <c r="G594" s="208"/>
      <c r="H594" s="208"/>
      <c r="I594" s="208">
        <v>42375</v>
      </c>
      <c r="J594" s="118"/>
    </row>
    <row r="595" spans="1:10" x14ac:dyDescent="0.25">
      <c r="A595" s="209" t="s">
        <v>619</v>
      </c>
      <c r="B595" s="118" t="s">
        <v>620</v>
      </c>
      <c r="C595" s="211" t="s">
        <v>621</v>
      </c>
      <c r="D595" s="212" t="s">
        <v>328</v>
      </c>
      <c r="E595" s="212" t="s">
        <v>329</v>
      </c>
      <c r="F595" s="213">
        <v>0.03</v>
      </c>
      <c r="G595" s="214">
        <v>688743</v>
      </c>
      <c r="H595" s="214">
        <v>20662</v>
      </c>
      <c r="I595" s="214"/>
      <c r="J595" s="118"/>
    </row>
    <row r="596" spans="1:10" x14ac:dyDescent="0.25">
      <c r="A596" s="209" t="s">
        <v>619</v>
      </c>
      <c r="B596" s="210" t="s">
        <v>310</v>
      </c>
      <c r="C596" s="211" t="s">
        <v>311</v>
      </c>
      <c r="D596" s="212" t="s">
        <v>312</v>
      </c>
      <c r="E596" s="212" t="s">
        <v>313</v>
      </c>
      <c r="F596" s="213">
        <v>0.49</v>
      </c>
      <c r="G596" s="214">
        <v>37863</v>
      </c>
      <c r="H596" s="214">
        <v>18553</v>
      </c>
      <c r="I596" s="214"/>
      <c r="J596" s="215" t="str">
        <f>HYPERLINK("#"&amp;"Insumos"&amp;"!A"&amp;MATCH($B596,[1]Insumos!$A:$A,0),"Ins "&amp;$B596)</f>
        <v>Ins C1</v>
      </c>
    </row>
    <row r="597" spans="1:10" x14ac:dyDescent="0.25">
      <c r="A597" s="209" t="s">
        <v>619</v>
      </c>
      <c r="B597" s="210" t="s">
        <v>333</v>
      </c>
      <c r="C597" s="211" t="s">
        <v>334</v>
      </c>
      <c r="D597" s="212" t="s">
        <v>332</v>
      </c>
      <c r="E597" s="212" t="s">
        <v>335</v>
      </c>
      <c r="F597" s="213">
        <v>2.8999999999999998E-3</v>
      </c>
      <c r="G597" s="214">
        <v>187426</v>
      </c>
      <c r="H597" s="214">
        <v>544</v>
      </c>
      <c r="I597" s="214"/>
      <c r="J597" s="215" t="str">
        <f>HYPERLINK("#"&amp;"Insumos"&amp;"!A"&amp;MATCH($B597,[1]Insumos!$A:$A,0),"Ins "&amp;$B597)</f>
        <v>Ins E12</v>
      </c>
    </row>
    <row r="598" spans="1:10" x14ac:dyDescent="0.25">
      <c r="A598" s="209" t="s">
        <v>619</v>
      </c>
      <c r="B598" s="210" t="s">
        <v>314</v>
      </c>
      <c r="C598" s="211" t="s">
        <v>315</v>
      </c>
      <c r="D598" s="212" t="s">
        <v>316</v>
      </c>
      <c r="E598" s="212" t="s">
        <v>21</v>
      </c>
      <c r="F598" s="213">
        <v>0.45</v>
      </c>
      <c r="G598" s="214">
        <v>3623</v>
      </c>
      <c r="H598" s="214">
        <v>1630</v>
      </c>
      <c r="I598" s="214"/>
      <c r="J598" s="215" t="str">
        <f>HYPERLINK("#"&amp;"Insumos"&amp;"!A"&amp;MATCH($B598,[1]Insumos!$A:$A,0),"Ins "&amp;$B598)</f>
        <v>Ins H2</v>
      </c>
    </row>
    <row r="599" spans="1:10" x14ac:dyDescent="0.25">
      <c r="A599" s="209" t="s">
        <v>619</v>
      </c>
      <c r="B599" s="210" t="s">
        <v>336</v>
      </c>
      <c r="C599" s="211" t="s">
        <v>337</v>
      </c>
      <c r="D599" s="212" t="s">
        <v>319</v>
      </c>
      <c r="E599" s="212" t="s">
        <v>21</v>
      </c>
      <c r="F599" s="213">
        <v>0.52</v>
      </c>
      <c r="G599" s="214">
        <v>1897</v>
      </c>
      <c r="H599" s="214">
        <v>986</v>
      </c>
      <c r="I599" s="214"/>
      <c r="J599" s="215" t="str">
        <f>HYPERLINK("#"&amp;"Insumos"&amp;"!A"&amp;MATCH($B599,[1]Insumos!$A:$A,0),"Ins "&amp;$B599)</f>
        <v>Ins I1565</v>
      </c>
    </row>
    <row r="601" spans="1:10" ht="38.25" x14ac:dyDescent="0.25">
      <c r="A601" s="203" t="s">
        <v>141</v>
      </c>
      <c r="B601" s="204" t="s">
        <v>308</v>
      </c>
      <c r="C601" s="205" t="s">
        <v>142</v>
      </c>
      <c r="D601" s="206" t="s">
        <v>309</v>
      </c>
      <c r="E601" s="206" t="s">
        <v>18</v>
      </c>
      <c r="F601" s="207"/>
      <c r="G601" s="208"/>
      <c r="H601" s="208"/>
      <c r="I601" s="208">
        <v>35970</v>
      </c>
      <c r="J601" s="118"/>
    </row>
    <row r="602" spans="1:10" x14ac:dyDescent="0.25">
      <c r="A602" s="209" t="s">
        <v>141</v>
      </c>
      <c r="B602" s="210" t="s">
        <v>470</v>
      </c>
      <c r="C602" s="211" t="s">
        <v>471</v>
      </c>
      <c r="D602" s="212" t="s">
        <v>312</v>
      </c>
      <c r="E602" s="212" t="s">
        <v>313</v>
      </c>
      <c r="F602" s="213">
        <v>0.16</v>
      </c>
      <c r="G602" s="214">
        <v>57752</v>
      </c>
      <c r="H602" s="214">
        <v>9240</v>
      </c>
      <c r="I602" s="214"/>
      <c r="J602" s="215" t="str">
        <f>HYPERLINK("#"&amp;"Insumos"&amp;"!A"&amp;MATCH($B602,[1]Insumos!$A:$A,0),"Ins "&amp;$B602)</f>
        <v>Ins C11</v>
      </c>
    </row>
    <row r="603" spans="1:10" x14ac:dyDescent="0.25">
      <c r="A603" s="209" t="s">
        <v>141</v>
      </c>
      <c r="B603" s="210" t="s">
        <v>333</v>
      </c>
      <c r="C603" s="211" t="s">
        <v>334</v>
      </c>
      <c r="D603" s="212" t="s">
        <v>332</v>
      </c>
      <c r="E603" s="212" t="s">
        <v>335</v>
      </c>
      <c r="F603" s="213">
        <v>2E-3</v>
      </c>
      <c r="G603" s="214">
        <v>187426</v>
      </c>
      <c r="H603" s="214">
        <v>375</v>
      </c>
      <c r="I603" s="214"/>
      <c r="J603" s="215" t="str">
        <f>HYPERLINK("#"&amp;"Insumos"&amp;"!A"&amp;MATCH($B603,[1]Insumos!$A:$A,0),"Ins "&amp;$B603)</f>
        <v>Ins E12</v>
      </c>
    </row>
    <row r="604" spans="1:10" x14ac:dyDescent="0.25">
      <c r="A604" s="209" t="s">
        <v>141</v>
      </c>
      <c r="B604" s="118" t="s">
        <v>472</v>
      </c>
      <c r="C604" s="211" t="s">
        <v>473</v>
      </c>
      <c r="D604" s="212" t="s">
        <v>319</v>
      </c>
      <c r="E604" s="212" t="s">
        <v>21</v>
      </c>
      <c r="F604" s="213">
        <v>8.0000000000000002E-3</v>
      </c>
      <c r="G604" s="214">
        <v>35039</v>
      </c>
      <c r="H604" s="214">
        <v>280</v>
      </c>
      <c r="I604" s="214"/>
      <c r="J604" s="215" t="str">
        <f>HYPERLINK("#"&amp;"Insumos"&amp;"!A"&amp;MATCH($B604,[1]Insumos!$A:$A,0),"Ins "&amp;$B604)</f>
        <v>Ins I985</v>
      </c>
    </row>
    <row r="605" spans="1:10" x14ac:dyDescent="0.25">
      <c r="A605" s="209" t="s">
        <v>141</v>
      </c>
      <c r="B605" s="210" t="s">
        <v>314</v>
      </c>
      <c r="C605" s="211" t="s">
        <v>315</v>
      </c>
      <c r="D605" s="212" t="s">
        <v>316</v>
      </c>
      <c r="E605" s="212" t="s">
        <v>21</v>
      </c>
      <c r="F605" s="213">
        <v>0.18</v>
      </c>
      <c r="G605" s="214">
        <v>3623</v>
      </c>
      <c r="H605" s="214">
        <v>652</v>
      </c>
      <c r="I605" s="214"/>
      <c r="J605" s="215" t="str">
        <f>HYPERLINK("#"&amp;"Insumos"&amp;"!A"&amp;MATCH($B605,[1]Insumos!$A:$A,0),"Ins "&amp;$B605)</f>
        <v>Ins H2</v>
      </c>
    </row>
    <row r="606" spans="1:10" x14ac:dyDescent="0.25">
      <c r="A606" s="209" t="s">
        <v>141</v>
      </c>
      <c r="B606" s="210" t="s">
        <v>474</v>
      </c>
      <c r="C606" s="211" t="s">
        <v>475</v>
      </c>
      <c r="D606" s="212" t="s">
        <v>319</v>
      </c>
      <c r="E606" s="212" t="s">
        <v>372</v>
      </c>
      <c r="F606" s="213">
        <v>2.5000000000000001E-2</v>
      </c>
      <c r="G606" s="214">
        <v>126880</v>
      </c>
      <c r="H606" s="214">
        <v>3172</v>
      </c>
      <c r="I606" s="214"/>
      <c r="J606" s="215" t="str">
        <f>HYPERLINK("#"&amp;"Insumos"&amp;"!A"&amp;MATCH($B606,[1]Insumos!$A:$A,0),"Ins "&amp;$B606)</f>
        <v>Ins I1002</v>
      </c>
    </row>
    <row r="607" spans="1:10" x14ac:dyDescent="0.25">
      <c r="A607" s="209" t="s">
        <v>141</v>
      </c>
      <c r="B607" s="210" t="s">
        <v>336</v>
      </c>
      <c r="C607" s="211" t="s">
        <v>337</v>
      </c>
      <c r="D607" s="212" t="s">
        <v>319</v>
      </c>
      <c r="E607" s="212" t="s">
        <v>21</v>
      </c>
      <c r="F607" s="213">
        <v>0.2</v>
      </c>
      <c r="G607" s="214">
        <v>1897</v>
      </c>
      <c r="H607" s="214">
        <v>379</v>
      </c>
      <c r="I607" s="214"/>
      <c r="J607" s="215" t="str">
        <f>HYPERLINK("#"&amp;"Insumos"&amp;"!A"&amp;MATCH($B607,[1]Insumos!$A:$A,0),"Ins "&amp;$B607)</f>
        <v>Ins I1565</v>
      </c>
    </row>
    <row r="608" spans="1:10" x14ac:dyDescent="0.25">
      <c r="A608" s="209" t="s">
        <v>141</v>
      </c>
      <c r="B608" s="118" t="s">
        <v>622</v>
      </c>
      <c r="C608" s="211" t="s">
        <v>623</v>
      </c>
      <c r="D608" s="212" t="s">
        <v>319</v>
      </c>
      <c r="E608" s="212" t="s">
        <v>172</v>
      </c>
      <c r="F608" s="213">
        <v>0.25</v>
      </c>
      <c r="G608" s="214">
        <v>81608</v>
      </c>
      <c r="H608" s="214">
        <v>20402</v>
      </c>
      <c r="I608" s="214"/>
      <c r="J608" s="215" t="str">
        <f>HYPERLINK("#"&amp;"Insumos"&amp;"!A"&amp;MATCH($B608,[1]Insumos!$A:$A,0),"Ins "&amp;$B608)</f>
        <v>Ins I3132</v>
      </c>
    </row>
    <row r="609" spans="1:10" x14ac:dyDescent="0.25">
      <c r="A609" s="209" t="s">
        <v>141</v>
      </c>
      <c r="B609" s="210" t="s">
        <v>478</v>
      </c>
      <c r="C609" s="211" t="s">
        <v>479</v>
      </c>
      <c r="D609" s="212" t="s">
        <v>319</v>
      </c>
      <c r="E609" s="212" t="s">
        <v>21</v>
      </c>
      <c r="F609" s="213">
        <v>3</v>
      </c>
      <c r="G609" s="214">
        <v>413</v>
      </c>
      <c r="H609" s="214">
        <v>1239</v>
      </c>
      <c r="I609" s="214"/>
      <c r="J609" s="215" t="str">
        <f>HYPERLINK("#"&amp;"Insumos"&amp;"!A"&amp;MATCH($B609,[1]Insumos!$A:$A,0),"Ins "&amp;$B609)</f>
        <v>Ins I405</v>
      </c>
    </row>
    <row r="610" spans="1:10" x14ac:dyDescent="0.25">
      <c r="A610" s="209" t="s">
        <v>141</v>
      </c>
      <c r="B610" s="118" t="s">
        <v>493</v>
      </c>
      <c r="C610" s="211" t="s">
        <v>494</v>
      </c>
      <c r="D610" s="212" t="s">
        <v>319</v>
      </c>
      <c r="E610" s="212" t="s">
        <v>21</v>
      </c>
      <c r="F610" s="213">
        <v>5.0000000000000001E-3</v>
      </c>
      <c r="G610" s="214">
        <v>46112</v>
      </c>
      <c r="H610" s="214">
        <v>231</v>
      </c>
      <c r="I610" s="214"/>
      <c r="J610" s="215" t="str">
        <f>HYPERLINK("#"&amp;"Insumos"&amp;"!A"&amp;MATCH($B610,[1]Insumos!$A:$A,0),"Ins "&amp;$B610)</f>
        <v>Ins I431</v>
      </c>
    </row>
    <row r="612" spans="1:10" ht="24.75" customHeight="1" x14ac:dyDescent="0.25">
      <c r="A612" s="203" t="s">
        <v>145</v>
      </c>
      <c r="B612" s="204" t="s">
        <v>308</v>
      </c>
      <c r="C612" s="205" t="s">
        <v>146</v>
      </c>
      <c r="D612" s="206" t="s">
        <v>309</v>
      </c>
      <c r="E612" s="206" t="s">
        <v>51</v>
      </c>
      <c r="F612" s="207"/>
      <c r="G612" s="208"/>
      <c r="H612" s="208"/>
      <c r="I612" s="208">
        <v>12095</v>
      </c>
      <c r="J612" s="118"/>
    </row>
    <row r="613" spans="1:10" x14ac:dyDescent="0.25">
      <c r="A613" s="209" t="s">
        <v>145</v>
      </c>
      <c r="B613" s="210" t="s">
        <v>310</v>
      </c>
      <c r="C613" s="211" t="s">
        <v>311</v>
      </c>
      <c r="D613" s="212" t="s">
        <v>312</v>
      </c>
      <c r="E613" s="212" t="s">
        <v>313</v>
      </c>
      <c r="F613" s="213">
        <v>0.26</v>
      </c>
      <c r="G613" s="214">
        <v>37863</v>
      </c>
      <c r="H613" s="214">
        <v>9844</v>
      </c>
      <c r="I613" s="214"/>
      <c r="J613" s="215" t="str">
        <f>HYPERLINK("#"&amp;"Insumos"&amp;"!A"&amp;MATCH($B613,[1]Insumos!$A:$A,0),"Ins "&amp;$B613)</f>
        <v>Ins C1</v>
      </c>
    </row>
    <row r="614" spans="1:10" x14ac:dyDescent="0.25">
      <c r="A614" s="209" t="s">
        <v>145</v>
      </c>
      <c r="B614" s="210" t="s">
        <v>314</v>
      </c>
      <c r="C614" s="211" t="s">
        <v>315</v>
      </c>
      <c r="D614" s="212" t="s">
        <v>316</v>
      </c>
      <c r="E614" s="212" t="s">
        <v>21</v>
      </c>
      <c r="F614" s="213">
        <v>0.1</v>
      </c>
      <c r="G614" s="214">
        <v>3623</v>
      </c>
      <c r="H614" s="214">
        <v>362</v>
      </c>
      <c r="I614" s="214"/>
      <c r="J614" s="215" t="str">
        <f>HYPERLINK("#"&amp;"Insumos"&amp;"!A"&amp;MATCH($B614,[1]Insumos!$A:$A,0),"Ins "&amp;$B614)</f>
        <v>Ins H2</v>
      </c>
    </row>
    <row r="615" spans="1:10" x14ac:dyDescent="0.25">
      <c r="A615" s="209" t="s">
        <v>145</v>
      </c>
      <c r="B615" s="210" t="s">
        <v>336</v>
      </c>
      <c r="C615" s="211" t="s">
        <v>337</v>
      </c>
      <c r="D615" s="212" t="s">
        <v>319</v>
      </c>
      <c r="E615" s="212" t="s">
        <v>21</v>
      </c>
      <c r="F615" s="213">
        <v>0.1</v>
      </c>
      <c r="G615" s="214">
        <v>1897</v>
      </c>
      <c r="H615" s="214">
        <v>190</v>
      </c>
      <c r="I615" s="214"/>
      <c r="J615" s="215" t="str">
        <f>HYPERLINK("#"&amp;"Insumos"&amp;"!A"&amp;MATCH($B615,[1]Insumos!$A:$A,0),"Ins "&amp;$B615)</f>
        <v>Ins I1565</v>
      </c>
    </row>
    <row r="616" spans="1:10" x14ac:dyDescent="0.25">
      <c r="A616" s="209" t="s">
        <v>145</v>
      </c>
      <c r="B616" s="118" t="s">
        <v>624</v>
      </c>
      <c r="C616" s="211" t="s">
        <v>625</v>
      </c>
      <c r="D616" s="212" t="s">
        <v>319</v>
      </c>
      <c r="E616" s="212" t="s">
        <v>21</v>
      </c>
      <c r="F616" s="213">
        <v>0.5</v>
      </c>
      <c r="G616" s="214">
        <v>1238</v>
      </c>
      <c r="H616" s="214">
        <v>619</v>
      </c>
      <c r="I616" s="214"/>
      <c r="J616" s="215" t="str">
        <f>HYPERLINK("#"&amp;"Insumos"&amp;"!A"&amp;MATCH($B616,[1]Insumos!$A:$A,0),"Ins "&amp;$B616)</f>
        <v>Ins I2492</v>
      </c>
    </row>
    <row r="617" spans="1:10" x14ac:dyDescent="0.25">
      <c r="A617" s="209" t="s">
        <v>145</v>
      </c>
      <c r="B617" s="118" t="s">
        <v>626</v>
      </c>
      <c r="C617" s="211" t="s">
        <v>627</v>
      </c>
      <c r="D617" s="212" t="s">
        <v>319</v>
      </c>
      <c r="E617" s="212" t="s">
        <v>21</v>
      </c>
      <c r="F617" s="213">
        <v>1</v>
      </c>
      <c r="G617" s="214">
        <v>619</v>
      </c>
      <c r="H617" s="214">
        <v>619</v>
      </c>
      <c r="I617" s="214"/>
      <c r="J617" s="215" t="str">
        <f>HYPERLINK("#"&amp;"Insumos"&amp;"!A"&amp;MATCH($B617,[1]Insumos!$A:$A,0),"Ins "&amp;$B617)</f>
        <v>Ins I317</v>
      </c>
    </row>
    <row r="618" spans="1:10" x14ac:dyDescent="0.25">
      <c r="A618" s="209" t="s">
        <v>145</v>
      </c>
      <c r="B618" s="118" t="s">
        <v>493</v>
      </c>
      <c r="C618" s="211" t="s">
        <v>494</v>
      </c>
      <c r="D618" s="212" t="s">
        <v>319</v>
      </c>
      <c r="E618" s="212" t="s">
        <v>21</v>
      </c>
      <c r="F618" s="213">
        <v>0.01</v>
      </c>
      <c r="G618" s="214">
        <v>46112</v>
      </c>
      <c r="H618" s="214">
        <v>461</v>
      </c>
      <c r="I618" s="214"/>
      <c r="J618" s="215" t="str">
        <f>HYPERLINK("#"&amp;"Insumos"&amp;"!A"&amp;MATCH($B618,[1]Insumos!$A:$A,0),"Ins "&amp;$B618)</f>
        <v>Ins I431</v>
      </c>
    </row>
    <row r="620" spans="1:10" ht="63.75" x14ac:dyDescent="0.25">
      <c r="A620" s="203" t="s">
        <v>149</v>
      </c>
      <c r="B620" s="204" t="s">
        <v>308</v>
      </c>
      <c r="C620" s="205" t="s">
        <v>150</v>
      </c>
      <c r="D620" s="206" t="s">
        <v>309</v>
      </c>
      <c r="E620" s="206" t="s">
        <v>51</v>
      </c>
      <c r="F620" s="207"/>
      <c r="G620" s="208"/>
      <c r="H620" s="208"/>
      <c r="I620" s="208">
        <v>73525</v>
      </c>
      <c r="J620" s="118"/>
    </row>
    <row r="621" spans="1:10" x14ac:dyDescent="0.25">
      <c r="A621" s="209" t="s">
        <v>149</v>
      </c>
      <c r="B621" s="118" t="s">
        <v>628</v>
      </c>
      <c r="C621" s="211" t="s">
        <v>629</v>
      </c>
      <c r="D621" s="212" t="s">
        <v>319</v>
      </c>
      <c r="E621" s="212" t="s">
        <v>172</v>
      </c>
      <c r="F621" s="213">
        <v>1.4</v>
      </c>
      <c r="G621" s="214">
        <v>13728</v>
      </c>
      <c r="H621" s="214">
        <v>19219</v>
      </c>
      <c r="I621" s="214"/>
      <c r="J621" s="215" t="str">
        <f>HYPERLINK("#"&amp;"Insumos"&amp;"!A"&amp;MATCH($B621,[1]Insumos!$A:$A,0),"Ins "&amp;$B621)</f>
        <v>Ins I2718</v>
      </c>
    </row>
    <row r="622" spans="1:10" x14ac:dyDescent="0.25">
      <c r="A622" s="209" t="s">
        <v>149</v>
      </c>
      <c r="B622" s="118" t="s">
        <v>630</v>
      </c>
      <c r="C622" s="211" t="s">
        <v>631</v>
      </c>
      <c r="D622" s="212" t="s">
        <v>319</v>
      </c>
      <c r="E622" s="212" t="s">
        <v>18</v>
      </c>
      <c r="F622" s="213">
        <v>0.58775510204081638</v>
      </c>
      <c r="G622" s="214">
        <v>6240</v>
      </c>
      <c r="H622" s="214">
        <v>3668</v>
      </c>
      <c r="I622" s="214"/>
      <c r="J622" s="215" t="str">
        <f>HYPERLINK("#"&amp;"Insumos"&amp;"!A"&amp;MATCH($B622,[1]Insumos!$A:$A,0),"Ins "&amp;$B622)</f>
        <v>Ins I156</v>
      </c>
    </row>
    <row r="623" spans="1:10" x14ac:dyDescent="0.25">
      <c r="A623" s="209" t="s">
        <v>149</v>
      </c>
      <c r="B623" s="118" t="s">
        <v>632</v>
      </c>
      <c r="C623" s="211" t="s">
        <v>633</v>
      </c>
      <c r="D623" s="212" t="s">
        <v>319</v>
      </c>
      <c r="E623" s="212" t="s">
        <v>18</v>
      </c>
      <c r="F623" s="213">
        <v>3.2326530612244899</v>
      </c>
      <c r="G623" s="214">
        <v>7280</v>
      </c>
      <c r="H623" s="214">
        <v>23534</v>
      </c>
      <c r="I623" s="214"/>
      <c r="J623" s="215" t="str">
        <f>HYPERLINK("#"&amp;"Insumos"&amp;"!A"&amp;MATCH($B623,[1]Insumos!$A:$A,0),"Ins "&amp;$B623)</f>
        <v>Ins I157</v>
      </c>
    </row>
    <row r="624" spans="1:10" x14ac:dyDescent="0.25">
      <c r="A624" s="209" t="s">
        <v>149</v>
      </c>
      <c r="B624" s="118" t="s">
        <v>634</v>
      </c>
      <c r="C624" s="211" t="s">
        <v>635</v>
      </c>
      <c r="D624" s="212" t="s">
        <v>319</v>
      </c>
      <c r="E624" s="212" t="s">
        <v>21</v>
      </c>
      <c r="F624" s="213">
        <v>4</v>
      </c>
      <c r="G624" s="214">
        <v>57</v>
      </c>
      <c r="H624" s="214">
        <v>228</v>
      </c>
      <c r="I624" s="214"/>
      <c r="J624" s="215" t="str">
        <f>HYPERLINK("#"&amp;"Insumos"&amp;"!A"&amp;MATCH($B624,[1]Insumos!$A:$A,0),"Ins "&amp;$B624)</f>
        <v>Ins I1678</v>
      </c>
    </row>
    <row r="625" spans="1:10" x14ac:dyDescent="0.25">
      <c r="A625" s="209" t="s">
        <v>149</v>
      </c>
      <c r="B625" s="118" t="s">
        <v>636</v>
      </c>
      <c r="C625" s="211" t="s">
        <v>637</v>
      </c>
      <c r="D625" s="212" t="s">
        <v>319</v>
      </c>
      <c r="E625" s="212" t="s">
        <v>36</v>
      </c>
      <c r="F625" s="213">
        <v>0.1</v>
      </c>
      <c r="G625" s="214">
        <v>9684</v>
      </c>
      <c r="H625" s="214">
        <v>968</v>
      </c>
      <c r="I625" s="214"/>
      <c r="J625" s="215" t="str">
        <f>HYPERLINK("#"&amp;"Insumos"&amp;"!A"&amp;MATCH($B625,[1]Insumos!$A:$A,0),"Ins "&amp;$B625)</f>
        <v>Ins I243</v>
      </c>
    </row>
    <row r="626" spans="1:10" ht="30" x14ac:dyDescent="0.25">
      <c r="A626" s="209" t="s">
        <v>149</v>
      </c>
      <c r="B626" s="118" t="s">
        <v>540</v>
      </c>
      <c r="C626" s="211" t="s">
        <v>541</v>
      </c>
      <c r="D626" s="212" t="s">
        <v>319</v>
      </c>
      <c r="E626" s="212" t="s">
        <v>372</v>
      </c>
      <c r="F626" s="213">
        <v>2.5000000000000001E-2</v>
      </c>
      <c r="G626" s="214">
        <v>62296</v>
      </c>
      <c r="H626" s="214">
        <v>1557</v>
      </c>
      <c r="I626" s="214"/>
      <c r="J626" s="215" t="str">
        <f>HYPERLINK("#"&amp;"Insumos"&amp;"!A"&amp;MATCH($B626,[1]Insumos!$A:$A,0),"Ins "&amp;$B626)</f>
        <v>Ins I1008</v>
      </c>
    </row>
    <row r="627" spans="1:10" x14ac:dyDescent="0.25">
      <c r="A627" s="209" t="s">
        <v>149</v>
      </c>
      <c r="B627" s="118" t="s">
        <v>638</v>
      </c>
      <c r="C627" s="211" t="s">
        <v>639</v>
      </c>
      <c r="D627" s="212" t="s">
        <v>312</v>
      </c>
      <c r="E627" s="212" t="s">
        <v>313</v>
      </c>
      <c r="F627" s="213">
        <v>0.55000000000000004</v>
      </c>
      <c r="G627" s="214">
        <v>42407</v>
      </c>
      <c r="H627" s="214">
        <v>23324</v>
      </c>
      <c r="I627" s="214"/>
      <c r="J627" s="215" t="str">
        <f>HYPERLINK("#"&amp;"Insumos"&amp;"!A"&amp;MATCH($B627,[1]Insumos!$A:$A,0),"Ins "&amp;$B627)</f>
        <v>Ins C5</v>
      </c>
    </row>
    <row r="628" spans="1:10" ht="30" x14ac:dyDescent="0.25">
      <c r="A628" s="209" t="s">
        <v>149</v>
      </c>
      <c r="B628" s="118" t="s">
        <v>363</v>
      </c>
      <c r="C628" s="211" t="s">
        <v>364</v>
      </c>
      <c r="D628" s="212" t="s">
        <v>332</v>
      </c>
      <c r="E628" s="212" t="s">
        <v>365</v>
      </c>
      <c r="F628" s="213">
        <v>1.6666666666666666E-2</v>
      </c>
      <c r="G628" s="214">
        <v>17302</v>
      </c>
      <c r="H628" s="214">
        <v>288</v>
      </c>
      <c r="I628" s="214"/>
      <c r="J628" s="215" t="str">
        <f>HYPERLINK("#"&amp;"Insumos"&amp;"!A"&amp;MATCH($B628,[1]Insumos!$A:$A,0),"Ins "&amp;$B628)</f>
        <v>Ins E1</v>
      </c>
    </row>
    <row r="629" spans="1:10" x14ac:dyDescent="0.25">
      <c r="A629" s="209" t="s">
        <v>149</v>
      </c>
      <c r="B629" s="118" t="s">
        <v>314</v>
      </c>
      <c r="C629" s="211" t="s">
        <v>315</v>
      </c>
      <c r="D629" s="212" t="s">
        <v>316</v>
      </c>
      <c r="E629" s="212" t="s">
        <v>21</v>
      </c>
      <c r="F629" s="213">
        <v>0.1</v>
      </c>
      <c r="G629" s="214">
        <v>3623</v>
      </c>
      <c r="H629" s="214">
        <v>362</v>
      </c>
      <c r="I629" s="214"/>
      <c r="J629" s="215" t="str">
        <f>HYPERLINK("#"&amp;"Insumos"&amp;"!A"&amp;MATCH($B629,[1]Insumos!$A:$A,0),"Ins "&amp;$B629)</f>
        <v>Ins H2</v>
      </c>
    </row>
    <row r="630" spans="1:10" x14ac:dyDescent="0.25">
      <c r="A630" s="209" t="s">
        <v>149</v>
      </c>
      <c r="B630" s="118" t="s">
        <v>336</v>
      </c>
      <c r="C630" s="211" t="s">
        <v>337</v>
      </c>
      <c r="D630" s="212" t="s">
        <v>319</v>
      </c>
      <c r="E630" s="212" t="s">
        <v>21</v>
      </c>
      <c r="F630" s="213">
        <v>0.1</v>
      </c>
      <c r="G630" s="214">
        <v>1897</v>
      </c>
      <c r="H630" s="214">
        <v>190</v>
      </c>
      <c r="I630" s="214"/>
      <c r="J630" s="215" t="str">
        <f>HYPERLINK("#"&amp;"Insumos"&amp;"!A"&amp;MATCH($B630,[1]Insumos!$A:$A,0),"Ins "&amp;$B630)</f>
        <v>Ins I1565</v>
      </c>
    </row>
    <row r="631" spans="1:10" x14ac:dyDescent="0.25">
      <c r="A631" s="209" t="s">
        <v>149</v>
      </c>
      <c r="B631" s="118" t="s">
        <v>333</v>
      </c>
      <c r="C631" s="211" t="s">
        <v>334</v>
      </c>
      <c r="D631" s="212" t="s">
        <v>332</v>
      </c>
      <c r="E631" s="212" t="s">
        <v>335</v>
      </c>
      <c r="F631" s="213">
        <v>1E-3</v>
      </c>
      <c r="G631" s="214">
        <v>187426</v>
      </c>
      <c r="H631" s="214">
        <v>187</v>
      </c>
      <c r="I631" s="214"/>
      <c r="J631" s="215" t="str">
        <f>HYPERLINK("#"&amp;"Insumos"&amp;"!A"&amp;MATCH($B631,[1]Insumos!$A:$A,0),"Ins "&amp;$B631)</f>
        <v>Ins E12</v>
      </c>
    </row>
    <row r="633" spans="1:10" ht="51" x14ac:dyDescent="0.25">
      <c r="A633" s="203" t="s">
        <v>153</v>
      </c>
      <c r="B633" s="204" t="s">
        <v>308</v>
      </c>
      <c r="C633" s="205" t="s">
        <v>154</v>
      </c>
      <c r="D633" s="206" t="s">
        <v>309</v>
      </c>
      <c r="E633" s="206" t="s">
        <v>51</v>
      </c>
      <c r="F633" s="207"/>
      <c r="G633" s="208"/>
      <c r="H633" s="208"/>
      <c r="I633" s="208">
        <v>191037</v>
      </c>
      <c r="J633" s="118"/>
    </row>
    <row r="634" spans="1:10" x14ac:dyDescent="0.25">
      <c r="A634" s="209" t="s">
        <v>153</v>
      </c>
      <c r="B634" s="210" t="s">
        <v>310</v>
      </c>
      <c r="C634" s="211" t="s">
        <v>311</v>
      </c>
      <c r="D634" s="212" t="s">
        <v>312</v>
      </c>
      <c r="E634" s="212" t="s">
        <v>313</v>
      </c>
      <c r="F634" s="213">
        <v>1.3</v>
      </c>
      <c r="G634" s="214">
        <v>37863</v>
      </c>
      <c r="H634" s="214">
        <v>49222</v>
      </c>
      <c r="I634" s="214"/>
      <c r="J634" s="215" t="str">
        <f>HYPERLINK("#"&amp;"Insumos"&amp;"!A"&amp;MATCH($B634,[1]Insumos!$A:$A,0),"Ins "&amp;$B634)</f>
        <v>Ins C1</v>
      </c>
    </row>
    <row r="635" spans="1:10" x14ac:dyDescent="0.25">
      <c r="A635" s="209" t="s">
        <v>153</v>
      </c>
      <c r="B635" s="210" t="s">
        <v>333</v>
      </c>
      <c r="C635" s="211" t="s">
        <v>334</v>
      </c>
      <c r="D635" s="212" t="s">
        <v>332</v>
      </c>
      <c r="E635" s="212" t="s">
        <v>335</v>
      </c>
      <c r="F635" s="213">
        <v>1.7100000000000001E-2</v>
      </c>
      <c r="G635" s="214">
        <v>187426</v>
      </c>
      <c r="H635" s="214">
        <v>3205</v>
      </c>
      <c r="I635" s="214"/>
      <c r="J635" s="215" t="str">
        <f>HYPERLINK("#"&amp;"Insumos"&amp;"!A"&amp;MATCH($B635,[1]Insumos!$A:$A,0),"Ins "&amp;$B635)</f>
        <v>Ins E12</v>
      </c>
    </row>
    <row r="636" spans="1:10" x14ac:dyDescent="0.25">
      <c r="A636" s="209" t="s">
        <v>153</v>
      </c>
      <c r="B636" s="210" t="s">
        <v>640</v>
      </c>
      <c r="C636" s="211" t="s">
        <v>641</v>
      </c>
      <c r="D636" s="212" t="s">
        <v>332</v>
      </c>
      <c r="E636" s="212" t="s">
        <v>335</v>
      </c>
      <c r="F636" s="213">
        <v>0.05</v>
      </c>
      <c r="G636" s="214">
        <v>63049</v>
      </c>
      <c r="H636" s="214">
        <v>3152</v>
      </c>
      <c r="I636" s="214"/>
      <c r="J636" s="215" t="str">
        <f>HYPERLINK("#"&amp;"Insumos"&amp;"!A"&amp;MATCH($B636,[1]Insumos!$A:$A,0),"Ins "&amp;$B636)</f>
        <v>Ins E73</v>
      </c>
    </row>
    <row r="637" spans="1:10" x14ac:dyDescent="0.25">
      <c r="A637" s="209" t="s">
        <v>153</v>
      </c>
      <c r="B637" s="210" t="s">
        <v>642</v>
      </c>
      <c r="C637" s="211" t="s">
        <v>643</v>
      </c>
      <c r="D637" s="212" t="s">
        <v>332</v>
      </c>
      <c r="E637" s="212" t="s">
        <v>335</v>
      </c>
      <c r="F637" s="213">
        <v>0.05</v>
      </c>
      <c r="G637" s="214">
        <v>63049</v>
      </c>
      <c r="H637" s="214">
        <v>3152</v>
      </c>
      <c r="I637" s="214"/>
      <c r="J637" s="215" t="str">
        <f>HYPERLINK("#"&amp;"Insumos"&amp;"!A"&amp;MATCH($B637,[1]Insumos!$A:$A,0),"Ins "&amp;$B637)</f>
        <v>Ins E74</v>
      </c>
    </row>
    <row r="638" spans="1:10" x14ac:dyDescent="0.25">
      <c r="A638" s="209" t="s">
        <v>153</v>
      </c>
      <c r="B638" s="210" t="s">
        <v>644</v>
      </c>
      <c r="C638" s="211" t="s">
        <v>645</v>
      </c>
      <c r="D638" s="212" t="s">
        <v>332</v>
      </c>
      <c r="E638" s="212" t="s">
        <v>335</v>
      </c>
      <c r="F638" s="213">
        <v>0.05</v>
      </c>
      <c r="G638" s="214">
        <v>63049</v>
      </c>
      <c r="H638" s="214">
        <v>3152</v>
      </c>
      <c r="I638" s="214"/>
      <c r="J638" s="215" t="str">
        <f>HYPERLINK("#"&amp;"Insumos"&amp;"!A"&amp;MATCH($B638,[1]Insumos!$A:$A,0),"Ins "&amp;$B638)</f>
        <v>Ins E75</v>
      </c>
    </row>
    <row r="639" spans="1:10" x14ac:dyDescent="0.25">
      <c r="A639" s="209" t="s">
        <v>153</v>
      </c>
      <c r="B639" s="210" t="s">
        <v>314</v>
      </c>
      <c r="C639" s="211" t="s">
        <v>315</v>
      </c>
      <c r="D639" s="212" t="s">
        <v>316</v>
      </c>
      <c r="E639" s="212" t="s">
        <v>21</v>
      </c>
      <c r="F639" s="213">
        <v>0.02</v>
      </c>
      <c r="G639" s="214">
        <v>3623</v>
      </c>
      <c r="H639" s="214">
        <v>72</v>
      </c>
      <c r="I639" s="214"/>
      <c r="J639" s="215" t="str">
        <f>HYPERLINK("#"&amp;"Insumos"&amp;"!A"&amp;MATCH($B639,[1]Insumos!$A:$A,0),"Ins "&amp;$B639)</f>
        <v>Ins H2</v>
      </c>
    </row>
    <row r="640" spans="1:10" x14ac:dyDescent="0.25">
      <c r="A640" s="209" t="s">
        <v>153</v>
      </c>
      <c r="B640" s="210" t="s">
        <v>646</v>
      </c>
      <c r="C640" s="211" t="s">
        <v>647</v>
      </c>
      <c r="D640" s="212" t="s">
        <v>319</v>
      </c>
      <c r="E640" s="212" t="s">
        <v>372</v>
      </c>
      <c r="F640" s="213">
        <v>1E-3</v>
      </c>
      <c r="G640" s="214">
        <v>194252</v>
      </c>
      <c r="H640" s="214">
        <v>194</v>
      </c>
      <c r="I640" s="214"/>
      <c r="J640" s="215" t="str">
        <f>HYPERLINK("#"&amp;"Insumos"&amp;"!A"&amp;MATCH($B640,[1]Insumos!$A:$A,0),"Ins "&amp;$B640)</f>
        <v>Ins I1020</v>
      </c>
    </row>
    <row r="641" spans="1:10" ht="30" x14ac:dyDescent="0.25">
      <c r="A641" s="209" t="s">
        <v>153</v>
      </c>
      <c r="B641" s="210" t="s">
        <v>648</v>
      </c>
      <c r="C641" s="211" t="s">
        <v>649</v>
      </c>
      <c r="D641" s="212" t="s">
        <v>319</v>
      </c>
      <c r="E641" s="212" t="s">
        <v>51</v>
      </c>
      <c r="F641" s="213">
        <v>1.03</v>
      </c>
      <c r="G641" s="214">
        <v>96304</v>
      </c>
      <c r="H641" s="214">
        <v>99193</v>
      </c>
      <c r="I641" s="214"/>
      <c r="J641" s="215" t="str">
        <f>HYPERLINK("#"&amp;"Insumos"&amp;"!A"&amp;MATCH($B641,[1]Insumos!$A:$A,0),"Ins "&amp;$B641)</f>
        <v>Ins I1041</v>
      </c>
    </row>
    <row r="642" spans="1:10" x14ac:dyDescent="0.25">
      <c r="A642" s="209" t="s">
        <v>153</v>
      </c>
      <c r="B642" s="210" t="s">
        <v>650</v>
      </c>
      <c r="C642" s="211" t="s">
        <v>651</v>
      </c>
      <c r="D642" s="212" t="s">
        <v>319</v>
      </c>
      <c r="E642" s="212" t="s">
        <v>36</v>
      </c>
      <c r="F642" s="213">
        <v>0.3</v>
      </c>
      <c r="G642" s="214">
        <v>6656</v>
      </c>
      <c r="H642" s="214">
        <v>1997</v>
      </c>
      <c r="I642" s="214"/>
      <c r="J642" s="215" t="str">
        <f>HYPERLINK("#"&amp;"Insumos"&amp;"!A"&amp;MATCH($B642,[1]Insumos!$A:$A,0),"Ins "&amp;$B642)</f>
        <v>Ins I1043</v>
      </c>
    </row>
    <row r="643" spans="1:10" x14ac:dyDescent="0.25">
      <c r="A643" s="209" t="s">
        <v>153</v>
      </c>
      <c r="B643" s="210" t="s">
        <v>652</v>
      </c>
      <c r="C643" s="211" t="s">
        <v>653</v>
      </c>
      <c r="D643" s="212" t="s">
        <v>319</v>
      </c>
      <c r="E643" s="212" t="s">
        <v>654</v>
      </c>
      <c r="F643" s="213">
        <v>3.0000000000000001E-3</v>
      </c>
      <c r="G643" s="214">
        <v>110741</v>
      </c>
      <c r="H643" s="214">
        <v>332</v>
      </c>
      <c r="I643" s="214"/>
      <c r="J643" s="215" t="str">
        <f>HYPERLINK("#"&amp;"Insumos"&amp;"!A"&amp;MATCH($B643,[1]Insumos!$A:$A,0),"Ins "&amp;$B643)</f>
        <v>Ins I1090</v>
      </c>
    </row>
    <row r="644" spans="1:10" x14ac:dyDescent="0.25">
      <c r="A644" s="209" t="s">
        <v>153</v>
      </c>
      <c r="B644" s="210" t="s">
        <v>336</v>
      </c>
      <c r="C644" s="211" t="s">
        <v>337</v>
      </c>
      <c r="D644" s="212" t="s">
        <v>319</v>
      </c>
      <c r="E644" s="212" t="s">
        <v>21</v>
      </c>
      <c r="F644" s="213">
        <v>0.55400000000000005</v>
      </c>
      <c r="G644" s="214">
        <v>1897</v>
      </c>
      <c r="H644" s="214">
        <v>1051</v>
      </c>
      <c r="I644" s="214"/>
      <c r="J644" s="215" t="str">
        <f>HYPERLINK("#"&amp;"Insumos"&amp;"!A"&amp;MATCH($B644,[1]Insumos!$A:$A,0),"Ins "&amp;$B644)</f>
        <v>Ins I1565</v>
      </c>
    </row>
    <row r="645" spans="1:10" x14ac:dyDescent="0.25">
      <c r="A645" s="209" t="s">
        <v>153</v>
      </c>
      <c r="B645" s="210" t="s">
        <v>655</v>
      </c>
      <c r="C645" s="211" t="s">
        <v>656</v>
      </c>
      <c r="D645" s="212" t="s">
        <v>319</v>
      </c>
      <c r="E645" s="212" t="s">
        <v>36</v>
      </c>
      <c r="F645" s="213">
        <v>0.22</v>
      </c>
      <c r="G645" s="214">
        <v>7534</v>
      </c>
      <c r="H645" s="214">
        <v>1657</v>
      </c>
      <c r="I645" s="214"/>
      <c r="J645" s="215" t="str">
        <f>HYPERLINK("#"&amp;"Insumos"&amp;"!A"&amp;MATCH($B645,[1]Insumos!$A:$A,0),"Ins "&amp;$B645)</f>
        <v>Ins I1952</v>
      </c>
    </row>
    <row r="646" spans="1:10" x14ac:dyDescent="0.25">
      <c r="A646" s="209" t="s">
        <v>153</v>
      </c>
      <c r="B646" s="210" t="s">
        <v>657</v>
      </c>
      <c r="C646" s="211" t="s">
        <v>658</v>
      </c>
      <c r="D646" s="212" t="s">
        <v>319</v>
      </c>
      <c r="E646" s="212" t="s">
        <v>18</v>
      </c>
      <c r="F646" s="213">
        <v>1.1000000000000001</v>
      </c>
      <c r="G646" s="214">
        <v>5425</v>
      </c>
      <c r="H646" s="214">
        <v>5968</v>
      </c>
      <c r="I646" s="214"/>
      <c r="J646" s="215" t="str">
        <f>HYPERLINK("#"&amp;"Insumos"&amp;"!A"&amp;MATCH($B646,[1]Insumos!$A:$A,0),"Ins "&amp;$B646)</f>
        <v>Ins I1953</v>
      </c>
    </row>
    <row r="647" spans="1:10" x14ac:dyDescent="0.25">
      <c r="A647" s="209" t="s">
        <v>153</v>
      </c>
      <c r="B647" s="210" t="s">
        <v>659</v>
      </c>
      <c r="C647" s="211" t="s">
        <v>660</v>
      </c>
      <c r="D647" s="212" t="s">
        <v>319</v>
      </c>
      <c r="E647" s="212" t="s">
        <v>654</v>
      </c>
      <c r="F647" s="213">
        <v>2.5</v>
      </c>
      <c r="G647" s="214">
        <v>34</v>
      </c>
      <c r="H647" s="214">
        <v>85</v>
      </c>
      <c r="I647" s="214"/>
      <c r="J647" s="215" t="str">
        <f>HYPERLINK("#"&amp;"Insumos"&amp;"!A"&amp;MATCH($B647,[1]Insumos!$A:$A,0),"Ins "&amp;$B647)</f>
        <v>Ins I49</v>
      </c>
    </row>
    <row r="648" spans="1:10" x14ac:dyDescent="0.25">
      <c r="A648" s="209" t="s">
        <v>153</v>
      </c>
      <c r="B648" s="118" t="s">
        <v>661</v>
      </c>
      <c r="C648" s="211" t="s">
        <v>466</v>
      </c>
      <c r="D648" s="212" t="s">
        <v>328</v>
      </c>
      <c r="E648" s="212" t="s">
        <v>329</v>
      </c>
      <c r="F648" s="213">
        <v>3.5000000000000003E-2</v>
      </c>
      <c r="G648" s="214">
        <v>531559</v>
      </c>
      <c r="H648" s="214">
        <v>18605</v>
      </c>
      <c r="I648" s="214"/>
      <c r="J648" s="215" t="str">
        <f>HYPERLINK("#"&amp;"Insumos"&amp;"!A"&amp;MATCH($B648,[1]Insumos!$A:$A,0),"Ins "&amp;$B648)</f>
        <v>Ins AB20</v>
      </c>
    </row>
    <row r="650" spans="1:10" ht="38.25" x14ac:dyDescent="0.25">
      <c r="A650" s="203" t="s">
        <v>155</v>
      </c>
      <c r="B650" s="204" t="s">
        <v>308</v>
      </c>
      <c r="C650" s="205" t="s">
        <v>156</v>
      </c>
      <c r="D650" s="206" t="s">
        <v>309</v>
      </c>
      <c r="E650" s="206" t="s">
        <v>18</v>
      </c>
      <c r="F650" s="207"/>
      <c r="G650" s="208"/>
      <c r="H650" s="208"/>
      <c r="I650" s="208">
        <v>38951</v>
      </c>
      <c r="J650" s="118"/>
    </row>
    <row r="651" spans="1:10" x14ac:dyDescent="0.25">
      <c r="A651" s="209" t="s">
        <v>155</v>
      </c>
      <c r="B651" s="210" t="s">
        <v>310</v>
      </c>
      <c r="C651" s="211" t="s">
        <v>311</v>
      </c>
      <c r="D651" s="212" t="s">
        <v>312</v>
      </c>
      <c r="E651" s="212" t="s">
        <v>313</v>
      </c>
      <c r="F651" s="213">
        <v>0.4</v>
      </c>
      <c r="G651" s="214">
        <v>37863</v>
      </c>
      <c r="H651" s="214">
        <v>15145</v>
      </c>
      <c r="I651" s="214"/>
      <c r="J651" s="215" t="str">
        <f>HYPERLINK("#"&amp;"Insumos"&amp;"!A"&amp;MATCH($B651,[1]Insumos!$A:$A,0),"Ins "&amp;$B651)</f>
        <v>Ins C1</v>
      </c>
    </row>
    <row r="652" spans="1:10" x14ac:dyDescent="0.25">
      <c r="A652" s="209" t="s">
        <v>155</v>
      </c>
      <c r="B652" s="210" t="s">
        <v>333</v>
      </c>
      <c r="C652" s="211" t="s">
        <v>334</v>
      </c>
      <c r="D652" s="212" t="s">
        <v>332</v>
      </c>
      <c r="E652" s="212" t="s">
        <v>335</v>
      </c>
      <c r="F652" s="213">
        <v>2.3999999999999998E-3</v>
      </c>
      <c r="G652" s="214">
        <v>187426</v>
      </c>
      <c r="H652" s="214">
        <v>450</v>
      </c>
      <c r="I652" s="214"/>
      <c r="J652" s="215" t="str">
        <f>HYPERLINK("#"&amp;"Insumos"&amp;"!A"&amp;MATCH($B652,[1]Insumos!$A:$A,0),"Ins "&amp;$B652)</f>
        <v>Ins E12</v>
      </c>
    </row>
    <row r="653" spans="1:10" x14ac:dyDescent="0.25">
      <c r="A653" s="209" t="s">
        <v>155</v>
      </c>
      <c r="B653" s="210" t="s">
        <v>314</v>
      </c>
      <c r="C653" s="211" t="s">
        <v>315</v>
      </c>
      <c r="D653" s="212" t="s">
        <v>316</v>
      </c>
      <c r="E653" s="212" t="s">
        <v>21</v>
      </c>
      <c r="F653" s="213">
        <v>0.01</v>
      </c>
      <c r="G653" s="214">
        <v>3623</v>
      </c>
      <c r="H653" s="214">
        <v>36</v>
      </c>
      <c r="I653" s="214"/>
      <c r="J653" s="215" t="str">
        <f>HYPERLINK("#"&amp;"Insumos"&amp;"!A"&amp;MATCH($B653,[1]Insumos!$A:$A,0),"Ins "&amp;$B653)</f>
        <v>Ins H2</v>
      </c>
    </row>
    <row r="654" spans="1:10" x14ac:dyDescent="0.25">
      <c r="A654" s="209" t="s">
        <v>155</v>
      </c>
      <c r="B654" s="210" t="s">
        <v>662</v>
      </c>
      <c r="C654" s="211" t="s">
        <v>651</v>
      </c>
      <c r="D654" s="212" t="s">
        <v>319</v>
      </c>
      <c r="E654" s="212" t="s">
        <v>36</v>
      </c>
      <c r="F654" s="213">
        <v>1.7999999999999999E-2</v>
      </c>
      <c r="G654" s="214">
        <v>6656</v>
      </c>
      <c r="H654" s="214">
        <v>120</v>
      </c>
      <c r="I654" s="214"/>
      <c r="J654" s="215" t="str">
        <f>HYPERLINK("#"&amp;"Insumos"&amp;"!A"&amp;MATCH($B654,[1]Insumos!$A:$A,0),"Ins "&amp;$B654)</f>
        <v>Ins I1044</v>
      </c>
    </row>
    <row r="655" spans="1:10" ht="30" x14ac:dyDescent="0.25">
      <c r="A655" s="209" t="s">
        <v>155</v>
      </c>
      <c r="B655" s="210" t="s">
        <v>663</v>
      </c>
      <c r="C655" s="211" t="s">
        <v>664</v>
      </c>
      <c r="D655" s="212" t="s">
        <v>319</v>
      </c>
      <c r="E655" s="212" t="s">
        <v>323</v>
      </c>
      <c r="F655" s="213">
        <v>1.03</v>
      </c>
      <c r="G655" s="214">
        <v>21700</v>
      </c>
      <c r="H655" s="214">
        <v>22351</v>
      </c>
      <c r="I655" s="214"/>
      <c r="J655" s="215" t="str">
        <f>HYPERLINK("#"&amp;"Insumos"&amp;"!A"&amp;MATCH($B655,[1]Insumos!$A:$A,0),"Ins "&amp;$B655)</f>
        <v>Ins I1085</v>
      </c>
    </row>
    <row r="656" spans="1:10" x14ac:dyDescent="0.25">
      <c r="A656" s="209" t="s">
        <v>155</v>
      </c>
      <c r="B656" s="210" t="s">
        <v>336</v>
      </c>
      <c r="C656" s="211" t="s">
        <v>337</v>
      </c>
      <c r="D656" s="212" t="s">
        <v>319</v>
      </c>
      <c r="E656" s="212" t="s">
        <v>21</v>
      </c>
      <c r="F656" s="213">
        <v>0.1</v>
      </c>
      <c r="G656" s="214">
        <v>1897</v>
      </c>
      <c r="H656" s="214">
        <v>190</v>
      </c>
      <c r="I656" s="214"/>
      <c r="J656" s="215" t="str">
        <f>HYPERLINK("#"&amp;"Insumos"&amp;"!A"&amp;MATCH($B656,[1]Insumos!$A:$A,0),"Ins "&amp;$B656)</f>
        <v>Ins I1565</v>
      </c>
    </row>
    <row r="657" spans="1:10" x14ac:dyDescent="0.25">
      <c r="A657" s="209" t="s">
        <v>155</v>
      </c>
      <c r="B657" s="118" t="s">
        <v>665</v>
      </c>
      <c r="C657" s="211" t="s">
        <v>666</v>
      </c>
      <c r="D657" s="212" t="s">
        <v>319</v>
      </c>
      <c r="E657" s="212" t="s">
        <v>36</v>
      </c>
      <c r="F657" s="213">
        <v>0.35</v>
      </c>
      <c r="G657" s="214">
        <v>1873</v>
      </c>
      <c r="H657" s="214">
        <v>656</v>
      </c>
      <c r="I657" s="214"/>
      <c r="J657" s="215" t="str">
        <f>HYPERLINK("#"&amp;"Insumos"&amp;"!A"&amp;MATCH($B657,[1]Insumos!$A:$A,0),"Ins "&amp;$B657)</f>
        <v>Ins I418</v>
      </c>
    </row>
    <row r="658" spans="1:10" x14ac:dyDescent="0.25">
      <c r="A658" s="209" t="s">
        <v>155</v>
      </c>
      <c r="B658" s="210" t="s">
        <v>659</v>
      </c>
      <c r="C658" s="211" t="s">
        <v>660</v>
      </c>
      <c r="D658" s="212" t="s">
        <v>319</v>
      </c>
      <c r="E658" s="212" t="s">
        <v>654</v>
      </c>
      <c r="F658" s="213">
        <v>7.9000000000000001E-2</v>
      </c>
      <c r="G658" s="214">
        <v>34</v>
      </c>
      <c r="H658" s="214">
        <v>3</v>
      </c>
      <c r="I658" s="214"/>
      <c r="J658" s="215" t="str">
        <f>HYPERLINK("#"&amp;"Insumos"&amp;"!A"&amp;MATCH($B658,[1]Insumos!$A:$A,0),"Ins "&amp;$B658)</f>
        <v>Ins I49</v>
      </c>
    </row>
    <row r="660" spans="1:10" ht="38.25" x14ac:dyDescent="0.25">
      <c r="A660" s="203" t="s">
        <v>159</v>
      </c>
      <c r="B660" s="204" t="s">
        <v>308</v>
      </c>
      <c r="C660" s="205" t="s">
        <v>160</v>
      </c>
      <c r="D660" s="206" t="s">
        <v>309</v>
      </c>
      <c r="E660" s="206" t="s">
        <v>51</v>
      </c>
      <c r="F660" s="207"/>
      <c r="G660" s="208"/>
      <c r="H660" s="208"/>
      <c r="I660" s="208">
        <v>87368</v>
      </c>
      <c r="J660" s="118"/>
    </row>
    <row r="661" spans="1:10" x14ac:dyDescent="0.25">
      <c r="A661" s="209" t="s">
        <v>159</v>
      </c>
      <c r="B661" s="210" t="s">
        <v>310</v>
      </c>
      <c r="C661" s="211" t="s">
        <v>311</v>
      </c>
      <c r="D661" s="212" t="s">
        <v>312</v>
      </c>
      <c r="E661" s="212" t="s">
        <v>313</v>
      </c>
      <c r="F661" s="213">
        <v>0.66</v>
      </c>
      <c r="G661" s="214">
        <v>37863</v>
      </c>
      <c r="H661" s="214">
        <v>24990</v>
      </c>
      <c r="I661" s="214"/>
      <c r="J661" s="215" t="str">
        <f>HYPERLINK("#"&amp;"Insumos"&amp;"!A"&amp;MATCH($B661,[1]Insumos!$A:$A,0),"Ins "&amp;$B661)</f>
        <v>Ins C1</v>
      </c>
    </row>
    <row r="662" spans="1:10" x14ac:dyDescent="0.25">
      <c r="A662" s="209" t="s">
        <v>159</v>
      </c>
      <c r="B662" s="210" t="s">
        <v>333</v>
      </c>
      <c r="C662" s="211" t="s">
        <v>334</v>
      </c>
      <c r="D662" s="212" t="s">
        <v>332</v>
      </c>
      <c r="E662" s="212" t="s">
        <v>335</v>
      </c>
      <c r="F662" s="213">
        <v>5.8999999999999999E-3</v>
      </c>
      <c r="G662" s="214">
        <v>187426</v>
      </c>
      <c r="H662" s="214">
        <v>1106</v>
      </c>
      <c r="I662" s="214"/>
      <c r="J662" s="215" t="str">
        <f>HYPERLINK("#"&amp;"Insumos"&amp;"!A"&amp;MATCH($B662,[1]Insumos!$A:$A,0),"Ins "&amp;$B662)</f>
        <v>Ins E12</v>
      </c>
    </row>
    <row r="663" spans="1:10" x14ac:dyDescent="0.25">
      <c r="A663" s="209" t="s">
        <v>159</v>
      </c>
      <c r="B663" s="210" t="s">
        <v>314</v>
      </c>
      <c r="C663" s="211" t="s">
        <v>315</v>
      </c>
      <c r="D663" s="212" t="s">
        <v>316</v>
      </c>
      <c r="E663" s="212" t="s">
        <v>21</v>
      </c>
      <c r="F663" s="213">
        <v>0.02</v>
      </c>
      <c r="G663" s="214">
        <v>3623</v>
      </c>
      <c r="H663" s="214">
        <v>72</v>
      </c>
      <c r="I663" s="214"/>
      <c r="J663" s="215" t="str">
        <f>HYPERLINK("#"&amp;"Insumos"&amp;"!A"&amp;MATCH($B663,[1]Insumos!$A:$A,0),"Ins "&amp;$B663)</f>
        <v>Ins H2</v>
      </c>
    </row>
    <row r="664" spans="1:10" x14ac:dyDescent="0.25">
      <c r="A664" s="209" t="s">
        <v>159</v>
      </c>
      <c r="B664" s="210" t="s">
        <v>650</v>
      </c>
      <c r="C664" s="211" t="s">
        <v>651</v>
      </c>
      <c r="D664" s="212" t="s">
        <v>319</v>
      </c>
      <c r="E664" s="212" t="s">
        <v>36</v>
      </c>
      <c r="F664" s="213">
        <v>0.25</v>
      </c>
      <c r="G664" s="214">
        <v>6656</v>
      </c>
      <c r="H664" s="214">
        <v>1664</v>
      </c>
      <c r="I664" s="214"/>
      <c r="J664" s="215" t="str">
        <f>HYPERLINK("#"&amp;"Insumos"&amp;"!A"&amp;MATCH($B664,[1]Insumos!$A:$A,0),"Ins "&amp;$B664)</f>
        <v>Ins I1043</v>
      </c>
    </row>
    <row r="665" spans="1:10" ht="30" x14ac:dyDescent="0.25">
      <c r="A665" s="209" t="s">
        <v>159</v>
      </c>
      <c r="B665" s="210" t="s">
        <v>667</v>
      </c>
      <c r="C665" s="211" t="s">
        <v>668</v>
      </c>
      <c r="D665" s="212" t="s">
        <v>319</v>
      </c>
      <c r="E665" s="212" t="s">
        <v>51</v>
      </c>
      <c r="F665" s="213">
        <v>1.03</v>
      </c>
      <c r="G665" s="214">
        <v>41496</v>
      </c>
      <c r="H665" s="214">
        <v>42741</v>
      </c>
      <c r="I665" s="214"/>
      <c r="J665" s="215" t="str">
        <f>HYPERLINK("#"&amp;"Insumos"&amp;"!A"&amp;MATCH($B665,[1]Insumos!$A:$A,0),"Ins "&amp;$B665)</f>
        <v>Ins I1054</v>
      </c>
    </row>
    <row r="666" spans="1:10" x14ac:dyDescent="0.25">
      <c r="A666" s="209" t="s">
        <v>159</v>
      </c>
      <c r="B666" s="210" t="s">
        <v>336</v>
      </c>
      <c r="C666" s="211" t="s">
        <v>337</v>
      </c>
      <c r="D666" s="212" t="s">
        <v>319</v>
      </c>
      <c r="E666" s="212" t="s">
        <v>21</v>
      </c>
      <c r="F666" s="213">
        <v>0.7</v>
      </c>
      <c r="G666" s="214">
        <v>1897</v>
      </c>
      <c r="H666" s="214">
        <v>1328</v>
      </c>
      <c r="I666" s="214"/>
      <c r="J666" s="215" t="str">
        <f>HYPERLINK("#"&amp;"Insumos"&amp;"!A"&amp;MATCH($B666,[1]Insumos!$A:$A,0),"Ins "&amp;$B666)</f>
        <v>Ins I1565</v>
      </c>
    </row>
    <row r="667" spans="1:10" x14ac:dyDescent="0.25">
      <c r="A667" s="209" t="s">
        <v>159</v>
      </c>
      <c r="B667" s="210" t="s">
        <v>669</v>
      </c>
      <c r="C667" s="211" t="s">
        <v>670</v>
      </c>
      <c r="D667" s="212" t="s">
        <v>319</v>
      </c>
      <c r="E667" s="212" t="s">
        <v>36</v>
      </c>
      <c r="F667" s="213">
        <v>4.5</v>
      </c>
      <c r="G667" s="214">
        <v>3008</v>
      </c>
      <c r="H667" s="214">
        <v>13536</v>
      </c>
      <c r="I667" s="214"/>
      <c r="J667" s="215" t="str">
        <f>HYPERLINK("#"&amp;"Insumos"&amp;"!A"&amp;MATCH($B667,[1]Insumos!$A:$A,0),"Ins "&amp;$B667)</f>
        <v>Ins I398</v>
      </c>
    </row>
    <row r="668" spans="1:10" x14ac:dyDescent="0.25">
      <c r="A668" s="209" t="s">
        <v>159</v>
      </c>
      <c r="B668" s="210" t="s">
        <v>671</v>
      </c>
      <c r="C668" s="211" t="s">
        <v>672</v>
      </c>
      <c r="D668" s="212" t="s">
        <v>319</v>
      </c>
      <c r="E668" s="212" t="s">
        <v>323</v>
      </c>
      <c r="F668" s="213">
        <v>0.33</v>
      </c>
      <c r="G668" s="214">
        <v>5738</v>
      </c>
      <c r="H668" s="214">
        <v>1894</v>
      </c>
      <c r="I668" s="214"/>
      <c r="J668" s="215" t="str">
        <f>HYPERLINK("#"&amp;"Insumos"&amp;"!A"&amp;MATCH($B668,[1]Insumos!$A:$A,0),"Ins "&amp;$B668)</f>
        <v>Ins I440</v>
      </c>
    </row>
    <row r="669" spans="1:10" x14ac:dyDescent="0.25">
      <c r="A669" s="209" t="s">
        <v>159</v>
      </c>
      <c r="B669" s="210" t="s">
        <v>659</v>
      </c>
      <c r="C669" s="211" t="s">
        <v>660</v>
      </c>
      <c r="D669" s="212" t="s">
        <v>319</v>
      </c>
      <c r="E669" s="212" t="s">
        <v>654</v>
      </c>
      <c r="F669" s="213">
        <v>1.08</v>
      </c>
      <c r="G669" s="214">
        <v>34</v>
      </c>
      <c r="H669" s="214">
        <v>37</v>
      </c>
      <c r="I669" s="214"/>
      <c r="J669" s="215" t="str">
        <f>HYPERLINK("#"&amp;"Insumos"&amp;"!A"&amp;MATCH($B669,[1]Insumos!$A:$A,0),"Ins "&amp;$B669)</f>
        <v>Ins I49</v>
      </c>
    </row>
    <row r="671" spans="1:10" ht="63.75" x14ac:dyDescent="0.25">
      <c r="A671" s="203" t="s">
        <v>163</v>
      </c>
      <c r="B671" s="204" t="s">
        <v>308</v>
      </c>
      <c r="C671" s="205" t="s">
        <v>164</v>
      </c>
      <c r="D671" s="206" t="s">
        <v>309</v>
      </c>
      <c r="E671" s="206" t="s">
        <v>21</v>
      </c>
      <c r="F671" s="207"/>
      <c r="G671" s="208"/>
      <c r="H671" s="208"/>
      <c r="I671" s="208">
        <v>645369</v>
      </c>
      <c r="J671" s="118"/>
    </row>
    <row r="672" spans="1:10" x14ac:dyDescent="0.25">
      <c r="A672" s="209" t="s">
        <v>163</v>
      </c>
      <c r="B672" s="210" t="s">
        <v>377</v>
      </c>
      <c r="C672" s="211" t="s">
        <v>378</v>
      </c>
      <c r="D672" s="212" t="s">
        <v>312</v>
      </c>
      <c r="E672" s="212" t="s">
        <v>313</v>
      </c>
      <c r="F672" s="213">
        <v>3.46</v>
      </c>
      <c r="G672" s="214">
        <v>41652</v>
      </c>
      <c r="H672" s="214">
        <v>144116</v>
      </c>
      <c r="I672" s="214"/>
      <c r="J672" s="215" t="str">
        <f>HYPERLINK("#"&amp;"Insumos"&amp;"!A"&amp;MATCH($B672,[1]Insumos!$A:$A,0),"Ins "&amp;$B672)</f>
        <v>Ins C2</v>
      </c>
    </row>
    <row r="673" spans="1:10" x14ac:dyDescent="0.25">
      <c r="A673" s="209" t="s">
        <v>163</v>
      </c>
      <c r="B673" s="210" t="s">
        <v>333</v>
      </c>
      <c r="C673" s="211" t="s">
        <v>334</v>
      </c>
      <c r="D673" s="212" t="s">
        <v>332</v>
      </c>
      <c r="E673" s="212" t="s">
        <v>335</v>
      </c>
      <c r="F673" s="213">
        <v>3.4299999999999997E-2</v>
      </c>
      <c r="G673" s="214">
        <v>187426</v>
      </c>
      <c r="H673" s="214">
        <v>6429</v>
      </c>
      <c r="I673" s="214"/>
      <c r="J673" s="215" t="str">
        <f>HYPERLINK("#"&amp;"Insumos"&amp;"!A"&amp;MATCH($B673,[1]Insumos!$A:$A,0),"Ins "&amp;$B673)</f>
        <v>Ins E12</v>
      </c>
    </row>
    <row r="674" spans="1:10" x14ac:dyDescent="0.25">
      <c r="A674" s="209" t="s">
        <v>163</v>
      </c>
      <c r="B674" s="210" t="s">
        <v>314</v>
      </c>
      <c r="C674" s="211" t="s">
        <v>315</v>
      </c>
      <c r="D674" s="212" t="s">
        <v>316</v>
      </c>
      <c r="E674" s="212" t="s">
        <v>21</v>
      </c>
      <c r="F674" s="213">
        <v>0.15</v>
      </c>
      <c r="G674" s="214">
        <v>3623</v>
      </c>
      <c r="H674" s="214">
        <v>543</v>
      </c>
      <c r="I674" s="214"/>
      <c r="J674" s="215" t="str">
        <f>HYPERLINK("#"&amp;"Insumos"&amp;"!A"&amp;MATCH($B674,[1]Insumos!$A:$A,0),"Ins "&amp;$B674)</f>
        <v>Ins H2</v>
      </c>
    </row>
    <row r="675" spans="1:10" x14ac:dyDescent="0.25">
      <c r="A675" s="209" t="s">
        <v>163</v>
      </c>
      <c r="B675" s="210" t="s">
        <v>336</v>
      </c>
      <c r="C675" s="211" t="s">
        <v>337</v>
      </c>
      <c r="D675" s="212" t="s">
        <v>319</v>
      </c>
      <c r="E675" s="212" t="s">
        <v>21</v>
      </c>
      <c r="F675" s="213">
        <v>4.5</v>
      </c>
      <c r="G675" s="214">
        <v>1897</v>
      </c>
      <c r="H675" s="214">
        <v>8537</v>
      </c>
      <c r="I675" s="214"/>
      <c r="J675" s="215" t="str">
        <f>HYPERLINK("#"&amp;"Insumos"&amp;"!A"&amp;MATCH($B675,[1]Insumos!$A:$A,0),"Ins "&amp;$B675)</f>
        <v>Ins I1565</v>
      </c>
    </row>
    <row r="676" spans="1:10" ht="30" x14ac:dyDescent="0.25">
      <c r="A676" s="209" t="s">
        <v>163</v>
      </c>
      <c r="B676" s="210" t="s">
        <v>673</v>
      </c>
      <c r="C676" s="211" t="s">
        <v>674</v>
      </c>
      <c r="D676" s="212" t="s">
        <v>319</v>
      </c>
      <c r="E676" s="212" t="s">
        <v>21</v>
      </c>
      <c r="F676" s="213">
        <v>1</v>
      </c>
      <c r="G676" s="214">
        <v>419016</v>
      </c>
      <c r="H676" s="214">
        <v>419016</v>
      </c>
      <c r="I676" s="214"/>
      <c r="J676" s="215" t="str">
        <f>HYPERLINK("#"&amp;"Insumos"&amp;"!A"&amp;MATCH($B676,[1]Insumos!$A:$A,0),"Ins "&amp;$B676)</f>
        <v>Ins I60</v>
      </c>
    </row>
    <row r="677" spans="1:10" x14ac:dyDescent="0.25">
      <c r="A677" s="209" t="s">
        <v>163</v>
      </c>
      <c r="B677" s="118" t="s">
        <v>675</v>
      </c>
      <c r="C677" s="211" t="s">
        <v>676</v>
      </c>
      <c r="D677" s="212" t="s">
        <v>319</v>
      </c>
      <c r="E677" s="212" t="s">
        <v>21</v>
      </c>
      <c r="F677" s="213">
        <v>1</v>
      </c>
      <c r="G677" s="214">
        <v>5512</v>
      </c>
      <c r="H677" s="214">
        <v>5512</v>
      </c>
      <c r="I677" s="214"/>
      <c r="J677" s="215" t="str">
        <f>HYPERLINK("#"&amp;"Insumos"&amp;"!A"&amp;MATCH($B677,[1]Insumos!$A:$A,0),"Ins "&amp;$B677)</f>
        <v>Ins I2499</v>
      </c>
    </row>
    <row r="678" spans="1:10" x14ac:dyDescent="0.25">
      <c r="A678" s="209" t="s">
        <v>163</v>
      </c>
      <c r="B678" s="118" t="s">
        <v>677</v>
      </c>
      <c r="C678" s="211" t="s">
        <v>678</v>
      </c>
      <c r="D678" s="212" t="s">
        <v>319</v>
      </c>
      <c r="E678" s="212" t="s">
        <v>21</v>
      </c>
      <c r="F678" s="213">
        <v>1</v>
      </c>
      <c r="G678" s="214">
        <v>21580</v>
      </c>
      <c r="H678" s="214">
        <v>21580</v>
      </c>
      <c r="I678" s="214"/>
      <c r="J678" s="215" t="str">
        <f>HYPERLINK("#"&amp;"Insumos"&amp;"!A"&amp;MATCH($B678,[1]Insumos!$A:$A,0),"Ins "&amp;$B678)</f>
        <v>Ins I2500</v>
      </c>
    </row>
    <row r="679" spans="1:10" x14ac:dyDescent="0.25">
      <c r="A679" s="209" t="s">
        <v>163</v>
      </c>
      <c r="B679" s="118" t="s">
        <v>679</v>
      </c>
      <c r="C679" s="211" t="s">
        <v>680</v>
      </c>
      <c r="D679" s="212" t="s">
        <v>319</v>
      </c>
      <c r="E679" s="212" t="s">
        <v>21</v>
      </c>
      <c r="F679" s="213">
        <v>1</v>
      </c>
      <c r="G679" s="214">
        <v>5950</v>
      </c>
      <c r="H679" s="214">
        <v>5950</v>
      </c>
      <c r="I679" s="214"/>
      <c r="J679" s="215" t="str">
        <f>HYPERLINK("#"&amp;"Insumos"&amp;"!A"&amp;MATCH($B679,[1]Insumos!$A:$A,0),"Ins "&amp;$B679)</f>
        <v>Ins I2044</v>
      </c>
    </row>
    <row r="680" spans="1:10" x14ac:dyDescent="0.25">
      <c r="A680" s="209" t="s">
        <v>163</v>
      </c>
      <c r="B680" s="118" t="s">
        <v>681</v>
      </c>
      <c r="C680" s="211" t="s">
        <v>682</v>
      </c>
      <c r="D680" s="212" t="s">
        <v>319</v>
      </c>
      <c r="E680" s="212" t="s">
        <v>482</v>
      </c>
      <c r="F680" s="213">
        <v>1</v>
      </c>
      <c r="G680" s="214">
        <v>31096</v>
      </c>
      <c r="H680" s="214">
        <v>31096</v>
      </c>
      <c r="I680" s="214"/>
      <c r="J680" s="215" t="str">
        <f>HYPERLINK("#"&amp;"Insumos"&amp;"!A"&amp;MATCH($B680,[1]Insumos!$A:$A,0),"Ins "&amp;$B680)</f>
        <v>Ins I2434</v>
      </c>
    </row>
    <row r="681" spans="1:10" x14ac:dyDescent="0.25">
      <c r="A681" s="209" t="s">
        <v>163</v>
      </c>
      <c r="B681" s="118" t="s">
        <v>683</v>
      </c>
      <c r="C681" s="211" t="s">
        <v>684</v>
      </c>
      <c r="D681" s="212" t="s">
        <v>319</v>
      </c>
      <c r="E681" s="212" t="s">
        <v>21</v>
      </c>
      <c r="F681" s="213">
        <v>0.1</v>
      </c>
      <c r="G681" s="214">
        <v>25896</v>
      </c>
      <c r="H681" s="214">
        <v>2590</v>
      </c>
      <c r="I681" s="214"/>
      <c r="J681" s="215" t="str">
        <f>HYPERLINK("#"&amp;"Insumos"&amp;"!A"&amp;MATCH($B681,[1]Insumos!$A:$A,0),"Ins "&amp;$B681)</f>
        <v>Ins I1665</v>
      </c>
    </row>
    <row r="683" spans="1:10" ht="38.25" x14ac:dyDescent="0.25">
      <c r="A683" s="203" t="s">
        <v>165</v>
      </c>
      <c r="B683" s="204" t="s">
        <v>308</v>
      </c>
      <c r="C683" s="205" t="s">
        <v>166</v>
      </c>
      <c r="D683" s="206" t="s">
        <v>309</v>
      </c>
      <c r="E683" s="206" t="s">
        <v>21</v>
      </c>
      <c r="F683" s="207"/>
      <c r="G683" s="208"/>
      <c r="H683" s="208"/>
      <c r="I683" s="208">
        <v>952025</v>
      </c>
      <c r="J683" s="118"/>
    </row>
    <row r="684" spans="1:10" x14ac:dyDescent="0.25">
      <c r="A684" s="209" t="s">
        <v>165</v>
      </c>
      <c r="B684" s="210" t="s">
        <v>377</v>
      </c>
      <c r="C684" s="211" t="s">
        <v>378</v>
      </c>
      <c r="D684" s="212" t="s">
        <v>312</v>
      </c>
      <c r="E684" s="212" t="s">
        <v>313</v>
      </c>
      <c r="F684" s="213">
        <v>2.27</v>
      </c>
      <c r="G684" s="214">
        <v>41652</v>
      </c>
      <c r="H684" s="214">
        <v>94550</v>
      </c>
      <c r="I684" s="214"/>
      <c r="J684" s="215" t="str">
        <f>HYPERLINK("#"&amp;"Insumos"&amp;"!A"&amp;MATCH($B684,[1]Insumos!$A:$A,0),"Ins "&amp;$B684)</f>
        <v>Ins C2</v>
      </c>
    </row>
    <row r="685" spans="1:10" x14ac:dyDescent="0.25">
      <c r="A685" s="209" t="s">
        <v>165</v>
      </c>
      <c r="B685" s="210" t="s">
        <v>333</v>
      </c>
      <c r="C685" s="211" t="s">
        <v>334</v>
      </c>
      <c r="D685" s="212" t="s">
        <v>332</v>
      </c>
      <c r="E685" s="212" t="s">
        <v>335</v>
      </c>
      <c r="F685" s="213">
        <v>6.1199999999999997E-2</v>
      </c>
      <c r="G685" s="214">
        <v>187426</v>
      </c>
      <c r="H685" s="214">
        <v>11470</v>
      </c>
      <c r="I685" s="214"/>
      <c r="J685" s="215" t="str">
        <f>HYPERLINK("#"&amp;"Insumos"&amp;"!A"&amp;MATCH($B685,[1]Insumos!$A:$A,0),"Ins "&amp;$B685)</f>
        <v>Ins E12</v>
      </c>
    </row>
    <row r="686" spans="1:10" x14ac:dyDescent="0.25">
      <c r="A686" s="209" t="s">
        <v>165</v>
      </c>
      <c r="B686" s="210" t="s">
        <v>314</v>
      </c>
      <c r="C686" s="211" t="s">
        <v>315</v>
      </c>
      <c r="D686" s="212" t="s">
        <v>316</v>
      </c>
      <c r="E686" s="212" t="s">
        <v>21</v>
      </c>
      <c r="F686" s="213">
        <v>0.1</v>
      </c>
      <c r="G686" s="214">
        <v>3623</v>
      </c>
      <c r="H686" s="214">
        <v>362</v>
      </c>
      <c r="I686" s="214"/>
      <c r="J686" s="215" t="str">
        <f>HYPERLINK("#"&amp;"Insumos"&amp;"!A"&amp;MATCH($B686,[1]Insumos!$A:$A,0),"Ins "&amp;$B686)</f>
        <v>Ins H2</v>
      </c>
    </row>
    <row r="687" spans="1:10" x14ac:dyDescent="0.25">
      <c r="A687" s="209" t="s">
        <v>165</v>
      </c>
      <c r="B687" s="210" t="s">
        <v>336</v>
      </c>
      <c r="C687" s="211" t="s">
        <v>337</v>
      </c>
      <c r="D687" s="212" t="s">
        <v>319</v>
      </c>
      <c r="E687" s="212" t="s">
        <v>21</v>
      </c>
      <c r="F687" s="213">
        <v>2.6</v>
      </c>
      <c r="G687" s="214">
        <v>1897</v>
      </c>
      <c r="H687" s="214">
        <v>4932</v>
      </c>
      <c r="I687" s="214"/>
      <c r="J687" s="215" t="str">
        <f>HYPERLINK("#"&amp;"Insumos"&amp;"!A"&amp;MATCH($B687,[1]Insumos!$A:$A,0),"Ins "&amp;$B687)</f>
        <v>Ins I1565</v>
      </c>
    </row>
    <row r="688" spans="1:10" ht="30" x14ac:dyDescent="0.25">
      <c r="A688" s="209" t="s">
        <v>165</v>
      </c>
      <c r="B688" s="210" t="s">
        <v>685</v>
      </c>
      <c r="C688" s="211" t="s">
        <v>686</v>
      </c>
      <c r="D688" s="212" t="s">
        <v>319</v>
      </c>
      <c r="E688" s="212" t="s">
        <v>21</v>
      </c>
      <c r="F688" s="213">
        <v>1</v>
      </c>
      <c r="G688" s="214">
        <v>95075</v>
      </c>
      <c r="H688" s="214">
        <v>95075</v>
      </c>
      <c r="I688" s="214"/>
      <c r="J688" s="215" t="str">
        <f>HYPERLINK("#"&amp;"Insumos"&amp;"!A"&amp;MATCH($B688,[1]Insumos!$A:$A,0),"Ins "&amp;$B688)</f>
        <v>Ins I55</v>
      </c>
    </row>
    <row r="689" spans="1:10" ht="30" x14ac:dyDescent="0.25">
      <c r="A689" s="209" t="s">
        <v>165</v>
      </c>
      <c r="B689" s="210" t="s">
        <v>687</v>
      </c>
      <c r="C689" s="211" t="s">
        <v>688</v>
      </c>
      <c r="D689" s="212" t="s">
        <v>319</v>
      </c>
      <c r="E689" s="212" t="s">
        <v>21</v>
      </c>
      <c r="F689" s="213">
        <v>1</v>
      </c>
      <c r="G689" s="214">
        <v>730288</v>
      </c>
      <c r="H689" s="214">
        <v>730288</v>
      </c>
      <c r="I689" s="214"/>
      <c r="J689" s="215" t="str">
        <f>HYPERLINK("#"&amp;"Insumos"&amp;"!A"&amp;MATCH($B689,[1]Insumos!$A:$A,0),"Ins "&amp;$B689)</f>
        <v>Ins I90</v>
      </c>
    </row>
    <row r="690" spans="1:10" x14ac:dyDescent="0.25">
      <c r="A690" s="209" t="s">
        <v>165</v>
      </c>
      <c r="B690" s="210" t="s">
        <v>689</v>
      </c>
      <c r="C690" s="211" t="s">
        <v>690</v>
      </c>
      <c r="D690" s="212" t="s">
        <v>319</v>
      </c>
      <c r="E690" s="212" t="s">
        <v>21</v>
      </c>
      <c r="F690" s="213">
        <v>1</v>
      </c>
      <c r="G690" s="214">
        <v>15348</v>
      </c>
      <c r="H690" s="214">
        <v>15348</v>
      </c>
      <c r="I690" s="214"/>
      <c r="J690" s="215" t="str">
        <f>HYPERLINK("#"&amp;"Insumos"&amp;"!A"&amp;MATCH($B690,[1]Insumos!$A:$A,0),"Ins "&amp;$B690)</f>
        <v>Ins I97</v>
      </c>
    </row>
    <row r="692" spans="1:10" ht="76.5" x14ac:dyDescent="0.25">
      <c r="A692" s="203" t="s">
        <v>169</v>
      </c>
      <c r="B692" s="204" t="s">
        <v>308</v>
      </c>
      <c r="C692" s="205" t="s">
        <v>170</v>
      </c>
      <c r="D692" s="206" t="s">
        <v>309</v>
      </c>
      <c r="E692" s="206" t="s">
        <v>21</v>
      </c>
      <c r="F692" s="207"/>
      <c r="G692" s="208"/>
      <c r="H692" s="208"/>
      <c r="I692" s="208">
        <v>323871</v>
      </c>
      <c r="J692" s="118"/>
    </row>
    <row r="693" spans="1:10" x14ac:dyDescent="0.25">
      <c r="A693" s="209" t="s">
        <v>169</v>
      </c>
      <c r="B693" s="210" t="s">
        <v>691</v>
      </c>
      <c r="C693" s="211" t="s">
        <v>692</v>
      </c>
      <c r="D693" s="212" t="s">
        <v>312</v>
      </c>
      <c r="E693" s="212" t="s">
        <v>313</v>
      </c>
      <c r="F693" s="213">
        <v>1.8</v>
      </c>
      <c r="G693" s="214">
        <v>41004</v>
      </c>
      <c r="H693" s="214">
        <v>73807</v>
      </c>
      <c r="I693" s="214"/>
      <c r="J693" s="215" t="str">
        <f>HYPERLINK("#"&amp;"Insumos"&amp;"!A"&amp;MATCH($B693,[1]Insumos!$A:$A,0),"Ins "&amp;$B693)</f>
        <v>Ins C4</v>
      </c>
    </row>
    <row r="694" spans="1:10" x14ac:dyDescent="0.25">
      <c r="A694" s="209" t="s">
        <v>169</v>
      </c>
      <c r="B694" s="210" t="s">
        <v>333</v>
      </c>
      <c r="C694" s="211" t="s">
        <v>334</v>
      </c>
      <c r="D694" s="212" t="s">
        <v>332</v>
      </c>
      <c r="E694" s="212" t="s">
        <v>335</v>
      </c>
      <c r="F694" s="213">
        <v>2.5399999999999999E-2</v>
      </c>
      <c r="G694" s="214">
        <v>187426</v>
      </c>
      <c r="H694" s="214">
        <v>4761</v>
      </c>
      <c r="I694" s="214"/>
      <c r="J694" s="215" t="str">
        <f>HYPERLINK("#"&amp;"Insumos"&amp;"!A"&amp;MATCH($B694,[1]Insumos!$A:$A,0),"Ins "&amp;$B694)</f>
        <v>Ins E12</v>
      </c>
    </row>
    <row r="695" spans="1:10" x14ac:dyDescent="0.25">
      <c r="A695" s="209" t="s">
        <v>169</v>
      </c>
      <c r="B695" s="210" t="s">
        <v>314</v>
      </c>
      <c r="C695" s="211" t="s">
        <v>315</v>
      </c>
      <c r="D695" s="212" t="s">
        <v>316</v>
      </c>
      <c r="E695" s="212" t="s">
        <v>21</v>
      </c>
      <c r="F695" s="213">
        <v>0.05</v>
      </c>
      <c r="G695" s="214">
        <v>3623</v>
      </c>
      <c r="H695" s="214">
        <v>181</v>
      </c>
      <c r="I695" s="214"/>
      <c r="J695" s="215" t="str">
        <f>HYPERLINK("#"&amp;"Insumos"&amp;"!A"&amp;MATCH($B695,[1]Insumos!$A:$A,0),"Ins "&amp;$B695)</f>
        <v>Ins H2</v>
      </c>
    </row>
    <row r="696" spans="1:10" x14ac:dyDescent="0.25">
      <c r="A696" s="209" t="s">
        <v>169</v>
      </c>
      <c r="B696" s="210" t="s">
        <v>336</v>
      </c>
      <c r="C696" s="211" t="s">
        <v>337</v>
      </c>
      <c r="D696" s="212" t="s">
        <v>319</v>
      </c>
      <c r="E696" s="212" t="s">
        <v>21</v>
      </c>
      <c r="F696" s="213">
        <v>2.2999999999999998</v>
      </c>
      <c r="G696" s="214">
        <v>1897</v>
      </c>
      <c r="H696" s="214">
        <v>4363</v>
      </c>
      <c r="I696" s="214"/>
      <c r="J696" s="215" t="str">
        <f>HYPERLINK("#"&amp;"Insumos"&amp;"!A"&amp;MATCH($B696,[1]Insumos!$A:$A,0),"Ins "&amp;$B696)</f>
        <v>Ins I1565</v>
      </c>
    </row>
    <row r="697" spans="1:10" x14ac:dyDescent="0.25">
      <c r="A697" s="209" t="s">
        <v>169</v>
      </c>
      <c r="B697" s="210" t="s">
        <v>693</v>
      </c>
      <c r="C697" s="211" t="s">
        <v>694</v>
      </c>
      <c r="D697" s="212" t="s">
        <v>319</v>
      </c>
      <c r="E697" s="212" t="s">
        <v>21</v>
      </c>
      <c r="F697" s="213">
        <v>4</v>
      </c>
      <c r="G697" s="214">
        <v>5121</v>
      </c>
      <c r="H697" s="214">
        <v>20484</v>
      </c>
      <c r="I697" s="214"/>
      <c r="J697" s="215" t="str">
        <f>HYPERLINK("#"&amp;"Insumos"&amp;"!A"&amp;MATCH($B697,[1]Insumos!$A:$A,0),"Ins "&amp;$B697)</f>
        <v>Ins I401</v>
      </c>
    </row>
    <row r="698" spans="1:10" ht="60" x14ac:dyDescent="0.25">
      <c r="A698" s="209" t="s">
        <v>169</v>
      </c>
      <c r="B698" s="210" t="s">
        <v>695</v>
      </c>
      <c r="C698" s="211" t="s">
        <v>696</v>
      </c>
      <c r="D698" s="212" t="s">
        <v>319</v>
      </c>
      <c r="E698" s="212" t="s">
        <v>21</v>
      </c>
      <c r="F698" s="213">
        <v>1</v>
      </c>
      <c r="G698" s="214">
        <v>220275</v>
      </c>
      <c r="H698" s="214">
        <v>220275</v>
      </c>
      <c r="I698" s="214"/>
      <c r="J698" s="215" t="str">
        <f>HYPERLINK("#"&amp;"Insumos"&amp;"!A"&amp;MATCH($B698,[1]Insumos!$A:$A,0),"Ins "&amp;$B698)</f>
        <v>Ins I972</v>
      </c>
    </row>
    <row r="700" spans="1:10" ht="25.5" x14ac:dyDescent="0.25">
      <c r="A700" s="203" t="s">
        <v>183</v>
      </c>
      <c r="B700" s="204" t="s">
        <v>308</v>
      </c>
      <c r="C700" s="205" t="s">
        <v>184</v>
      </c>
      <c r="D700" s="206" t="s">
        <v>309</v>
      </c>
      <c r="E700" s="206" t="s">
        <v>51</v>
      </c>
      <c r="F700" s="207"/>
      <c r="G700" s="208"/>
      <c r="H700" s="208"/>
      <c r="I700" s="208">
        <v>177956</v>
      </c>
      <c r="J700" s="118"/>
    </row>
    <row r="701" spans="1:10" x14ac:dyDescent="0.25">
      <c r="A701" s="209" t="s">
        <v>183</v>
      </c>
      <c r="B701" s="210" t="s">
        <v>661</v>
      </c>
      <c r="C701" s="211" t="s">
        <v>466</v>
      </c>
      <c r="D701" s="212" t="s">
        <v>328</v>
      </c>
      <c r="E701" s="212" t="s">
        <v>329</v>
      </c>
      <c r="F701" s="213">
        <v>1.2856522041767706E-2</v>
      </c>
      <c r="G701" s="214">
        <v>531559</v>
      </c>
      <c r="H701" s="214">
        <v>6834</v>
      </c>
      <c r="I701" s="214"/>
      <c r="J701" s="118"/>
    </row>
    <row r="702" spans="1:10" x14ac:dyDescent="0.25">
      <c r="A702" s="209" t="s">
        <v>183</v>
      </c>
      <c r="B702" s="210" t="s">
        <v>595</v>
      </c>
      <c r="C702" s="211" t="s">
        <v>596</v>
      </c>
      <c r="D702" s="212" t="s">
        <v>328</v>
      </c>
      <c r="E702" s="212" t="s">
        <v>329</v>
      </c>
      <c r="F702" s="213">
        <v>0.18</v>
      </c>
      <c r="G702" s="214">
        <v>597780</v>
      </c>
      <c r="H702" s="214">
        <v>107600</v>
      </c>
      <c r="I702" s="214"/>
      <c r="J702" s="118"/>
    </row>
    <row r="703" spans="1:10" x14ac:dyDescent="0.25">
      <c r="A703" s="209" t="s">
        <v>183</v>
      </c>
      <c r="B703" s="210" t="s">
        <v>697</v>
      </c>
      <c r="C703" s="211" t="s">
        <v>698</v>
      </c>
      <c r="D703" s="212" t="s">
        <v>312</v>
      </c>
      <c r="E703" s="212" t="s">
        <v>313</v>
      </c>
      <c r="F703" s="213">
        <v>0.65</v>
      </c>
      <c r="G703" s="214">
        <v>66987</v>
      </c>
      <c r="H703" s="214">
        <v>43542</v>
      </c>
      <c r="I703" s="214"/>
      <c r="J703" s="215" t="str">
        <f>HYPERLINK("#"&amp;"Insumos"&amp;"!A"&amp;MATCH($B703,[1]Insumos!$A:$A,0),"Ins "&amp;$B703)</f>
        <v>Ins C15</v>
      </c>
    </row>
    <row r="704" spans="1:10" ht="30" x14ac:dyDescent="0.25">
      <c r="A704" s="209" t="s">
        <v>183</v>
      </c>
      <c r="B704" s="210" t="s">
        <v>699</v>
      </c>
      <c r="C704" s="211" t="s">
        <v>700</v>
      </c>
      <c r="D704" s="212" t="s">
        <v>332</v>
      </c>
      <c r="E704" s="212" t="s">
        <v>335</v>
      </c>
      <c r="F704" s="213">
        <v>1.5</v>
      </c>
      <c r="G704" s="214">
        <v>936</v>
      </c>
      <c r="H704" s="214">
        <v>1404</v>
      </c>
      <c r="I704" s="214"/>
      <c r="J704" s="215" t="str">
        <f>HYPERLINK("#"&amp;"Insumos"&amp;"!A"&amp;MATCH($B704,[1]Insumos!$A:$A,0),"Ins "&amp;$B704)</f>
        <v>Ins E104</v>
      </c>
    </row>
    <row r="705" spans="1:10" x14ac:dyDescent="0.25">
      <c r="A705" s="209" t="s">
        <v>183</v>
      </c>
      <c r="B705" s="210" t="s">
        <v>333</v>
      </c>
      <c r="C705" s="211" t="s">
        <v>334</v>
      </c>
      <c r="D705" s="212" t="s">
        <v>332</v>
      </c>
      <c r="E705" s="212" t="s">
        <v>335</v>
      </c>
      <c r="F705" s="213">
        <v>7.7999999999999996E-3</v>
      </c>
      <c r="G705" s="214">
        <v>187426</v>
      </c>
      <c r="H705" s="214">
        <v>1462</v>
      </c>
      <c r="I705" s="214"/>
      <c r="J705" s="215" t="str">
        <f>HYPERLINK("#"&amp;"Insumos"&amp;"!A"&amp;MATCH($B705,[1]Insumos!$A:$A,0),"Ins "&amp;$B705)</f>
        <v>Ins E12</v>
      </c>
    </row>
    <row r="706" spans="1:10" x14ac:dyDescent="0.25">
      <c r="A706" s="209" t="s">
        <v>183</v>
      </c>
      <c r="B706" s="210" t="s">
        <v>599</v>
      </c>
      <c r="C706" s="211" t="s">
        <v>600</v>
      </c>
      <c r="D706" s="212" t="s">
        <v>332</v>
      </c>
      <c r="E706" s="212" t="s">
        <v>335</v>
      </c>
      <c r="F706" s="213">
        <v>3.7999999999999999E-2</v>
      </c>
      <c r="G706" s="214">
        <v>66212</v>
      </c>
      <c r="H706" s="214">
        <v>2516</v>
      </c>
      <c r="I706" s="214"/>
      <c r="J706" s="215" t="str">
        <f>HYPERLINK("#"&amp;"Insumos"&amp;"!A"&amp;MATCH($B706,[1]Insumos!$A:$A,0),"Ins "&amp;$B706)</f>
        <v>Ins E21</v>
      </c>
    </row>
    <row r="707" spans="1:10" x14ac:dyDescent="0.25">
      <c r="A707" s="209" t="s">
        <v>183</v>
      </c>
      <c r="B707" s="210" t="s">
        <v>314</v>
      </c>
      <c r="C707" s="211" t="s">
        <v>315</v>
      </c>
      <c r="D707" s="212" t="s">
        <v>316</v>
      </c>
      <c r="E707" s="212" t="s">
        <v>21</v>
      </c>
      <c r="F707" s="213">
        <v>0.65</v>
      </c>
      <c r="G707" s="214">
        <v>3623</v>
      </c>
      <c r="H707" s="214">
        <v>2355</v>
      </c>
      <c r="I707" s="214"/>
      <c r="J707" s="215" t="str">
        <f>HYPERLINK("#"&amp;"Insumos"&amp;"!A"&amp;MATCH($B707,[1]Insumos!$A:$A,0),"Ins "&amp;$B707)</f>
        <v>Ins H2</v>
      </c>
    </row>
    <row r="708" spans="1:10" x14ac:dyDescent="0.25">
      <c r="A708" s="209" t="s">
        <v>183</v>
      </c>
      <c r="B708" s="210" t="s">
        <v>336</v>
      </c>
      <c r="C708" s="211" t="s">
        <v>337</v>
      </c>
      <c r="D708" s="212" t="s">
        <v>319</v>
      </c>
      <c r="E708" s="212" t="s">
        <v>21</v>
      </c>
      <c r="F708" s="213">
        <v>1.8</v>
      </c>
      <c r="G708" s="214">
        <v>1897</v>
      </c>
      <c r="H708" s="214">
        <v>3415</v>
      </c>
      <c r="I708" s="214"/>
      <c r="J708" s="215" t="str">
        <f>HYPERLINK("#"&amp;"Insumos"&amp;"!A"&amp;MATCH($B708,[1]Insumos!$A:$A,0),"Ins "&amp;$B708)</f>
        <v>Ins I1565</v>
      </c>
    </row>
    <row r="709" spans="1:10" x14ac:dyDescent="0.25">
      <c r="A709" s="209" t="s">
        <v>183</v>
      </c>
      <c r="B709" s="210" t="s">
        <v>701</v>
      </c>
      <c r="C709" s="211" t="s">
        <v>702</v>
      </c>
      <c r="D709" s="212" t="s">
        <v>319</v>
      </c>
      <c r="E709" s="212" t="s">
        <v>51</v>
      </c>
      <c r="F709" s="213">
        <v>1</v>
      </c>
      <c r="G709" s="214">
        <v>5121</v>
      </c>
      <c r="H709" s="214">
        <v>5121</v>
      </c>
      <c r="I709" s="214"/>
      <c r="J709" s="215" t="str">
        <f>HYPERLINK("#"&amp;"Insumos"&amp;"!A"&amp;MATCH($B709,[1]Insumos!$A:$A,0),"Ins "&amp;$B709)</f>
        <v>Ins I423</v>
      </c>
    </row>
    <row r="710" spans="1:10" x14ac:dyDescent="0.25">
      <c r="A710" s="209" t="s">
        <v>183</v>
      </c>
      <c r="B710" s="210" t="s">
        <v>601</v>
      </c>
      <c r="C710" s="211" t="s">
        <v>602</v>
      </c>
      <c r="D710" s="212" t="s">
        <v>319</v>
      </c>
      <c r="E710" s="212" t="s">
        <v>323</v>
      </c>
      <c r="F710" s="213">
        <v>0.8</v>
      </c>
      <c r="G710" s="214">
        <v>4634</v>
      </c>
      <c r="H710" s="214">
        <v>3707</v>
      </c>
      <c r="I710" s="214"/>
      <c r="J710" s="215" t="str">
        <f>HYPERLINK("#"&amp;"Insumos"&amp;"!A"&amp;MATCH($B710,[1]Insumos!$A:$A,0),"Ins "&amp;$B710)</f>
        <v>Ins I957</v>
      </c>
    </row>
    <row r="712" spans="1:10" ht="38.25" x14ac:dyDescent="0.25">
      <c r="A712" s="203" t="s">
        <v>185</v>
      </c>
      <c r="B712" s="204" t="s">
        <v>308</v>
      </c>
      <c r="C712" s="205" t="s">
        <v>186</v>
      </c>
      <c r="D712" s="206" t="s">
        <v>309</v>
      </c>
      <c r="E712" s="206" t="s">
        <v>18</v>
      </c>
      <c r="F712" s="207"/>
      <c r="G712" s="208"/>
      <c r="H712" s="208"/>
      <c r="I712" s="208">
        <v>32735</v>
      </c>
      <c r="J712" s="118"/>
    </row>
    <row r="713" spans="1:10" x14ac:dyDescent="0.25">
      <c r="A713" s="209" t="s">
        <v>185</v>
      </c>
      <c r="B713" s="118" t="s">
        <v>310</v>
      </c>
      <c r="C713" s="211" t="s">
        <v>311</v>
      </c>
      <c r="D713" s="212" t="s">
        <v>312</v>
      </c>
      <c r="E713" s="212" t="s">
        <v>313</v>
      </c>
      <c r="F713" s="213">
        <v>0.25</v>
      </c>
      <c r="G713" s="214">
        <v>37863</v>
      </c>
      <c r="H713" s="214">
        <v>9466</v>
      </c>
      <c r="I713" s="214"/>
      <c r="J713" s="215" t="str">
        <f>HYPERLINK("#"&amp;"Insumos"&amp;"!A"&amp;MATCH($B713,[1]Insumos!$A:$A,0),"Ins "&amp;$B713)</f>
        <v>Ins C1</v>
      </c>
    </row>
    <row r="714" spans="1:10" x14ac:dyDescent="0.25">
      <c r="A714" s="209" t="s">
        <v>185</v>
      </c>
      <c r="B714" s="210" t="s">
        <v>333</v>
      </c>
      <c r="C714" s="211" t="s">
        <v>334</v>
      </c>
      <c r="D714" s="212" t="s">
        <v>332</v>
      </c>
      <c r="E714" s="212" t="s">
        <v>335</v>
      </c>
      <c r="F714" s="213">
        <v>0.01</v>
      </c>
      <c r="G714" s="214">
        <v>187426</v>
      </c>
      <c r="H714" s="214">
        <v>1874</v>
      </c>
      <c r="I714" s="214"/>
      <c r="J714" s="215" t="str">
        <f>HYPERLINK("#"&amp;"Insumos"&amp;"!A"&amp;MATCH($B714,[1]Insumos!$A:$A,0),"Ins "&amp;$B714)</f>
        <v>Ins E12</v>
      </c>
    </row>
    <row r="715" spans="1:10" ht="30" x14ac:dyDescent="0.25">
      <c r="A715" s="209" t="s">
        <v>185</v>
      </c>
      <c r="B715" s="118" t="s">
        <v>363</v>
      </c>
      <c r="C715" s="211" t="s">
        <v>364</v>
      </c>
      <c r="D715" s="212" t="s">
        <v>332</v>
      </c>
      <c r="E715" s="212" t="s">
        <v>365</v>
      </c>
      <c r="F715" s="213">
        <v>0.05</v>
      </c>
      <c r="G715" s="214">
        <v>17302</v>
      </c>
      <c r="H715" s="214">
        <v>865</v>
      </c>
      <c r="I715" s="214"/>
      <c r="J715" s="215" t="str">
        <f>HYPERLINK("#"&amp;"Insumos"&amp;"!A"&amp;MATCH($B715,[1]Insumos!$A:$A,0),"Ins "&amp;$B715)</f>
        <v>Ins E1</v>
      </c>
    </row>
    <row r="716" spans="1:10" x14ac:dyDescent="0.25">
      <c r="A716" s="209" t="s">
        <v>185</v>
      </c>
      <c r="B716" s="210" t="s">
        <v>314</v>
      </c>
      <c r="C716" s="211" t="s">
        <v>315</v>
      </c>
      <c r="D716" s="212" t="s">
        <v>316</v>
      </c>
      <c r="E716" s="212" t="s">
        <v>21</v>
      </c>
      <c r="F716" s="213">
        <v>0.1</v>
      </c>
      <c r="G716" s="214">
        <v>3623</v>
      </c>
      <c r="H716" s="214">
        <v>362</v>
      </c>
      <c r="I716" s="214"/>
      <c r="J716" s="215" t="str">
        <f>HYPERLINK("#"&amp;"Insumos"&amp;"!A"&amp;MATCH($B716,[1]Insumos!$A:$A,0),"Ins "&amp;$B716)</f>
        <v>Ins H2</v>
      </c>
    </row>
    <row r="717" spans="1:10" x14ac:dyDescent="0.25">
      <c r="A717" s="209" t="s">
        <v>185</v>
      </c>
      <c r="B717" s="210" t="s">
        <v>336</v>
      </c>
      <c r="C717" s="211" t="s">
        <v>337</v>
      </c>
      <c r="D717" s="212" t="s">
        <v>319</v>
      </c>
      <c r="E717" s="212" t="s">
        <v>21</v>
      </c>
      <c r="F717" s="213">
        <v>0.5</v>
      </c>
      <c r="G717" s="214">
        <v>1897</v>
      </c>
      <c r="H717" s="214">
        <v>949</v>
      </c>
      <c r="I717" s="214"/>
      <c r="J717" s="215" t="str">
        <f>HYPERLINK("#"&amp;"Insumos"&amp;"!A"&amp;MATCH($B717,[1]Insumos!$A:$A,0),"Ins "&amp;$B717)</f>
        <v>Ins I1565</v>
      </c>
    </row>
    <row r="718" spans="1:10" ht="30" x14ac:dyDescent="0.25">
      <c r="A718" s="209" t="s">
        <v>185</v>
      </c>
      <c r="B718" s="210" t="s">
        <v>703</v>
      </c>
      <c r="C718" s="211" t="s">
        <v>704</v>
      </c>
      <c r="D718" s="212" t="s">
        <v>319</v>
      </c>
      <c r="E718" s="212" t="s">
        <v>323</v>
      </c>
      <c r="F718" s="213">
        <v>1.1000000000000001</v>
      </c>
      <c r="G718" s="214">
        <v>17472</v>
      </c>
      <c r="H718" s="214">
        <v>19219</v>
      </c>
      <c r="I718" s="214"/>
      <c r="J718" s="215" t="str">
        <f>HYPERLINK("#"&amp;"Insumos"&amp;"!A"&amp;MATCH($B718,[1]Insumos!$A:$A,0),"Ins "&amp;$B718)</f>
        <v>Ins I170</v>
      </c>
    </row>
    <row r="720" spans="1:10" x14ac:dyDescent="0.25">
      <c r="A720" s="203" t="s">
        <v>188</v>
      </c>
      <c r="B720" s="204" t="s">
        <v>308</v>
      </c>
      <c r="C720" s="205" t="s">
        <v>307</v>
      </c>
      <c r="D720" s="206" t="s">
        <v>309</v>
      </c>
      <c r="E720" s="206" t="s">
        <v>51</v>
      </c>
      <c r="F720" s="207"/>
      <c r="G720" s="208"/>
      <c r="H720" s="208"/>
      <c r="I720" s="208">
        <v>7189</v>
      </c>
      <c r="J720" s="118"/>
    </row>
    <row r="721" spans="1:10" x14ac:dyDescent="0.25">
      <c r="A721" s="209" t="s">
        <v>188</v>
      </c>
      <c r="B721" s="210" t="s">
        <v>310</v>
      </c>
      <c r="C721" s="211" t="s">
        <v>311</v>
      </c>
      <c r="D721" s="212" t="s">
        <v>312</v>
      </c>
      <c r="E721" s="212" t="s">
        <v>313</v>
      </c>
      <c r="F721" s="213">
        <v>0.15</v>
      </c>
      <c r="G721" s="214">
        <v>37863</v>
      </c>
      <c r="H721" s="214">
        <v>5679</v>
      </c>
      <c r="I721" s="214"/>
      <c r="J721" s="215" t="str">
        <f>HYPERLINK("#"&amp;"Insumos"&amp;"!A"&amp;MATCH($B721,[1]Insumos!$A:$A,0),"Ins "&amp;$B721)</f>
        <v>Ins C1</v>
      </c>
    </row>
    <row r="722" spans="1:10" ht="20.25" customHeight="1" x14ac:dyDescent="0.25">
      <c r="A722" s="209" t="s">
        <v>188</v>
      </c>
      <c r="B722" s="210" t="s">
        <v>426</v>
      </c>
      <c r="C722" s="211" t="s">
        <v>427</v>
      </c>
      <c r="D722" s="212" t="s">
        <v>332</v>
      </c>
      <c r="E722" s="212" t="s">
        <v>346</v>
      </c>
      <c r="F722" s="213">
        <v>3.0000000000000001E-3</v>
      </c>
      <c r="G722" s="214">
        <v>322400</v>
      </c>
      <c r="H722" s="214">
        <v>967</v>
      </c>
      <c r="I722" s="214"/>
      <c r="J722" s="215" t="str">
        <f>HYPERLINK("#"&amp;"Insumos"&amp;"!A"&amp;MATCH($B722,[1]Insumos!$A:$A,0),"Ins "&amp;$B722)</f>
        <v>Ins E24</v>
      </c>
    </row>
    <row r="723" spans="1:10" x14ac:dyDescent="0.25">
      <c r="A723" s="209" t="s">
        <v>188</v>
      </c>
      <c r="B723" s="210" t="s">
        <v>314</v>
      </c>
      <c r="C723" s="211" t="s">
        <v>315</v>
      </c>
      <c r="D723" s="212" t="s">
        <v>316</v>
      </c>
      <c r="E723" s="212" t="s">
        <v>21</v>
      </c>
      <c r="F723" s="213">
        <v>0.15</v>
      </c>
      <c r="G723" s="214">
        <v>3623</v>
      </c>
      <c r="H723" s="214">
        <v>543</v>
      </c>
      <c r="I723" s="214"/>
      <c r="J723" s="215" t="str">
        <f>HYPERLINK("#"&amp;"Insumos"&amp;"!A"&amp;MATCH($B723,[1]Insumos!$A:$A,0),"Ins "&amp;$B723)</f>
        <v>Ins H2</v>
      </c>
    </row>
    <row r="725" spans="1:10" x14ac:dyDescent="0.25">
      <c r="A725" s="203" t="s">
        <v>190</v>
      </c>
      <c r="B725" s="204" t="s">
        <v>308</v>
      </c>
      <c r="C725" s="205" t="s">
        <v>191</v>
      </c>
      <c r="D725" s="206" t="s">
        <v>309</v>
      </c>
      <c r="E725" s="206" t="s">
        <v>51</v>
      </c>
      <c r="F725" s="207"/>
      <c r="G725" s="208"/>
      <c r="H725" s="208"/>
      <c r="I725" s="208">
        <v>14505</v>
      </c>
      <c r="J725" s="118"/>
    </row>
    <row r="726" spans="1:10" x14ac:dyDescent="0.25">
      <c r="A726" s="209" t="s">
        <v>190</v>
      </c>
      <c r="B726" s="210" t="s">
        <v>310</v>
      </c>
      <c r="C726" s="211" t="s">
        <v>311</v>
      </c>
      <c r="D726" s="212" t="s">
        <v>312</v>
      </c>
      <c r="E726" s="212" t="s">
        <v>313</v>
      </c>
      <c r="F726" s="213">
        <v>0.2</v>
      </c>
      <c r="G726" s="214">
        <v>37863</v>
      </c>
      <c r="H726" s="214">
        <v>7573</v>
      </c>
      <c r="I726" s="214"/>
      <c r="J726" s="215" t="str">
        <f>HYPERLINK("#"&amp;"Insumos"&amp;"!A"&amp;MATCH($B726,[1]Insumos!$A:$A,0),"Ins "&amp;$B726)</f>
        <v>Ins C1</v>
      </c>
    </row>
    <row r="727" spans="1:10" ht="17.25" customHeight="1" x14ac:dyDescent="0.25">
      <c r="A727" s="209" t="s">
        <v>190</v>
      </c>
      <c r="B727" s="210" t="s">
        <v>426</v>
      </c>
      <c r="C727" s="211" t="s">
        <v>427</v>
      </c>
      <c r="D727" s="212" t="s">
        <v>332</v>
      </c>
      <c r="E727" s="212" t="s">
        <v>346</v>
      </c>
      <c r="F727" s="213">
        <v>1.7999999999999999E-2</v>
      </c>
      <c r="G727" s="214">
        <v>322400</v>
      </c>
      <c r="H727" s="214">
        <v>5803</v>
      </c>
      <c r="I727" s="214"/>
      <c r="J727" s="215" t="str">
        <f>HYPERLINK("#"&amp;"Insumos"&amp;"!A"&amp;MATCH($B727,[1]Insumos!$A:$A,0),"Ins "&amp;$B727)</f>
        <v>Ins E24</v>
      </c>
    </row>
    <row r="728" spans="1:10" x14ac:dyDescent="0.25">
      <c r="A728" s="209" t="s">
        <v>190</v>
      </c>
      <c r="B728" s="210" t="s">
        <v>314</v>
      </c>
      <c r="C728" s="211" t="s">
        <v>315</v>
      </c>
      <c r="D728" s="212" t="s">
        <v>316</v>
      </c>
      <c r="E728" s="212" t="s">
        <v>21</v>
      </c>
      <c r="F728" s="213">
        <v>0.2</v>
      </c>
      <c r="G728" s="214">
        <v>3623</v>
      </c>
      <c r="H728" s="214">
        <v>725</v>
      </c>
      <c r="I728" s="214"/>
      <c r="J728" s="215" t="str">
        <f>HYPERLINK("#"&amp;"Insumos"&amp;"!A"&amp;MATCH($B728,[1]Insumos!$A:$A,0),"Ins "&amp;$B728)</f>
        <v>Ins H2</v>
      </c>
    </row>
    <row r="729" spans="1:10" x14ac:dyDescent="0.25">
      <c r="A729" s="209" t="s">
        <v>190</v>
      </c>
      <c r="B729" s="210" t="s">
        <v>336</v>
      </c>
      <c r="C729" s="211" t="s">
        <v>337</v>
      </c>
      <c r="D729" s="212" t="s">
        <v>319</v>
      </c>
      <c r="E729" s="212" t="s">
        <v>21</v>
      </c>
      <c r="F729" s="213">
        <v>0.2132</v>
      </c>
      <c r="G729" s="214">
        <v>1897</v>
      </c>
      <c r="H729" s="214">
        <v>404</v>
      </c>
      <c r="I729" s="214"/>
      <c r="J729" s="215" t="str">
        <f>HYPERLINK("#"&amp;"Insumos"&amp;"!A"&amp;MATCH($B729,[1]Insumos!$A:$A,0),"Ins "&amp;$B729)</f>
        <v>Ins I1565</v>
      </c>
    </row>
    <row r="731" spans="1:10" x14ac:dyDescent="0.25">
      <c r="A731" s="203" t="s">
        <v>192</v>
      </c>
      <c r="B731" s="204" t="s">
        <v>308</v>
      </c>
      <c r="C731" s="205" t="s">
        <v>193</v>
      </c>
      <c r="D731" s="206" t="s">
        <v>309</v>
      </c>
      <c r="E731" s="206" t="s">
        <v>51</v>
      </c>
      <c r="F731" s="207"/>
      <c r="G731" s="208"/>
      <c r="H731" s="208"/>
      <c r="I731" s="208">
        <v>14551</v>
      </c>
      <c r="J731" s="118"/>
    </row>
    <row r="732" spans="1:10" x14ac:dyDescent="0.25">
      <c r="A732" s="209" t="s">
        <v>192</v>
      </c>
      <c r="B732" s="210" t="s">
        <v>310</v>
      </c>
      <c r="C732" s="211" t="s">
        <v>311</v>
      </c>
      <c r="D732" s="212" t="s">
        <v>312</v>
      </c>
      <c r="E732" s="212" t="s">
        <v>313</v>
      </c>
      <c r="F732" s="213">
        <v>0.2</v>
      </c>
      <c r="G732" s="214">
        <v>37863</v>
      </c>
      <c r="H732" s="214">
        <v>7573</v>
      </c>
      <c r="I732" s="214"/>
      <c r="J732" s="215" t="str">
        <f>HYPERLINK("#"&amp;"Insumos"&amp;"!A"&amp;MATCH($B732,[1]Insumos!$A:$A,0),"Ins "&amp;$B732)</f>
        <v>Ins C1</v>
      </c>
    </row>
    <row r="733" spans="1:10" ht="15.75" customHeight="1" x14ac:dyDescent="0.25">
      <c r="A733" s="209" t="s">
        <v>192</v>
      </c>
      <c r="B733" s="210" t="s">
        <v>426</v>
      </c>
      <c r="C733" s="211" t="s">
        <v>427</v>
      </c>
      <c r="D733" s="212" t="s">
        <v>332</v>
      </c>
      <c r="E733" s="212" t="s">
        <v>346</v>
      </c>
      <c r="F733" s="213">
        <v>1.7999999999999999E-2</v>
      </c>
      <c r="G733" s="214">
        <v>322400</v>
      </c>
      <c r="H733" s="214">
        <v>5803</v>
      </c>
      <c r="I733" s="214"/>
      <c r="J733" s="215" t="str">
        <f>HYPERLINK("#"&amp;"Insumos"&amp;"!A"&amp;MATCH($B733,[1]Insumos!$A:$A,0),"Ins "&amp;$B733)</f>
        <v>Ins E24</v>
      </c>
    </row>
    <row r="734" spans="1:10" x14ac:dyDescent="0.25">
      <c r="A734" s="209" t="s">
        <v>192</v>
      </c>
      <c r="B734" s="210" t="s">
        <v>314</v>
      </c>
      <c r="C734" s="211" t="s">
        <v>315</v>
      </c>
      <c r="D734" s="212" t="s">
        <v>316</v>
      </c>
      <c r="E734" s="212" t="s">
        <v>21</v>
      </c>
      <c r="F734" s="213">
        <v>0.2</v>
      </c>
      <c r="G734" s="214">
        <v>3623</v>
      </c>
      <c r="H734" s="214">
        <v>725</v>
      </c>
      <c r="I734" s="214"/>
      <c r="J734" s="215" t="str">
        <f>HYPERLINK("#"&amp;"Insumos"&amp;"!A"&amp;MATCH($B734,[1]Insumos!$A:$A,0),"Ins "&amp;$B734)</f>
        <v>Ins H2</v>
      </c>
    </row>
    <row r="735" spans="1:10" x14ac:dyDescent="0.25">
      <c r="A735" s="209" t="s">
        <v>192</v>
      </c>
      <c r="B735" s="210" t="s">
        <v>336</v>
      </c>
      <c r="C735" s="211" t="s">
        <v>337</v>
      </c>
      <c r="D735" s="212" t="s">
        <v>319</v>
      </c>
      <c r="E735" s="212" t="s">
        <v>21</v>
      </c>
      <c r="F735" s="213">
        <v>0.23699999999999999</v>
      </c>
      <c r="G735" s="214">
        <v>1897</v>
      </c>
      <c r="H735" s="214">
        <v>450</v>
      </c>
      <c r="I735" s="214"/>
      <c r="J735" s="215" t="str">
        <f>HYPERLINK("#"&amp;"Insumos"&amp;"!A"&amp;MATCH($B735,[1]Insumos!$A:$A,0),"Ins "&amp;$B735)</f>
        <v>Ins I1565</v>
      </c>
    </row>
    <row r="737" spans="1:10" ht="25.5" x14ac:dyDescent="0.25">
      <c r="A737" s="203" t="s">
        <v>195</v>
      </c>
      <c r="B737" s="204" t="s">
        <v>308</v>
      </c>
      <c r="C737" s="205" t="s">
        <v>196</v>
      </c>
      <c r="D737" s="206" t="s">
        <v>309</v>
      </c>
      <c r="E737" s="206" t="s">
        <v>18</v>
      </c>
      <c r="F737" s="207"/>
      <c r="G737" s="208"/>
      <c r="H737" s="208"/>
      <c r="I737" s="208">
        <v>17431</v>
      </c>
      <c r="J737" s="118"/>
    </row>
    <row r="738" spans="1:10" x14ac:dyDescent="0.25">
      <c r="A738" s="209" t="s">
        <v>195</v>
      </c>
      <c r="B738" s="210" t="s">
        <v>470</v>
      </c>
      <c r="C738" s="211" t="s">
        <v>471</v>
      </c>
      <c r="D738" s="212" t="s">
        <v>312</v>
      </c>
      <c r="E738" s="212" t="s">
        <v>313</v>
      </c>
      <c r="F738" s="213">
        <v>0.18</v>
      </c>
      <c r="G738" s="214">
        <v>57752</v>
      </c>
      <c r="H738" s="214">
        <v>10395</v>
      </c>
      <c r="I738" s="214"/>
      <c r="J738" s="215" t="str">
        <f>HYPERLINK("#"&amp;"Insumos"&amp;"!A"&amp;MATCH($B738,[1]Insumos!$A:$A,0),"Ins "&amp;$B738)</f>
        <v>Ins C11</v>
      </c>
    </row>
    <row r="739" spans="1:10" x14ac:dyDescent="0.25">
      <c r="A739" s="209" t="s">
        <v>195</v>
      </c>
      <c r="B739" s="210" t="s">
        <v>333</v>
      </c>
      <c r="C739" s="211" t="s">
        <v>334</v>
      </c>
      <c r="D739" s="212" t="s">
        <v>332</v>
      </c>
      <c r="E739" s="212" t="s">
        <v>335</v>
      </c>
      <c r="F739" s="213">
        <v>5.0000000000000001E-4</v>
      </c>
      <c r="G739" s="214">
        <v>187426</v>
      </c>
      <c r="H739" s="214">
        <v>94</v>
      </c>
      <c r="I739" s="214"/>
      <c r="J739" s="215" t="str">
        <f>HYPERLINK("#"&amp;"Insumos"&amp;"!A"&amp;MATCH($B739,[1]Insumos!$A:$A,0),"Ins "&amp;$B739)</f>
        <v>Ins E12</v>
      </c>
    </row>
    <row r="740" spans="1:10" x14ac:dyDescent="0.25">
      <c r="A740" s="209" t="s">
        <v>195</v>
      </c>
      <c r="B740" s="210" t="s">
        <v>366</v>
      </c>
      <c r="C740" s="211" t="s">
        <v>367</v>
      </c>
      <c r="D740" s="212" t="s">
        <v>332</v>
      </c>
      <c r="E740" s="212" t="s">
        <v>313</v>
      </c>
      <c r="F740" s="213">
        <v>0.01</v>
      </c>
      <c r="G740" s="214">
        <v>46854</v>
      </c>
      <c r="H740" s="214">
        <v>469</v>
      </c>
      <c r="I740" s="214"/>
      <c r="J740" s="215" t="str">
        <f>HYPERLINK("#"&amp;"Insumos"&amp;"!A"&amp;MATCH($B740,[1]Insumos!$A:$A,0),"Ins "&amp;$B740)</f>
        <v>Ins E59</v>
      </c>
    </row>
    <row r="741" spans="1:10" x14ac:dyDescent="0.25">
      <c r="A741" s="209" t="s">
        <v>195</v>
      </c>
      <c r="B741" s="210" t="s">
        <v>314</v>
      </c>
      <c r="C741" s="211" t="s">
        <v>315</v>
      </c>
      <c r="D741" s="212" t="s">
        <v>316</v>
      </c>
      <c r="E741" s="212" t="s">
        <v>21</v>
      </c>
      <c r="F741" s="213">
        <v>0.18</v>
      </c>
      <c r="G741" s="214">
        <v>3623</v>
      </c>
      <c r="H741" s="214">
        <v>652</v>
      </c>
      <c r="I741" s="214"/>
      <c r="J741" s="215" t="str">
        <f>HYPERLINK("#"&amp;"Insumos"&amp;"!A"&amp;MATCH($B741,[1]Insumos!$A:$A,0),"Ins "&amp;$B741)</f>
        <v>Ins H2</v>
      </c>
    </row>
    <row r="742" spans="1:10" x14ac:dyDescent="0.25">
      <c r="A742" s="209" t="s">
        <v>195</v>
      </c>
      <c r="B742" s="210" t="s">
        <v>485</v>
      </c>
      <c r="C742" s="211" t="s">
        <v>486</v>
      </c>
      <c r="D742" s="212" t="s">
        <v>319</v>
      </c>
      <c r="E742" s="212" t="s">
        <v>21</v>
      </c>
      <c r="F742" s="213">
        <v>8.2000000000000003E-2</v>
      </c>
      <c r="G742" s="214">
        <v>46696</v>
      </c>
      <c r="H742" s="214">
        <v>3829</v>
      </c>
      <c r="I742" s="214"/>
      <c r="J742" s="215" t="str">
        <f>HYPERLINK("#"&amp;"Insumos"&amp;"!A"&amp;MATCH($B742,[1]Insumos!$A:$A,0),"Ins "&amp;$B742)</f>
        <v>Ins I1022</v>
      </c>
    </row>
    <row r="743" spans="1:10" x14ac:dyDescent="0.25">
      <c r="A743" s="209" t="s">
        <v>195</v>
      </c>
      <c r="B743" s="210" t="s">
        <v>336</v>
      </c>
      <c r="C743" s="211" t="s">
        <v>337</v>
      </c>
      <c r="D743" s="212" t="s">
        <v>319</v>
      </c>
      <c r="E743" s="212" t="s">
        <v>21</v>
      </c>
      <c r="F743" s="213">
        <v>0.2</v>
      </c>
      <c r="G743" s="214">
        <v>1897</v>
      </c>
      <c r="H743" s="214">
        <v>379</v>
      </c>
      <c r="I743" s="214"/>
      <c r="J743" s="215" t="str">
        <f>HYPERLINK("#"&amp;"Insumos"&amp;"!A"&amp;MATCH($B743,[1]Insumos!$A:$A,0),"Ins "&amp;$B743)</f>
        <v>Ins I1565</v>
      </c>
    </row>
    <row r="744" spans="1:10" x14ac:dyDescent="0.25">
      <c r="A744" s="209" t="s">
        <v>195</v>
      </c>
      <c r="B744" s="210" t="s">
        <v>491</v>
      </c>
      <c r="C744" s="211" t="s">
        <v>492</v>
      </c>
      <c r="D744" s="212" t="s">
        <v>319</v>
      </c>
      <c r="E744" s="212" t="s">
        <v>21</v>
      </c>
      <c r="F744" s="213">
        <v>0.03</v>
      </c>
      <c r="G744" s="214">
        <v>37291</v>
      </c>
      <c r="H744" s="214">
        <v>1119</v>
      </c>
      <c r="I744" s="214"/>
      <c r="J744" s="215" t="str">
        <f>HYPERLINK("#"&amp;"Insumos"&amp;"!A"&amp;MATCH($B744,[1]Insumos!$A:$A,0),"Ins "&amp;$B744)</f>
        <v>Ins I434</v>
      </c>
    </row>
    <row r="745" spans="1:10" x14ac:dyDescent="0.25">
      <c r="A745" s="209" t="s">
        <v>195</v>
      </c>
      <c r="B745" s="210" t="s">
        <v>705</v>
      </c>
      <c r="C745" s="211" t="s">
        <v>706</v>
      </c>
      <c r="D745" s="212" t="s">
        <v>319</v>
      </c>
      <c r="E745" s="212" t="s">
        <v>21</v>
      </c>
      <c r="F745" s="213">
        <v>0.5</v>
      </c>
      <c r="G745" s="214">
        <v>988</v>
      </c>
      <c r="H745" s="214">
        <v>494</v>
      </c>
      <c r="I745" s="214"/>
      <c r="J745" s="215" t="str">
        <f>HYPERLINK("#"&amp;"Insumos"&amp;"!A"&amp;MATCH($B745,[1]Insumos!$A:$A,0),"Ins "&amp;$B745)</f>
        <v>Ins I491</v>
      </c>
    </row>
    <row r="747" spans="1:10" ht="25.5" x14ac:dyDescent="0.25">
      <c r="A747" s="203" t="s">
        <v>197</v>
      </c>
      <c r="B747" s="204" t="s">
        <v>308</v>
      </c>
      <c r="C747" s="205" t="s">
        <v>198</v>
      </c>
      <c r="D747" s="206" t="s">
        <v>309</v>
      </c>
      <c r="E747" s="206" t="s">
        <v>51</v>
      </c>
      <c r="F747" s="207"/>
      <c r="G747" s="208"/>
      <c r="H747" s="208"/>
      <c r="I747" s="208">
        <v>54015</v>
      </c>
      <c r="J747" s="118"/>
    </row>
    <row r="748" spans="1:10" x14ac:dyDescent="0.25">
      <c r="A748" s="209" t="s">
        <v>197</v>
      </c>
      <c r="B748" s="210" t="s">
        <v>495</v>
      </c>
      <c r="C748" s="211" t="s">
        <v>496</v>
      </c>
      <c r="D748" s="212" t="s">
        <v>312</v>
      </c>
      <c r="E748" s="212" t="s">
        <v>313</v>
      </c>
      <c r="F748" s="213">
        <v>0.3</v>
      </c>
      <c r="G748" s="214">
        <v>52425</v>
      </c>
      <c r="H748" s="214">
        <v>15728</v>
      </c>
      <c r="I748" s="214"/>
      <c r="J748" s="215" t="str">
        <f>HYPERLINK("#"&amp;"Insumos"&amp;"!A"&amp;MATCH($B748,[1]Insumos!$A:$A,0),"Ins "&amp;$B748)</f>
        <v>Ins C8</v>
      </c>
    </row>
    <row r="749" spans="1:10" ht="30" x14ac:dyDescent="0.25">
      <c r="A749" s="209" t="s">
        <v>197</v>
      </c>
      <c r="B749" s="210" t="s">
        <v>363</v>
      </c>
      <c r="C749" s="211" t="s">
        <v>364</v>
      </c>
      <c r="D749" s="212" t="s">
        <v>332</v>
      </c>
      <c r="E749" s="212" t="s">
        <v>365</v>
      </c>
      <c r="F749" s="213">
        <v>0.1</v>
      </c>
      <c r="G749" s="214">
        <v>17302</v>
      </c>
      <c r="H749" s="214">
        <v>1730</v>
      </c>
      <c r="I749" s="214"/>
      <c r="J749" s="215" t="str">
        <f>HYPERLINK("#"&amp;"Insumos"&amp;"!A"&amp;MATCH($B749,[1]Insumos!$A:$A,0),"Ins "&amp;$B749)</f>
        <v>Ins E1</v>
      </c>
    </row>
    <row r="750" spans="1:10" x14ac:dyDescent="0.25">
      <c r="A750" s="209" t="s">
        <v>197</v>
      </c>
      <c r="B750" s="210" t="s">
        <v>333</v>
      </c>
      <c r="C750" s="211" t="s">
        <v>334</v>
      </c>
      <c r="D750" s="212" t="s">
        <v>332</v>
      </c>
      <c r="E750" s="212" t="s">
        <v>335</v>
      </c>
      <c r="F750" s="213">
        <v>3.0999999999999999E-3</v>
      </c>
      <c r="G750" s="214">
        <v>187426</v>
      </c>
      <c r="H750" s="214">
        <v>581</v>
      </c>
      <c r="I750" s="214"/>
      <c r="J750" s="215" t="str">
        <f>HYPERLINK("#"&amp;"Insumos"&amp;"!A"&amp;MATCH($B750,[1]Insumos!$A:$A,0),"Ins "&amp;$B750)</f>
        <v>Ins E12</v>
      </c>
    </row>
    <row r="751" spans="1:10" x14ac:dyDescent="0.25">
      <c r="A751" s="209" t="s">
        <v>197</v>
      </c>
      <c r="B751" s="210" t="s">
        <v>497</v>
      </c>
      <c r="C751" s="211" t="s">
        <v>498</v>
      </c>
      <c r="D751" s="212" t="s">
        <v>332</v>
      </c>
      <c r="E751" s="212" t="s">
        <v>335</v>
      </c>
      <c r="F751" s="213">
        <v>2.5000000000000001E-2</v>
      </c>
      <c r="G751" s="214">
        <v>86632</v>
      </c>
      <c r="H751" s="214">
        <v>2166</v>
      </c>
      <c r="I751" s="214"/>
      <c r="J751" s="215" t="str">
        <f>HYPERLINK("#"&amp;"Insumos"&amp;"!A"&amp;MATCH($B751,[1]Insumos!$A:$A,0),"Ins "&amp;$B751)</f>
        <v>Ins E19</v>
      </c>
    </row>
    <row r="752" spans="1:10" x14ac:dyDescent="0.25">
      <c r="A752" s="209" t="s">
        <v>197</v>
      </c>
      <c r="B752" s="210" t="s">
        <v>564</v>
      </c>
      <c r="C752" s="211" t="s">
        <v>565</v>
      </c>
      <c r="D752" s="212" t="s">
        <v>332</v>
      </c>
      <c r="E752" s="212" t="s">
        <v>335</v>
      </c>
      <c r="F752" s="213">
        <v>0.1</v>
      </c>
      <c r="G752" s="214">
        <v>3262</v>
      </c>
      <c r="H752" s="214">
        <v>326</v>
      </c>
      <c r="I752" s="214"/>
      <c r="J752" s="215" t="str">
        <f>HYPERLINK("#"&amp;"Insumos"&amp;"!A"&amp;MATCH($B752,[1]Insumos!$A:$A,0),"Ins "&amp;$B752)</f>
        <v>Ins E79</v>
      </c>
    </row>
    <row r="753" spans="1:10" x14ac:dyDescent="0.25">
      <c r="A753" s="209" t="s">
        <v>197</v>
      </c>
      <c r="B753" s="210" t="s">
        <v>314</v>
      </c>
      <c r="C753" s="211" t="s">
        <v>315</v>
      </c>
      <c r="D753" s="212" t="s">
        <v>316</v>
      </c>
      <c r="E753" s="212" t="s">
        <v>21</v>
      </c>
      <c r="F753" s="213">
        <v>0.3</v>
      </c>
      <c r="G753" s="214">
        <v>3623</v>
      </c>
      <c r="H753" s="214">
        <v>1087</v>
      </c>
      <c r="I753" s="214"/>
      <c r="J753" s="215" t="str">
        <f>HYPERLINK("#"&amp;"Insumos"&amp;"!A"&amp;MATCH($B753,[1]Insumos!$A:$A,0),"Ins "&amp;$B753)</f>
        <v>Ins H2</v>
      </c>
    </row>
    <row r="754" spans="1:10" x14ac:dyDescent="0.25">
      <c r="A754" s="209" t="s">
        <v>197</v>
      </c>
      <c r="B754" s="210" t="s">
        <v>336</v>
      </c>
      <c r="C754" s="211" t="s">
        <v>337</v>
      </c>
      <c r="D754" s="212" t="s">
        <v>319</v>
      </c>
      <c r="E754" s="212" t="s">
        <v>21</v>
      </c>
      <c r="F754" s="213">
        <v>0.372</v>
      </c>
      <c r="G754" s="214">
        <v>1897</v>
      </c>
      <c r="H754" s="214">
        <v>706</v>
      </c>
      <c r="I754" s="214"/>
      <c r="J754" s="215" t="str">
        <f>HYPERLINK("#"&amp;"Insumos"&amp;"!A"&amp;MATCH($B754,[1]Insumos!$A:$A,0),"Ins "&amp;$B754)</f>
        <v>Ins I1565</v>
      </c>
    </row>
    <row r="755" spans="1:10" x14ac:dyDescent="0.25">
      <c r="A755" s="209" t="s">
        <v>197</v>
      </c>
      <c r="B755" s="210" t="s">
        <v>566</v>
      </c>
      <c r="C755" s="211" t="s">
        <v>567</v>
      </c>
      <c r="D755" s="212" t="s">
        <v>319</v>
      </c>
      <c r="E755" s="212" t="s">
        <v>21</v>
      </c>
      <c r="F755" s="213">
        <v>8</v>
      </c>
      <c r="G755" s="214">
        <v>426</v>
      </c>
      <c r="H755" s="214">
        <v>3408</v>
      </c>
      <c r="I755" s="214"/>
      <c r="J755" s="215" t="str">
        <f>HYPERLINK("#"&amp;"Insumos"&amp;"!A"&amp;MATCH($B755,[1]Insumos!$A:$A,0),"Ins "&amp;$B755)</f>
        <v>Ins I300</v>
      </c>
    </row>
    <row r="756" spans="1:10" x14ac:dyDescent="0.25">
      <c r="A756" s="209" t="s">
        <v>197</v>
      </c>
      <c r="B756" s="210" t="s">
        <v>707</v>
      </c>
      <c r="C756" s="211" t="s">
        <v>708</v>
      </c>
      <c r="D756" s="212" t="s">
        <v>319</v>
      </c>
      <c r="E756" s="212" t="s">
        <v>21</v>
      </c>
      <c r="F756" s="213">
        <v>0.8</v>
      </c>
      <c r="G756" s="214">
        <v>33808</v>
      </c>
      <c r="H756" s="214">
        <v>27046</v>
      </c>
      <c r="I756" s="214"/>
      <c r="J756" s="215" t="str">
        <f>HYPERLINK("#"&amp;"Insumos"&amp;"!A"&amp;MATCH($B756,[1]Insumos!$A:$A,0),"Ins "&amp;$B756)</f>
        <v>Ins I308</v>
      </c>
    </row>
    <row r="757" spans="1:10" x14ac:dyDescent="0.25">
      <c r="A757" s="209" t="s">
        <v>197</v>
      </c>
      <c r="B757" s="210" t="s">
        <v>503</v>
      </c>
      <c r="C757" s="211" t="s">
        <v>504</v>
      </c>
      <c r="D757" s="212" t="s">
        <v>319</v>
      </c>
      <c r="E757" s="212" t="s">
        <v>323</v>
      </c>
      <c r="F757" s="213">
        <v>0.1</v>
      </c>
      <c r="G757" s="214">
        <v>12369</v>
      </c>
      <c r="H757" s="214">
        <v>1237</v>
      </c>
      <c r="I757" s="214"/>
      <c r="J757" s="215" t="str">
        <f>HYPERLINK("#"&amp;"Insumos"&amp;"!A"&amp;MATCH($B757,[1]Insumos!$A:$A,0),"Ins "&amp;$B757)</f>
        <v>Ins I966</v>
      </c>
    </row>
    <row r="759" spans="1:10" ht="38.25" x14ac:dyDescent="0.25">
      <c r="A759" s="203" t="s">
        <v>199</v>
      </c>
      <c r="B759" s="204" t="s">
        <v>308</v>
      </c>
      <c r="C759" s="205" t="s">
        <v>200</v>
      </c>
      <c r="D759" s="206" t="s">
        <v>309</v>
      </c>
      <c r="E759" s="206" t="s">
        <v>21</v>
      </c>
      <c r="F759" s="207"/>
      <c r="G759" s="208"/>
      <c r="H759" s="208"/>
      <c r="I759" s="208">
        <v>85513</v>
      </c>
      <c r="J759" s="118"/>
    </row>
    <row r="760" spans="1:10" x14ac:dyDescent="0.25">
      <c r="A760" s="209" t="s">
        <v>199</v>
      </c>
      <c r="B760" s="210" t="s">
        <v>377</v>
      </c>
      <c r="C760" s="211" t="s">
        <v>378</v>
      </c>
      <c r="D760" s="212" t="s">
        <v>312</v>
      </c>
      <c r="E760" s="212" t="s">
        <v>313</v>
      </c>
      <c r="F760" s="213">
        <v>0.4</v>
      </c>
      <c r="G760" s="214">
        <v>41652</v>
      </c>
      <c r="H760" s="214">
        <v>16661</v>
      </c>
      <c r="I760" s="214"/>
      <c r="J760" s="215" t="str">
        <f>HYPERLINK("#"&amp;"Insumos"&amp;"!A"&amp;MATCH($B760,[1]Insumos!$A:$A,0),"Ins "&amp;$B760)</f>
        <v>Ins C2</v>
      </c>
    </row>
    <row r="761" spans="1:10" x14ac:dyDescent="0.25">
      <c r="A761" s="209" t="s">
        <v>199</v>
      </c>
      <c r="B761" s="210" t="s">
        <v>333</v>
      </c>
      <c r="C761" s="211" t="s">
        <v>334</v>
      </c>
      <c r="D761" s="212" t="s">
        <v>332</v>
      </c>
      <c r="E761" s="212" t="s">
        <v>335</v>
      </c>
      <c r="F761" s="213">
        <v>1E-4</v>
      </c>
      <c r="G761" s="214">
        <v>187426</v>
      </c>
      <c r="H761" s="214">
        <v>19</v>
      </c>
      <c r="I761" s="214"/>
      <c r="J761" s="215" t="str">
        <f>HYPERLINK("#"&amp;"Insumos"&amp;"!A"&amp;MATCH($B761,[1]Insumos!$A:$A,0),"Ins "&amp;$B761)</f>
        <v>Ins E12</v>
      </c>
    </row>
    <row r="762" spans="1:10" x14ac:dyDescent="0.25">
      <c r="A762" s="209" t="s">
        <v>199</v>
      </c>
      <c r="B762" s="210" t="s">
        <v>314</v>
      </c>
      <c r="C762" s="211" t="s">
        <v>315</v>
      </c>
      <c r="D762" s="212" t="s">
        <v>316</v>
      </c>
      <c r="E762" s="212" t="s">
        <v>21</v>
      </c>
      <c r="F762" s="213">
        <v>0.15</v>
      </c>
      <c r="G762" s="214">
        <v>3623</v>
      </c>
      <c r="H762" s="214">
        <v>543</v>
      </c>
      <c r="I762" s="214"/>
      <c r="J762" s="215" t="str">
        <f>HYPERLINK("#"&amp;"Insumos"&amp;"!A"&amp;MATCH($B762,[1]Insumos!$A:$A,0),"Ins "&amp;$B762)</f>
        <v>Ins H2</v>
      </c>
    </row>
    <row r="763" spans="1:10" x14ac:dyDescent="0.25">
      <c r="A763" s="209" t="s">
        <v>199</v>
      </c>
      <c r="B763" s="210" t="s">
        <v>709</v>
      </c>
      <c r="C763" s="211" t="s">
        <v>710</v>
      </c>
      <c r="D763" s="212" t="s">
        <v>319</v>
      </c>
      <c r="E763" s="212" t="s">
        <v>21</v>
      </c>
      <c r="F763" s="213">
        <v>1</v>
      </c>
      <c r="G763" s="214">
        <v>67610</v>
      </c>
      <c r="H763" s="214">
        <v>67610</v>
      </c>
      <c r="I763" s="214"/>
      <c r="J763" s="215" t="str">
        <f>HYPERLINK("#"&amp;"Insumos"&amp;"!A"&amp;MATCH($B763,[1]Insumos!$A:$A,0),"Ins "&amp;$B763)</f>
        <v>Ins I114</v>
      </c>
    </row>
    <row r="764" spans="1:10" x14ac:dyDescent="0.25">
      <c r="A764" s="209" t="s">
        <v>199</v>
      </c>
      <c r="B764" s="210" t="s">
        <v>336</v>
      </c>
      <c r="C764" s="211" t="s">
        <v>337</v>
      </c>
      <c r="D764" s="212" t="s">
        <v>319</v>
      </c>
      <c r="E764" s="212" t="s">
        <v>21</v>
      </c>
      <c r="F764" s="213">
        <v>8.0000000000000002E-3</v>
      </c>
      <c r="G764" s="214">
        <v>1897</v>
      </c>
      <c r="H764" s="214">
        <v>15</v>
      </c>
      <c r="I764" s="214"/>
      <c r="J764" s="215" t="str">
        <f>HYPERLINK("#"&amp;"Insumos"&amp;"!A"&amp;MATCH($B764,[1]Insumos!$A:$A,0),"Ins "&amp;$B764)</f>
        <v>Ins I1565</v>
      </c>
    </row>
    <row r="765" spans="1:10" x14ac:dyDescent="0.25">
      <c r="A765" s="209" t="s">
        <v>199</v>
      </c>
      <c r="B765" s="210" t="s">
        <v>615</v>
      </c>
      <c r="C765" s="211" t="s">
        <v>616</v>
      </c>
      <c r="D765" s="212" t="s">
        <v>319</v>
      </c>
      <c r="E765" s="212" t="s">
        <v>21</v>
      </c>
      <c r="F765" s="213">
        <v>0.5</v>
      </c>
      <c r="G765" s="214">
        <v>1330</v>
      </c>
      <c r="H765" s="214">
        <v>665</v>
      </c>
      <c r="I765" s="214"/>
      <c r="J765" s="215" t="str">
        <f>HYPERLINK("#"&amp;"Insumos"&amp;"!A"&amp;MATCH($B765,[1]Insumos!$A:$A,0),"Ins "&amp;$B765)</f>
        <v>Ins I569</v>
      </c>
    </row>
    <row r="767" spans="1:10" ht="25.5" x14ac:dyDescent="0.25">
      <c r="A767" s="203" t="s">
        <v>201</v>
      </c>
      <c r="B767" s="204" t="s">
        <v>308</v>
      </c>
      <c r="C767" s="205" t="s">
        <v>202</v>
      </c>
      <c r="D767" s="206" t="s">
        <v>309</v>
      </c>
      <c r="E767" s="206" t="s">
        <v>51</v>
      </c>
      <c r="F767" s="207"/>
      <c r="G767" s="208"/>
      <c r="H767" s="208"/>
      <c r="I767" s="208">
        <v>76537</v>
      </c>
      <c r="J767" s="118"/>
    </row>
    <row r="768" spans="1:10" x14ac:dyDescent="0.25">
      <c r="A768" s="209" t="s">
        <v>201</v>
      </c>
      <c r="B768" s="210" t="s">
        <v>310</v>
      </c>
      <c r="C768" s="211" t="s">
        <v>311</v>
      </c>
      <c r="D768" s="212" t="s">
        <v>312</v>
      </c>
      <c r="E768" s="212" t="s">
        <v>313</v>
      </c>
      <c r="F768" s="213">
        <v>0.6</v>
      </c>
      <c r="G768" s="214">
        <v>37863</v>
      </c>
      <c r="H768" s="214">
        <v>22718</v>
      </c>
      <c r="I768" s="214"/>
      <c r="J768" s="215" t="str">
        <f>HYPERLINK("#"&amp;"Insumos"&amp;"!A"&amp;MATCH($B768,[1]Insumos!$A:$A,0),"Ins "&amp;$B768)</f>
        <v>Ins C1</v>
      </c>
    </row>
    <row r="769" spans="1:10" x14ac:dyDescent="0.25">
      <c r="A769" s="209" t="s">
        <v>201</v>
      </c>
      <c r="B769" s="210" t="s">
        <v>333</v>
      </c>
      <c r="C769" s="211" t="s">
        <v>334</v>
      </c>
      <c r="D769" s="212" t="s">
        <v>332</v>
      </c>
      <c r="E769" s="212" t="s">
        <v>335</v>
      </c>
      <c r="F769" s="213">
        <v>5.1999999999999998E-3</v>
      </c>
      <c r="G769" s="214">
        <v>187426</v>
      </c>
      <c r="H769" s="214">
        <v>975</v>
      </c>
      <c r="I769" s="214"/>
      <c r="J769" s="215" t="str">
        <f>HYPERLINK("#"&amp;"Insumos"&amp;"!A"&amp;MATCH($B769,[1]Insumos!$A:$A,0),"Ins "&amp;$B769)</f>
        <v>Ins E12</v>
      </c>
    </row>
    <row r="770" spans="1:10" x14ac:dyDescent="0.25">
      <c r="A770" s="209" t="s">
        <v>201</v>
      </c>
      <c r="B770" s="210" t="s">
        <v>314</v>
      </c>
      <c r="C770" s="211" t="s">
        <v>315</v>
      </c>
      <c r="D770" s="212" t="s">
        <v>316</v>
      </c>
      <c r="E770" s="212" t="s">
        <v>21</v>
      </c>
      <c r="F770" s="213">
        <v>0.4</v>
      </c>
      <c r="G770" s="214">
        <v>3623</v>
      </c>
      <c r="H770" s="214">
        <v>1449</v>
      </c>
      <c r="I770" s="214"/>
      <c r="J770" s="215" t="str">
        <f>HYPERLINK("#"&amp;"Insumos"&amp;"!A"&amp;MATCH($B770,[1]Insumos!$A:$A,0),"Ins "&amp;$B770)</f>
        <v>Ins H2</v>
      </c>
    </row>
    <row r="771" spans="1:10" x14ac:dyDescent="0.25">
      <c r="A771" s="209" t="s">
        <v>201</v>
      </c>
      <c r="B771" s="210" t="s">
        <v>336</v>
      </c>
      <c r="C771" s="211" t="s">
        <v>337</v>
      </c>
      <c r="D771" s="212" t="s">
        <v>319</v>
      </c>
      <c r="E771" s="212" t="s">
        <v>21</v>
      </c>
      <c r="F771" s="213">
        <v>0.71109999999999995</v>
      </c>
      <c r="G771" s="214">
        <v>1897</v>
      </c>
      <c r="H771" s="214">
        <v>1349</v>
      </c>
      <c r="I771" s="214"/>
      <c r="J771" s="215" t="str">
        <f>HYPERLINK("#"&amp;"Insumos"&amp;"!A"&amp;MATCH($B771,[1]Insumos!$A:$A,0),"Ins "&amp;$B771)</f>
        <v>Ins I1565</v>
      </c>
    </row>
    <row r="772" spans="1:10" x14ac:dyDescent="0.25">
      <c r="A772" s="209" t="s">
        <v>201</v>
      </c>
      <c r="B772" s="210" t="s">
        <v>711</v>
      </c>
      <c r="C772" s="211" t="s">
        <v>712</v>
      </c>
      <c r="D772" s="212" t="s">
        <v>319</v>
      </c>
      <c r="E772" s="212" t="s">
        <v>51</v>
      </c>
      <c r="F772" s="213">
        <v>1</v>
      </c>
      <c r="G772" s="214">
        <v>47329</v>
      </c>
      <c r="H772" s="214">
        <v>47329</v>
      </c>
      <c r="I772" s="214"/>
      <c r="J772" s="215" t="str">
        <f>HYPERLINK("#"&amp;"Insumos"&amp;"!A"&amp;MATCH($B772,[1]Insumos!$A:$A,0),"Ins "&amp;$B772)</f>
        <v>Ins I324</v>
      </c>
    </row>
    <row r="773" spans="1:10" x14ac:dyDescent="0.25">
      <c r="A773" s="209" t="s">
        <v>201</v>
      </c>
      <c r="B773" s="210" t="s">
        <v>574</v>
      </c>
      <c r="C773" s="211" t="s">
        <v>575</v>
      </c>
      <c r="D773" s="212" t="s">
        <v>319</v>
      </c>
      <c r="E773" s="212" t="s">
        <v>21</v>
      </c>
      <c r="F773" s="213">
        <v>0.17</v>
      </c>
      <c r="G773" s="214">
        <v>15982</v>
      </c>
      <c r="H773" s="214">
        <v>2717</v>
      </c>
      <c r="I773" s="214"/>
      <c r="J773" s="215" t="str">
        <f>HYPERLINK("#"&amp;"Insumos"&amp;"!A"&amp;MATCH($B773,[1]Insumos!$A:$A,0),"Ins "&amp;$B773)</f>
        <v>Ins I433</v>
      </c>
    </row>
    <row r="776" spans="1:10" ht="38.25" x14ac:dyDescent="0.25">
      <c r="A776" s="203" t="s">
        <v>205</v>
      </c>
      <c r="B776" s="204" t="s">
        <v>308</v>
      </c>
      <c r="C776" s="205" t="s">
        <v>206</v>
      </c>
      <c r="D776" s="206" t="s">
        <v>309</v>
      </c>
      <c r="E776" s="206" t="s">
        <v>21</v>
      </c>
      <c r="F776" s="207"/>
      <c r="G776" s="208"/>
      <c r="H776" s="208"/>
      <c r="I776" s="208">
        <v>13646311</v>
      </c>
      <c r="J776" s="118"/>
    </row>
    <row r="777" spans="1:10" x14ac:dyDescent="0.25">
      <c r="A777" s="209" t="s">
        <v>205</v>
      </c>
      <c r="B777" s="118" t="s">
        <v>713</v>
      </c>
      <c r="C777" s="211" t="s">
        <v>714</v>
      </c>
      <c r="D777" s="212" t="s">
        <v>312</v>
      </c>
      <c r="E777" s="212" t="s">
        <v>313</v>
      </c>
      <c r="F777" s="213">
        <v>5</v>
      </c>
      <c r="G777" s="214">
        <v>73692</v>
      </c>
      <c r="H777" s="214">
        <v>368460</v>
      </c>
      <c r="I777" s="214"/>
      <c r="J777" s="215" t="str">
        <f>HYPERLINK("#"&amp;"Insumos"&amp;"!A"&amp;MATCH($B777,[1]Insumos!$A:$A,0),"Ins "&amp;$B777)</f>
        <v>Ins C16</v>
      </c>
    </row>
    <row r="778" spans="1:10" ht="30" x14ac:dyDescent="0.25">
      <c r="A778" s="209" t="s">
        <v>205</v>
      </c>
      <c r="B778" s="118" t="s">
        <v>426</v>
      </c>
      <c r="C778" s="211" t="s">
        <v>427</v>
      </c>
      <c r="D778" s="212" t="s">
        <v>332</v>
      </c>
      <c r="E778" s="212" t="s">
        <v>346</v>
      </c>
      <c r="F778" s="213">
        <v>0.52321612903225811</v>
      </c>
      <c r="G778" s="214">
        <v>322400</v>
      </c>
      <c r="H778" s="214">
        <v>168685</v>
      </c>
      <c r="I778" s="214"/>
      <c r="J778" s="215" t="str">
        <f>HYPERLINK("#"&amp;"Insumos"&amp;"!A"&amp;MATCH($B778,[1]Insumos!$A:$A,0),"Ins "&amp;$B778)</f>
        <v>Ins E24</v>
      </c>
    </row>
    <row r="779" spans="1:10" x14ac:dyDescent="0.25">
      <c r="A779" s="209" t="s">
        <v>205</v>
      </c>
      <c r="B779" s="118" t="s">
        <v>314</v>
      </c>
      <c r="C779" s="211" t="s">
        <v>315</v>
      </c>
      <c r="D779" s="212" t="s">
        <v>316</v>
      </c>
      <c r="E779" s="212" t="s">
        <v>21</v>
      </c>
      <c r="F779" s="213">
        <v>0.5</v>
      </c>
      <c r="G779" s="214">
        <v>3623</v>
      </c>
      <c r="H779" s="214">
        <v>1812</v>
      </c>
      <c r="I779" s="214"/>
      <c r="J779" s="215" t="str">
        <f>HYPERLINK("#"&amp;"Insumos"&amp;"!A"&amp;MATCH($B779,[1]Insumos!$A:$A,0),"Ins "&amp;$B779)</f>
        <v>Ins H2</v>
      </c>
    </row>
    <row r="780" spans="1:10" x14ac:dyDescent="0.25">
      <c r="A780" s="209" t="s">
        <v>205</v>
      </c>
      <c r="B780" s="118" t="s">
        <v>336</v>
      </c>
      <c r="C780" s="211" t="s">
        <v>337</v>
      </c>
      <c r="D780" s="212" t="s">
        <v>319</v>
      </c>
      <c r="E780" s="212" t="s">
        <v>21</v>
      </c>
      <c r="F780" s="213">
        <v>1</v>
      </c>
      <c r="G780" s="214">
        <v>1897</v>
      </c>
      <c r="H780" s="214">
        <v>1897</v>
      </c>
      <c r="I780" s="214"/>
      <c r="J780" s="215" t="str">
        <f>HYPERLINK("#"&amp;"Insumos"&amp;"!A"&amp;MATCH($B780,[1]Insumos!$A:$A,0),"Ins "&amp;$B780)</f>
        <v>Ins I1565</v>
      </c>
    </row>
    <row r="781" spans="1:10" ht="30" x14ac:dyDescent="0.25">
      <c r="A781" s="209" t="s">
        <v>205</v>
      </c>
      <c r="B781" s="118" t="s">
        <v>715</v>
      </c>
      <c r="C781" s="211" t="s">
        <v>716</v>
      </c>
      <c r="D781" s="212" t="s">
        <v>319</v>
      </c>
      <c r="E781" s="212" t="s">
        <v>172</v>
      </c>
      <c r="F781" s="231">
        <v>1</v>
      </c>
      <c r="G781" s="214">
        <v>13000000</v>
      </c>
      <c r="H781" s="214">
        <v>13000000</v>
      </c>
      <c r="I781" s="214"/>
      <c r="J781" s="215" t="str">
        <f>HYPERLINK("#"&amp;"Insumos"&amp;"!A"&amp;MATCH($B781,[1]Insumos!$A:$A,0),"Ins "&amp;$B781)</f>
        <v>Ins I2720</v>
      </c>
    </row>
    <row r="782" spans="1:10" x14ac:dyDescent="0.25">
      <c r="A782" s="209" t="s">
        <v>205</v>
      </c>
      <c r="B782" s="118" t="s">
        <v>595</v>
      </c>
      <c r="C782" s="211" t="s">
        <v>596</v>
      </c>
      <c r="D782" s="212" t="s">
        <v>328</v>
      </c>
      <c r="E782" s="212" t="s">
        <v>329</v>
      </c>
      <c r="F782" s="231">
        <v>0.17641372557746229</v>
      </c>
      <c r="G782" s="214">
        <v>597780</v>
      </c>
      <c r="H782" s="214">
        <v>105457</v>
      </c>
      <c r="I782" s="214"/>
      <c r="J782" s="215" t="str">
        <f>HYPERLINK("#"&amp;"Insumos"&amp;"!A"&amp;MATCH($B782,[1]Insumos!$A:$A,0),"Ins "&amp;$B782)</f>
        <v>Ins AB5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PRESUPUESTO C.D</vt:lpstr>
      <vt:lpstr>PRESUPUESTO AU</vt:lpstr>
      <vt:lpstr>ANALISIS AU</vt:lpstr>
      <vt:lpstr>A.P.U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Ramirez Betancur</dc:creator>
  <cp:lastModifiedBy>DAVID VÁSQUEZ M</cp:lastModifiedBy>
  <cp:lastPrinted>2026-08-03T19:37:34Z</cp:lastPrinted>
  <dcterms:created xsi:type="dcterms:W3CDTF">2026-06-18T20:43:14Z</dcterms:created>
  <dcterms:modified xsi:type="dcterms:W3CDTF">2026-08-03T20:49:45Z</dcterms:modified>
</cp:coreProperties>
</file>