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codeName="ThisWorkbook" defaultThemeVersion="124226"/>
  <mc:AlternateContent xmlns:mc="http://schemas.openxmlformats.org/markup-compatibility/2006">
    <mc:Choice Requires="x15">
      <x15ac:absPath xmlns:x15ac="http://schemas.microsoft.com/office/spreadsheetml/2010/11/ac" url="https://acueducto-my.sharepoint.com/personal/aardilam_acueducto_com_co/Documents/Documents/AÑO 2025-2026/INVITACIONES/10. ICGH-/"/>
    </mc:Choice>
  </mc:AlternateContent>
  <xr:revisionPtr revIDLastSave="0" documentId="8_{34C11786-6416-4C3B-B13A-383FB2811C7C}" xr6:coauthVersionLast="36" xr6:coauthVersionMax="36" xr10:uidLastSave="{00000000-0000-0000-0000-000000000000}"/>
  <bookViews>
    <workbookView xWindow="0" yWindow="0" windowWidth="11380" windowHeight="7410" firstSheet="1" xr2:uid="{00000000-000D-0000-FFFF-FFFF00000000}"/>
  </bookViews>
  <sheets>
    <sheet name="ET Persona Natural" sheetId="7" r:id="rId1"/>
    <sheet name="ET PN Anexo 1 " sheetId="9" r:id="rId2"/>
    <sheet name="PN Soporte TALENTO NO PALANCA" sheetId="12" r:id="rId3"/>
    <sheet name="ET PERSONA JURIDICA" sheetId="13" r:id="rId4"/>
    <sheet name="PJ Anexo 1" sheetId="14" r:id="rId5"/>
    <sheet name="Hoja1" sheetId="10" state="hidden" r:id="rId6"/>
    <sheet name="Hoja2" sheetId="11" state="hidden" r:id="rId7"/>
    <sheet name="Evaluación Ejemplo" sheetId="1" state="hidden" r:id="rId8"/>
    <sheet name="Anexo 1 V2-Ejemplo" sheetId="8" state="hidden" r:id="rId9"/>
  </sheets>
  <definedNames>
    <definedName name="_xlnm.Print_Area" localSheetId="3">'ET PERSONA JURIDICA'!$A$1:$G$24</definedName>
    <definedName name="_xlnm.Print_Area" localSheetId="0">'ET Persona Natural'!$A$1:$E$28</definedName>
    <definedName name="_xlnm.Print_Area" localSheetId="1">'ET PN Anexo 1 '!$A$1:$K$41</definedName>
    <definedName name="_xlnm.Print_Area" localSheetId="7">'Evaluación Ejemplo'!$A$1:$F$23</definedName>
    <definedName name="_xlnm.Print_Area" localSheetId="4">'PJ Anexo 1'!$A$1:$O$27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D6" i="9" l="1"/>
  <c r="J14" i="14"/>
  <c r="J13" i="14"/>
  <c r="J12" i="14"/>
  <c r="H19" i="14" l="1"/>
  <c r="J19" i="14" s="1"/>
  <c r="H20" i="14"/>
  <c r="J20" i="14" s="1"/>
  <c r="H21" i="14"/>
  <c r="J21" i="14" s="1"/>
  <c r="H22" i="14"/>
  <c r="J22" i="14" s="1"/>
  <c r="H23" i="14"/>
  <c r="J23" i="14" s="1"/>
  <c r="P23" i="14" l="1"/>
  <c r="L23" i="14" s="1"/>
  <c r="M23" i="14"/>
  <c r="P22" i="14"/>
  <c r="K22" i="14" s="1"/>
  <c r="M22" i="14"/>
  <c r="P21" i="14"/>
  <c r="L21" i="14" s="1"/>
  <c r="M21" i="14"/>
  <c r="P20" i="14"/>
  <c r="K20" i="14" s="1"/>
  <c r="P19" i="14"/>
  <c r="K19" i="14" s="1"/>
  <c r="M19" i="14"/>
  <c r="P18" i="14"/>
  <c r="M20" i="14" s="1"/>
  <c r="P17" i="14"/>
  <c r="L17" i="14" s="1"/>
  <c r="P16" i="14"/>
  <c r="K16" i="14" s="1"/>
  <c r="P15" i="14"/>
  <c r="M17" i="14" s="1"/>
  <c r="K23" i="14" l="1"/>
  <c r="L19" i="14"/>
  <c r="L22" i="14"/>
  <c r="K18" i="14"/>
  <c r="L18" i="14"/>
  <c r="L20" i="14"/>
  <c r="K21" i="14"/>
  <c r="M18" i="14"/>
  <c r="L16" i="14"/>
  <c r="M15" i="14"/>
  <c r="M16" i="14"/>
  <c r="K15" i="14"/>
  <c r="K17" i="14"/>
  <c r="L15" i="14"/>
  <c r="M20" i="9" l="1"/>
  <c r="I20" i="9" s="1"/>
  <c r="M19" i="9"/>
  <c r="I19" i="9" s="1"/>
  <c r="M18" i="9"/>
  <c r="I18" i="9" s="1"/>
  <c r="M17" i="9"/>
  <c r="I17" i="9" s="1"/>
  <c r="M16" i="9"/>
  <c r="I16" i="9" s="1"/>
  <c r="M15" i="9"/>
  <c r="I15" i="9" s="1"/>
  <c r="M14" i="9"/>
  <c r="I14" i="9" s="1"/>
  <c r="M13" i="9"/>
  <c r="I13" i="9" s="1"/>
  <c r="M12" i="9"/>
  <c r="I12" i="9" s="1"/>
  <c r="M11" i="9"/>
  <c r="I11" i="9" s="1"/>
  <c r="M10" i="9"/>
  <c r="H10" i="9" s="1"/>
  <c r="J20" i="9" l="1"/>
  <c r="H20" i="9"/>
  <c r="J19" i="9"/>
  <c r="H19" i="9"/>
  <c r="H18" i="9"/>
  <c r="J18" i="9"/>
  <c r="J17" i="9"/>
  <c r="H17" i="9"/>
  <c r="J16" i="9"/>
  <c r="H16" i="9"/>
  <c r="H15" i="9"/>
  <c r="J15" i="9"/>
  <c r="H14" i="9"/>
  <c r="J14" i="9"/>
  <c r="J13" i="9"/>
  <c r="H13" i="9"/>
  <c r="J10" i="9"/>
  <c r="I10" i="9"/>
  <c r="H11" i="9"/>
  <c r="J11" i="9"/>
  <c r="J12" i="9"/>
  <c r="H12" i="9"/>
  <c r="I6" i="14"/>
  <c r="H21" i="9" l="1"/>
  <c r="L11" i="9"/>
  <c r="L20" i="9"/>
  <c r="L19" i="9"/>
  <c r="L18" i="9"/>
  <c r="L17" i="9"/>
  <c r="L16" i="9"/>
  <c r="L15" i="9"/>
  <c r="L14" i="9"/>
  <c r="L13" i="9"/>
  <c r="L12" i="9"/>
  <c r="L10" i="9"/>
  <c r="M33" i="9" l="1"/>
  <c r="D33" i="9" s="1"/>
  <c r="M30" i="9"/>
  <c r="E26" i="9"/>
  <c r="C26" i="9" s="1"/>
  <c r="J21" i="9" l="1"/>
  <c r="I21" i="9"/>
  <c r="B30" i="9"/>
  <c r="C30" i="9"/>
  <c r="D30" i="9"/>
  <c r="B33" i="9"/>
  <c r="C33" i="9"/>
  <c r="P14" i="14"/>
  <c r="K14" i="14" s="1"/>
  <c r="P13" i="14"/>
  <c r="K13" i="14" s="1"/>
  <c r="P12" i="14"/>
  <c r="L12" i="14" s="1"/>
  <c r="J25" i="14" l="1"/>
  <c r="J26" i="14" s="1"/>
  <c r="M14" i="14"/>
  <c r="M12" i="14"/>
  <c r="M13" i="14"/>
  <c r="M32" i="9"/>
  <c r="C32" i="9" s="1"/>
  <c r="L14" i="14"/>
  <c r="L13" i="14"/>
  <c r="K12" i="14"/>
  <c r="M25" i="14" l="1"/>
  <c r="L25" i="14"/>
  <c r="K25" i="14"/>
  <c r="B32" i="9"/>
  <c r="D32" i="9"/>
  <c r="M31" i="9"/>
  <c r="M21" i="9"/>
  <c r="C31" i="9" l="1"/>
  <c r="B31" i="9"/>
  <c r="D31" i="9"/>
  <c r="K12" i="8"/>
  <c r="J12" i="8"/>
  <c r="I1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C13" authorId="0" shapeId="0" xr:uid="{00000000-0006-0000-0000-000001000000}">
      <text>
        <r>
          <rPr>
            <b/>
            <sz val="10"/>
            <color rgb="FF000000"/>
            <rFont val="Arial"/>
            <family val="2"/>
          </rPr>
          <t>NOTA 1:</t>
        </r>
        <r>
          <rPr>
            <sz val="10"/>
            <color rgb="FF000000"/>
            <rFont val="Arial"/>
            <family val="2"/>
          </rPr>
          <t xml:space="preserve"> Se deberá indicar el título académico que acredita y que cumpla con la Categoría requerida.                                                                                                  </t>
        </r>
        <r>
          <rPr>
            <b/>
            <sz val="10"/>
            <color rgb="FF000000"/>
            <rFont val="Arial"/>
            <family val="2"/>
          </rPr>
          <t>NOTA 2:</t>
        </r>
        <r>
          <rPr>
            <sz val="10"/>
            <color rgb="FF000000"/>
            <rFont val="Arial"/>
            <family val="2"/>
          </rPr>
          <t xml:space="preserve"> Cuando se trate de la </t>
        </r>
        <r>
          <rPr>
            <b/>
            <sz val="10"/>
            <color rgb="FF000000"/>
            <rFont val="Arial"/>
            <family val="2"/>
          </rPr>
          <t>Categoría 12</t>
        </r>
        <r>
          <rPr>
            <sz val="10"/>
            <color rgb="FF000000"/>
            <rFont val="Arial"/>
            <family val="2"/>
          </rPr>
          <t>, se deberá relacionar la certificación de Lectoescritura emitido por una institución académica acreditada por el Ministerio de Educación Nacional.</t>
        </r>
      </text>
    </comment>
    <comment ref="B14" authorId="0" shapeId="0" xr:uid="{00000000-0006-0000-0000-000002000000}">
      <text>
        <r>
          <rPr>
            <b/>
            <sz val="10"/>
            <color rgb="FF000000"/>
            <rFont val="Arial"/>
            <family val="2"/>
          </rPr>
          <t>NOTA: NO</t>
        </r>
        <r>
          <rPr>
            <sz val="10"/>
            <color rgb="FF000000"/>
            <rFont val="Arial"/>
            <family val="2"/>
          </rPr>
          <t xml:space="preserve"> se debe digitar el número del Documento de Acreditación. </t>
        </r>
      </text>
    </comment>
    <comment ref="C20" authorId="0" shapeId="0" xr:uid="{00000000-0006-0000-0000-000004000000}">
      <text>
        <r>
          <rPr>
            <b/>
            <sz val="10"/>
            <color rgb="FF000000"/>
            <rFont val="Arial"/>
            <family val="2"/>
          </rPr>
          <t>NOTA 1:</t>
        </r>
        <r>
          <rPr>
            <sz val="10"/>
            <color rgb="FF000000"/>
            <rFont val="Arial"/>
            <family val="2"/>
          </rPr>
          <t xml:space="preserve"> La experiencia requerida deberá ser diligenciada en el </t>
        </r>
        <r>
          <rPr>
            <b/>
            <sz val="10"/>
            <color rgb="FF000000"/>
            <rFont val="Arial"/>
            <family val="2"/>
          </rPr>
          <t>Anexo No. 1</t>
        </r>
        <r>
          <rPr>
            <sz val="10"/>
            <color rgb="FF000000"/>
            <rFont val="Arial"/>
            <family val="2"/>
          </rPr>
          <t xml:space="preserve">.  
</t>
        </r>
        <r>
          <rPr>
            <b/>
            <sz val="10"/>
            <color rgb="FF000000"/>
            <rFont val="Arial"/>
            <family val="2"/>
          </rPr>
          <t xml:space="preserve">NOTA 2: </t>
        </r>
        <r>
          <rPr>
            <sz val="10"/>
            <color rgb="FF000000"/>
            <rFont val="Arial"/>
            <family val="2"/>
          </rPr>
          <t>En esta casilla se deberá escribir el programa de</t>
        </r>
        <r>
          <rPr>
            <b/>
            <sz val="10"/>
            <color rgb="FF000000"/>
            <rFont val="Arial"/>
            <family val="2"/>
          </rPr>
          <t xml:space="preserve"> POSGRADO</t>
        </r>
        <r>
          <rPr>
            <sz val="10"/>
            <color rgb="FF000000"/>
            <rFont val="Arial"/>
            <family val="2"/>
          </rPr>
          <t xml:space="preserve"> cuando se aplique la </t>
        </r>
        <r>
          <rPr>
            <b/>
            <sz val="10"/>
            <color rgb="FF000000"/>
            <rFont val="Arial"/>
            <family val="2"/>
          </rPr>
          <t>EQUIVALENCIA</t>
        </r>
        <r>
          <rPr>
            <sz val="10"/>
            <color rgb="FF000000"/>
            <rFont val="Arial"/>
            <family val="2"/>
          </rPr>
          <t>, el cual debe ser adicional a la que se solicita en el perfil.</t>
        </r>
        <r>
          <rPr>
            <i/>
            <sz val="9"/>
            <color rgb="FF000000"/>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David Steven Castañeda Velandia</author>
  </authors>
  <commentList>
    <comment ref="B26" authorId="0" shapeId="0" xr:uid="{00000000-0006-0000-0100-000001000000}">
      <text>
        <r>
          <rPr>
            <b/>
            <sz val="9"/>
            <color indexed="81"/>
            <rFont val="Tahoma"/>
            <family val="2"/>
          </rPr>
          <t xml:space="preserve">NOTA 1: </t>
        </r>
        <r>
          <rPr>
            <sz val="9"/>
            <color indexed="81"/>
            <rFont val="Tahoma"/>
            <family val="2"/>
          </rPr>
          <t xml:space="preserve">En esta casilla se deberá seleccionar el programa de POSGRADO cuando se aplique la </t>
        </r>
        <r>
          <rPr>
            <b/>
            <sz val="9"/>
            <color indexed="81"/>
            <rFont val="Tahoma"/>
            <family val="2"/>
          </rPr>
          <t>EQUIVALENCIA,</t>
        </r>
        <r>
          <rPr>
            <sz val="9"/>
            <color indexed="81"/>
            <rFont val="Tahoma"/>
            <family val="2"/>
          </rPr>
          <t xml:space="preserve"> el cual debe ser adicional a la que se solicita en el perfil.</t>
        </r>
      </text>
    </comment>
    <comment ref="A30" authorId="1" shapeId="0" xr:uid="{00000000-0006-0000-0100-000002000000}">
      <text>
        <r>
          <rPr>
            <b/>
            <sz val="9"/>
            <color indexed="81"/>
            <rFont val="Tahoma"/>
            <family val="2"/>
          </rPr>
          <t xml:space="preserve">NOTA: </t>
        </r>
        <r>
          <rPr>
            <sz val="9"/>
            <color indexed="81"/>
            <rFont val="Tahoma"/>
            <family val="2"/>
          </rPr>
          <t xml:space="preserve">La experiencia </t>
        </r>
        <r>
          <rPr>
            <b/>
            <sz val="9"/>
            <color indexed="81"/>
            <rFont val="Tahoma"/>
            <family val="2"/>
          </rPr>
          <t>LABORAL</t>
        </r>
        <r>
          <rPr>
            <sz val="9"/>
            <color indexed="81"/>
            <rFont val="Tahoma"/>
            <family val="2"/>
          </rPr>
          <t xml:space="preserve"> hace referencia a la experiencia acumulada sin distinción con el objeto y/o alcance del proceso de selección.</t>
        </r>
      </text>
    </comment>
    <comment ref="A31" authorId="0" shapeId="0" xr:uid="{00000000-0006-0000-0100-000003000000}">
      <text>
        <r>
          <rPr>
            <b/>
            <sz val="9"/>
            <color indexed="81"/>
            <rFont val="Arial"/>
            <family val="2"/>
          </rPr>
          <t xml:space="preserve">NOTA 1: </t>
        </r>
        <r>
          <rPr>
            <sz val="9"/>
            <color indexed="81"/>
            <rFont val="Arial"/>
            <family val="2"/>
          </rPr>
          <t xml:space="preserve">La experiencia </t>
        </r>
        <r>
          <rPr>
            <b/>
            <sz val="9"/>
            <color indexed="81"/>
            <rFont val="Arial"/>
            <family val="2"/>
          </rPr>
          <t xml:space="preserve">PROFESIONAL </t>
        </r>
        <r>
          <rPr>
            <sz val="9"/>
            <color indexed="81"/>
            <rFont val="Arial"/>
            <family val="2"/>
          </rPr>
          <t xml:space="preserve">hace referencia a la experiencia contada a partir de la expedición de su Documento de Acreditación Profesional.
</t>
        </r>
        <r>
          <rPr>
            <b/>
            <sz val="9"/>
            <color indexed="81"/>
            <rFont val="Arial"/>
            <family val="2"/>
          </rPr>
          <t>NOTA 2:</t>
        </r>
        <r>
          <rPr>
            <sz val="9"/>
            <color indexed="81"/>
            <rFont val="Arial"/>
            <family val="2"/>
          </rPr>
          <t xml:space="preserve"> Ésta fila suma la experiencia profesional y la experiencia profesional relacionada.
-En caso de hacer equivalencia por posgrado también se suma.</t>
        </r>
      </text>
    </comment>
    <comment ref="A32" authorId="1" shapeId="0" xr:uid="{00000000-0006-0000-0100-000004000000}">
      <text>
        <r>
          <rPr>
            <b/>
            <sz val="9"/>
            <color indexed="81"/>
            <rFont val="Tahoma"/>
            <family val="2"/>
          </rPr>
          <t>NOTA:</t>
        </r>
        <r>
          <rPr>
            <sz val="9"/>
            <color indexed="81"/>
            <rFont val="Tahoma"/>
            <family val="2"/>
          </rPr>
          <t xml:space="preserve"> La experiencia</t>
        </r>
        <r>
          <rPr>
            <b/>
            <sz val="9"/>
            <color indexed="81"/>
            <rFont val="Tahoma"/>
            <family val="2"/>
          </rPr>
          <t xml:space="preserve"> RELACIONADA </t>
        </r>
        <r>
          <rPr>
            <sz val="9"/>
            <color indexed="81"/>
            <rFont val="Tahoma"/>
            <family val="2"/>
          </rPr>
          <t>hace referencia a la experiencia que tiene relación con el objeto y/o alcance del proceso de selección.</t>
        </r>
      </text>
    </comment>
    <comment ref="A33" authorId="1" shapeId="0" xr:uid="{00000000-0006-0000-0100-000005000000}">
      <text>
        <r>
          <rPr>
            <b/>
            <sz val="9"/>
            <color indexed="81"/>
            <rFont val="Tahoma"/>
            <family val="2"/>
          </rPr>
          <t>NOTA:</t>
        </r>
        <r>
          <rPr>
            <sz val="9"/>
            <color indexed="81"/>
            <rFont val="Tahoma"/>
            <family val="2"/>
          </rPr>
          <t xml:space="preserve"> La experiencia por </t>
        </r>
        <r>
          <rPr>
            <b/>
            <sz val="9"/>
            <color indexed="81"/>
            <rFont val="Tahoma"/>
            <family val="2"/>
          </rPr>
          <t>EQUIVALENCIA</t>
        </r>
        <r>
          <rPr>
            <sz val="9"/>
            <color indexed="81"/>
            <rFont val="Tahoma"/>
            <family val="2"/>
          </rPr>
          <t xml:space="preserve"> es la experiencia dada por homologación por el tiempo de experiencia profesional o los títulos de postgrados obtenidos o por el número de semestres cursados y aprobados.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Maria Jose</author>
  </authors>
  <commentList>
    <comment ref="A11" authorId="0" shapeId="0" xr:uid="{00000000-0006-0000-0300-000001000000}">
      <text>
        <r>
          <rPr>
            <b/>
            <sz val="9"/>
            <color indexed="81"/>
            <rFont val="Tahoma"/>
            <family val="2"/>
          </rPr>
          <t>Nota:</t>
        </r>
        <r>
          <rPr>
            <sz val="9"/>
            <color indexed="81"/>
            <rFont val="Tahoma"/>
            <family val="2"/>
          </rPr>
          <t xml:space="preserve">
Para las invitaciones directas con persona jurídica se deberán anexar las certificaciones de experiencia con las cuales realizaron la evaluación en archivos en extensión PDF y adjuntarlas en Ariba a través de un archivo comprimido, adicionalmente se deberá cargar de manera independiente el presente archivo en extensión XLS.</t>
        </r>
      </text>
    </comment>
    <comment ref="A14" authorId="0" shapeId="0" xr:uid="{00000000-0006-0000-0300-000002000000}">
      <text>
        <r>
          <rPr>
            <b/>
            <sz val="9"/>
            <color indexed="81"/>
            <rFont val="Tahoma"/>
            <family val="2"/>
          </rPr>
          <t>Nota:</t>
        </r>
        <r>
          <rPr>
            <sz val="9"/>
            <color indexed="81"/>
            <rFont val="Tahoma"/>
            <family val="2"/>
          </rPr>
          <t xml:space="preserve">
El documento se debera anexar en formato PDF y adjuntarlo en Ariba a través de un archivo comprimido, junto con las certificaciones.</t>
        </r>
      </text>
    </comment>
    <comment ref="E14" authorId="0" shapeId="0" xr:uid="{00000000-0006-0000-0300-000003000000}">
      <text>
        <r>
          <rPr>
            <b/>
            <sz val="9"/>
            <color indexed="81"/>
            <rFont val="Tahoma"/>
            <family val="2"/>
          </rPr>
          <t>Nota:</t>
        </r>
        <r>
          <rPr>
            <sz val="9"/>
            <color indexed="81"/>
            <rFont val="Tahoma"/>
            <family val="2"/>
          </rPr>
          <t xml:space="preserve">
Relacionar quien expide la certificación y la fecha de expedición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Maria Jose</author>
  </authors>
  <commentList>
    <comment ref="C6" authorId="0" shapeId="0" xr:uid="{00000000-0006-0000-0400-000001000000}">
      <text>
        <r>
          <rPr>
            <b/>
            <sz val="9"/>
            <color indexed="81"/>
            <rFont val="Tahoma"/>
            <family val="2"/>
          </rPr>
          <t>Nota:</t>
        </r>
        <r>
          <rPr>
            <sz val="9"/>
            <color indexed="81"/>
            <rFont val="Tahoma"/>
            <family val="2"/>
          </rPr>
          <t xml:space="preserve">Incluir el valor del prespuesto oficial del proceso
</t>
        </r>
      </text>
    </comment>
    <comment ref="E6" authorId="0" shapeId="0" xr:uid="{00000000-0006-0000-0400-000002000000}">
      <text>
        <r>
          <rPr>
            <b/>
            <sz val="9"/>
            <color indexed="81"/>
            <rFont val="Tahoma"/>
            <family val="2"/>
          </rPr>
          <t>Nota:</t>
        </r>
        <r>
          <rPr>
            <sz val="9"/>
            <color indexed="81"/>
            <rFont val="Tahoma"/>
            <family val="2"/>
          </rPr>
          <t xml:space="preserve">
Incluir el % de la experiencia requerido en la solicitud</t>
        </r>
      </text>
    </comment>
    <comment ref="G6" authorId="0" shapeId="0" xr:uid="{00000000-0006-0000-0400-000003000000}">
      <text>
        <r>
          <rPr>
            <b/>
            <sz val="9"/>
            <color indexed="81"/>
            <rFont val="Tahoma"/>
            <family val="2"/>
          </rPr>
          <t>Nota:</t>
        </r>
        <r>
          <rPr>
            <sz val="9"/>
            <color indexed="81"/>
            <rFont val="Tahoma"/>
            <family val="2"/>
          </rPr>
          <t xml:space="preserve">
Incluir el valor del SMMLV,  de la vigencia que se va adelanta el proceso </t>
        </r>
      </text>
    </comment>
    <comment ref="C8" authorId="0" shapeId="0" xr:uid="{00000000-0006-0000-0400-000004000000}">
      <text>
        <r>
          <rPr>
            <b/>
            <sz val="9"/>
            <color indexed="81"/>
            <rFont val="Tahoma"/>
            <family val="2"/>
          </rPr>
          <t>Nota:</t>
        </r>
        <r>
          <rPr>
            <sz val="9"/>
            <color indexed="81"/>
            <rFont val="Tahoma"/>
            <family val="2"/>
          </rPr>
          <t xml:space="preserve">
Incluir el porcentaje de participación de la figura asociativa 
En caso que no se trate de una figura asociativa se deberá poner 100% en la casilla</t>
        </r>
      </text>
    </comment>
    <comment ref="D12" authorId="0" shapeId="0" xr:uid="{00000000-0006-0000-0400-000005000000}">
      <text>
        <r>
          <rPr>
            <b/>
            <sz val="9"/>
            <color indexed="81"/>
            <rFont val="Tahoma"/>
            <family val="2"/>
          </rPr>
          <t xml:space="preserve">Nota:
</t>
        </r>
        <r>
          <rPr>
            <sz val="9"/>
            <color indexed="81"/>
            <rFont val="Tahoma"/>
            <family val="2"/>
          </rPr>
          <t xml:space="preserve">Enumerar las actividades con las cuales el proveedor acredita el objeto y/o alcance del o los contratos con los que certifican la experiencia.
En caso que para el proceso en específico se soliciten cantidades se deberan relacionar aquí </t>
        </r>
      </text>
    </comment>
  </commentList>
</comments>
</file>

<file path=xl/sharedStrings.xml><?xml version="1.0" encoding="utf-8"?>
<sst xmlns="http://schemas.openxmlformats.org/spreadsheetml/2006/main" count="390" uniqueCount="259">
  <si>
    <t>EVALUACIÓN TÉCNICA - INVITACIÓN DIRECTA</t>
  </si>
  <si>
    <t xml:space="preserve">
</t>
  </si>
  <si>
    <t>OBJETO DEL PROCESO:</t>
  </si>
  <si>
    <t>PRESTAR SUS SERVICIOS PROFESIONALES AL COLEGIO RAMÓN B. JIMENO, PARA APOYAR LAS ACTIVIDADES RELACIONADAS CON LOS PROCESOS EDUCATIVOS Y CONVIVENCIALES DE LA INSTITUCIÓN.</t>
  </si>
  <si>
    <t>Tarjeta Profesional</t>
  </si>
  <si>
    <t xml:space="preserve">NOMBRE DEL OFERENTE: </t>
  </si>
  <si>
    <t>JUSTTIN JULIETH ANGARITA ALFONSO</t>
  </si>
  <si>
    <t>Licencia</t>
  </si>
  <si>
    <r>
      <t xml:space="preserve">CATEGORÍA A CONTRATAR: </t>
    </r>
    <r>
      <rPr>
        <sz val="9"/>
        <rFont val="Arial"/>
        <family val="2"/>
      </rPr>
      <t>(Seleccione la Categoría a Evaluar)</t>
    </r>
  </si>
  <si>
    <t>CATEGORIA 6. Profesional con título universitario, con experiencia profesional mínima de dos (2) años.</t>
  </si>
  <si>
    <t>Matricula</t>
  </si>
  <si>
    <t xml:space="preserve"> PARA PRESTACIÓN DE SERVICIOS PROFESIONALES O DE APOYO A LA GESTIÓN</t>
  </si>
  <si>
    <t>Registro</t>
  </si>
  <si>
    <t>REQUISITOS ACADÉMICOS</t>
  </si>
  <si>
    <t>FACTOR A EVALUAR</t>
  </si>
  <si>
    <t>ACREDITACIÓN PROFESIONAL</t>
  </si>
  <si>
    <t>CONCEPTO</t>
  </si>
  <si>
    <r>
      <t xml:space="preserve">NIVEL ACADÉMICO:                      </t>
    </r>
    <r>
      <rPr>
        <sz val="10"/>
        <rFont val="Arial"/>
        <family val="2"/>
      </rPr>
      <t>(Seleccione el Nivel académico a Evaluar)</t>
    </r>
  </si>
  <si>
    <t>Profesional con título Universitario</t>
  </si>
  <si>
    <t>TITULO ACADÉMICO</t>
  </si>
  <si>
    <t>EQUIVALENCIA</t>
  </si>
  <si>
    <t>EVALUACIÓN</t>
  </si>
  <si>
    <t>Presenta Titulo de Psicóloga de la Corporación Universitaria Minuto de Dios</t>
  </si>
  <si>
    <t>NO APLICA</t>
  </si>
  <si>
    <t>CUMPLE</t>
  </si>
  <si>
    <t>DOCUMENTO DE ACREDITACIÓN PROFESIONAL:</t>
  </si>
  <si>
    <t>SELECCIONE:</t>
  </si>
  <si>
    <r>
      <rPr>
        <sz val="10"/>
        <rFont val="Arial"/>
        <family val="2"/>
      </rPr>
      <t>En caso de seleccionar la opción (</t>
    </r>
    <r>
      <rPr>
        <b/>
        <sz val="10"/>
        <rFont val="Arial"/>
        <family val="2"/>
      </rPr>
      <t>OTRO</t>
    </r>
    <r>
      <rPr>
        <sz val="10"/>
        <rFont val="Arial"/>
        <family val="2"/>
      </rPr>
      <t>), indicar el tipo de Documento de Acreditación Profesional que aplica.</t>
    </r>
  </si>
  <si>
    <t>POSGRADO:</t>
  </si>
  <si>
    <t>PROGRAMA ACADÉMICO</t>
  </si>
  <si>
    <t>REQUISITOS DE EXPERIENCIA</t>
  </si>
  <si>
    <t>EXPERIENCIA REQUERIDA:</t>
  </si>
  <si>
    <t>CATEGORÍA 6. Experiencia profesional mínima de dos (2) años.</t>
  </si>
  <si>
    <t>AÑOS DE EXPERIENCIA</t>
  </si>
  <si>
    <t>VER ANEXO 1</t>
  </si>
  <si>
    <t>OTROS REQUISITOS A EVALUAR</t>
  </si>
  <si>
    <t xml:space="preserve">TALENTO NO PALANCA:                                                                                                                                                  </t>
  </si>
  <si>
    <r>
      <t xml:space="preserve">Selección adelantada en virtud de la iniciativa - Circular 001 de 2020 (Talento no Palanca)                                                                                                       </t>
    </r>
    <r>
      <rPr>
        <b/>
        <sz val="9"/>
        <rFont val="Arial"/>
        <family val="2"/>
      </rPr>
      <t>NOTA</t>
    </r>
    <r>
      <rPr>
        <sz val="9"/>
        <rFont val="Arial"/>
        <family val="2"/>
      </rPr>
      <t>: Iniciativa de la Alcaldía Mayor de Bogotá que hace referencia a Talento No Palanca.</t>
    </r>
  </si>
  <si>
    <t>NO</t>
  </si>
  <si>
    <t xml:space="preserve">CONCEPTO FINAL: </t>
  </si>
  <si>
    <r>
      <rPr>
        <b/>
        <sz val="9"/>
        <rFont val="Arial"/>
        <family val="2"/>
      </rPr>
      <t xml:space="preserve">NOTA: </t>
    </r>
    <r>
      <rPr>
        <sz val="9"/>
        <rFont val="Arial"/>
        <family val="2"/>
      </rPr>
      <t xml:space="preserve">SE CERTIFICA CON ESTA EVALUACIÓN QUE EL INVITADO </t>
    </r>
    <r>
      <rPr>
        <b/>
        <u/>
        <sz val="9"/>
        <rFont val="Arial"/>
        <family val="2"/>
      </rPr>
      <t>SI CUMPLE</t>
    </r>
    <r>
      <rPr>
        <sz val="9"/>
        <rFont val="Arial"/>
        <family val="2"/>
      </rPr>
      <t xml:space="preserve"> CON LOS REQUISITOS ACADÉMICOS Y DE EXPERIENCIA DE ACUERDO A LA CATEGORÍA REQUERIDA.</t>
    </r>
  </si>
  <si>
    <r>
      <t>Nombre del Evaluador:</t>
    </r>
    <r>
      <rPr>
        <b/>
        <sz val="10"/>
        <color theme="1" tint="0.34998626667073579"/>
        <rFont val="Arial"/>
        <family val="2"/>
      </rPr>
      <t xml:space="preserve"> </t>
    </r>
    <r>
      <rPr>
        <sz val="10"/>
        <rFont val="Arial"/>
        <family val="2"/>
      </rPr>
      <t/>
    </r>
  </si>
  <si>
    <t>GERALDINE GIRALDO MORENO</t>
  </si>
  <si>
    <t>Cargo:</t>
  </si>
  <si>
    <t>Director Mejoramiento Calidad de Vida</t>
  </si>
  <si>
    <r>
      <rPr>
        <b/>
        <sz val="9"/>
        <rFont val="Arial"/>
        <family val="2"/>
      </rPr>
      <t>NOTA:</t>
    </r>
    <r>
      <rPr>
        <sz val="9"/>
        <rFont val="Arial"/>
        <family val="2"/>
      </rPr>
      <t xml:space="preserve"> LA PRESENTE EVALUACIÓN ES DE TOTAL RESPONSABILIDAD DEL ÁREA  Y EN CONSECUENCIA DEBERÁN ANEXAR LOS SOPORTES RESPECTIVOS SO PENA DE </t>
    </r>
    <r>
      <rPr>
        <b/>
        <u/>
        <sz val="9"/>
        <rFont val="Arial"/>
        <family val="2"/>
      </rPr>
      <t>RECHAZAR</t>
    </r>
    <r>
      <rPr>
        <sz val="9"/>
        <rFont val="Arial"/>
        <family val="2"/>
      </rPr>
      <t xml:space="preserve"> LA SOLICITUD DE CONTRATACIÓN POR PARTE DE LA DIRECCIÓN DE CONTRATACIÓN Y COMPRAS.</t>
    </r>
  </si>
  <si>
    <r>
      <t>Nombre del Ordenador de Gasto:</t>
    </r>
    <r>
      <rPr>
        <sz val="10"/>
        <rFont val="Arial"/>
        <family val="2"/>
      </rPr>
      <t xml:space="preserve"> (Aprobado en SAP Ariba) </t>
    </r>
  </si>
  <si>
    <t>MARINA MONTES ÁLVAREZ</t>
  </si>
  <si>
    <t>Gerente Corporativa Gestión Humana y Administrativa</t>
  </si>
  <si>
    <t>EMPRESA DE ACUEDUCTO Y ALCANTARILLADO DE BOGOTÁ - ESP</t>
  </si>
  <si>
    <t>ANEXO No. 1 - EXPERIENCIA DEL OFERENTE</t>
  </si>
  <si>
    <t>INVITACIÓN DIRECTA</t>
  </si>
  <si>
    <t xml:space="preserve">
OBJETO DEL PROCESO
NOMBRE DEL INVITADO: </t>
  </si>
  <si>
    <r>
      <t>REQUISITO DE EXPERIENCIA</t>
    </r>
    <r>
      <rPr>
        <sz val="10"/>
        <rFont val="Arial"/>
        <family val="2"/>
      </rPr>
      <t xml:space="preserve">:                                                                                 </t>
    </r>
  </si>
  <si>
    <t>N° DE CONTRATO.</t>
  </si>
  <si>
    <t>OBJETO DEL CONTRATO</t>
  </si>
  <si>
    <t>ENTIDAD CONTRATANTE</t>
  </si>
  <si>
    <t xml:space="preserve"> FECHA INICIO CONTRATO</t>
  </si>
  <si>
    <t>FECHA TERMINACIÓN CONTRATO</t>
  </si>
  <si>
    <t>TIPO DE EXPERIENCIA</t>
  </si>
  <si>
    <t xml:space="preserve">TIEMPO DE EXPERIENCIA  </t>
  </si>
  <si>
    <t xml:space="preserve">AÑOS </t>
  </si>
  <si>
    <t xml:space="preserve">MESES </t>
  </si>
  <si>
    <t>DÍAS</t>
  </si>
  <si>
    <r>
      <t xml:space="preserve">NOTA: </t>
    </r>
    <r>
      <rPr>
        <sz val="9"/>
        <rFont val="Arial"/>
        <family val="2"/>
      </rPr>
      <t>Se debe relacionar los Contratos Cronológicamente, del más Reciente a más Antiguo.</t>
    </r>
  </si>
  <si>
    <r>
      <t xml:space="preserve">NOTA: </t>
    </r>
    <r>
      <rPr>
        <sz val="9"/>
        <rFont val="Arial"/>
        <family val="2"/>
      </rPr>
      <t>La fórmula de la sumatoira de experiencia es una herramienta de apoyo, sin embargo el área deberá verificar la sumatoria correcta de las mismas.</t>
    </r>
  </si>
  <si>
    <t>Contrato de prestación de servicios</t>
  </si>
  <si>
    <t>PRESTAR SERVICIOS PROFESIONALES APOYANDO LAS ACTIVIDADES DE LOS
PROGRAMAS ASOCIADOS A LA EXPOSICIÓN A FACTORES DEL PELIGRO PSICOSOCIAL
EN EL GRUPO DE BIENESTAR Y SEGURIDAD Y SALUD EN EL TRABAJO.</t>
  </si>
  <si>
    <t>SUPERINTENDENCIA DE SERVICIOS PÚBLICOS DOMICILIARIOS</t>
  </si>
  <si>
    <t>PROFESIONAL</t>
  </si>
  <si>
    <t>PRESTAR SERVICIOS PROFESIONALES COMO PSICÓLOGO AL GRUPO DE BIENESTAR Y
SEGURIDAD Y SALUD EN EL TRABAJO, GESTIONANDO, APOYANDO, DOCUMENTANDO
Y/O ACTUALIZANDO EL DIAGNOSTICO, IDENTIFICACIÓN, EVALUACIÓN, PREVENCIÓN,
INTERVENCIÓN Y MONITOREO DE LOS FACTORES DE RIESGO PSICOSOCIAL DEL
TRABAJO, ASI COMO REALIZAR EL SEGUIMIENTO Y CONTROL DEL PROGRAMA DE
VIGILANCIA EPIDEMIOLÓGICO DE RIESGO PSICOSOCIAL, Y APOYAR LA
IMPLEMENTACIÓN AL SISTEMA DE GESTIÓN DE LA SEGURIDAD Y SALUD EN EL
TRABAJO.</t>
  </si>
  <si>
    <t xml:space="preserve"> CO1.PCCNTR.4661190 del 20 de febrero de 2023</t>
  </si>
  <si>
    <t>Prestar los servicios profesionales de carácter temporal, para impartir formación profesional
integral, según programación establecida en los diferentes niveles de formación de acuerdo a las
competencias requeridas en cada uno de los programas de titulada y/o complementaria y demás
actividades derivadas de formación que se le asignen , aplicando las metodologías y criterios técnico
pedagógicos establecidos por el Centro de Gestión Industrial del Sena. En el área de formación Gestión
de la Seguridad y Salud en el Trabajo.</t>
  </si>
  <si>
    <t>SERVICIO NACIONAL DE APRENDIZAJE SENA</t>
  </si>
  <si>
    <t>N/A</t>
  </si>
  <si>
    <t>CRAC Rehabilitación Visual Integral</t>
  </si>
  <si>
    <t>TOTAL AÑOS DE EXPERIENCIA:</t>
  </si>
  <si>
    <t>EQUIVALENCIA DE TÍTULO DE POSGRADO POR EXPERIENCIA:</t>
  </si>
  <si>
    <t xml:space="preserve">EXPERIENCIA PERSONA NATURAL </t>
  </si>
  <si>
    <t>RESUMEN DE LA EXPERIENCIA APORTADA</t>
  </si>
  <si>
    <t>AÑOS</t>
  </si>
  <si>
    <t>MESES</t>
  </si>
  <si>
    <t>LABORAL</t>
  </si>
  <si>
    <t>PROFESIONAL RELACIONADA</t>
  </si>
  <si>
    <t xml:space="preserve">EQUIVALENCIA </t>
  </si>
  <si>
    <t>NOTAS:</t>
  </si>
  <si>
    <t>NOTA 1:</t>
  </si>
  <si>
    <r>
      <rPr>
        <b/>
        <sz val="10"/>
        <rFont val="Arial"/>
        <family val="2"/>
      </rPr>
      <t>EXPERIENCIA TRASLAPADA</t>
    </r>
    <r>
      <rPr>
        <sz val="10"/>
        <rFont val="Arial"/>
        <family val="2"/>
      </rPr>
      <t>: EN EL CASO QUE EL FORMATO IDENTIFIQUE ESTA SITUACIÓN, SE GENERARÁ UNA ALERTA RESALTANDO LAS CELDAS EN COLOR AMARILLO.</t>
    </r>
  </si>
  <si>
    <t xml:space="preserve">NOTA 2: </t>
  </si>
  <si>
    <t>EN CASO DE HACER EQUIVALENCIA DE TÍTULO DE POSGRADO POR EXPERIENCIA, DILIGENCIAR EL ESPACIO CORRESPONDIENTE.</t>
  </si>
  <si>
    <t xml:space="preserve">NOTA 3: </t>
  </si>
  <si>
    <r>
      <t xml:space="preserve">DILIGENCIAR SOLO LA EXPERIENCIA NECESARIA PARA CUMPLIR CON EL REQUISITO DE EXPERIENCIA DE LA CATEGORÍA Y ÉSTA EXPERIENCIA DEBERÁ ESTAR RELACIONADA EN </t>
    </r>
    <r>
      <rPr>
        <b/>
        <sz val="10"/>
        <rFont val="Arial"/>
        <family val="2"/>
      </rPr>
      <t>ARIBA.</t>
    </r>
  </si>
  <si>
    <t xml:space="preserve">
EN CASO DE APROBAR ESTA VERSIÓN, BLOQUEAR LAS CELDAS QUE CONTENGAN FORMULACIÓN.
</t>
  </si>
  <si>
    <t>Soporte TALENTO NO PALANCA</t>
  </si>
  <si>
    <t>ADJUNTAR EN ÉSTA CASILLA EL PANTALLAZO DE LA CERTIFICACIÓN QUE AVALA LA INICIATIVA (TALENTO NO PALANCA)</t>
  </si>
  <si>
    <t xml:space="preserve">EVALUACIÓN TÉCNICA INVITACIÓN DIRECTA PERSONA JURÍDICA </t>
  </si>
  <si>
    <t xml:space="preserve">OBJETO DEL PROCESO: 
</t>
  </si>
  <si>
    <t>CC./ NIT</t>
  </si>
  <si>
    <t>REQUISITOS TÉCNICOS
(Aplica para todas las tipologías de contratos de persona juridica)</t>
  </si>
  <si>
    <t>PRESENTACIÓN</t>
  </si>
  <si>
    <t>ACREDITA</t>
  </si>
  <si>
    <r>
      <t>Experiencia requerida:</t>
    </r>
    <r>
      <rPr>
        <sz val="10"/>
        <rFont val="Arial"/>
        <family val="2"/>
      </rPr>
      <t xml:space="preserve">
 Acreditar experiencia con la suma de máximo XXX contratos ejecutados y terminados en los últimos xxx (xx) años</t>
    </r>
  </si>
  <si>
    <t xml:space="preserve">De acuerdo a lo diligenciado en el Anexo 1 </t>
  </si>
  <si>
    <t>Objeto y/o alcance (en caso de requerirse)</t>
  </si>
  <si>
    <r>
      <t xml:space="preserve">SMMLV 
</t>
    </r>
    <r>
      <rPr>
        <sz val="10"/>
        <rFont val="Arial"/>
        <family val="2"/>
      </rPr>
      <t xml:space="preserve">El valor sumado de las certificaciones debera ser igual o superior al XX % del valor del presupuesto oficial, expresado en SMMLV. </t>
    </r>
  </si>
  <si>
    <r>
      <t xml:space="preserve"> Certificado de proveedor exclusivo</t>
    </r>
    <r>
      <rPr>
        <b/>
        <sz val="10"/>
        <color rgb="FFFF0000"/>
        <rFont val="Arial"/>
        <family val="2"/>
      </rPr>
      <t xml:space="preserve"> </t>
    </r>
    <r>
      <rPr>
        <b/>
        <sz val="10"/>
        <rFont val="Arial"/>
        <family val="2"/>
      </rPr>
      <t>(CUANDO APLIQUE)</t>
    </r>
  </si>
  <si>
    <r>
      <t xml:space="preserve">
</t>
    </r>
    <r>
      <rPr>
        <sz val="8"/>
        <color theme="1" tint="0.34998626667073579"/>
        <rFont val="Arial"/>
        <family val="2"/>
      </rPr>
      <t xml:space="preserve">Los documentos privados otorgados en el extranjero no requieren apostilla ni legalización, salvo los que con posterioridad sean intervenidos por un funcionario público, en cuyo caso requieren apostille o legalización.
En caso que el documento no se encuentre en idioma español se debera presentar la traducción oficial al castellano, de acuerdo con la normatividad vigente expedida por el Ministerio de Relaciones Exteriores o quien haga sus veces.
</t>
    </r>
  </si>
  <si>
    <r>
      <t xml:space="preserve">OTROS ASPECTOS DE EVALUACIÓN 
</t>
    </r>
    <r>
      <rPr>
        <b/>
        <sz val="11"/>
        <color rgb="FF4B4B4B"/>
        <rFont val="Arial"/>
        <family val="2"/>
      </rPr>
      <t>(Incorporar todos aquellos aspectos que el área considere que deben ser evaluados como certificado de distribuidor autorizado o como los que se mencionan a continuación
El área tendrá la posibilidad de determinar qué aspectos le son aplicables a cada uno de los procesos, en consecuencia, podrá incluir o eliminar las casillas que considere)</t>
    </r>
  </si>
  <si>
    <t xml:space="preserve">Política de Derechos Humanos </t>
  </si>
  <si>
    <t xml:space="preserve">Verificar si el proveedor cuenta con politica de derechos humanos que se encuentra consagrados en la Constitución Política de Colombia y en los tratados, pactos y acuerdos que hacen parte del bloque de constitucionalidad, y en la Política de Derechos Humanos que se encuentre vigente
Para acreditar este requsito se deberá aportar una certificacion por parte del proveedor. </t>
  </si>
  <si>
    <r>
      <t xml:space="preserve">Equidad de género y vinculación de mujeres 
</t>
    </r>
    <r>
      <rPr>
        <sz val="10"/>
        <color rgb="FFFF0000"/>
        <rFont val="Arial"/>
        <family val="2"/>
      </rPr>
      <t>En el caso que el proceso de selección requiera o que hayan teniedo en cuenta aspectos ponderables que fueran objeto de puntaje, se debera incluir las filas que consideren necesarias</t>
    </r>
    <r>
      <rPr>
        <sz val="10"/>
        <rFont val="Arial"/>
        <family val="2"/>
      </rPr>
      <t xml:space="preserve">
</t>
    </r>
  </si>
  <si>
    <t xml:space="preserve">El área podrá analizar la pertinencia de solicitar dentro del proceso la promoción activa de la participación de mujeres en las actividades derivadas del contrato, asi como la implementación que promuevan la equidad de género. </t>
  </si>
  <si>
    <t>Normas Técnicas</t>
  </si>
  <si>
    <t>Verificar si el bien o servicio objeto del presente proceso cuenta con alguna certificación o sello de calidad que podría ser solicitado y evaluado, permitiendo escoger a el mejor proveedor para la empresa, como por ejemplo: ISO 45001 - norma internacional que especifica los requisitos para un sistema de gestión de la seguridad y salud en el trabajo (SST)</t>
  </si>
  <si>
    <t>CONCEPTO FINAL</t>
  </si>
  <si>
    <t>OBSERVACIONES:</t>
  </si>
  <si>
    <r>
      <t xml:space="preserve">SE CERTIFICA CON ESTA EVALUACIÓN QUE EL INVITADO  </t>
    </r>
    <r>
      <rPr>
        <b/>
        <u/>
        <sz val="9.5"/>
        <rFont val="Arial"/>
        <family val="2"/>
      </rPr>
      <t>SI CUMPLE</t>
    </r>
    <r>
      <rPr>
        <sz val="9.5"/>
        <rFont val="Arial"/>
        <family val="2"/>
      </rPr>
      <t xml:space="preserve"> CON LOS REQUISITOS TECNICOS. 
NOTA: LA PRESENTE EVALUACIÓN ES DE TOTAL RESPONSABILIDAD DEL AREA  Y EN CONSECUENCIA DEBERÁN ANEXAR LOS SOPORTES RESPECTIVOS SO PENA DE RECHAZAR LA SOLICITUD DE CONTRATACIÓN POR PARTE DE LA DIRECCIÓN DE CONTRATACIÓN Y COMPRAS.</t>
    </r>
  </si>
  <si>
    <r>
      <t>Nombre del Evaluador:</t>
    </r>
    <r>
      <rPr>
        <b/>
        <sz val="9.5"/>
        <color theme="0" tint="-0.249977111117893"/>
        <rFont val="Arial"/>
        <family val="2"/>
      </rPr>
      <t xml:space="preserve"> </t>
    </r>
    <r>
      <rPr>
        <b/>
        <sz val="9.5"/>
        <rFont val="Arial"/>
        <family val="2"/>
      </rPr>
      <t xml:space="preserve">
</t>
    </r>
  </si>
  <si>
    <r>
      <t xml:space="preserve">Nombre del Ordenador de Gasto: </t>
    </r>
    <r>
      <rPr>
        <b/>
        <sz val="9.5"/>
        <color theme="1" tint="0.34998626667073579"/>
        <rFont val="Arial"/>
        <family val="2"/>
      </rPr>
      <t>(APROBADO EN SAP ARIBA)</t>
    </r>
  </si>
  <si>
    <t xml:space="preserve">
Cargo:
</t>
  </si>
  <si>
    <t xml:space="preserve"> </t>
  </si>
  <si>
    <t>EMPRESA DE ACUEDUCTO Y ALCANTARILLADO DE BOGOTA</t>
  </si>
  <si>
    <t xml:space="preserve">ANEXO No. 1 - EXPERIENCIA DEL OFERENTE - INVITACIÓN DIRECTA </t>
  </si>
  <si>
    <t xml:space="preserve">VALOR DEL PRESUPUESTO: </t>
  </si>
  <si>
    <t>PORCENTAJE SMMLV REQUERIDOS</t>
  </si>
  <si>
    <t>SMMLV DE LA VIGENCIA</t>
  </si>
  <si>
    <t>SMMLV REQUERIDOS</t>
  </si>
  <si>
    <t>NUMERO Y AÑO DE CONTRATO</t>
  </si>
  <si>
    <t xml:space="preserve">OBJETO DEL CONTRATO </t>
  </si>
  <si>
    <t>PORCENTAJE DE PARICIPACIÓN</t>
  </si>
  <si>
    <t xml:space="preserve">ACTIVIDADES Y/O CANTIDAD EJECUTADAS DENTRO DEL CONTRATO </t>
  </si>
  <si>
    <t>SMMLV AL AÑO DE TERMINACIÓN DEL CONTRATO</t>
  </si>
  <si>
    <t xml:space="preserve">VALOR EJECUTADO  </t>
  </si>
  <si>
    <t xml:space="preserve">SMMLV DEL AÑO DE TERMINACIÓN
</t>
  </si>
  <si>
    <t xml:space="preserve">TIEMPO EXPERIENCIA  </t>
  </si>
  <si>
    <t>DIAS</t>
  </si>
  <si>
    <r>
      <t xml:space="preserve">NOTA: </t>
    </r>
    <r>
      <rPr>
        <sz val="10"/>
        <rFont val="Arial"/>
        <family val="2"/>
      </rPr>
      <t xml:space="preserve">La fórmula de la sumatoira de experiencia es una herramienta de apoyo, sin embargo el área deberá verificar la sumatoria de las mismas. </t>
    </r>
  </si>
  <si>
    <t>100%</t>
  </si>
  <si>
    <t>SUMA TOTAL EXPERIENCIA REPORTADA</t>
  </si>
  <si>
    <t xml:space="preserve">CONCEPTO FINAL </t>
  </si>
  <si>
    <r>
      <rPr>
        <b/>
        <sz val="10"/>
        <rFont val="Arial"/>
        <family val="2"/>
      </rPr>
      <t>CATEGORÍA 1</t>
    </r>
    <r>
      <rPr>
        <sz val="10"/>
        <rFont val="Arial"/>
        <family val="2"/>
      </rPr>
      <t>.</t>
    </r>
    <r>
      <rPr>
        <sz val="10"/>
        <rFont val="Arial"/>
        <family val="2"/>
      </rPr>
      <t xml:space="preserve"> </t>
    </r>
  </si>
  <si>
    <t>Año</t>
  </si>
  <si>
    <t>Salario mínimo diario</t>
  </si>
  <si>
    <t>Salario mínimo mensual</t>
  </si>
  <si>
    <r>
      <rPr>
        <b/>
        <sz val="10"/>
        <rFont val="Arial"/>
        <family val="2"/>
      </rPr>
      <t>CATEGORÍA 2</t>
    </r>
    <r>
      <rPr>
        <sz val="10"/>
        <rFont val="Arial"/>
        <family val="2"/>
      </rPr>
      <t xml:space="preserve">. </t>
    </r>
  </si>
  <si>
    <r>
      <rPr>
        <b/>
        <sz val="10"/>
        <rFont val="Arial"/>
        <family val="2"/>
      </rPr>
      <t>CATEGORÍA 3</t>
    </r>
    <r>
      <rPr>
        <sz val="10"/>
        <rFont val="Arial"/>
        <family val="2"/>
      </rPr>
      <t xml:space="preserve">. </t>
    </r>
  </si>
  <si>
    <r>
      <rPr>
        <b/>
        <sz val="10"/>
        <rFont val="Arial"/>
        <family val="2"/>
      </rPr>
      <t>CATEGORÍA 4</t>
    </r>
    <r>
      <rPr>
        <sz val="10"/>
        <rFont val="Arial"/>
        <family val="2"/>
      </rPr>
      <t xml:space="preserve">. </t>
    </r>
  </si>
  <si>
    <r>
      <rPr>
        <b/>
        <sz val="10"/>
        <rFont val="Arial"/>
        <family val="2"/>
      </rPr>
      <t>CATEGORÍA 5</t>
    </r>
    <r>
      <rPr>
        <sz val="10"/>
        <rFont val="Arial"/>
        <family val="2"/>
      </rPr>
      <t>.</t>
    </r>
  </si>
  <si>
    <r>
      <rPr>
        <b/>
        <sz val="10"/>
        <rFont val="Arial"/>
        <family val="2"/>
      </rPr>
      <t>CATEGORÍA 6</t>
    </r>
    <r>
      <rPr>
        <sz val="10"/>
        <rFont val="Arial"/>
        <family val="2"/>
      </rPr>
      <t xml:space="preserve">. </t>
    </r>
  </si>
  <si>
    <r>
      <rPr>
        <b/>
        <sz val="10"/>
        <rFont val="Arial"/>
        <family val="2"/>
      </rPr>
      <t>CATEGORÍA 7</t>
    </r>
    <r>
      <rPr>
        <sz val="10"/>
        <rFont val="Arial"/>
        <family val="2"/>
      </rPr>
      <t xml:space="preserve">. </t>
    </r>
  </si>
  <si>
    <r>
      <rPr>
        <b/>
        <sz val="10"/>
        <rFont val="Arial"/>
        <family val="2"/>
      </rPr>
      <t>CATEGORÍA 8</t>
    </r>
    <r>
      <rPr>
        <sz val="10"/>
        <rFont val="Arial"/>
        <family val="2"/>
      </rPr>
      <t xml:space="preserve">. </t>
    </r>
  </si>
  <si>
    <r>
      <rPr>
        <b/>
        <sz val="10"/>
        <rFont val="Arial"/>
        <family val="2"/>
      </rPr>
      <t>CATEGORÍA 9</t>
    </r>
    <r>
      <rPr>
        <sz val="10"/>
        <rFont val="Arial"/>
        <family val="2"/>
      </rPr>
      <t xml:space="preserve">. </t>
    </r>
  </si>
  <si>
    <r>
      <rPr>
        <b/>
        <sz val="10"/>
        <rFont val="Arial"/>
        <family val="2"/>
      </rPr>
      <t>CATEGORÍA 10</t>
    </r>
    <r>
      <rPr>
        <sz val="10"/>
        <rFont val="Arial"/>
        <family val="2"/>
      </rPr>
      <t xml:space="preserve">. </t>
    </r>
  </si>
  <si>
    <r>
      <rPr>
        <b/>
        <sz val="10"/>
        <rFont val="Arial"/>
        <family val="2"/>
      </rPr>
      <t>CATEGORÍA 11</t>
    </r>
    <r>
      <rPr>
        <sz val="10"/>
        <rFont val="Arial"/>
        <family val="2"/>
      </rPr>
      <t xml:space="preserve">. </t>
    </r>
  </si>
  <si>
    <r>
      <rPr>
        <b/>
        <sz val="10"/>
        <rFont val="Arial"/>
        <family val="2"/>
      </rPr>
      <t>CATEGORÍA 12</t>
    </r>
    <r>
      <rPr>
        <sz val="10"/>
        <rFont val="Arial"/>
        <family val="2"/>
      </rPr>
      <t>.</t>
    </r>
  </si>
  <si>
    <r>
      <rPr>
        <b/>
        <sz val="10"/>
        <rFont val="Arial"/>
        <family val="2"/>
      </rPr>
      <t>CATEGORÍA 1</t>
    </r>
    <r>
      <rPr>
        <sz val="10"/>
        <rFont val="Arial"/>
        <family val="2"/>
      </rPr>
      <t>.</t>
    </r>
    <r>
      <rPr>
        <sz val="10"/>
        <rFont val="Arial"/>
        <family val="2"/>
      </rPr>
      <t xml:space="preserve"> Experiencia profesional mínima de siete (7) años, de los cuales cinco (5) años deben ser de experiencia relacionada.</t>
    </r>
  </si>
  <si>
    <r>
      <rPr>
        <b/>
        <sz val="10"/>
        <rFont val="Arial"/>
        <family val="2"/>
      </rPr>
      <t>CATEGORÍA 2</t>
    </r>
    <r>
      <rPr>
        <sz val="10"/>
        <rFont val="Arial"/>
        <family val="2"/>
      </rPr>
      <t>. Experiencia profesional mínima de seis (6) años, de los cuales cuatro (4) años deben ser de experiencia relacionada.</t>
    </r>
  </si>
  <si>
    <r>
      <rPr>
        <b/>
        <sz val="10"/>
        <rFont val="Arial"/>
        <family val="2"/>
      </rPr>
      <t>CATEGORÍA 3</t>
    </r>
    <r>
      <rPr>
        <sz val="10"/>
        <rFont val="Arial"/>
        <family val="2"/>
      </rPr>
      <t>. Experiencia profesional mínima de cinco (5) años, de los cuales tres (3) años deben ser de experiencia relacionada.</t>
    </r>
  </si>
  <si>
    <r>
      <rPr>
        <b/>
        <sz val="10"/>
        <rFont val="Arial"/>
        <family val="2"/>
      </rPr>
      <t>CATEGORÍA 4</t>
    </r>
    <r>
      <rPr>
        <sz val="10"/>
        <rFont val="Arial"/>
        <family val="2"/>
      </rPr>
      <t>. Experiencia profesional mínima de cuatro (4) años.</t>
    </r>
  </si>
  <si>
    <r>
      <rPr>
        <b/>
        <sz val="10"/>
        <rFont val="Arial"/>
        <family val="2"/>
      </rPr>
      <t>CATEGORÍA 5</t>
    </r>
    <r>
      <rPr>
        <sz val="10"/>
        <rFont val="Arial"/>
        <family val="2"/>
      </rPr>
      <t>. Experiencia profesional mínima de tres (3) años.</t>
    </r>
  </si>
  <si>
    <r>
      <rPr>
        <b/>
        <sz val="10"/>
        <rFont val="Arial"/>
        <family val="2"/>
      </rPr>
      <t>CATEGORÍA 6</t>
    </r>
    <r>
      <rPr>
        <sz val="10"/>
        <rFont val="Arial"/>
        <family val="2"/>
      </rPr>
      <t>. Experiencia profesional mínima de dos (2) años.</t>
    </r>
  </si>
  <si>
    <r>
      <rPr>
        <b/>
        <sz val="10"/>
        <rFont val="Arial"/>
        <family val="2"/>
      </rPr>
      <t>CATEGORÍA 7</t>
    </r>
    <r>
      <rPr>
        <sz val="10"/>
        <rFont val="Arial"/>
        <family val="2"/>
      </rPr>
      <t>. Experiencia profesional mínima de un (1) año.</t>
    </r>
  </si>
  <si>
    <r>
      <rPr>
        <b/>
        <sz val="10"/>
        <rFont val="Arial"/>
        <family val="2"/>
      </rPr>
      <t>CATEGORÍA 9</t>
    </r>
    <r>
      <rPr>
        <sz val="10"/>
        <rFont val="Arial"/>
        <family val="2"/>
      </rPr>
      <t>. Experiencia laboral mínima de dos (2) años.</t>
    </r>
  </si>
  <si>
    <r>
      <rPr>
        <b/>
        <sz val="10"/>
        <rFont val="Arial"/>
        <family val="2"/>
      </rPr>
      <t>CATEGORÍA 10</t>
    </r>
    <r>
      <rPr>
        <sz val="10"/>
        <rFont val="Arial"/>
        <family val="2"/>
      </rPr>
      <t>. Experiencia laboral mínima de un (1) año.</t>
    </r>
  </si>
  <si>
    <t>Matrícula</t>
  </si>
  <si>
    <t>Otro</t>
  </si>
  <si>
    <t>Especialización</t>
  </si>
  <si>
    <t>Maestría</t>
  </si>
  <si>
    <t>Doctorado</t>
  </si>
  <si>
    <t>Posdoctorado</t>
  </si>
  <si>
    <t>Lectoescritura acreditada</t>
  </si>
  <si>
    <t>Título de Bachiller</t>
  </si>
  <si>
    <t>Título de Técnico</t>
  </si>
  <si>
    <t>Título de Tecnólogo o Técnico Profesional</t>
  </si>
  <si>
    <t>Profesional con título Universitario y de Posgrado</t>
  </si>
  <si>
    <t>a) El título de posgrado por dos (2) años de experiencia profesional. (Ver Anexo 1)</t>
  </si>
  <si>
    <t>b) El título de posgrado por título profesional adicional al exigido, siempre y cuando dicha formación adicional sea afín con el objeto o las obligaciones a ejecutar, y un (1) año de experiencia profesional adicional a la exigida. (Ver Anexo 1)</t>
  </si>
  <si>
    <t>c) El título de tecnólogo o técnico profesional por seis (6) semestres cursados y aprobados o su equivalente en créditos académicos de un programa profesional cuyo pensum académico contenga asignaturas relacionadas con las actividades que se requiera contratar.</t>
  </si>
  <si>
    <t>d) El título de técnico por cuatro (4) semestres cursados y aprobados o su equivalente en créditos académicos de un programa profesional cuyo pensum académico contenga asignaturas relacionadas con las actividades que se requiera contratar.</t>
  </si>
  <si>
    <t>e) Dos (2) años de experiencia profesional por título de posgrado en la modalidad de especialización.</t>
  </si>
  <si>
    <t>f) Tres (3) años de experiencia profesional por título de posgrado en la modalidad de maestría.</t>
  </si>
  <si>
    <t>g) Cuatro (4) años de experiencia profesional por título de posgrado en la modalidad de doctorado o postdoctorado.</t>
  </si>
  <si>
    <t>Categoría</t>
  </si>
  <si>
    <t>Experiencia requerida</t>
  </si>
  <si>
    <t>CATEGORÍA 1. Profesional con título universitario y de posgrado con experiencia profesional mínima de siete (7) años, de los cuales cinco (5) años deben ser de experiencia relacionada.</t>
  </si>
  <si>
    <t>CATEGORÍA 1</t>
  </si>
  <si>
    <t>Mínimo 7 años de experiencia profesional, de los cuales 5 deben ser de experiencia relacionada.</t>
  </si>
  <si>
    <t>CATEGORÍA 2. Profesional con título universitario y de posgrado con experiencia profesional mínima de seis (6) años, de los cuales cuatro (4) años deben ser de experiencia relacionada.</t>
  </si>
  <si>
    <t>CATEGORÍA 2</t>
  </si>
  <si>
    <t>Mínimo 6 años de experiencia profesional, de los cuales 4 deben ser de experiencia relacionada.</t>
  </si>
  <si>
    <t>CATEGORÍA 3. Profesional con título universitario y de posgrado con experiencia profesional mínima de cinco (5) años, de los cuales tres (3) años deben ser de experiencia relacionada.</t>
  </si>
  <si>
    <t>CATEGORÍA 3</t>
  </si>
  <si>
    <t>Mínimo 5 años de experiencia profesional, de los cuales 3 deben ser de experiencia relacionada.</t>
  </si>
  <si>
    <t>CATEGORÍA 4. Profesional con título universitario y de posgrado, con experiencia profesional mínima de cuatro (4) años.</t>
  </si>
  <si>
    <t>CATEGORÍA 4</t>
  </si>
  <si>
    <t>Mínimo 4 años de experiencia profesional.</t>
  </si>
  <si>
    <t>CATEGORÍA 5. Profesional con título universitario y de posgrado, con experiencia profesional mínima de tres (3) años.</t>
  </si>
  <si>
    <t>CATEGORÍA 5</t>
  </si>
  <si>
    <t>Mínimo 3 años de experiencia profesional.</t>
  </si>
  <si>
    <t>CATEGORÍA 6</t>
  </si>
  <si>
    <t>Mínimo 2 años de experiencia profesional.</t>
  </si>
  <si>
    <t>CATEGORIA 7. Profesional con título universitario, con experiencia profesional mínima de un (1) año.</t>
  </si>
  <si>
    <t>CATEGORÍA 7</t>
  </si>
  <si>
    <t>Mínimo 1 año de experiencia profesional.</t>
  </si>
  <si>
    <t>CATEGORIA 8. Profesional con título universitario.</t>
  </si>
  <si>
    <t>CATEGORÍA 8</t>
  </si>
  <si>
    <t>CATEGORÍA 9. Título de tecnólogo o técnico profesional y experiencia laboral mínima de dos (2) años.</t>
  </si>
  <si>
    <t>CATEGORÍA 9</t>
  </si>
  <si>
    <t>Mínimo 2 años de experiencia laboral.</t>
  </si>
  <si>
    <t>CATEGORÍA 10. Título de técnico y experiencia laboral mínima de un (1) año.</t>
  </si>
  <si>
    <t>CATEGORÍA 10</t>
  </si>
  <si>
    <t>Mínimo 1 año de experiencia laboral.</t>
  </si>
  <si>
    <t>CATEGORÍA 11. Título de bachiller.</t>
  </si>
  <si>
    <t>CATEGORÍA 11</t>
  </si>
  <si>
    <t>CATEGORÍA 12. Lectoescritura acreditada.</t>
  </si>
  <si>
    <t>CATEGORÍA 12</t>
  </si>
  <si>
    <t>SI (Ver SOPORTE)</t>
  </si>
  <si>
    <r>
      <t>e)</t>
    </r>
    <r>
      <rPr>
        <b/>
        <sz val="11"/>
        <color rgb="FF000000"/>
        <rFont val="Arial"/>
        <family val="2"/>
      </rPr>
      <t xml:space="preserve"> DOS (2) AÑOS</t>
    </r>
    <r>
      <rPr>
        <sz val="11"/>
        <color rgb="FF000000"/>
        <rFont val="Arial"/>
        <family val="2"/>
      </rPr>
      <t xml:space="preserve"> de experiencia profesional por título de posgrado en la modalidad de ESPECIALIZACIÓN.</t>
    </r>
  </si>
  <si>
    <r>
      <t xml:space="preserve">f) </t>
    </r>
    <r>
      <rPr>
        <b/>
        <sz val="11"/>
        <color rgb="FF000000"/>
        <rFont val="Arial"/>
        <family val="2"/>
      </rPr>
      <t>TRES (3) AÑOS</t>
    </r>
    <r>
      <rPr>
        <sz val="11"/>
        <color rgb="FF000000"/>
        <rFont val="Arial"/>
        <family val="2"/>
      </rPr>
      <t xml:space="preserve"> de experiencia profesional por título de posgrado en la modalidad de MAESTRÍA.</t>
    </r>
  </si>
  <si>
    <r>
      <t xml:space="preserve">g) </t>
    </r>
    <r>
      <rPr>
        <b/>
        <sz val="11"/>
        <color rgb="FF000000"/>
        <rFont val="Arial"/>
        <family val="2"/>
      </rPr>
      <t>CUATRO (4) AÑOS</t>
    </r>
    <r>
      <rPr>
        <sz val="11"/>
        <color rgb="FF000000"/>
        <rFont val="Arial"/>
        <family val="2"/>
      </rPr>
      <t xml:space="preserve"> de experiencia profesional por título de posgrado en la modalidad de DOCTORADO o POSTDOCTORADO.</t>
    </r>
  </si>
  <si>
    <t>EVALUACIÓN TÉCNICA INVITACIÓN DIRECTA</t>
  </si>
  <si>
    <t>NÚMERO DE PROCESO:</t>
  </si>
  <si>
    <t>REQUISITOS ACADEMICOS</t>
  </si>
  <si>
    <t xml:space="preserve"> PARA PRESTACIÓN DE SERVICIOS PROFESIONALES, DE APOYO A LA GESTIÓN  Y CONSULTORIA CON  PERSONA NATURAL </t>
  </si>
  <si>
    <r>
      <t xml:space="preserve">
Defina los requisitos acorde a la resolución aplicable al proceso: 
</t>
    </r>
    <r>
      <rPr>
        <sz val="10"/>
        <color theme="0" tint="-0.249977111117893"/>
        <rFont val="Arial"/>
        <family val="2"/>
      </rPr>
      <t xml:space="preserve">
</t>
    </r>
    <r>
      <rPr>
        <sz val="10"/>
        <rFont val="Arial"/>
        <family val="2"/>
      </rPr>
      <t xml:space="preserve">CATEGORÍA 2. Profesional con título universitario y de posgrado con experiencia profesional mínima de seis (6) años, de los cuales cuatro (4) años deben ser de experiencia relacionada.
</t>
    </r>
    <r>
      <rPr>
        <sz val="10"/>
        <color rgb="FFFF0000"/>
        <rFont val="Arial"/>
        <family val="2"/>
      </rPr>
      <t xml:space="preserve">
</t>
    </r>
  </si>
  <si>
    <t xml:space="preserve">ABOGADO
02/12/2000
</t>
  </si>
  <si>
    <t>Tarjeta profesional o licencia  ( Cuando aplique)</t>
  </si>
  <si>
    <t xml:space="preserve">CUMPLE </t>
  </si>
  <si>
    <t>NUMERO</t>
  </si>
  <si>
    <t>FECHA DE EXPEDICIÓN</t>
  </si>
  <si>
    <r>
      <rPr>
        <b/>
        <u/>
        <sz val="10"/>
        <rFont val="Arial"/>
        <family val="2"/>
      </rPr>
      <t xml:space="preserve">Equivalencia: </t>
    </r>
    <r>
      <rPr>
        <sz val="10"/>
        <rFont val="Arial"/>
        <family val="2"/>
      </rPr>
      <t xml:space="preserve">
 literal A atículo quinto El título de posgrado por dos (2) años de experiencia profesional.</t>
    </r>
  </si>
  <si>
    <t xml:space="preserve">Ver anexo 1 </t>
  </si>
  <si>
    <r>
      <t xml:space="preserve">Selección adelantada en virtud de la iniciativa - Circular 001 de 2020 (Talento no Palanca) </t>
    </r>
    <r>
      <rPr>
        <sz val="8"/>
        <color theme="0" tint="-0.249977111117893"/>
        <rFont val="Arial"/>
        <family val="2"/>
      </rPr>
      <t xml:space="preserve">Nota: Iniciativa de la Alcaldía Mayor de Bogotá que hace referencia a Talento No Palanca.
</t>
    </r>
  </si>
  <si>
    <t>NA</t>
  </si>
  <si>
    <r>
      <t xml:space="preserve">CERTIFICAMOS CON ESTA EVALUACION QUE EL INVITADO  </t>
    </r>
    <r>
      <rPr>
        <b/>
        <u/>
        <sz val="10"/>
        <rFont val="Arial"/>
        <family val="2"/>
      </rPr>
      <t>SI CUMPLE</t>
    </r>
    <r>
      <rPr>
        <sz val="10"/>
        <rFont val="Arial"/>
        <family val="2"/>
      </rPr>
      <t xml:space="preserve"> CON LOS REQUISITOS TECNICOS NECESARIOS  PARA CELEBRAR Y EJECUTAR  EL 
CONTRATO.  COMO EVIDENCIA </t>
    </r>
    <r>
      <rPr>
        <b/>
        <sz val="10"/>
        <rFont val="Arial"/>
        <family val="2"/>
      </rPr>
      <t xml:space="preserve">  DE APROBACION </t>
    </r>
    <r>
      <rPr>
        <sz val="10"/>
        <rFont val="Arial"/>
        <family val="2"/>
      </rPr>
      <t xml:space="preserve">SE  SUSCRIBE Y SE ANEXAN  LOS CORRESPONDIENTES SOPORTES.  
</t>
    </r>
    <r>
      <rPr>
        <sz val="7"/>
        <rFont val="Arial"/>
        <family val="2"/>
      </rPr>
      <t>NOTA: LA PRESENTE EVALUACIÓN ES DE TOTAL RESPONSABILIDAD DEL ÁREA  Y EN CONSECUENCIA DEBERÁN ANEXAR LOS SOPORTES RESPECTIVOS SO PENA DE RECHAZAR LA SOLICITUD DE CONTRATACIÓN POR PARTE DE LA DIRECCIÓN DE CONTRATACIÓN Y COMPRAS.</t>
    </r>
  </si>
  <si>
    <r>
      <t>Nombre y  cargo  del Evaluador:</t>
    </r>
    <r>
      <rPr>
        <b/>
        <sz val="10"/>
        <color theme="1" tint="0.34998626667073579"/>
        <rFont val="Arial"/>
        <family val="2"/>
      </rPr>
      <t xml:space="preserve"> (JEFE DE DIVISIÓN, DIRECTOR O GERENTE DE AREA) </t>
    </r>
    <r>
      <rPr>
        <b/>
        <sz val="10"/>
        <rFont val="Arial"/>
        <family val="2"/>
      </rPr>
      <t xml:space="preserve">
 </t>
    </r>
  </si>
  <si>
    <t>Nombre del Ordenador de Gasto:</t>
  </si>
  <si>
    <t>1. REQUISITO DE EXPERIENCIA 1: (Citar el requisito que exige la EAAB-ESP)</t>
  </si>
  <si>
    <t>OBJETO DEL CONTRATO O CARGO</t>
  </si>
  <si>
    <t>ACTIVIDADES O FUNCIONES DESARROLLADAS EN EL CONTRATO O CARGO</t>
  </si>
  <si>
    <t>EXPERIENCIA RELACIONADA.</t>
  </si>
  <si>
    <t>EQUIVALENCIA.</t>
  </si>
  <si>
    <t>1025 DEL 2022</t>
  </si>
  <si>
    <t>PRESTACIÓN DE SERVICIOS PROFESIONALES COMO ABOGADA</t>
  </si>
  <si>
    <t xml:space="preserve">1. Apoyar en la proyección respuesta de derechos de petición.
2. Apoyar en la respuesta a observaciones.
3. Apoyar en la elaboración de estudios previos. </t>
  </si>
  <si>
    <t>EAAB-ESP</t>
  </si>
  <si>
    <t>01/01/2022</t>
  </si>
  <si>
    <t>30/12/2023</t>
  </si>
  <si>
    <t>1025 DEL 1017</t>
  </si>
  <si>
    <t>01/01/2017</t>
  </si>
  <si>
    <t>30/012/2021</t>
  </si>
  <si>
    <t>X</t>
  </si>
  <si>
    <t>30/012/2016</t>
  </si>
  <si>
    <t>REQUERIDO</t>
  </si>
  <si>
    <t>APORTADO</t>
  </si>
  <si>
    <t>RELACIONADA</t>
  </si>
  <si>
    <t>TOTAL AÑOS DE EXPERIENCIA</t>
  </si>
  <si>
    <t xml:space="preserve">NO RELACIONAR EXPERIENCIA TRANSLAPADA </t>
  </si>
  <si>
    <t>DILIGENCIAR SOLO LA EXPERIENCIA NECESARIA PARA CUMPLIR CON EL REQUISITO DE EXPERIENCIA DE LA CATEGORIA.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</si>
</sst>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3" formatCode="_-* #,##0.00_-;\-* #,##0.00_-;_-* &quot;-&quot;??_-;_-@_-"/>
    <numFmt numFmtId="164" formatCode="_ &quot;$&quot;\ * #,##0.00_ ;_ &quot;$&quot;\ * \-#,##0.00_ ;_ &quot;$&quot;\ * &quot;-&quot;??_ ;_ @_ "/>
    <numFmt numFmtId="165" formatCode="_(&quot;$&quot;* #,##0_);_(&quot;$&quot;* \(#,##0\);_(&quot;$&quot;* &quot;-&quot;??_);_(@_)"/>
    <numFmt numFmtId="166" formatCode="0;\-0;;@"/>
    <numFmt numFmtId="167" formatCode="&quot;$&quot;\ #,##0.00"/>
    <numFmt numFmtId="168" formatCode="0.00\ &quot;SMMLV&quot;"/>
    <numFmt numFmtId="169" formatCode="&quot;$&quot;\ #,##0"/>
  </numFmts>
  <fonts count="43" x14ac:knownFonts="1">
    <font>
      <sz val="10"/>
      <name val="Arial"/>
    </font>
    <font>
      <sz val="10"/>
      <name val="Arial"/>
      <family val="2"/>
    </font>
    <font>
      <b/>
      <sz val="10"/>
      <name val="Arial"/>
      <family val="2"/>
    </font>
    <font>
      <sz val="8"/>
      <name val="Arial"/>
      <family val="2"/>
    </font>
    <font>
      <b/>
      <sz val="8"/>
      <name val="Arial"/>
      <family val="2"/>
    </font>
    <font>
      <b/>
      <sz val="11"/>
      <name val="Arial"/>
      <family val="2"/>
    </font>
    <font>
      <b/>
      <sz val="12"/>
      <name val="Arial"/>
      <family val="2"/>
    </font>
    <font>
      <b/>
      <sz val="14"/>
      <name val="Arial"/>
      <family val="2"/>
    </font>
    <font>
      <sz val="10"/>
      <color rgb="FFFF0000"/>
      <name val="Arial"/>
      <family val="2"/>
    </font>
    <font>
      <sz val="7"/>
      <name val="Arial"/>
      <family val="2"/>
    </font>
    <font>
      <b/>
      <u/>
      <sz val="10"/>
      <name val="Arial"/>
      <family val="2"/>
    </font>
    <font>
      <b/>
      <sz val="16"/>
      <name val="Arial"/>
      <family val="2"/>
    </font>
    <font>
      <sz val="10"/>
      <color theme="0" tint="-0.249977111117893"/>
      <name val="Arial"/>
      <family val="2"/>
    </font>
    <font>
      <sz val="8"/>
      <color theme="0" tint="-0.249977111117893"/>
      <name val="Arial"/>
      <family val="2"/>
    </font>
    <font>
      <b/>
      <sz val="10"/>
      <color theme="1" tint="0.34998626667073579"/>
      <name val="Arial"/>
      <family val="2"/>
    </font>
    <font>
      <b/>
      <sz val="9"/>
      <name val="Arial"/>
      <family val="2"/>
    </font>
    <font>
      <sz val="9.5"/>
      <name val="Arial"/>
      <family val="2"/>
    </font>
    <font>
      <b/>
      <sz val="10"/>
      <color rgb="FFFF0000"/>
      <name val="Arial"/>
      <family val="2"/>
    </font>
    <font>
      <sz val="11"/>
      <name val="Calibri"/>
      <family val="2"/>
    </font>
    <font>
      <sz val="11"/>
      <color rgb="FF000000"/>
      <name val="Arial"/>
      <family val="2"/>
    </font>
    <font>
      <sz val="9"/>
      <name val="Arial"/>
      <family val="2"/>
    </font>
    <font>
      <b/>
      <u/>
      <sz val="9"/>
      <name val="Arial"/>
      <family val="2"/>
    </font>
    <font>
      <sz val="11"/>
      <name val="Arial"/>
      <family val="2"/>
    </font>
    <font>
      <sz val="9"/>
      <color indexed="81"/>
      <name val="Arial"/>
      <family val="2"/>
    </font>
    <font>
      <b/>
      <sz val="11"/>
      <color rgb="FF000000"/>
      <name val="Arial"/>
      <family val="2"/>
    </font>
    <font>
      <b/>
      <sz val="14"/>
      <color theme="0"/>
      <name val="Arial"/>
      <family val="2"/>
    </font>
    <font>
      <sz val="8"/>
      <color theme="1" tint="0.34998626667073579"/>
      <name val="Arial"/>
      <family val="2"/>
    </font>
    <font>
      <sz val="10"/>
      <color theme="0" tint="-0.34998626667073579"/>
      <name val="Arial"/>
      <family val="2"/>
    </font>
    <font>
      <b/>
      <sz val="9"/>
      <color indexed="81"/>
      <name val="Tahoma"/>
      <family val="2"/>
    </font>
    <font>
      <sz val="9"/>
      <color indexed="81"/>
      <name val="Tahoma"/>
      <family val="2"/>
    </font>
    <font>
      <b/>
      <sz val="9"/>
      <color indexed="81"/>
      <name val="Arial"/>
      <family val="2"/>
    </font>
    <font>
      <sz val="10"/>
      <color theme="1" tint="0.34998626667073579"/>
      <name val="Arial"/>
      <family val="2"/>
    </font>
    <font>
      <b/>
      <sz val="11"/>
      <color rgb="FF4B4B4B"/>
      <name val="Arial"/>
      <family val="2"/>
    </font>
    <font>
      <b/>
      <u/>
      <sz val="9.5"/>
      <name val="Arial"/>
      <family val="2"/>
    </font>
    <font>
      <b/>
      <sz val="9.5"/>
      <name val="Arial"/>
      <family val="2"/>
    </font>
    <font>
      <b/>
      <sz val="9.5"/>
      <color theme="0" tint="-0.249977111117893"/>
      <name val="Arial"/>
      <family val="2"/>
    </font>
    <font>
      <b/>
      <sz val="9.5"/>
      <color theme="1" tint="0.34998626667073579"/>
      <name val="Arial"/>
      <family val="2"/>
    </font>
    <font>
      <b/>
      <sz val="11"/>
      <name val="Calibri"/>
      <family val="2"/>
    </font>
    <font>
      <sz val="15"/>
      <color rgb="FFFF0000"/>
      <name val="Arial"/>
      <family val="2"/>
    </font>
    <font>
      <sz val="10"/>
      <name val="Arial"/>
      <family val="2"/>
    </font>
    <font>
      <b/>
      <sz val="10"/>
      <color rgb="FF000000"/>
      <name val="Arial"/>
      <family val="2"/>
    </font>
    <font>
      <sz val="10"/>
      <color rgb="FF000000"/>
      <name val="Arial"/>
      <family val="2"/>
    </font>
    <font>
      <i/>
      <sz val="9"/>
      <color rgb="FF000000"/>
      <name val="Tahoma"/>
      <family val="2"/>
    </font>
  </fonts>
  <fills count="1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002060"/>
        <bgColor indexed="64"/>
      </patternFill>
    </fill>
    <fill>
      <patternFill patternType="solid">
        <fgColor theme="2"/>
        <bgColor indexed="64"/>
      </patternFill>
    </fill>
    <fill>
      <patternFill patternType="solid">
        <fgColor theme="1" tint="0.499984740745262"/>
        <bgColor indexed="64"/>
      </patternFill>
    </fill>
    <fill>
      <patternFill patternType="solid">
        <fgColor rgb="FF00B05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s>
  <cellStyleXfs count="6">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2" fontId="39" fillId="0" borderId="0" applyFont="0" applyFill="0" applyBorder="0" applyAlignment="0" applyProtection="0"/>
  </cellStyleXfs>
  <cellXfs count="423">
    <xf numFmtId="0" fontId="0" fillId="0" borderId="0" xfId="0"/>
    <xf numFmtId="0" fontId="0" fillId="0" borderId="0" xfId="0" applyAlignment="1">
      <alignment vertical="center" wrapText="1"/>
    </xf>
    <xf numFmtId="0" fontId="0" fillId="2" borderId="0" xfId="0" applyFill="1" applyAlignment="1">
      <alignment vertical="center" wrapText="1"/>
    </xf>
    <xf numFmtId="1" fontId="0" fillId="2" borderId="0" xfId="0" applyNumberFormat="1" applyFill="1" applyAlignment="1">
      <alignment vertical="center" wrapText="1"/>
    </xf>
    <xf numFmtId="0" fontId="0" fillId="2" borderId="0" xfId="0" applyFill="1" applyAlignment="1">
      <alignment horizontal="justify" vertical="center" wrapText="1"/>
    </xf>
    <xf numFmtId="49" fontId="3" fillId="0" borderId="7" xfId="0" applyNumberFormat="1" applyFont="1" applyBorder="1" applyAlignment="1">
      <alignment horizontal="center" vertical="center" wrapText="1"/>
    </xf>
    <xf numFmtId="49" fontId="3" fillId="0" borderId="4" xfId="0" applyNumberFormat="1" applyFont="1" applyBorder="1" applyAlignment="1">
      <alignment horizontal="center" vertical="center" wrapText="1"/>
    </xf>
    <xf numFmtId="165" fontId="2" fillId="2" borderId="1" xfId="1" applyNumberFormat="1" applyFont="1" applyFill="1" applyBorder="1" applyAlignment="1" applyProtection="1">
      <alignment horizontal="center" vertical="center" wrapText="1"/>
      <protection locked="0"/>
    </xf>
    <xf numFmtId="1" fontId="2" fillId="2" borderId="1" xfId="0" applyNumberFormat="1" applyFont="1" applyFill="1" applyBorder="1" applyAlignment="1" applyProtection="1">
      <alignment horizontal="center" vertical="center" wrapText="1"/>
      <protection locked="0"/>
    </xf>
    <xf numFmtId="0" fontId="2" fillId="2" borderId="1" xfId="1" applyNumberFormat="1" applyFont="1" applyFill="1" applyBorder="1" applyAlignment="1" applyProtection="1">
      <alignment horizontal="center" vertical="center" wrapText="1"/>
      <protection locked="0"/>
    </xf>
    <xf numFmtId="0" fontId="4" fillId="0" borderId="0" xfId="0" applyFont="1" applyAlignment="1">
      <alignment horizontal="right" vertical="center"/>
    </xf>
    <xf numFmtId="0" fontId="0" fillId="0" borderId="1" xfId="0" applyBorder="1"/>
    <xf numFmtId="0" fontId="4" fillId="0" borderId="1" xfId="0" applyFont="1" applyBorder="1" applyAlignment="1">
      <alignment horizontal="center"/>
    </xf>
    <xf numFmtId="0" fontId="4" fillId="3" borderId="1" xfId="0" applyFont="1" applyFill="1" applyBorder="1" applyAlignment="1">
      <alignment horizontal="center"/>
    </xf>
    <xf numFmtId="0" fontId="3" fillId="3" borderId="1" xfId="0" applyFont="1" applyFill="1" applyBorder="1" applyAlignment="1">
      <alignment horizontal="center"/>
    </xf>
    <xf numFmtId="0" fontId="2" fillId="2" borderId="1" xfId="0" applyFont="1" applyFill="1" applyBorder="1" applyAlignment="1">
      <alignment vertical="center" wrapText="1"/>
    </xf>
    <xf numFmtId="0" fontId="5" fillId="2" borderId="1" xfId="0" applyFont="1" applyFill="1" applyBorder="1" applyAlignment="1" applyProtection="1">
      <alignment horizontal="center" vertical="center" wrapText="1"/>
      <protection locked="0"/>
    </xf>
    <xf numFmtId="0" fontId="4" fillId="0" borderId="8" xfId="0" applyFont="1" applyBorder="1" applyAlignment="1">
      <alignment horizontal="center" vertical="center"/>
    </xf>
    <xf numFmtId="0" fontId="4" fillId="3" borderId="1"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3" borderId="8" xfId="0" applyFont="1" applyFill="1" applyBorder="1" applyAlignment="1">
      <alignment horizontal="center" vertical="center" wrapText="1"/>
    </xf>
    <xf numFmtId="0" fontId="4" fillId="0" borderId="8" xfId="0" applyFont="1" applyBorder="1" applyAlignment="1">
      <alignment horizontal="center"/>
    </xf>
    <xf numFmtId="0" fontId="4" fillId="3" borderId="8" xfId="0" applyFont="1" applyFill="1" applyBorder="1" applyAlignment="1">
      <alignment horizontal="center"/>
    </xf>
    <xf numFmtId="0" fontId="3" fillId="3" borderId="8" xfId="0" applyFont="1" applyFill="1" applyBorder="1" applyAlignment="1">
      <alignment horizontal="center"/>
    </xf>
    <xf numFmtId="1" fontId="2" fillId="3" borderId="1" xfId="0" applyNumberFormat="1" applyFont="1" applyFill="1" applyBorder="1" applyAlignment="1" applyProtection="1">
      <alignment horizontal="center" vertical="center" wrapText="1"/>
      <protection locked="0"/>
    </xf>
    <xf numFmtId="0" fontId="0" fillId="0" borderId="5" xfId="0" applyBorder="1" applyAlignment="1">
      <alignment vertical="center" wrapText="1"/>
    </xf>
    <xf numFmtId="0" fontId="0" fillId="3" borderId="0" xfId="0" applyFill="1" applyAlignment="1">
      <alignment horizontal="center" vertical="center" wrapText="1"/>
    </xf>
    <xf numFmtId="0" fontId="11" fillId="2" borderId="0" xfId="0" applyFont="1" applyFill="1" applyAlignment="1">
      <alignment vertical="center" wrapText="1"/>
    </xf>
    <xf numFmtId="0" fontId="2" fillId="2" borderId="1" xfId="0" applyFont="1" applyFill="1" applyBorder="1" applyAlignment="1" applyProtection="1">
      <alignment vertical="center" wrapText="1"/>
      <protection locked="0"/>
    </xf>
    <xf numFmtId="0" fontId="0" fillId="0" borderId="6" xfId="0" applyBorder="1" applyAlignment="1">
      <alignment vertical="center" wrapText="1"/>
    </xf>
    <xf numFmtId="0" fontId="11" fillId="2" borderId="18" xfId="0" applyFont="1" applyFill="1" applyBorder="1" applyAlignment="1">
      <alignment vertical="center" wrapText="1"/>
    </xf>
    <xf numFmtId="0" fontId="11" fillId="2" borderId="15" xfId="0" applyFont="1" applyFill="1" applyBorder="1" applyAlignment="1">
      <alignment vertical="center" wrapText="1"/>
    </xf>
    <xf numFmtId="0" fontId="11" fillId="2" borderId="11" xfId="0" applyFont="1" applyFill="1" applyBorder="1" applyAlignment="1">
      <alignment vertical="center" wrapText="1"/>
    </xf>
    <xf numFmtId="0" fontId="11" fillId="2" borderId="14" xfId="0" applyFont="1" applyFill="1" applyBorder="1" applyAlignment="1">
      <alignment vertical="center" wrapText="1"/>
    </xf>
    <xf numFmtId="0" fontId="3" fillId="0" borderId="1" xfId="0" applyFont="1" applyBorder="1" applyAlignment="1">
      <alignment horizontal="center" vertical="center"/>
    </xf>
    <xf numFmtId="0" fontId="4" fillId="5" borderId="9" xfId="0" applyFont="1" applyFill="1" applyBorder="1" applyAlignment="1">
      <alignment horizontal="center" vertical="center"/>
    </xf>
    <xf numFmtId="0" fontId="4" fillId="5" borderId="1" xfId="0" applyFont="1" applyFill="1" applyBorder="1" applyAlignment="1">
      <alignment horizontal="center" vertical="center"/>
    </xf>
    <xf numFmtId="0" fontId="4" fillId="5" borderId="8" xfId="0" applyFont="1" applyFill="1" applyBorder="1" applyAlignment="1">
      <alignment horizontal="center" vertical="center"/>
    </xf>
    <xf numFmtId="49" fontId="3" fillId="0" borderId="7" xfId="0" applyNumberFormat="1" applyFont="1" applyBorder="1" applyAlignment="1">
      <alignment horizontal="left" vertical="center" wrapText="1"/>
    </xf>
    <xf numFmtId="0" fontId="4" fillId="0" borderId="0" xfId="0" applyFont="1" applyAlignment="1">
      <alignment horizontal="center" vertical="center"/>
    </xf>
    <xf numFmtId="0" fontId="7" fillId="0" borderId="0" xfId="0" applyFont="1" applyAlignment="1">
      <alignment horizontal="center" vertical="center"/>
    </xf>
    <xf numFmtId="49" fontId="4" fillId="4" borderId="1" xfId="0" applyNumberFormat="1" applyFont="1" applyFill="1" applyBorder="1" applyAlignment="1">
      <alignment horizontal="center" vertical="center" wrapText="1"/>
    </xf>
    <xf numFmtId="49" fontId="3" fillId="3" borderId="4" xfId="0" applyNumberFormat="1" applyFont="1" applyFill="1" applyBorder="1" applyAlignment="1">
      <alignment horizontal="center" vertical="center" wrapText="1"/>
    </xf>
    <xf numFmtId="0" fontId="2" fillId="3" borderId="10" xfId="0" applyFont="1" applyFill="1" applyBorder="1" applyAlignment="1">
      <alignment horizontal="center" vertical="center"/>
    </xf>
    <xf numFmtId="0" fontId="2" fillId="3" borderId="1" xfId="0" applyFont="1" applyFill="1" applyBorder="1" applyAlignment="1">
      <alignment horizontal="center" vertical="center"/>
    </xf>
    <xf numFmtId="0" fontId="4" fillId="3" borderId="1" xfId="0" applyFont="1" applyFill="1" applyBorder="1" applyAlignment="1">
      <alignment horizontal="center" vertical="center"/>
    </xf>
    <xf numFmtId="0" fontId="7" fillId="4" borderId="1" xfId="0" applyFont="1" applyFill="1" applyBorder="1" applyAlignment="1">
      <alignment horizontal="center" vertical="center"/>
    </xf>
    <xf numFmtId="0" fontId="15" fillId="4" borderId="1" xfId="0" applyFont="1" applyFill="1" applyBorder="1" applyAlignment="1">
      <alignment horizontal="justify" vertical="center"/>
    </xf>
    <xf numFmtId="0" fontId="0" fillId="4" borderId="1" xfId="0" applyFill="1" applyBorder="1"/>
    <xf numFmtId="0" fontId="2" fillId="0" borderId="1" xfId="0" applyFont="1" applyBorder="1"/>
    <xf numFmtId="0" fontId="1" fillId="0" borderId="0" xfId="0" applyFont="1"/>
    <xf numFmtId="0" fontId="18" fillId="0" borderId="0" xfId="0" applyFont="1" applyAlignment="1">
      <alignment horizontal="justify" vertical="center"/>
    </xf>
    <xf numFmtId="0" fontId="18" fillId="0" borderId="0" xfId="0" applyFont="1"/>
    <xf numFmtId="0" fontId="19" fillId="0" borderId="0" xfId="0" applyFont="1" applyAlignment="1">
      <alignment horizontal="justify" vertical="center"/>
    </xf>
    <xf numFmtId="0" fontId="1" fillId="0" borderId="8" xfId="0" applyFont="1" applyBorder="1" applyAlignment="1">
      <alignment horizontal="left" vertical="center" wrapText="1"/>
    </xf>
    <xf numFmtId="0" fontId="1" fillId="0" borderId="8" xfId="0" applyFont="1" applyBorder="1" applyAlignment="1">
      <alignment horizontal="left" vertical="center"/>
    </xf>
    <xf numFmtId="0" fontId="1" fillId="3" borderId="1" xfId="0" applyFont="1" applyFill="1" applyBorder="1" applyAlignment="1">
      <alignment horizontal="left" vertical="center" wrapText="1"/>
    </xf>
    <xf numFmtId="0" fontId="1" fillId="3" borderId="6" xfId="0" applyFont="1" applyFill="1" applyBorder="1" applyAlignment="1">
      <alignment horizontal="left" vertical="center" wrapText="1"/>
    </xf>
    <xf numFmtId="0" fontId="2" fillId="5" borderId="1" xfId="0" applyFont="1" applyFill="1" applyBorder="1" applyAlignment="1">
      <alignment vertical="center" wrapText="1"/>
    </xf>
    <xf numFmtId="0" fontId="1" fillId="2" borderId="0" xfId="0" applyFont="1" applyFill="1" applyAlignment="1">
      <alignment vertical="center" wrapText="1"/>
    </xf>
    <xf numFmtId="0" fontId="22" fillId="0" borderId="0" xfId="0" applyFont="1" applyAlignment="1">
      <alignment horizontal="center" vertical="center"/>
    </xf>
    <xf numFmtId="0" fontId="2" fillId="2" borderId="1" xfId="0" applyFont="1" applyFill="1" applyBorder="1" applyAlignment="1">
      <alignment horizontal="justify" vertical="center" wrapText="1"/>
    </xf>
    <xf numFmtId="0" fontId="0" fillId="0" borderId="0" xfId="0" applyAlignment="1">
      <alignment horizontal="left"/>
    </xf>
    <xf numFmtId="0" fontId="19" fillId="0" borderId="0" xfId="0" applyFont="1" applyAlignment="1">
      <alignment horizontal="left" vertical="center"/>
    </xf>
    <xf numFmtId="0" fontId="1" fillId="0" borderId="0" xfId="0" applyFont="1" applyAlignment="1">
      <alignment horizontal="left"/>
    </xf>
    <xf numFmtId="0" fontId="6" fillId="4" borderId="1" xfId="0" applyFont="1" applyFill="1" applyBorder="1" applyAlignment="1" applyProtection="1">
      <alignment horizontal="center" vertical="center" wrapText="1"/>
      <protection locked="0"/>
    </xf>
    <xf numFmtId="0" fontId="0" fillId="3" borderId="0" xfId="0" applyFill="1" applyAlignment="1">
      <alignment vertical="center" wrapText="1"/>
    </xf>
    <xf numFmtId="0" fontId="1" fillId="3" borderId="0" xfId="0" applyFont="1" applyFill="1" applyAlignment="1">
      <alignment vertical="center" wrapText="1"/>
    </xf>
    <xf numFmtId="0" fontId="2" fillId="0" borderId="1" xfId="0" applyFont="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14" fillId="3" borderId="1" xfId="0" applyFont="1" applyFill="1" applyBorder="1" applyAlignment="1" applyProtection="1">
      <alignment horizontal="center" vertical="center" wrapText="1"/>
      <protection locked="0"/>
    </xf>
    <xf numFmtId="0" fontId="14" fillId="2" borderId="1" xfId="0" applyFont="1" applyFill="1" applyBorder="1" applyAlignment="1" applyProtection="1">
      <alignment horizontal="center" vertical="center" wrapText="1"/>
      <protection locked="0"/>
    </xf>
    <xf numFmtId="165" fontId="14" fillId="2" borderId="1" xfId="1" applyNumberFormat="1" applyFont="1" applyFill="1" applyBorder="1" applyAlignment="1" applyProtection="1">
      <alignment horizontal="center" vertical="center" wrapText="1"/>
      <protection locked="0"/>
    </xf>
    <xf numFmtId="0" fontId="2" fillId="2" borderId="12" xfId="0" applyFont="1" applyFill="1" applyBorder="1" applyAlignment="1" applyProtection="1">
      <alignment vertical="center" wrapText="1"/>
      <protection locked="0"/>
    </xf>
    <xf numFmtId="0" fontId="1" fillId="2" borderId="1" xfId="1" applyNumberFormat="1" applyFont="1" applyFill="1" applyBorder="1" applyAlignment="1" applyProtection="1">
      <alignment horizontal="center" vertical="center" wrapText="1"/>
      <protection locked="0"/>
    </xf>
    <xf numFmtId="0" fontId="2" fillId="3" borderId="1" xfId="1" applyNumberFormat="1" applyFont="1" applyFill="1" applyBorder="1" applyAlignment="1" applyProtection="1">
      <alignment horizontal="center" vertical="center" wrapText="1"/>
      <protection locked="0"/>
    </xf>
    <xf numFmtId="0" fontId="7" fillId="3" borderId="8" xfId="0" applyFont="1" applyFill="1" applyBorder="1" applyAlignment="1" applyProtection="1">
      <alignment vertical="center" wrapText="1"/>
      <protection locked="0"/>
    </xf>
    <xf numFmtId="0" fontId="7" fillId="3" borderId="15" xfId="0" applyFont="1" applyFill="1" applyBorder="1" applyAlignment="1" applyProtection="1">
      <alignment vertical="center" wrapText="1"/>
      <protection locked="0"/>
    </xf>
    <xf numFmtId="0" fontId="2" fillId="0" borderId="0" xfId="0" applyFont="1"/>
    <xf numFmtId="1" fontId="2" fillId="0" borderId="1" xfId="0" applyNumberFormat="1" applyFont="1" applyBorder="1" applyAlignment="1" applyProtection="1">
      <alignment horizontal="center" vertical="center" wrapText="1"/>
      <protection locked="0"/>
    </xf>
    <xf numFmtId="0" fontId="20" fillId="0" borderId="1" xfId="1" applyNumberFormat="1" applyFont="1" applyFill="1" applyBorder="1" applyAlignment="1" applyProtection="1">
      <alignment horizontal="center" vertical="center" wrapText="1"/>
      <protection locked="0"/>
    </xf>
    <xf numFmtId="0" fontId="1" fillId="3" borderId="1" xfId="1" applyNumberFormat="1" applyFont="1" applyFill="1" applyBorder="1" applyAlignment="1" applyProtection="1">
      <alignment horizontal="center" vertical="center" wrapText="1"/>
      <protection locked="0"/>
    </xf>
    <xf numFmtId="1" fontId="1" fillId="2" borderId="2" xfId="0" applyNumberFormat="1" applyFont="1" applyFill="1" applyBorder="1" applyAlignment="1" applyProtection="1">
      <alignment horizontal="center" vertical="center" wrapText="1"/>
      <protection locked="0"/>
    </xf>
    <xf numFmtId="1" fontId="1" fillId="3" borderId="1" xfId="0" applyNumberFormat="1" applyFont="1" applyFill="1" applyBorder="1" applyAlignment="1" applyProtection="1">
      <alignment horizontal="center" vertical="center" wrapText="1"/>
      <protection locked="0"/>
    </xf>
    <xf numFmtId="0" fontId="1" fillId="2" borderId="1" xfId="1" applyNumberFormat="1" applyFont="1" applyFill="1" applyBorder="1" applyAlignment="1" applyProtection="1">
      <alignment horizontal="justify" vertical="center" wrapText="1"/>
      <protection locked="0"/>
    </xf>
    <xf numFmtId="0" fontId="0" fillId="0" borderId="0" xfId="0" applyProtection="1">
      <protection locked="0"/>
    </xf>
    <xf numFmtId="49" fontId="26" fillId="3" borderId="4" xfId="0" applyNumberFormat="1" applyFont="1" applyFill="1" applyBorder="1" applyAlignment="1" applyProtection="1">
      <alignment horizontal="center" vertical="center" wrapText="1"/>
      <protection locked="0"/>
    </xf>
    <xf numFmtId="49" fontId="26" fillId="0" borderId="7" xfId="0" applyNumberFormat="1" applyFont="1" applyBorder="1" applyAlignment="1" applyProtection="1">
      <alignment horizontal="center" vertical="center" wrapText="1"/>
      <protection locked="0"/>
    </xf>
    <xf numFmtId="14" fontId="1" fillId="0" borderId="4" xfId="0" applyNumberFormat="1" applyFont="1" applyBorder="1" applyAlignment="1" applyProtection="1">
      <alignment horizontal="center" vertical="center" wrapText="1"/>
      <protection locked="0"/>
    </xf>
    <xf numFmtId="14" fontId="1" fillId="0" borderId="10" xfId="0" applyNumberFormat="1" applyFont="1" applyBorder="1" applyAlignment="1" applyProtection="1">
      <alignment horizontal="center" vertical="center" wrapText="1"/>
      <protection locked="0"/>
    </xf>
    <xf numFmtId="49" fontId="3" fillId="3" borderId="4" xfId="0" applyNumberFormat="1" applyFont="1" applyFill="1" applyBorder="1" applyAlignment="1" applyProtection="1">
      <alignment horizontal="center" vertical="center" wrapText="1"/>
      <protection locked="0"/>
    </xf>
    <xf numFmtId="49" fontId="3" fillId="0" borderId="7" xfId="0" applyNumberFormat="1" applyFont="1" applyBorder="1" applyAlignment="1" applyProtection="1">
      <alignment horizontal="center" vertical="center" wrapText="1"/>
      <protection locked="0"/>
    </xf>
    <xf numFmtId="49" fontId="3" fillId="0" borderId="4" xfId="0" applyNumberFormat="1" applyFont="1" applyBorder="1" applyAlignment="1" applyProtection="1">
      <alignment horizontal="center" vertical="center" wrapText="1"/>
      <protection locked="0"/>
    </xf>
    <xf numFmtId="0" fontId="3" fillId="3" borderId="4" xfId="0" applyFont="1" applyFill="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2" fillId="0" borderId="0" xfId="0" applyFont="1" applyAlignment="1" applyProtection="1">
      <alignment horizontal="right" vertical="center"/>
      <protection locked="0"/>
    </xf>
    <xf numFmtId="0" fontId="2" fillId="4" borderId="23" xfId="0" applyFont="1" applyFill="1" applyBorder="1" applyAlignment="1" applyProtection="1">
      <alignment horizontal="center" vertical="center"/>
      <protection locked="0"/>
    </xf>
    <xf numFmtId="0" fontId="2" fillId="0" borderId="1" xfId="0" applyFont="1" applyBorder="1" applyAlignment="1" applyProtection="1">
      <alignment horizontal="justify" vertical="center"/>
      <protection locked="0"/>
    </xf>
    <xf numFmtId="0" fontId="1" fillId="0" borderId="1" xfId="0" applyFont="1" applyBorder="1" applyAlignment="1" applyProtection="1">
      <alignment horizontal="center" vertical="center"/>
      <protection locked="0"/>
    </xf>
    <xf numFmtId="0" fontId="1" fillId="0" borderId="0" xfId="0" applyFont="1" applyProtection="1">
      <protection locked="0"/>
    </xf>
    <xf numFmtId="0" fontId="1" fillId="0" borderId="8" xfId="0" applyFont="1" applyBorder="1" applyAlignment="1" applyProtection="1">
      <alignment horizontal="left" vertical="center" wrapText="1"/>
      <protection locked="0"/>
    </xf>
    <xf numFmtId="0" fontId="1" fillId="0" borderId="8" xfId="0" applyFont="1" applyBorder="1" applyAlignment="1" applyProtection="1">
      <alignment horizontal="left" vertical="center"/>
      <protection locked="0"/>
    </xf>
    <xf numFmtId="0" fontId="1" fillId="3" borderId="8"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left" vertical="center" wrapText="1"/>
      <protection locked="0"/>
    </xf>
    <xf numFmtId="0" fontId="2" fillId="0" borderId="0" xfId="0" applyFont="1" applyAlignment="1" applyProtection="1">
      <alignment horizontal="center"/>
      <protection locked="0"/>
    </xf>
    <xf numFmtId="0" fontId="2" fillId="3" borderId="1" xfId="0" applyFont="1" applyFill="1" applyBorder="1" applyAlignment="1" applyProtection="1">
      <alignment horizontal="center" vertical="center"/>
      <protection locked="0"/>
    </xf>
    <xf numFmtId="0" fontId="7" fillId="0" borderId="19" xfId="0" applyFont="1" applyBorder="1" applyAlignment="1" applyProtection="1">
      <alignment horizontal="center" vertical="center"/>
      <protection hidden="1"/>
    </xf>
    <xf numFmtId="1" fontId="7" fillId="0" borderId="19" xfId="0" applyNumberFormat="1" applyFont="1" applyBorder="1" applyAlignment="1" applyProtection="1">
      <alignment horizontal="center" vertical="center"/>
      <protection hidden="1"/>
    </xf>
    <xf numFmtId="168" fontId="4" fillId="3" borderId="34" xfId="0" applyNumberFormat="1" applyFont="1" applyFill="1" applyBorder="1" applyAlignment="1" applyProtection="1">
      <alignment horizontal="center" vertical="center" wrapText="1"/>
      <protection hidden="1"/>
    </xf>
    <xf numFmtId="0" fontId="2" fillId="2" borderId="1" xfId="0" applyFont="1" applyFill="1" applyBorder="1" applyAlignment="1" applyProtection="1">
      <alignment horizontal="left" vertical="center" wrapText="1"/>
      <protection locked="0"/>
    </xf>
    <xf numFmtId="0" fontId="0" fillId="0" borderId="0" xfId="0" applyAlignment="1" applyProtection="1">
      <alignment vertical="center" wrapText="1"/>
      <protection locked="0"/>
    </xf>
    <xf numFmtId="0" fontId="11"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2" fillId="2" borderId="17" xfId="0" applyFont="1" applyFill="1" applyBorder="1" applyAlignment="1" applyProtection="1">
      <alignment vertical="center" wrapText="1"/>
      <protection locked="0"/>
    </xf>
    <xf numFmtId="0" fontId="1" fillId="0" borderId="0" xfId="0" applyFont="1" applyAlignment="1" applyProtection="1">
      <alignment vertical="center" wrapText="1"/>
      <protection locked="0"/>
    </xf>
    <xf numFmtId="0" fontId="0" fillId="3" borderId="0" xfId="0" applyFill="1" applyAlignment="1" applyProtection="1">
      <alignment vertical="center" wrapText="1"/>
      <protection locked="0"/>
    </xf>
    <xf numFmtId="0" fontId="1" fillId="2" borderId="0" xfId="0" applyFont="1" applyFill="1" applyAlignment="1" applyProtection="1">
      <alignment vertical="center" wrapText="1"/>
      <protection locked="0"/>
    </xf>
    <xf numFmtId="0" fontId="1" fillId="3" borderId="0" xfId="0" applyFont="1" applyFill="1" applyAlignment="1" applyProtection="1">
      <alignment vertical="center" wrapText="1"/>
      <protection locked="0"/>
    </xf>
    <xf numFmtId="0" fontId="2" fillId="2" borderId="37" xfId="0" applyFont="1" applyFill="1" applyBorder="1" applyAlignment="1" applyProtection="1">
      <alignment vertical="center" wrapText="1"/>
      <protection locked="0"/>
    </xf>
    <xf numFmtId="0" fontId="34" fillId="2" borderId="1" xfId="0" applyFont="1" applyFill="1" applyBorder="1" applyAlignment="1" applyProtection="1">
      <alignment horizontal="left" vertical="top" wrapText="1"/>
      <protection locked="0"/>
    </xf>
    <xf numFmtId="0" fontId="2" fillId="2" borderId="13" xfId="0" applyFont="1" applyFill="1" applyBorder="1" applyAlignment="1" applyProtection="1">
      <alignment vertical="center" wrapText="1"/>
      <protection locked="0"/>
    </xf>
    <xf numFmtId="0" fontId="34" fillId="2" borderId="4" xfId="0" applyFont="1" applyFill="1" applyBorder="1" applyAlignment="1" applyProtection="1">
      <alignment vertical="center" wrapText="1"/>
      <protection locked="0"/>
    </xf>
    <xf numFmtId="0" fontId="34" fillId="2" borderId="1" xfId="0" applyFont="1" applyFill="1" applyBorder="1" applyAlignment="1" applyProtection="1">
      <alignment horizontal="left" vertical="center" wrapText="1"/>
      <protection locked="0"/>
    </xf>
    <xf numFmtId="0" fontId="2" fillId="2" borderId="27" xfId="0" applyFont="1" applyFill="1" applyBorder="1" applyAlignment="1" applyProtection="1">
      <alignment vertical="center" wrapText="1"/>
      <protection locked="0"/>
    </xf>
    <xf numFmtId="0" fontId="34" fillId="2" borderId="1" xfId="0" applyFont="1" applyFill="1" applyBorder="1" applyAlignment="1" applyProtection="1">
      <alignment vertical="center" wrapText="1"/>
      <protection locked="0"/>
    </xf>
    <xf numFmtId="0" fontId="0" fillId="2" borderId="0" xfId="0" applyFill="1" applyAlignment="1" applyProtection="1">
      <alignment horizontal="justify" vertical="center" wrapText="1"/>
      <protection locked="0"/>
    </xf>
    <xf numFmtId="1" fontId="0" fillId="2" borderId="0" xfId="0" applyNumberFormat="1" applyFill="1" applyAlignment="1" applyProtection="1">
      <alignment vertical="center" wrapText="1"/>
      <protection locked="0"/>
    </xf>
    <xf numFmtId="0" fontId="1" fillId="0" borderId="0" xfId="0" applyFont="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37" fillId="0" borderId="0" xfId="0" applyFont="1" applyAlignment="1" applyProtection="1">
      <alignment horizontal="justify" vertical="center"/>
      <protection locked="0"/>
    </xf>
    <xf numFmtId="0" fontId="0" fillId="0" borderId="0" xfId="0" applyProtection="1">
      <protection hidden="1"/>
    </xf>
    <xf numFmtId="0" fontId="0" fillId="0" borderId="44" xfId="0" applyBorder="1" applyAlignment="1" applyProtection="1">
      <alignment horizontal="center" vertical="center" wrapText="1"/>
      <protection locked="0"/>
    </xf>
    <xf numFmtId="0" fontId="0" fillId="0" borderId="44" xfId="0"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0" fontId="1" fillId="0" borderId="0" xfId="0" applyFont="1" applyAlignment="1" applyProtection="1">
      <alignment horizontal="center"/>
      <protection locked="0"/>
    </xf>
    <xf numFmtId="0" fontId="0" fillId="0" borderId="0" xfId="0" applyAlignment="1" applyProtection="1">
      <alignment wrapText="1"/>
      <protection locked="0"/>
    </xf>
    <xf numFmtId="0" fontId="1" fillId="0" borderId="0" xfId="0" applyFont="1" applyAlignment="1" applyProtection="1">
      <alignment wrapText="1"/>
      <protection locked="0"/>
    </xf>
    <xf numFmtId="0" fontId="2" fillId="0" borderId="0" xfId="0" applyFont="1" applyAlignment="1" applyProtection="1">
      <alignment horizontal="left" wrapText="1"/>
      <protection locked="0"/>
    </xf>
    <xf numFmtId="167" fontId="1" fillId="0" borderId="1" xfId="0" applyNumberFormat="1" applyFont="1" applyBorder="1" applyAlignment="1" applyProtection="1">
      <alignment horizontal="center" vertical="center" wrapText="1"/>
      <protection locked="0"/>
    </xf>
    <xf numFmtId="0" fontId="2" fillId="8" borderId="1" xfId="0" applyFont="1" applyFill="1" applyBorder="1" applyAlignment="1" applyProtection="1">
      <alignment horizontal="center" vertical="center" wrapText="1"/>
      <protection locked="0"/>
    </xf>
    <xf numFmtId="9" fontId="1" fillId="0" borderId="1" xfId="0" applyNumberFormat="1" applyFont="1" applyBorder="1" applyAlignment="1" applyProtection="1">
      <alignment horizontal="center" vertical="center" wrapText="1"/>
      <protection locked="0"/>
    </xf>
    <xf numFmtId="0" fontId="2" fillId="0" borderId="0" xfId="0" applyFont="1" applyAlignment="1" applyProtection="1">
      <alignment wrapText="1"/>
      <protection locked="0"/>
    </xf>
    <xf numFmtId="49" fontId="2" fillId="0" borderId="1" xfId="0" applyNumberFormat="1" applyFont="1" applyBorder="1" applyAlignment="1" applyProtection="1">
      <alignment horizontal="center" vertical="center" wrapText="1"/>
      <protection locked="0"/>
    </xf>
    <xf numFmtId="49" fontId="0" fillId="0" borderId="0" xfId="0" applyNumberFormat="1" applyProtection="1">
      <protection locked="0"/>
    </xf>
    <xf numFmtId="0" fontId="4" fillId="0" borderId="0" xfId="0" applyFont="1" applyAlignment="1" applyProtection="1">
      <alignment vertical="center"/>
      <protection locked="0"/>
    </xf>
    <xf numFmtId="0" fontId="4" fillId="3" borderId="0" xfId="0" applyFont="1" applyFill="1" applyAlignment="1" applyProtection="1">
      <alignment vertical="center" wrapText="1"/>
      <protection locked="0"/>
    </xf>
    <xf numFmtId="0" fontId="4" fillId="0" borderId="0" xfId="0" applyFont="1" applyAlignment="1" applyProtection="1">
      <alignment horizontal="right" vertical="center"/>
      <protection locked="0"/>
    </xf>
    <xf numFmtId="0" fontId="4"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hidden="1"/>
    </xf>
    <xf numFmtId="0" fontId="0" fillId="0" borderId="0" xfId="0" applyAlignment="1" applyProtection="1">
      <alignment wrapText="1"/>
      <protection hidden="1"/>
    </xf>
    <xf numFmtId="49" fontId="27" fillId="0" borderId="0" xfId="0" applyNumberFormat="1" applyFont="1" applyProtection="1">
      <protection hidden="1"/>
    </xf>
    <xf numFmtId="0" fontId="1" fillId="0" borderId="0" xfId="0" applyFont="1" applyProtection="1">
      <protection hidden="1"/>
    </xf>
    <xf numFmtId="0" fontId="1" fillId="0" borderId="1" xfId="1" applyNumberFormat="1" applyFont="1" applyFill="1" applyBorder="1" applyAlignment="1" applyProtection="1">
      <alignment horizontal="center" vertical="center" wrapText="1"/>
      <protection locked="0"/>
    </xf>
    <xf numFmtId="2" fontId="27" fillId="0" borderId="0" xfId="0" applyNumberFormat="1" applyFont="1" applyProtection="1">
      <protection hidden="1"/>
    </xf>
    <xf numFmtId="0" fontId="27" fillId="0" borderId="0" xfId="0" applyFont="1" applyProtection="1">
      <protection hidden="1"/>
    </xf>
    <xf numFmtId="0" fontId="8" fillId="0" borderId="0" xfId="0" applyFont="1" applyProtection="1">
      <protection locked="0"/>
    </xf>
    <xf numFmtId="2" fontId="27" fillId="9" borderId="0" xfId="0" applyNumberFormat="1" applyFont="1" applyFill="1" applyProtection="1">
      <protection hidden="1"/>
    </xf>
    <xf numFmtId="14" fontId="27" fillId="9" borderId="0" xfId="0" applyNumberFormat="1" applyFont="1" applyFill="1" applyProtection="1">
      <protection hidden="1"/>
    </xf>
    <xf numFmtId="14" fontId="1" fillId="0" borderId="10" xfId="3" applyNumberFormat="1" applyBorder="1" applyAlignment="1" applyProtection="1">
      <alignment horizontal="center" vertical="center" wrapText="1"/>
      <protection locked="0"/>
    </xf>
    <xf numFmtId="166" fontId="2" fillId="0" borderId="0" xfId="0" applyNumberFormat="1" applyFont="1" applyAlignment="1" applyProtection="1">
      <alignment horizontal="center" vertical="center"/>
      <protection locked="0"/>
    </xf>
    <xf numFmtId="49" fontId="2" fillId="8" borderId="13" xfId="0" applyNumberFormat="1" applyFont="1" applyFill="1" applyBorder="1" applyAlignment="1" applyProtection="1">
      <alignment horizontal="center" vertical="center" wrapText="1"/>
      <protection locked="0"/>
    </xf>
    <xf numFmtId="49" fontId="2" fillId="8" borderId="45" xfId="0" applyNumberFormat="1" applyFont="1" applyFill="1" applyBorder="1" applyAlignment="1" applyProtection="1">
      <alignment horizontal="center" vertical="center" wrapText="1"/>
      <protection locked="0"/>
    </xf>
    <xf numFmtId="49" fontId="2" fillId="8" borderId="14" xfId="0" applyNumberFormat="1" applyFont="1" applyFill="1" applyBorder="1" applyAlignment="1" applyProtection="1">
      <alignment horizontal="center" vertical="center" wrapText="1"/>
      <protection locked="0"/>
    </xf>
    <xf numFmtId="0" fontId="1" fillId="3" borderId="49" xfId="0" applyFont="1" applyFill="1" applyBorder="1" applyAlignment="1" applyProtection="1">
      <alignment horizontal="center" vertical="center"/>
      <protection locked="0"/>
    </xf>
    <xf numFmtId="0" fontId="1" fillId="0" borderId="49" xfId="0" applyFont="1" applyBorder="1" applyAlignment="1" applyProtection="1">
      <alignment horizontal="center" vertical="center"/>
      <protection locked="0"/>
    </xf>
    <xf numFmtId="0" fontId="1" fillId="3" borderId="50" xfId="0" applyFont="1" applyFill="1" applyBorder="1" applyAlignment="1" applyProtection="1">
      <alignment horizontal="center" vertical="center"/>
      <protection locked="0"/>
    </xf>
    <xf numFmtId="169" fontId="1" fillId="0" borderId="1" xfId="0" applyNumberFormat="1" applyFont="1" applyBorder="1" applyAlignment="1" applyProtection="1">
      <alignment horizontal="center" vertical="center" wrapText="1"/>
      <protection locked="0"/>
    </xf>
    <xf numFmtId="49" fontId="20" fillId="3" borderId="7" xfId="0" applyNumberFormat="1" applyFont="1" applyFill="1" applyBorder="1" applyAlignment="1" applyProtection="1">
      <alignment horizontal="center" vertical="center" wrapText="1"/>
      <protection locked="0"/>
    </xf>
    <xf numFmtId="0" fontId="20" fillId="0" borderId="1" xfId="0" applyFont="1" applyBorder="1" applyProtection="1">
      <protection locked="0"/>
    </xf>
    <xf numFmtId="49" fontId="20" fillId="0" borderId="7" xfId="0" applyNumberFormat="1" applyFont="1" applyBorder="1" applyAlignment="1" applyProtection="1">
      <alignment horizontal="center" vertical="center" wrapText="1"/>
      <protection locked="0"/>
    </xf>
    <xf numFmtId="49" fontId="20" fillId="0" borderId="4" xfId="0" applyNumberFormat="1" applyFont="1" applyBorder="1" applyAlignment="1" applyProtection="1">
      <alignment horizontal="center" vertical="center" wrapText="1"/>
      <protection locked="0"/>
    </xf>
    <xf numFmtId="14" fontId="20" fillId="0" borderId="4" xfId="0" applyNumberFormat="1" applyFont="1" applyBorder="1" applyAlignment="1" applyProtection="1">
      <alignment horizontal="center" vertical="center" wrapText="1"/>
      <protection locked="0"/>
    </xf>
    <xf numFmtId="167" fontId="20" fillId="0" borderId="4" xfId="0" applyNumberFormat="1" applyFont="1" applyBorder="1" applyAlignment="1" applyProtection="1">
      <alignment horizontal="center" vertical="center" wrapText="1"/>
      <protection locked="0"/>
    </xf>
    <xf numFmtId="9" fontId="20" fillId="0" borderId="7" xfId="2" applyFont="1" applyBorder="1" applyAlignment="1" applyProtection="1">
      <alignment horizontal="center" vertical="center" wrapText="1"/>
      <protection locked="0"/>
    </xf>
    <xf numFmtId="14" fontId="20" fillId="0" borderId="4" xfId="0" applyNumberFormat="1" applyFont="1" applyBorder="1" applyAlignment="1" applyProtection="1">
      <alignment horizontal="left" vertical="center" wrapText="1"/>
      <protection locked="0"/>
    </xf>
    <xf numFmtId="0" fontId="2" fillId="5" borderId="1" xfId="0" applyFont="1" applyFill="1" applyBorder="1" applyAlignment="1">
      <alignment horizontal="center" vertical="center"/>
    </xf>
    <xf numFmtId="0" fontId="38" fillId="0" borderId="0" xfId="0" applyFont="1" applyProtection="1">
      <protection locked="0"/>
    </xf>
    <xf numFmtId="0" fontId="2" fillId="0" borderId="1" xfId="0" applyFont="1" applyBorder="1" applyAlignment="1" applyProtection="1">
      <alignment horizontal="center"/>
      <protection hidden="1"/>
    </xf>
    <xf numFmtId="0" fontId="27" fillId="0" borderId="0" xfId="0" applyFont="1" applyProtection="1">
      <protection locked="0"/>
    </xf>
    <xf numFmtId="0" fontId="20" fillId="0" borderId="1" xfId="0" applyFont="1" applyBorder="1" applyAlignment="1" applyProtection="1">
      <alignment horizontal="center" vertical="center"/>
      <protection locked="0" hidden="1"/>
    </xf>
    <xf numFmtId="1" fontId="20" fillId="0" borderId="1" xfId="0" applyNumberFormat="1" applyFont="1" applyBorder="1" applyAlignment="1" applyProtection="1">
      <alignment horizontal="center" vertical="center"/>
      <protection locked="0" hidden="1"/>
    </xf>
    <xf numFmtId="42" fontId="0" fillId="0" borderId="0" xfId="5" applyFont="1"/>
    <xf numFmtId="0" fontId="3" fillId="0" borderId="0" xfId="0" applyFont="1" applyAlignment="1" applyProtection="1">
      <alignment wrapText="1"/>
      <protection locked="0"/>
    </xf>
    <xf numFmtId="0" fontId="3" fillId="0" borderId="0" xfId="0" applyFont="1" applyAlignment="1" applyProtection="1">
      <alignment horizontal="left"/>
      <protection locked="0"/>
    </xf>
    <xf numFmtId="0" fontId="3" fillId="0" borderId="0" xfId="0" applyFont="1" applyProtection="1">
      <protection locked="0"/>
    </xf>
    <xf numFmtId="168" fontId="20" fillId="0" borderId="4" xfId="0" applyNumberFormat="1" applyFont="1" applyBorder="1" applyAlignment="1" applyProtection="1">
      <alignment horizontal="center" vertical="center" wrapText="1"/>
      <protection hidden="1"/>
    </xf>
    <xf numFmtId="167" fontId="20" fillId="0" borderId="4" xfId="0" applyNumberFormat="1" applyFont="1" applyBorder="1" applyAlignment="1" applyProtection="1">
      <alignment horizontal="center" vertical="center" wrapText="1"/>
      <protection hidden="1"/>
    </xf>
    <xf numFmtId="168" fontId="1" fillId="0" borderId="1" xfId="0" applyNumberFormat="1" applyFont="1" applyBorder="1" applyAlignment="1" applyProtection="1">
      <alignment horizontal="center" vertical="center" wrapText="1"/>
      <protection hidden="1"/>
    </xf>
    <xf numFmtId="0" fontId="2" fillId="4" borderId="23" xfId="0" applyFont="1" applyFill="1" applyBorder="1" applyAlignment="1" applyProtection="1">
      <alignment horizontal="center" vertical="center"/>
      <protection hidden="1"/>
    </xf>
    <xf numFmtId="0" fontId="2" fillId="4" borderId="19" xfId="0" applyFont="1" applyFill="1" applyBorder="1" applyAlignment="1" applyProtection="1">
      <alignment horizontal="center" vertical="center"/>
      <protection hidden="1"/>
    </xf>
    <xf numFmtId="166" fontId="1" fillId="0" borderId="25" xfId="4" applyNumberFormat="1" applyFont="1" applyBorder="1" applyAlignment="1" applyProtection="1">
      <alignment horizontal="center" vertical="center"/>
      <protection locked="0" hidden="1"/>
    </xf>
    <xf numFmtId="166" fontId="1" fillId="0" borderId="4" xfId="4" applyNumberFormat="1" applyFont="1" applyBorder="1" applyAlignment="1" applyProtection="1">
      <alignment horizontal="center" vertical="center"/>
      <protection locked="0" hidden="1"/>
    </xf>
    <xf numFmtId="166" fontId="1" fillId="0" borderId="22" xfId="4" applyNumberFormat="1" applyFont="1" applyBorder="1" applyAlignment="1" applyProtection="1">
      <alignment horizontal="center" vertical="center"/>
      <protection locked="0" hidden="1"/>
    </xf>
    <xf numFmtId="0" fontId="2" fillId="0" borderId="0" xfId="0" applyFont="1" applyAlignment="1" applyProtection="1">
      <alignment horizontal="center" vertical="center"/>
      <protection locked="0"/>
    </xf>
    <xf numFmtId="0" fontId="2" fillId="0" borderId="0" xfId="0" applyFont="1" applyAlignment="1">
      <alignment horizontal="center" vertical="center" wrapText="1"/>
    </xf>
    <xf numFmtId="0" fontId="3" fillId="0" borderId="10" xfId="0" applyFont="1" applyBorder="1" applyAlignment="1">
      <alignment horizontal="center" vertical="center"/>
    </xf>
    <xf numFmtId="0" fontId="3" fillId="0" borderId="10" xfId="0" applyFont="1" applyBorder="1" applyAlignment="1">
      <alignment horizontal="center"/>
    </xf>
    <xf numFmtId="0" fontId="3" fillId="0" borderId="4" xfId="0" applyFont="1" applyBorder="1"/>
    <xf numFmtId="0" fontId="3" fillId="0" borderId="1" xfId="0" applyFont="1" applyBorder="1" applyAlignment="1">
      <alignment horizontal="center"/>
    </xf>
    <xf numFmtId="0" fontId="3" fillId="3" borderId="4"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7" xfId="0" applyFont="1" applyBorder="1" applyAlignment="1">
      <alignment horizontal="left" vertical="center" wrapText="1"/>
    </xf>
    <xf numFmtId="0" fontId="3" fillId="0" borderId="4" xfId="0" applyFont="1" applyBorder="1" applyAlignment="1">
      <alignment horizontal="center" vertical="center" wrapText="1"/>
    </xf>
    <xf numFmtId="14" fontId="3" fillId="0" borderId="4" xfId="0" applyNumberFormat="1" applyFont="1" applyBorder="1" applyAlignment="1">
      <alignment horizontal="center" vertical="center"/>
    </xf>
    <xf numFmtId="0" fontId="3" fillId="3" borderId="1" xfId="0" applyFont="1" applyFill="1" applyBorder="1" applyAlignment="1">
      <alignment horizontal="center" vertical="center"/>
    </xf>
    <xf numFmtId="0" fontId="2" fillId="0" borderId="6" xfId="1" applyNumberFormat="1" applyFont="1" applyFill="1" applyBorder="1" applyAlignment="1" applyProtection="1">
      <alignment horizontal="center" vertical="center" wrapText="1"/>
      <protection locked="0"/>
    </xf>
    <xf numFmtId="0" fontId="2" fillId="0" borderId="15" xfId="1" applyNumberFormat="1" applyFont="1" applyFill="1" applyBorder="1" applyAlignment="1" applyProtection="1">
      <alignment horizontal="center" vertical="center" wrapText="1"/>
      <protection locked="0"/>
    </xf>
    <xf numFmtId="0" fontId="2" fillId="0" borderId="10" xfId="1" applyNumberFormat="1" applyFont="1" applyFill="1" applyBorder="1" applyAlignment="1" applyProtection="1">
      <alignment horizontal="center" vertical="center" wrapText="1"/>
      <protection locked="0"/>
    </xf>
    <xf numFmtId="0" fontId="2" fillId="0" borderId="7" xfId="1" applyNumberFormat="1" applyFont="1" applyFill="1" applyBorder="1" applyAlignment="1" applyProtection="1">
      <alignment horizontal="center" vertical="center" wrapText="1"/>
      <protection locked="0"/>
    </xf>
    <xf numFmtId="0" fontId="2" fillId="2" borderId="2" xfId="0" applyFont="1" applyFill="1" applyBorder="1" applyAlignment="1" applyProtection="1">
      <alignment horizontal="center" vertical="center" wrapText="1"/>
      <protection locked="0"/>
    </xf>
    <xf numFmtId="0" fontId="2" fillId="2" borderId="4" xfId="0"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wrapText="1"/>
      <protection locked="0"/>
    </xf>
    <xf numFmtId="0" fontId="1" fillId="3" borderId="10"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3" borderId="2" xfId="0" applyFont="1" applyFill="1" applyBorder="1" applyAlignment="1" applyProtection="1">
      <alignment horizontal="center" vertical="center" wrapText="1"/>
      <protection locked="0"/>
    </xf>
    <xf numFmtId="0" fontId="1" fillId="3" borderId="4" xfId="0" applyFont="1" applyFill="1" applyBorder="1" applyAlignment="1" applyProtection="1">
      <alignment horizontal="center" vertical="center" wrapText="1"/>
      <protection locked="0"/>
    </xf>
    <xf numFmtId="0" fontId="20" fillId="3" borderId="8" xfId="1" applyNumberFormat="1" applyFont="1" applyFill="1" applyBorder="1" applyAlignment="1" applyProtection="1">
      <alignment horizontal="left" vertical="center" wrapText="1"/>
      <protection locked="0"/>
    </xf>
    <xf numFmtId="0" fontId="20" fillId="3" borderId="17" xfId="1" applyNumberFormat="1" applyFont="1" applyFill="1" applyBorder="1" applyAlignment="1" applyProtection="1">
      <alignment horizontal="left" vertical="center" wrapText="1"/>
      <protection locked="0"/>
    </xf>
    <xf numFmtId="0" fontId="20" fillId="3" borderId="9" xfId="1" applyNumberFormat="1" applyFont="1" applyFill="1" applyBorder="1" applyAlignment="1" applyProtection="1">
      <alignment horizontal="left" vertical="center" wrapText="1"/>
      <protection locked="0"/>
    </xf>
    <xf numFmtId="0" fontId="20" fillId="2" borderId="6" xfId="0" applyFont="1" applyFill="1" applyBorder="1" applyAlignment="1">
      <alignment horizontal="justify" vertical="center" wrapText="1"/>
    </xf>
    <xf numFmtId="0" fontId="20" fillId="2" borderId="15" xfId="0" applyFont="1" applyFill="1" applyBorder="1" applyAlignment="1">
      <alignment horizontal="justify" vertical="center" wrapText="1"/>
    </xf>
    <xf numFmtId="0" fontId="20" fillId="2" borderId="10" xfId="0" applyFont="1" applyFill="1" applyBorder="1" applyAlignment="1">
      <alignment horizontal="justify" vertical="center" wrapText="1"/>
    </xf>
    <xf numFmtId="0" fontId="20" fillId="2" borderId="7" xfId="0" applyFont="1" applyFill="1" applyBorder="1" applyAlignment="1">
      <alignment horizontal="justify"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6" fillId="3" borderId="1" xfId="0" applyFont="1" applyFill="1" applyBorder="1" applyAlignment="1" applyProtection="1">
      <alignment horizontal="center" vertical="center" wrapText="1"/>
      <protection locked="0"/>
    </xf>
    <xf numFmtId="0" fontId="7" fillId="10" borderId="1" xfId="0" applyFont="1" applyFill="1" applyBorder="1" applyAlignment="1" applyProtection="1">
      <alignment horizontal="center" vertical="center" wrapText="1"/>
      <protection locked="0"/>
    </xf>
    <xf numFmtId="0" fontId="0" fillId="0" borderId="6" xfId="0" applyBorder="1" applyAlignment="1">
      <alignment horizontal="center" vertical="center" wrapText="1"/>
    </xf>
    <xf numFmtId="0" fontId="0" fillId="0" borderId="18" xfId="0" applyBorder="1" applyAlignment="1">
      <alignment horizontal="center" vertical="center" wrapText="1"/>
    </xf>
    <xf numFmtId="0" fontId="0" fillId="0" borderId="15" xfId="0" applyBorder="1" applyAlignment="1">
      <alignment horizontal="center" vertical="center" wrapText="1"/>
    </xf>
    <xf numFmtId="0" fontId="0" fillId="0" borderId="11" xfId="0" applyBorder="1" applyAlignment="1">
      <alignment horizontal="center" vertical="center" wrapText="1"/>
    </xf>
    <xf numFmtId="0" fontId="0" fillId="0" borderId="0" xfId="0" applyAlignment="1">
      <alignment horizontal="center" vertical="center" wrapText="1"/>
    </xf>
    <xf numFmtId="0" fontId="0" fillId="0" borderId="14" xfId="0" applyBorder="1" applyAlignment="1">
      <alignment horizontal="center" vertical="center" wrapText="1"/>
    </xf>
    <xf numFmtId="0" fontId="1" fillId="3"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left" vertical="center"/>
    </xf>
    <xf numFmtId="0" fontId="2" fillId="5" borderId="1"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6" fillId="8" borderId="1"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5" fillId="3" borderId="1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6" fillId="4" borderId="9" xfId="0" applyFont="1" applyFill="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8" borderId="6" xfId="0" applyFont="1" applyFill="1" applyBorder="1" applyAlignment="1" applyProtection="1">
      <alignment horizontal="center" vertical="center" wrapText="1"/>
      <protection locked="0"/>
    </xf>
    <xf numFmtId="0" fontId="2" fillId="8" borderId="11" xfId="0" applyFont="1" applyFill="1" applyBorder="1" applyAlignment="1" applyProtection="1">
      <alignment horizontal="center" vertical="center" wrapText="1"/>
      <protection locked="0"/>
    </xf>
    <xf numFmtId="0" fontId="2" fillId="8" borderId="10" xfId="0" applyFont="1" applyFill="1" applyBorder="1" applyAlignment="1" applyProtection="1">
      <alignment horizontal="center" vertical="center" wrapText="1"/>
      <protection locked="0"/>
    </xf>
    <xf numFmtId="0" fontId="2" fillId="8" borderId="1" xfId="0" applyFont="1" applyFill="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49" fontId="3" fillId="0" borderId="8" xfId="0" applyNumberFormat="1" applyFont="1" applyBorder="1" applyAlignment="1" applyProtection="1">
      <alignment horizontal="center" vertical="center" wrapText="1"/>
      <protection locked="0"/>
    </xf>
    <xf numFmtId="49" fontId="3" fillId="0" borderId="9" xfId="0" applyNumberFormat="1" applyFont="1" applyBorder="1" applyAlignment="1" applyProtection="1">
      <alignment horizontal="center" vertical="center" wrapText="1"/>
      <protection locked="0"/>
    </xf>
    <xf numFmtId="49" fontId="26" fillId="0" borderId="8" xfId="0" applyNumberFormat="1" applyFont="1" applyBorder="1" applyAlignment="1" applyProtection="1">
      <alignment horizontal="center" vertical="center" wrapText="1"/>
      <protection locked="0"/>
    </xf>
    <xf numFmtId="49" fontId="26" fillId="0" borderId="9" xfId="0" applyNumberFormat="1" applyFont="1" applyBorder="1" applyAlignment="1" applyProtection="1">
      <alignment horizontal="center" vertical="center" wrapText="1"/>
      <protection locked="0"/>
    </xf>
    <xf numFmtId="0" fontId="17" fillId="6" borderId="11" xfId="0" applyFont="1" applyFill="1" applyBorder="1" applyAlignment="1" applyProtection="1">
      <alignment horizontal="justify" vertical="center" wrapText="1"/>
      <protection locked="0"/>
    </xf>
    <xf numFmtId="0" fontId="17" fillId="6" borderId="0" xfId="0" applyFont="1" applyFill="1" applyAlignment="1" applyProtection="1">
      <alignment horizontal="justify" vertical="center"/>
      <protection locked="0"/>
    </xf>
    <xf numFmtId="0" fontId="2" fillId="0" borderId="8" xfId="0" applyFont="1" applyBorder="1" applyAlignment="1" applyProtection="1">
      <alignment horizontal="center" vertical="center"/>
      <protection hidden="1"/>
    </xf>
    <xf numFmtId="0" fontId="2" fillId="0" borderId="9" xfId="0" applyFont="1" applyBorder="1" applyAlignment="1" applyProtection="1">
      <alignment horizontal="center" vertical="center"/>
      <protection hidden="1"/>
    </xf>
    <xf numFmtId="0" fontId="1" fillId="3" borderId="1" xfId="0" applyFont="1" applyFill="1" applyBorder="1" applyAlignment="1" applyProtection="1">
      <alignment horizontal="justify" vertical="center"/>
      <protection locked="0"/>
    </xf>
    <xf numFmtId="0" fontId="2" fillId="5" borderId="8" xfId="0" applyFont="1" applyFill="1" applyBorder="1" applyAlignment="1" applyProtection="1">
      <alignment horizontal="center" vertical="center"/>
      <protection locked="0"/>
    </xf>
    <xf numFmtId="0" fontId="2" fillId="5" borderId="17" xfId="0" applyFont="1" applyFill="1" applyBorder="1" applyAlignment="1" applyProtection="1">
      <alignment horizontal="center" vertical="center"/>
      <protection locked="0"/>
    </xf>
    <xf numFmtId="0" fontId="2" fillId="5" borderId="9" xfId="0" applyFont="1" applyFill="1" applyBorder="1" applyAlignment="1" applyProtection="1">
      <alignment horizontal="center" vertical="center"/>
      <protection locked="0"/>
    </xf>
    <xf numFmtId="0" fontId="2" fillId="5" borderId="2" xfId="0" applyFont="1" applyFill="1" applyBorder="1" applyAlignment="1" applyProtection="1">
      <alignment horizontal="center" vertical="center" wrapText="1"/>
      <protection locked="0"/>
    </xf>
    <xf numFmtId="0" fontId="2" fillId="5" borderId="4" xfId="0" applyFont="1" applyFill="1" applyBorder="1" applyAlignment="1" applyProtection="1">
      <alignment horizontal="center" vertical="center" wrapText="1"/>
      <protection locked="0"/>
    </xf>
    <xf numFmtId="0" fontId="2" fillId="8" borderId="48" xfId="0" applyFont="1" applyFill="1" applyBorder="1" applyAlignment="1" applyProtection="1">
      <alignment horizontal="center" vertical="center" wrapText="1"/>
      <protection locked="0"/>
    </xf>
    <xf numFmtId="0" fontId="2" fillId="8" borderId="29" xfId="0" applyFont="1" applyFill="1" applyBorder="1" applyAlignment="1" applyProtection="1">
      <alignment horizontal="center" vertical="center" wrapText="1"/>
      <protection locked="0"/>
    </xf>
    <xf numFmtId="0" fontId="2" fillId="8" borderId="30" xfId="0" applyFont="1" applyFill="1" applyBorder="1" applyAlignment="1" applyProtection="1">
      <alignment horizontal="center" vertical="center" wrapText="1"/>
      <protection locked="0"/>
    </xf>
    <xf numFmtId="0" fontId="2" fillId="8" borderId="14" xfId="0" applyFont="1" applyFill="1" applyBorder="1" applyAlignment="1" applyProtection="1">
      <alignment horizontal="center" vertical="center" wrapText="1"/>
      <protection locked="0"/>
    </xf>
    <xf numFmtId="0" fontId="2" fillId="8" borderId="7" xfId="0" applyFont="1" applyFill="1" applyBorder="1" applyAlignment="1" applyProtection="1">
      <alignment horizontal="center" vertical="center" wrapText="1"/>
      <protection locked="0"/>
    </xf>
    <xf numFmtId="0" fontId="2" fillId="8" borderId="8" xfId="0" applyFont="1" applyFill="1" applyBorder="1" applyAlignment="1" applyProtection="1">
      <alignment horizontal="center" vertical="center" wrapText="1"/>
      <protection locked="0"/>
    </xf>
    <xf numFmtId="0" fontId="2" fillId="8" borderId="46" xfId="0" applyFont="1" applyFill="1" applyBorder="1" applyAlignment="1" applyProtection="1">
      <alignment horizontal="center" vertical="center" wrapText="1"/>
      <protection locked="0"/>
    </xf>
    <xf numFmtId="0" fontId="2" fillId="8" borderId="47" xfId="0" applyFont="1" applyFill="1" applyBorder="1" applyAlignment="1" applyProtection="1">
      <alignment horizontal="center" vertical="center" wrapText="1"/>
      <protection locked="0"/>
    </xf>
    <xf numFmtId="0" fontId="2" fillId="8" borderId="51" xfId="0" applyFont="1" applyFill="1" applyBorder="1" applyAlignment="1" applyProtection="1">
      <alignment horizontal="center" vertical="center" wrapText="1"/>
      <protection locked="0"/>
    </xf>
    <xf numFmtId="49" fontId="15" fillId="8" borderId="23" xfId="0" applyNumberFormat="1" applyFont="1" applyFill="1" applyBorder="1" applyAlignment="1" applyProtection="1">
      <alignment horizontal="center" vertical="center" wrapText="1"/>
      <protection locked="0"/>
    </xf>
    <xf numFmtId="49" fontId="15" fillId="8" borderId="5" xfId="0" applyNumberFormat="1" applyFont="1" applyFill="1" applyBorder="1" applyAlignment="1" applyProtection="1">
      <alignment horizontal="center" vertical="center" wrapText="1"/>
      <protection locked="0"/>
    </xf>
    <xf numFmtId="49" fontId="15" fillId="8" borderId="34" xfId="0" applyNumberFormat="1" applyFont="1" applyFill="1" applyBorder="1" applyAlignment="1" applyProtection="1">
      <alignment horizontal="center" vertical="center" wrapText="1"/>
      <protection locked="0"/>
    </xf>
    <xf numFmtId="0" fontId="15" fillId="8" borderId="8" xfId="0" applyFont="1" applyFill="1" applyBorder="1" applyAlignment="1" applyProtection="1">
      <alignment horizontal="center" vertical="center" wrapText="1"/>
      <protection locked="0"/>
    </xf>
    <xf numFmtId="0" fontId="15" fillId="8" borderId="40" xfId="0" applyFont="1" applyFill="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18" xfId="0" applyFont="1" applyBorder="1" applyAlignment="1" applyProtection="1">
      <alignment horizontal="center" vertical="center" wrapText="1"/>
      <protection locked="0"/>
    </xf>
    <xf numFmtId="0" fontId="7" fillId="0" borderId="15"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14"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5" fillId="5" borderId="1" xfId="0" applyFont="1" applyFill="1" applyBorder="1" applyAlignment="1" applyProtection="1">
      <alignment horizontal="left" vertical="center" wrapText="1"/>
      <protection locked="0"/>
    </xf>
    <xf numFmtId="0" fontId="2" fillId="3" borderId="8" xfId="0" applyFont="1" applyFill="1" applyBorder="1" applyAlignment="1" applyProtection="1">
      <alignment horizontal="center" vertical="center" wrapText="1"/>
      <protection locked="0"/>
    </xf>
    <xf numFmtId="0" fontId="2" fillId="3" borderId="17" xfId="0" applyFont="1" applyFill="1" applyBorder="1" applyAlignment="1" applyProtection="1">
      <alignment horizontal="center" vertical="center" wrapText="1"/>
      <protection locked="0"/>
    </xf>
    <xf numFmtId="0" fontId="2" fillId="3" borderId="9" xfId="0" applyFont="1" applyFill="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0" borderId="17" xfId="0" applyFont="1" applyBorder="1" applyAlignment="1" applyProtection="1">
      <alignment horizontal="center" vertical="center" wrapText="1"/>
      <protection locked="0"/>
    </xf>
    <xf numFmtId="0" fontId="1" fillId="0" borderId="18" xfId="0" applyFont="1" applyBorder="1" applyAlignment="1" applyProtection="1">
      <alignment horizontal="center" vertical="center" wrapText="1"/>
      <protection locked="0"/>
    </xf>
    <xf numFmtId="0" fontId="1" fillId="0" borderId="15" xfId="0" applyFont="1" applyBorder="1" applyAlignment="1" applyProtection="1">
      <alignment horizontal="center" vertical="center" wrapText="1"/>
      <protection locked="0"/>
    </xf>
    <xf numFmtId="0" fontId="25" fillId="7" borderId="24" xfId="0" applyFont="1" applyFill="1" applyBorder="1" applyAlignment="1">
      <alignment horizontal="center"/>
    </xf>
    <xf numFmtId="0" fontId="25" fillId="7" borderId="29" xfId="0" applyFont="1" applyFill="1" applyBorder="1" applyAlignment="1">
      <alignment horizontal="center"/>
    </xf>
    <xf numFmtId="0" fontId="25" fillId="7" borderId="30" xfId="0" applyFont="1" applyFill="1" applyBorder="1" applyAlignment="1">
      <alignment horizontal="center"/>
    </xf>
    <xf numFmtId="0" fontId="1" fillId="0" borderId="25" xfId="0" applyFont="1" applyBorder="1" applyAlignment="1">
      <alignment horizontal="center" vertical="center"/>
    </xf>
    <xf numFmtId="0" fontId="0" fillId="0" borderId="4" xfId="0" applyBorder="1" applyAlignment="1">
      <alignment horizontal="center" vertical="center"/>
    </xf>
    <xf numFmtId="0" fontId="0" fillId="0" borderId="22" xfId="0" applyBorder="1" applyAlignment="1">
      <alignment horizontal="center" vertical="center"/>
    </xf>
    <xf numFmtId="0" fontId="0" fillId="0" borderId="20" xfId="0" applyBorder="1" applyAlignment="1">
      <alignment horizontal="center" vertical="center"/>
    </xf>
    <xf numFmtId="0" fontId="0" fillId="0" borderId="1" xfId="0" applyBorder="1" applyAlignment="1">
      <alignment horizontal="center" vertical="center"/>
    </xf>
    <xf numFmtId="0" fontId="0" fillId="0" borderId="21"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0" xfId="0" applyAlignment="1">
      <alignment horizontal="center"/>
    </xf>
    <xf numFmtId="0" fontId="2" fillId="2" borderId="1" xfId="0" applyFont="1" applyFill="1" applyBorder="1" applyAlignment="1" applyProtection="1">
      <alignment horizontal="center" vertical="center" wrapText="1"/>
      <protection locked="0"/>
    </xf>
    <xf numFmtId="0" fontId="2" fillId="2" borderId="8" xfId="0" applyFont="1" applyFill="1" applyBorder="1" applyAlignment="1" applyProtection="1">
      <alignment horizontal="center" vertical="center" wrapText="1"/>
      <protection locked="0"/>
    </xf>
    <xf numFmtId="0" fontId="2" fillId="2" borderId="17" xfId="0" applyFont="1" applyFill="1" applyBorder="1" applyAlignment="1" applyProtection="1">
      <alignment horizontal="center" vertical="center" wrapText="1"/>
      <protection locked="0"/>
    </xf>
    <xf numFmtId="0" fontId="2" fillId="2" borderId="9" xfId="0" applyFont="1" applyFill="1" applyBorder="1" applyAlignment="1" applyProtection="1">
      <alignment horizontal="center" vertical="center" wrapText="1"/>
      <protection locked="0"/>
    </xf>
    <xf numFmtId="0" fontId="5" fillId="8" borderId="31" xfId="0" applyFont="1" applyFill="1" applyBorder="1" applyAlignment="1" applyProtection="1">
      <alignment horizontal="center" wrapText="1"/>
      <protection locked="0"/>
    </xf>
    <xf numFmtId="0" fontId="5" fillId="8" borderId="32" xfId="0" applyFont="1" applyFill="1" applyBorder="1" applyAlignment="1" applyProtection="1">
      <alignment horizontal="center" wrapText="1"/>
      <protection locked="0"/>
    </xf>
    <xf numFmtId="0" fontId="5" fillId="8" borderId="33" xfId="0" applyFont="1" applyFill="1" applyBorder="1" applyAlignment="1" applyProtection="1">
      <alignment horizontal="center" wrapText="1"/>
      <protection locked="0"/>
    </xf>
    <xf numFmtId="0" fontId="2" fillId="0" borderId="1" xfId="0" applyFont="1" applyBorder="1" applyAlignment="1" applyProtection="1">
      <alignment horizontal="left" vertical="center" wrapText="1"/>
      <protection locked="0"/>
    </xf>
    <xf numFmtId="0" fontId="31" fillId="3" borderId="1"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2" fillId="0" borderId="1" xfId="1" applyNumberFormat="1" applyFont="1" applyFill="1" applyBorder="1" applyAlignment="1" applyProtection="1">
      <alignment horizontal="left" vertical="center" wrapText="1"/>
      <protection locked="0"/>
    </xf>
    <xf numFmtId="0" fontId="1" fillId="0" borderId="1" xfId="1" applyNumberFormat="1" applyFont="1" applyFill="1" applyBorder="1" applyAlignment="1" applyProtection="1">
      <alignment horizontal="left" vertical="center" wrapText="1"/>
      <protection locked="0"/>
    </xf>
    <xf numFmtId="0" fontId="1" fillId="2" borderId="0" xfId="0" applyFont="1" applyFill="1" applyAlignment="1" applyProtection="1">
      <alignment horizontal="center" vertical="center" wrapText="1"/>
      <protection locked="0"/>
    </xf>
    <xf numFmtId="0" fontId="0" fillId="2" borderId="0" xfId="0" applyFill="1" applyAlignment="1" applyProtection="1">
      <alignment horizontal="center" vertical="center" wrapText="1"/>
      <protection locked="0"/>
    </xf>
    <xf numFmtId="0" fontId="2" fillId="0" borderId="8" xfId="1" applyNumberFormat="1" applyFont="1" applyFill="1" applyBorder="1" applyAlignment="1" applyProtection="1">
      <alignment horizontal="left" vertical="center" wrapText="1"/>
      <protection locked="0"/>
    </xf>
    <xf numFmtId="0" fontId="1" fillId="0" borderId="9" xfId="1" applyNumberFormat="1" applyFont="1" applyFill="1" applyBorder="1" applyAlignment="1" applyProtection="1">
      <alignment horizontal="left" vertical="center" wrapText="1"/>
      <protection locked="0"/>
    </xf>
    <xf numFmtId="0" fontId="1" fillId="0" borderId="0" xfId="0" applyFont="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1" fillId="0" borderId="8" xfId="0" applyFont="1" applyBorder="1" applyAlignment="1" applyProtection="1">
      <alignment horizontal="left" vertical="center" wrapText="1"/>
      <protection locked="0"/>
    </xf>
    <xf numFmtId="0" fontId="1" fillId="0" borderId="9" xfId="0" applyFont="1" applyBorder="1" applyAlignment="1" applyProtection="1">
      <alignment horizontal="left" vertical="center"/>
      <protection locked="0"/>
    </xf>
    <xf numFmtId="0" fontId="31" fillId="3" borderId="8" xfId="0" applyFont="1" applyFill="1" applyBorder="1" applyAlignment="1" applyProtection="1">
      <alignment horizontal="center" vertical="center" wrapText="1"/>
      <protection locked="0"/>
    </xf>
    <xf numFmtId="0" fontId="31" fillId="3" borderId="9" xfId="0" applyFont="1" applyFill="1" applyBorder="1" applyAlignment="1" applyProtection="1">
      <alignment horizontal="center" vertical="center" wrapText="1"/>
      <protection locked="0"/>
    </xf>
    <xf numFmtId="0" fontId="1" fillId="0" borderId="9" xfId="0" applyFont="1" applyBorder="1" applyAlignment="1" applyProtection="1">
      <alignment horizontal="left" vertical="center" wrapText="1"/>
      <protection locked="0"/>
    </xf>
    <xf numFmtId="0" fontId="5" fillId="8" borderId="23" xfId="1" applyNumberFormat="1" applyFont="1" applyFill="1" applyBorder="1" applyAlignment="1" applyProtection="1">
      <alignment horizontal="center" vertical="center" wrapText="1"/>
      <protection locked="0"/>
    </xf>
    <xf numFmtId="0" fontId="22" fillId="8" borderId="5" xfId="1" applyNumberFormat="1" applyFont="1" applyFill="1" applyBorder="1" applyAlignment="1" applyProtection="1">
      <alignment horizontal="center" vertical="center" wrapText="1"/>
      <protection locked="0"/>
    </xf>
    <xf numFmtId="0" fontId="22" fillId="8" borderId="34" xfId="1" applyNumberFormat="1" applyFont="1" applyFill="1" applyBorder="1" applyAlignment="1" applyProtection="1">
      <alignment horizontal="center" vertical="center" wrapText="1"/>
      <protection locked="0"/>
    </xf>
    <xf numFmtId="0" fontId="1" fillId="3" borderId="8" xfId="0" applyFont="1" applyFill="1" applyBorder="1" applyAlignment="1" applyProtection="1">
      <alignment horizontal="left" vertical="center" wrapText="1"/>
      <protection locked="0"/>
    </xf>
    <xf numFmtId="0" fontId="1" fillId="3" borderId="9" xfId="0" applyFont="1" applyFill="1" applyBorder="1" applyAlignment="1" applyProtection="1">
      <alignment horizontal="left" vertical="center" wrapText="1"/>
      <protection locked="0"/>
    </xf>
    <xf numFmtId="0" fontId="5" fillId="2" borderId="31" xfId="0" applyFont="1" applyFill="1" applyBorder="1" applyAlignment="1" applyProtection="1">
      <alignment horizontal="right" vertical="center" wrapText="1"/>
      <protection locked="0"/>
    </xf>
    <xf numFmtId="0" fontId="5" fillId="2" borderId="33" xfId="0" applyFont="1" applyFill="1" applyBorder="1" applyAlignment="1" applyProtection="1">
      <alignment horizontal="right" vertical="center" wrapText="1"/>
      <protection locked="0"/>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7" fillId="2" borderId="33" xfId="0" applyFont="1" applyFill="1" applyBorder="1" applyAlignment="1">
      <alignment horizontal="center" vertical="center" wrapText="1"/>
    </xf>
    <xf numFmtId="0" fontId="2" fillId="2" borderId="25" xfId="0" applyFont="1" applyFill="1" applyBorder="1" applyAlignment="1" applyProtection="1">
      <alignment horizontal="left" vertical="center" wrapText="1"/>
      <protection locked="0"/>
    </xf>
    <xf numFmtId="0" fontId="2" fillId="2" borderId="4" xfId="0" applyFont="1" applyFill="1" applyBorder="1" applyAlignment="1" applyProtection="1">
      <alignment horizontal="left" vertical="center" wrapText="1"/>
      <protection locked="0"/>
    </xf>
    <xf numFmtId="0" fontId="2" fillId="2" borderId="1" xfId="0" applyFont="1" applyFill="1" applyBorder="1" applyAlignment="1" applyProtection="1">
      <alignment horizontal="left" vertical="center" wrapText="1"/>
      <protection locked="0"/>
    </xf>
    <xf numFmtId="0" fontId="2" fillId="2" borderId="13" xfId="0" applyFont="1" applyFill="1" applyBorder="1" applyAlignment="1" applyProtection="1">
      <alignment horizontal="left" vertical="center" wrapText="1"/>
      <protection locked="0"/>
    </xf>
    <xf numFmtId="0" fontId="2" fillId="2" borderId="10" xfId="0" applyFont="1" applyFill="1" applyBorder="1" applyAlignment="1" applyProtection="1">
      <alignment horizontal="left" vertical="center" wrapText="1"/>
      <protection locked="0"/>
    </xf>
    <xf numFmtId="0" fontId="2" fillId="2" borderId="22" xfId="0" applyFont="1" applyFill="1" applyBorder="1" applyAlignment="1" applyProtection="1">
      <alignment horizontal="left" vertical="center" wrapText="1"/>
      <protection locked="0"/>
    </xf>
    <xf numFmtId="0" fontId="16" fillId="2" borderId="35" xfId="0" applyFont="1" applyFill="1" applyBorder="1" applyAlignment="1" applyProtection="1">
      <alignment horizontal="justify" vertical="top" wrapText="1"/>
      <protection locked="0"/>
    </xf>
    <xf numFmtId="0" fontId="16" fillId="0" borderId="36" xfId="0" applyFont="1" applyBorder="1" applyAlignment="1" applyProtection="1">
      <alignment horizontal="justify" vertical="top"/>
      <protection locked="0"/>
    </xf>
    <xf numFmtId="0" fontId="16" fillId="2" borderId="3" xfId="0" applyFont="1" applyFill="1" applyBorder="1" applyAlignment="1" applyProtection="1">
      <alignment horizontal="justify" vertical="top" wrapText="1"/>
      <protection locked="0"/>
    </xf>
    <xf numFmtId="0" fontId="16" fillId="0" borderId="14" xfId="0" applyFont="1" applyBorder="1" applyAlignment="1" applyProtection="1">
      <alignment horizontal="justify" vertical="top"/>
      <protection locked="0"/>
    </xf>
    <xf numFmtId="0" fontId="16" fillId="0" borderId="31" xfId="0" applyFont="1" applyBorder="1" applyAlignment="1" applyProtection="1">
      <alignment horizontal="justify" vertical="top"/>
      <protection locked="0"/>
    </xf>
    <xf numFmtId="0" fontId="16" fillId="0" borderId="41" xfId="0" applyFont="1" applyBorder="1" applyAlignment="1" applyProtection="1">
      <alignment horizontal="justify" vertical="top"/>
      <protection locked="0"/>
    </xf>
    <xf numFmtId="0" fontId="1" fillId="0" borderId="38" xfId="0" applyFont="1" applyBorder="1" applyAlignment="1" applyProtection="1">
      <alignment horizontal="center"/>
      <protection locked="0"/>
    </xf>
    <xf numFmtId="0" fontId="1" fillId="0" borderId="39" xfId="0" applyFont="1" applyBorder="1" applyAlignment="1" applyProtection="1">
      <alignment horizontal="center"/>
      <protection locked="0"/>
    </xf>
    <xf numFmtId="0" fontId="1" fillId="0" borderId="8" xfId="0" applyFont="1" applyBorder="1" applyAlignment="1" applyProtection="1">
      <alignment horizontal="center"/>
      <protection locked="0"/>
    </xf>
    <xf numFmtId="0" fontId="1" fillId="0" borderId="40" xfId="0" applyFont="1" applyBorder="1" applyAlignment="1" applyProtection="1">
      <alignment horizontal="center"/>
      <protection locked="0"/>
    </xf>
    <xf numFmtId="0" fontId="1" fillId="0" borderId="42" xfId="0" applyFont="1" applyBorder="1" applyAlignment="1" applyProtection="1">
      <alignment horizontal="center" wrapText="1"/>
      <protection locked="0"/>
    </xf>
    <xf numFmtId="0" fontId="1" fillId="0" borderId="43" xfId="0" applyFont="1" applyBorder="1" applyAlignment="1" applyProtection="1">
      <alignment horizontal="center" wrapText="1"/>
      <protection locked="0"/>
    </xf>
    <xf numFmtId="0" fontId="1" fillId="0" borderId="11" xfId="0" applyFont="1" applyBorder="1" applyAlignment="1" applyProtection="1">
      <alignment horizontal="center" vertical="center" wrapText="1"/>
      <protection locked="0"/>
    </xf>
    <xf numFmtId="0" fontId="4" fillId="0" borderId="23" xfId="0" applyFont="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4" fillId="0" borderId="34"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2" fillId="8" borderId="1" xfId="0" applyFont="1" applyFill="1" applyBorder="1" applyAlignment="1" applyProtection="1">
      <alignment horizontal="center" vertical="center"/>
      <protection locked="0"/>
    </xf>
    <xf numFmtId="0" fontId="4" fillId="0" borderId="42" xfId="0" applyFont="1" applyBorder="1" applyAlignment="1" applyProtection="1">
      <alignment horizontal="center"/>
      <protection locked="0"/>
    </xf>
    <xf numFmtId="49" fontId="2" fillId="0" borderId="8" xfId="0" applyNumberFormat="1" applyFont="1" applyBorder="1" applyAlignment="1" applyProtection="1">
      <alignment horizontal="justify" vertical="center" wrapText="1"/>
      <protection locked="0"/>
    </xf>
    <xf numFmtId="49" fontId="2" fillId="0" borderId="17" xfId="0" applyNumberFormat="1" applyFont="1" applyBorder="1" applyAlignment="1" applyProtection="1">
      <alignment horizontal="justify" vertical="center" wrapText="1"/>
      <protection locked="0"/>
    </xf>
    <xf numFmtId="49" fontId="2" fillId="0" borderId="9" xfId="0" applyNumberFormat="1" applyFont="1" applyBorder="1" applyAlignment="1" applyProtection="1">
      <alignment horizontal="justify" vertical="center" wrapText="1"/>
      <protection locked="0"/>
    </xf>
    <xf numFmtId="0" fontId="2" fillId="0" borderId="2" xfId="0" applyFont="1" applyBorder="1" applyAlignment="1" applyProtection="1">
      <alignment horizontal="center" vertical="center" wrapText="1"/>
      <protection locked="0"/>
    </xf>
    <xf numFmtId="0" fontId="2" fillId="0" borderId="13"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4" fillId="0" borderId="23"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34"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hidden="1"/>
    </xf>
    <xf numFmtId="0" fontId="4" fillId="0" borderId="5" xfId="0" applyFont="1" applyBorder="1" applyAlignment="1" applyProtection="1">
      <alignment horizontal="center" vertical="center"/>
      <protection hidden="1"/>
    </xf>
    <xf numFmtId="0" fontId="4" fillId="0" borderId="34" xfId="0" applyFont="1" applyBorder="1" applyAlignment="1" applyProtection="1">
      <alignment horizontal="center" vertical="center"/>
      <protection hidden="1"/>
    </xf>
    <xf numFmtId="0" fontId="11" fillId="2" borderId="1"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0" xfId="0" applyFont="1" applyFill="1" applyAlignment="1">
      <alignment horizontal="center" vertical="center" wrapText="1"/>
    </xf>
    <xf numFmtId="0" fontId="2" fillId="5" borderId="16" xfId="0" applyFont="1" applyFill="1" applyBorder="1" applyAlignment="1">
      <alignment horizontal="center" vertical="center" wrapText="1"/>
    </xf>
    <xf numFmtId="0" fontId="5" fillId="2" borderId="1" xfId="0" applyFont="1" applyFill="1" applyBorder="1" applyAlignment="1" applyProtection="1">
      <alignment horizontal="right" vertical="center" wrapText="1"/>
      <protection locked="0"/>
    </xf>
    <xf numFmtId="0" fontId="5" fillId="2"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1" fontId="2" fillId="2" borderId="1" xfId="0" applyNumberFormat="1" applyFont="1" applyFill="1" applyBorder="1" applyAlignment="1" applyProtection="1">
      <alignment horizontal="center" vertical="center" wrapText="1"/>
      <protection locked="0"/>
    </xf>
    <xf numFmtId="165" fontId="2" fillId="2" borderId="1" xfId="1" applyNumberFormat="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1" fillId="2" borderId="1" xfId="0" applyFont="1" applyFill="1" applyBorder="1" applyAlignment="1">
      <alignment horizontal="justify" vertical="top" wrapText="1"/>
    </xf>
    <xf numFmtId="0" fontId="1" fillId="0" borderId="1" xfId="0" applyFont="1" applyBorder="1" applyAlignment="1">
      <alignment horizontal="justify" vertical="top"/>
    </xf>
    <xf numFmtId="165" fontId="2" fillId="3" borderId="1" xfId="1" applyNumberFormat="1" applyFont="1" applyFill="1" applyBorder="1" applyAlignment="1" applyProtection="1">
      <alignment horizontal="center" vertical="center" wrapText="1"/>
      <protection locked="0"/>
    </xf>
    <xf numFmtId="0" fontId="2" fillId="2" borderId="1" xfId="0" applyFont="1" applyFill="1" applyBorder="1" applyAlignment="1">
      <alignment vertical="top" wrapText="1"/>
    </xf>
    <xf numFmtId="0" fontId="16" fillId="0" borderId="1" xfId="0" applyFont="1" applyBorder="1" applyAlignment="1">
      <alignment horizontal="left"/>
    </xf>
    <xf numFmtId="0" fontId="2" fillId="4" borderId="1" xfId="0" applyFont="1" applyFill="1" applyBorder="1" applyAlignment="1">
      <alignment horizontal="center"/>
    </xf>
    <xf numFmtId="0" fontId="6" fillId="0" borderId="10"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7" xfId="0" applyFont="1" applyBorder="1" applyAlignment="1">
      <alignment horizontal="center" vertical="center" wrapText="1"/>
    </xf>
    <xf numFmtId="0" fontId="5" fillId="5" borderId="1" xfId="0" applyFont="1" applyFill="1" applyBorder="1" applyAlignment="1">
      <alignment horizontal="left" vertical="center" wrapText="1"/>
    </xf>
    <xf numFmtId="0" fontId="6" fillId="0" borderId="6"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4" xfId="0" applyFont="1" applyBorder="1" applyAlignment="1">
      <alignment horizontal="center" vertical="center" wrapText="1"/>
    </xf>
    <xf numFmtId="0" fontId="4" fillId="4" borderId="8" xfId="0" applyFont="1" applyFill="1" applyBorder="1" applyAlignment="1">
      <alignment horizontal="center" vertical="center"/>
    </xf>
    <xf numFmtId="0" fontId="4" fillId="4" borderId="9" xfId="0" applyFont="1" applyFill="1" applyBorder="1" applyAlignment="1">
      <alignment horizontal="center" vertical="center"/>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8" xfId="0" applyFont="1" applyFill="1" applyBorder="1" applyAlignment="1">
      <alignment horizontal="center" vertical="center"/>
    </xf>
    <xf numFmtId="0" fontId="4" fillId="5" borderId="17" xfId="0" applyFont="1" applyFill="1" applyBorder="1" applyAlignment="1">
      <alignment horizontal="center" vertical="center"/>
    </xf>
    <xf numFmtId="0" fontId="4" fillId="5" borderId="9" xfId="0" applyFont="1" applyFill="1" applyBorder="1" applyAlignment="1">
      <alignment horizontal="center" vertical="center"/>
    </xf>
    <xf numFmtId="0" fontId="4" fillId="0" borderId="1" xfId="0" applyFont="1" applyBorder="1" applyAlignment="1">
      <alignment horizontal="justify" vertical="center" wrapText="1"/>
    </xf>
    <xf numFmtId="0" fontId="4" fillId="4" borderId="1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horizontal="center" vertical="center" wrapText="1"/>
    </xf>
  </cellXfs>
  <cellStyles count="6">
    <cellStyle name="Millares 2" xfId="4" xr:uid="{00000000-0005-0000-0000-000000000000}"/>
    <cellStyle name="Moneda" xfId="1" builtinId="4"/>
    <cellStyle name="Moneda [0]" xfId="5" builtinId="7"/>
    <cellStyle name="Normal" xfId="0" builtinId="0"/>
    <cellStyle name="Normal 2" xfId="3" xr:uid="{00000000-0005-0000-0000-000004000000}"/>
    <cellStyle name="Porcentaje 2" xfId="2" xr:uid="{00000000-0005-0000-0000-000005000000}"/>
  </cellStyles>
  <dxfs count="13">
    <dxf>
      <font>
        <b/>
        <i val="0"/>
        <color theme="1"/>
      </font>
      <fill>
        <patternFill>
          <bgColor rgb="FF00B050"/>
        </patternFill>
      </fill>
    </dxf>
    <dxf>
      <font>
        <b/>
        <i val="0"/>
        <color theme="1"/>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9" defaultPivotStyle="PivotStyleLight16"/>
  <colors>
    <mruColors>
      <color rgb="FFFFFA00"/>
      <color rgb="FFF8F200"/>
      <color rgb="FF0A31F6"/>
      <color rgb="FF2548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982981</xdr:colOff>
      <xdr:row>0</xdr:row>
      <xdr:rowOff>175819</xdr:rowOff>
    </xdr:from>
    <xdr:to>
      <xdr:col>4</xdr:col>
      <xdr:colOff>1569913</xdr:colOff>
      <xdr:row>3</xdr:row>
      <xdr:rowOff>168096</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15114" y="175819"/>
          <a:ext cx="2652799" cy="4325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1558739</xdr:colOff>
      <xdr:row>0</xdr:row>
      <xdr:rowOff>96234</xdr:rowOff>
    </xdr:from>
    <xdr:to>
      <xdr:col>8</xdr:col>
      <xdr:colOff>885638</xdr:colOff>
      <xdr:row>1</xdr:row>
      <xdr:rowOff>391582</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31164" y="96234"/>
          <a:ext cx="2387599" cy="42869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1555750</xdr:colOff>
      <xdr:row>0</xdr:row>
      <xdr:rowOff>172431</xdr:rowOff>
    </xdr:from>
    <xdr:to>
      <xdr:col>5</xdr:col>
      <xdr:colOff>1248833</xdr:colOff>
      <xdr:row>2</xdr:row>
      <xdr:rowOff>31749</xdr:rowOff>
    </xdr:to>
    <xdr:pic>
      <xdr:nvPicPr>
        <xdr:cNvPr id="2" name="Imagen 1">
          <a:extLst>
            <a:ext uri="{FF2B5EF4-FFF2-40B4-BE49-F238E27FC236}">
              <a16:creationId xmlns:a16="http://schemas.microsoft.com/office/drawing/2014/main" id="{A6D2A221-3903-415E-B2EF-E9E4F0F537F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34300" y="172431"/>
          <a:ext cx="3318933" cy="50066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345620</xdr:colOff>
      <xdr:row>0</xdr:row>
      <xdr:rowOff>47172</xdr:rowOff>
    </xdr:from>
    <xdr:to>
      <xdr:col>6</xdr:col>
      <xdr:colOff>836385</xdr:colOff>
      <xdr:row>2</xdr:row>
      <xdr:rowOff>6191</xdr:rowOff>
    </xdr:to>
    <xdr:pic>
      <xdr:nvPicPr>
        <xdr:cNvPr id="2" name="Imagen 1">
          <a:extLst>
            <a:ext uri="{FF2B5EF4-FFF2-40B4-BE49-F238E27FC236}">
              <a16:creationId xmlns:a16="http://schemas.microsoft.com/office/drawing/2014/main" id="{6C9561AE-AD59-4531-9A2D-D59F9DD049B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0620" y="47172"/>
          <a:ext cx="3142798" cy="53702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0</xdr:colOff>
      <xdr:row>0</xdr:row>
      <xdr:rowOff>130099</xdr:rowOff>
    </xdr:from>
    <xdr:to>
      <xdr:col>5</xdr:col>
      <xdr:colOff>1177905</xdr:colOff>
      <xdr:row>1</xdr:row>
      <xdr:rowOff>80604</xdr:rowOff>
    </xdr:to>
    <xdr:pic>
      <xdr:nvPicPr>
        <xdr:cNvPr id="3" name="Imagen 2">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29442" y="130099"/>
          <a:ext cx="2511893" cy="43866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685800</xdr:colOff>
      <xdr:row>0</xdr:row>
      <xdr:rowOff>60251</xdr:rowOff>
    </xdr:from>
    <xdr:to>
      <xdr:col>10</xdr:col>
      <xdr:colOff>387047</xdr:colOff>
      <xdr:row>1</xdr:row>
      <xdr:rowOff>47624</xdr:rowOff>
    </xdr:to>
    <xdr:pic>
      <xdr:nvPicPr>
        <xdr:cNvPr id="2" name="Imagen 1">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86875" y="60251"/>
          <a:ext cx="2234897" cy="42552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Q30"/>
  <sheetViews>
    <sheetView tabSelected="1" showWhiteSpace="0" zoomScaleNormal="100" zoomScaleSheetLayoutView="90" workbookViewId="0">
      <selection activeCell="B12" sqref="B12:B13"/>
    </sheetView>
  </sheetViews>
  <sheetFormatPr baseColWidth="10" defaultColWidth="11.453125" defaultRowHeight="12.5" x14ac:dyDescent="0.25"/>
  <cols>
    <col min="1" max="1" width="30.453125" style="2" customWidth="1"/>
    <col min="2" max="2" width="47.453125" style="4" customWidth="1"/>
    <col min="3" max="3" width="29" style="2" customWidth="1"/>
    <col min="4" max="4" width="30.26953125" style="2" customWidth="1"/>
    <col min="5" max="5" width="27.7265625" style="2" customWidth="1"/>
    <col min="6" max="6" width="52.453125" style="2" customWidth="1"/>
    <col min="7" max="7" width="11.453125" style="2" bestFit="1" customWidth="1"/>
    <col min="8" max="8" width="11.453125" style="2"/>
    <col min="9" max="9" width="57.7265625" style="2" customWidth="1"/>
    <col min="10" max="15" width="11.453125" style="2"/>
    <col min="16" max="16384" width="11.453125" style="1"/>
  </cols>
  <sheetData>
    <row r="1" spans="1:17" ht="19.399999999999999" customHeight="1" x14ac:dyDescent="0.25">
      <c r="A1" s="230"/>
      <c r="B1" s="231"/>
      <c r="C1" s="231"/>
      <c r="D1" s="231"/>
      <c r="E1" s="232"/>
    </row>
    <row r="2" spans="1:17" ht="12.65" hidden="1" customHeight="1" x14ac:dyDescent="0.25">
      <c r="A2" s="233"/>
      <c r="B2" s="234"/>
      <c r="C2" s="234"/>
      <c r="D2" s="234"/>
      <c r="E2" s="235"/>
    </row>
    <row r="3" spans="1:17" ht="15" customHeight="1" x14ac:dyDescent="0.25">
      <c r="A3" s="233"/>
      <c r="B3" s="234"/>
      <c r="C3" s="234"/>
      <c r="D3" s="234"/>
      <c r="E3" s="235"/>
    </row>
    <row r="4" spans="1:17" ht="29.15" customHeight="1" x14ac:dyDescent="0.25">
      <c r="A4" s="240" t="s">
        <v>0</v>
      </c>
      <c r="B4" s="241"/>
      <c r="C4" s="241"/>
      <c r="D4" s="241"/>
      <c r="E4" s="242"/>
    </row>
    <row r="5" spans="1:17" ht="2.9" customHeight="1" x14ac:dyDescent="0.25">
      <c r="A5" s="58" t="s">
        <v>1</v>
      </c>
      <c r="B5" s="239"/>
      <c r="C5" s="239"/>
      <c r="D5" s="239"/>
      <c r="E5" s="239"/>
    </row>
    <row r="6" spans="1:17" ht="17.149999999999999" customHeight="1" x14ac:dyDescent="0.25">
      <c r="A6" s="15" t="s">
        <v>2</v>
      </c>
      <c r="B6" s="238" t="s">
        <v>3</v>
      </c>
      <c r="C6" s="238"/>
      <c r="D6" s="238"/>
      <c r="E6" s="238"/>
      <c r="N6" s="2" t="s">
        <v>4</v>
      </c>
    </row>
    <row r="7" spans="1:17" ht="17.899999999999999" customHeight="1" x14ac:dyDescent="0.25">
      <c r="A7" s="15" t="s">
        <v>5</v>
      </c>
      <c r="B7" s="237" t="s">
        <v>6</v>
      </c>
      <c r="C7" s="237"/>
      <c r="D7" s="237"/>
      <c r="E7" s="237"/>
      <c r="N7" s="2" t="s">
        <v>7</v>
      </c>
    </row>
    <row r="8" spans="1:17" ht="40.4" customHeight="1" x14ac:dyDescent="0.25">
      <c r="A8" s="15" t="s">
        <v>8</v>
      </c>
      <c r="B8" s="236" t="s">
        <v>9</v>
      </c>
      <c r="C8" s="236"/>
      <c r="D8" s="236"/>
      <c r="E8" s="236"/>
      <c r="N8" s="2" t="s">
        <v>10</v>
      </c>
    </row>
    <row r="9" spans="1:17" ht="40.4" customHeight="1" x14ac:dyDescent="0.25">
      <c r="A9" s="228" t="s">
        <v>11</v>
      </c>
      <c r="B9" s="228"/>
      <c r="C9" s="228"/>
      <c r="D9" s="228"/>
      <c r="E9" s="228"/>
      <c r="N9" s="2" t="s">
        <v>12</v>
      </c>
    </row>
    <row r="10" spans="1:17" ht="27" customHeight="1" x14ac:dyDescent="0.25">
      <c r="A10" s="228" t="s">
        <v>13</v>
      </c>
      <c r="B10" s="228"/>
      <c r="C10" s="228"/>
      <c r="D10" s="228"/>
      <c r="E10" s="228"/>
    </row>
    <row r="11" spans="1:17" ht="27" customHeight="1" x14ac:dyDescent="0.25">
      <c r="A11" s="246" t="s">
        <v>14</v>
      </c>
      <c r="B11" s="247"/>
      <c r="C11" s="246" t="s">
        <v>15</v>
      </c>
      <c r="D11" s="247"/>
      <c r="E11" s="65" t="s">
        <v>16</v>
      </c>
    </row>
    <row r="12" spans="1:17" ht="13" x14ac:dyDescent="0.25">
      <c r="A12" s="248" t="s">
        <v>17</v>
      </c>
      <c r="B12" s="217" t="s">
        <v>18</v>
      </c>
      <c r="C12" s="76" t="s">
        <v>19</v>
      </c>
      <c r="D12" s="76" t="s">
        <v>20</v>
      </c>
      <c r="E12" s="76" t="s">
        <v>21</v>
      </c>
    </row>
    <row r="13" spans="1:17" ht="126" customHeight="1" x14ac:dyDescent="0.25">
      <c r="A13" s="249"/>
      <c r="B13" s="218"/>
      <c r="C13" s="85" t="s">
        <v>22</v>
      </c>
      <c r="D13" s="82" t="s">
        <v>23</v>
      </c>
      <c r="E13" s="83" t="s">
        <v>24</v>
      </c>
      <c r="F13" s="66"/>
      <c r="G13" s="66"/>
      <c r="H13" s="26"/>
      <c r="P13" s="2"/>
      <c r="Q13" s="2"/>
    </row>
    <row r="14" spans="1:17" ht="13" x14ac:dyDescent="0.25">
      <c r="A14" s="215" t="s">
        <v>25</v>
      </c>
      <c r="B14" s="216" t="s">
        <v>26</v>
      </c>
      <c r="C14" s="207" t="s">
        <v>27</v>
      </c>
      <c r="D14" s="208"/>
      <c r="E14" s="76" t="s">
        <v>21</v>
      </c>
      <c r="F14" s="66"/>
      <c r="G14" s="66"/>
      <c r="H14" s="26"/>
      <c r="P14" s="2"/>
      <c r="Q14" s="2"/>
    </row>
    <row r="15" spans="1:17" ht="29.9" customHeight="1" x14ac:dyDescent="0.25">
      <c r="A15" s="215"/>
      <c r="B15" s="216"/>
      <c r="C15" s="209"/>
      <c r="D15" s="210"/>
      <c r="E15" s="84" t="s">
        <v>23</v>
      </c>
      <c r="F15" s="26"/>
      <c r="G15" s="66"/>
      <c r="H15" s="66"/>
    </row>
    <row r="16" spans="1:17" ht="13" x14ac:dyDescent="0.25">
      <c r="A16" s="211" t="s">
        <v>28</v>
      </c>
      <c r="B16" s="217" t="s">
        <v>23</v>
      </c>
      <c r="C16" s="76" t="s">
        <v>29</v>
      </c>
      <c r="D16" s="76" t="s">
        <v>20</v>
      </c>
      <c r="E16" s="76" t="s">
        <v>21</v>
      </c>
      <c r="F16" s="26"/>
      <c r="G16" s="66"/>
      <c r="H16" s="66"/>
    </row>
    <row r="17" spans="1:8" ht="79.400000000000006" customHeight="1" x14ac:dyDescent="0.25">
      <c r="A17" s="212"/>
      <c r="B17" s="218"/>
      <c r="C17" s="81" t="s">
        <v>23</v>
      </c>
      <c r="D17" s="81" t="s">
        <v>23</v>
      </c>
      <c r="E17" s="83" t="s">
        <v>23</v>
      </c>
      <c r="F17" s="26"/>
      <c r="G17" s="66"/>
      <c r="H17" s="66"/>
    </row>
    <row r="18" spans="1:8" ht="18" customHeight="1" x14ac:dyDescent="0.25">
      <c r="A18" s="243" t="s">
        <v>30</v>
      </c>
      <c r="B18" s="243"/>
      <c r="C18" s="243"/>
      <c r="D18" s="243"/>
      <c r="E18" s="243"/>
      <c r="F18" s="26"/>
      <c r="G18" s="66"/>
      <c r="H18" s="66"/>
    </row>
    <row r="19" spans="1:8" ht="13.4" customHeight="1" x14ac:dyDescent="0.25">
      <c r="A19" s="211" t="s">
        <v>31</v>
      </c>
      <c r="B19" s="213" t="s">
        <v>32</v>
      </c>
      <c r="C19" s="76" t="s">
        <v>33</v>
      </c>
      <c r="D19" s="76" t="s">
        <v>20</v>
      </c>
      <c r="E19" s="76" t="s">
        <v>21</v>
      </c>
      <c r="F19" s="26"/>
      <c r="G19" s="66"/>
      <c r="H19" s="66"/>
    </row>
    <row r="20" spans="1:8" ht="67.400000000000006" customHeight="1" x14ac:dyDescent="0.25">
      <c r="A20" s="212"/>
      <c r="B20" s="214"/>
      <c r="C20" s="75" t="s">
        <v>34</v>
      </c>
      <c r="D20" s="154" t="s">
        <v>23</v>
      </c>
      <c r="E20" s="83" t="s">
        <v>24</v>
      </c>
      <c r="F20" s="26"/>
      <c r="G20" s="66"/>
      <c r="H20" s="66"/>
    </row>
    <row r="21" spans="1:8" ht="15.5" x14ac:dyDescent="0.25">
      <c r="A21" s="243" t="s">
        <v>35</v>
      </c>
      <c r="B21" s="243"/>
      <c r="C21" s="243"/>
      <c r="D21" s="243"/>
      <c r="E21" s="243"/>
      <c r="F21" s="26"/>
      <c r="G21" s="66"/>
      <c r="H21" s="66"/>
    </row>
    <row r="22" spans="1:8" ht="61.5" customHeight="1" x14ac:dyDescent="0.25">
      <c r="A22" s="68" t="s">
        <v>36</v>
      </c>
      <c r="B22" s="219" t="s">
        <v>37</v>
      </c>
      <c r="C22" s="220"/>
      <c r="D22" s="221"/>
      <c r="E22" s="80" t="s">
        <v>38</v>
      </c>
      <c r="F22" s="66"/>
      <c r="G22" s="66"/>
      <c r="H22" s="66"/>
    </row>
    <row r="23" spans="1:8" ht="7.4" customHeight="1" x14ac:dyDescent="0.25">
      <c r="A23" s="244"/>
      <c r="B23" s="245"/>
      <c r="C23" s="245"/>
      <c r="D23" s="245"/>
      <c r="E23" s="245"/>
      <c r="F23" s="66"/>
      <c r="G23" s="66"/>
      <c r="H23" s="66"/>
    </row>
    <row r="24" spans="1:8" ht="23.5" customHeight="1" x14ac:dyDescent="0.25">
      <c r="A24" s="77" t="s">
        <v>39</v>
      </c>
      <c r="B24" s="78"/>
      <c r="C24" s="229" t="s">
        <v>24</v>
      </c>
      <c r="D24" s="229"/>
      <c r="E24" s="229"/>
      <c r="F24" s="66"/>
      <c r="G24" s="66"/>
      <c r="H24" s="66"/>
    </row>
    <row r="25" spans="1:8" ht="39" customHeight="1" x14ac:dyDescent="0.25">
      <c r="A25" s="222" t="s">
        <v>40</v>
      </c>
      <c r="B25" s="223"/>
      <c r="C25" s="61" t="s">
        <v>41</v>
      </c>
      <c r="D25" s="226" t="s">
        <v>42</v>
      </c>
      <c r="E25" s="227"/>
      <c r="F25" s="67"/>
      <c r="G25" s="66"/>
      <c r="H25" s="66"/>
    </row>
    <row r="26" spans="1:8" ht="14.9" customHeight="1" x14ac:dyDescent="0.25">
      <c r="A26" s="224"/>
      <c r="B26" s="225"/>
      <c r="C26" s="15" t="s">
        <v>43</v>
      </c>
      <c r="D26" s="226" t="s">
        <v>44</v>
      </c>
      <c r="E26" s="227"/>
      <c r="F26" s="59"/>
    </row>
    <row r="27" spans="1:8" ht="43.4" customHeight="1" x14ac:dyDescent="0.25">
      <c r="A27" s="222" t="s">
        <v>45</v>
      </c>
      <c r="B27" s="223"/>
      <c r="C27" s="61" t="s">
        <v>46</v>
      </c>
      <c r="D27" s="226" t="s">
        <v>47</v>
      </c>
      <c r="E27" s="227"/>
      <c r="F27" s="59"/>
    </row>
    <row r="28" spans="1:8" ht="13" x14ac:dyDescent="0.25">
      <c r="A28" s="224"/>
      <c r="B28" s="225"/>
      <c r="C28" s="15" t="s">
        <v>43</v>
      </c>
      <c r="D28" s="226" t="s">
        <v>48</v>
      </c>
      <c r="E28" s="227"/>
    </row>
    <row r="30" spans="1:8" ht="14" x14ac:dyDescent="0.25">
      <c r="C30" s="60"/>
    </row>
  </sheetData>
  <dataConsolidate/>
  <mergeCells count="30">
    <mergeCell ref="A9:E9"/>
    <mergeCell ref="C24:E24"/>
    <mergeCell ref="A1:E3"/>
    <mergeCell ref="B8:E8"/>
    <mergeCell ref="B7:E7"/>
    <mergeCell ref="B6:E6"/>
    <mergeCell ref="B5:E5"/>
    <mergeCell ref="A4:E4"/>
    <mergeCell ref="A21:E21"/>
    <mergeCell ref="A10:E10"/>
    <mergeCell ref="A18:E18"/>
    <mergeCell ref="A23:E23"/>
    <mergeCell ref="A11:B11"/>
    <mergeCell ref="C11:D11"/>
    <mergeCell ref="A12:A13"/>
    <mergeCell ref="B12:B13"/>
    <mergeCell ref="B22:D22"/>
    <mergeCell ref="A27:B28"/>
    <mergeCell ref="D25:E25"/>
    <mergeCell ref="D27:E27"/>
    <mergeCell ref="A25:B26"/>
    <mergeCell ref="D26:E26"/>
    <mergeCell ref="D28:E28"/>
    <mergeCell ref="C14:D15"/>
    <mergeCell ref="A19:A20"/>
    <mergeCell ref="B19:B20"/>
    <mergeCell ref="A14:A15"/>
    <mergeCell ref="B14:B15"/>
    <mergeCell ref="A16:A17"/>
    <mergeCell ref="B16:B17"/>
  </mergeCells>
  <dataValidations xWindow="109" yWindow="673" count="2">
    <dataValidation type="list" allowBlank="1" showInputMessage="1" showErrorMessage="1" sqref="C24" xr:uid="{00000000-0002-0000-0000-000000000000}">
      <formula1>$A$38</formula1>
    </dataValidation>
    <dataValidation allowBlank="1" showErrorMessage="1" promptTitle="Profesión" prompt="La profesión debe ser coherente con las actividades, objeto y alcance del contrato." sqref="A22 A12:A15 A23:E23" xr:uid="{00000000-0002-0000-0000-000001000000}"/>
  </dataValidations>
  <pageMargins left="0.27559055118110237" right="0.11811023622047245" top="0.23622047244094491" bottom="0.27559055118110237" header="0" footer="0.27559055118110237"/>
  <pageSetup scale="62" orientation="portrait" r:id="rId1"/>
  <headerFooter alignWithMargins="0">
    <oddFooter>&amp;LMPFB0120F33-02</oddFooter>
  </headerFooter>
  <drawing r:id="rId2"/>
  <legacyDrawing r:id="rId3"/>
  <extLst>
    <ext xmlns:x14="http://schemas.microsoft.com/office/spreadsheetml/2009/9/main" uri="{CCE6A557-97BC-4b89-ADB6-D9C93CAAB3DF}">
      <x14:dataValidations xmlns:xm="http://schemas.microsoft.com/office/excel/2006/main" xWindow="109" yWindow="673" count="12">
        <x14:dataValidation type="list" allowBlank="1" showInputMessage="1" showErrorMessage="1" xr:uid="{00000000-0002-0000-0000-000002000000}">
          <x14:formula1>
            <xm:f>Hoja1!$A$28:$A$32</xm:f>
          </x14:formula1>
          <xm:sqref>B14:B15</xm:sqref>
        </x14:dataValidation>
        <x14:dataValidation type="list" allowBlank="1" showInputMessage="1" showErrorMessage="1" xr:uid="{00000000-0002-0000-0000-000003000000}">
          <x14:formula1>
            <xm:f>Hoja1!$A$41:$A$43</xm:f>
          </x14:formula1>
          <xm:sqref>E20 E15 E17</xm:sqref>
        </x14:dataValidation>
        <x14:dataValidation type="list" allowBlank="1" showInputMessage="1" showErrorMessage="1" xr:uid="{00000000-0002-0000-0000-000004000000}">
          <x14:formula1>
            <xm:f>Hoja1!$A$58:$A$61</xm:f>
          </x14:formula1>
          <xm:sqref>D13</xm:sqref>
        </x14:dataValidation>
        <x14:dataValidation type="list" allowBlank="1" showInputMessage="1" showErrorMessage="1" xr:uid="{00000000-0002-0000-0000-000005000000}">
          <x14:formula1>
            <xm:f>Hoja1!$A$63:$A$67</xm:f>
          </x14:formula1>
          <xm:sqref>D20</xm:sqref>
        </x14:dataValidation>
        <x14:dataValidation type="list" allowBlank="1" showInputMessage="1" showErrorMessage="1" xr:uid="{00000000-0002-0000-0000-000006000000}">
          <x14:formula1>
            <xm:f>Hoja1!$A$34:$A$39</xm:f>
          </x14:formula1>
          <xm:sqref>B16:B17</xm:sqref>
        </x14:dataValidation>
        <x14:dataValidation type="list" allowBlank="1" showInputMessage="1" showErrorMessage="1" xr:uid="{00000000-0002-0000-0000-000007000000}">
          <x14:formula1>
            <xm:f>Hoja1!$A$53:$A$56</xm:f>
          </x14:formula1>
          <xm:sqref>C17:D17</xm:sqref>
        </x14:dataValidation>
        <x14:dataValidation type="list" allowBlank="1" showInputMessage="1" showErrorMessage="1" xr:uid="{00000000-0002-0000-0000-000008000000}">
          <x14:formula1>
            <xm:f>Hoja1!$A$92:$A$93</xm:f>
          </x14:formula1>
          <xm:sqref>E22</xm:sqref>
        </x14:dataValidation>
        <x14:dataValidation type="list" allowBlank="1" showInputMessage="1" showErrorMessage="1" xr:uid="{00000000-0002-0000-0000-000009000000}">
          <x14:formula1>
            <xm:f>Hoja1!$A$107</xm:f>
          </x14:formula1>
          <xm:sqref>C20</xm:sqref>
        </x14:dataValidation>
        <x14:dataValidation type="list" allowBlank="1" showInputMessage="1" showErrorMessage="1" xr:uid="{00000000-0002-0000-0000-00000A000000}">
          <x14:formula1>
            <xm:f>Hoja1!$A$69:$A$81</xm:f>
          </x14:formula1>
          <xm:sqref>B8:E8</xm:sqref>
        </x14:dataValidation>
        <x14:dataValidation type="list" allowBlank="1" showInputMessage="1" showErrorMessage="1" xr:uid="{00000000-0002-0000-0000-00000B000000}">
          <x14:formula1>
            <xm:f>Hoja1!$A$42</xm:f>
          </x14:formula1>
          <xm:sqref>E13</xm:sqref>
        </x14:dataValidation>
        <x14:dataValidation type="list" allowBlank="1" showInputMessage="1" showErrorMessage="1" xr:uid="{00000000-0002-0000-0000-00000C000000}">
          <x14:formula1>
            <xm:f>Hoja1!$A$14:$A$23</xm:f>
          </x14:formula1>
          <xm:sqref>B19:B20</xm:sqref>
        </x14:dataValidation>
        <x14:dataValidation type="list" allowBlank="1" showInputMessage="1" showErrorMessage="1" xr:uid="{00000000-0002-0000-0000-00000D000000}">
          <x14:formula1>
            <xm:f>Hoja1!$A$45:$A$51</xm:f>
          </x14:formula1>
          <xm:sqref>B12:B13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P43"/>
  <sheetViews>
    <sheetView view="pageBreakPreview" zoomScale="80" zoomScaleNormal="86" zoomScaleSheetLayoutView="80" zoomScalePageLayoutView="90" workbookViewId="0">
      <selection activeCell="D17" sqref="D17"/>
    </sheetView>
  </sheetViews>
  <sheetFormatPr baseColWidth="10" defaultColWidth="10.7265625" defaultRowHeight="12.5" x14ac:dyDescent="0.25"/>
  <cols>
    <col min="1" max="1" width="27.453125" style="86" customWidth="1"/>
    <col min="2" max="2" width="21.453125" style="86" customWidth="1"/>
    <col min="3" max="3" width="20.26953125" style="86" customWidth="1"/>
    <col min="4" max="4" width="16.26953125" style="86" customWidth="1"/>
    <col min="5" max="5" width="17.7265625" style="86" customWidth="1"/>
    <col min="6" max="6" width="18.453125" style="86" customWidth="1"/>
    <col min="7" max="7" width="29.453125" style="86" bestFit="1" customWidth="1"/>
    <col min="8" max="8" width="15.26953125" style="86" customWidth="1"/>
    <col min="9" max="9" width="14.453125" style="86" customWidth="1"/>
    <col min="10" max="10" width="15.26953125" style="86" customWidth="1"/>
    <col min="11" max="11" width="6.453125" style="86" customWidth="1"/>
    <col min="12" max="12" width="29.453125" style="180" hidden="1" customWidth="1"/>
    <col min="13" max="13" width="10.7265625" style="180" hidden="1" customWidth="1"/>
    <col min="14" max="16384" width="10.7265625" style="86"/>
  </cols>
  <sheetData>
    <row r="1" spans="1:16" ht="11.15" customHeight="1" x14ac:dyDescent="0.25">
      <c r="A1" s="284" t="s">
        <v>49</v>
      </c>
      <c r="B1" s="285"/>
      <c r="C1" s="285"/>
      <c r="D1" s="285"/>
      <c r="E1" s="285"/>
      <c r="F1" s="285"/>
      <c r="G1" s="285"/>
      <c r="H1" s="285"/>
      <c r="I1" s="285"/>
      <c r="J1" s="286"/>
    </row>
    <row r="2" spans="1:16" ht="38.9" customHeight="1" x14ac:dyDescent="0.25">
      <c r="A2" s="287"/>
      <c r="B2" s="288"/>
      <c r="C2" s="288"/>
      <c r="D2" s="288"/>
      <c r="E2" s="288"/>
      <c r="F2" s="288"/>
      <c r="G2" s="288"/>
      <c r="H2" s="288"/>
      <c r="I2" s="288"/>
      <c r="J2" s="289"/>
    </row>
    <row r="3" spans="1:16" ht="18" x14ac:dyDescent="0.25">
      <c r="A3" s="287" t="s">
        <v>50</v>
      </c>
      <c r="B3" s="288"/>
      <c r="C3" s="288"/>
      <c r="D3" s="288"/>
      <c r="E3" s="288"/>
      <c r="F3" s="288"/>
      <c r="G3" s="288"/>
      <c r="H3" s="288"/>
      <c r="I3" s="288"/>
      <c r="J3" s="289"/>
    </row>
    <row r="4" spans="1:16" ht="18" x14ac:dyDescent="0.25">
      <c r="A4" s="290" t="s">
        <v>51</v>
      </c>
      <c r="B4" s="291"/>
      <c r="C4" s="291"/>
      <c r="D4" s="291"/>
      <c r="E4" s="291"/>
      <c r="F4" s="291"/>
      <c r="G4" s="291"/>
      <c r="H4" s="291"/>
      <c r="I4" s="291"/>
      <c r="J4" s="292"/>
    </row>
    <row r="5" spans="1:16" ht="5.9" customHeight="1" x14ac:dyDescent="0.25">
      <c r="A5" s="293" t="s">
        <v>52</v>
      </c>
      <c r="B5" s="293"/>
      <c r="C5" s="293"/>
      <c r="D5" s="293"/>
      <c r="E5" s="293"/>
      <c r="F5" s="293"/>
      <c r="G5" s="293"/>
      <c r="H5" s="293"/>
      <c r="I5" s="293"/>
      <c r="J5" s="293"/>
    </row>
    <row r="6" spans="1:16" ht="38.5" customHeight="1" thickBot="1" x14ac:dyDescent="0.3">
      <c r="A6" s="294" t="s">
        <v>53</v>
      </c>
      <c r="B6" s="295"/>
      <c r="C6" s="296"/>
      <c r="D6" s="297" t="str">
        <f>'ET Persona Natural'!B8</f>
        <v>CATEGORIA 6. Profesional con título universitario, con experiencia profesional mínima de dos (2) años.</v>
      </c>
      <c r="E6" s="298"/>
      <c r="F6" s="298"/>
      <c r="G6" s="299"/>
      <c r="H6" s="299"/>
      <c r="I6" s="299"/>
      <c r="J6" s="300"/>
    </row>
    <row r="7" spans="1:16" ht="13.4" customHeight="1" thickBot="1" x14ac:dyDescent="0.3">
      <c r="A7" s="250" t="s">
        <v>54</v>
      </c>
      <c r="B7" s="253" t="s">
        <v>55</v>
      </c>
      <c r="C7" s="253"/>
      <c r="D7" s="253" t="s">
        <v>56</v>
      </c>
      <c r="E7" s="273" t="s">
        <v>57</v>
      </c>
      <c r="F7" s="252" t="s">
        <v>58</v>
      </c>
      <c r="G7" s="276" t="s">
        <v>59</v>
      </c>
      <c r="H7" s="270" t="s">
        <v>60</v>
      </c>
      <c r="I7" s="271"/>
      <c r="J7" s="272"/>
    </row>
    <row r="8" spans="1:16" ht="13.4" customHeight="1" thickBot="1" x14ac:dyDescent="0.3">
      <c r="A8" s="251"/>
      <c r="B8" s="253"/>
      <c r="C8" s="253"/>
      <c r="D8" s="253"/>
      <c r="E8" s="274"/>
      <c r="F8" s="275"/>
      <c r="G8" s="277"/>
      <c r="H8" s="164" t="s">
        <v>61</v>
      </c>
      <c r="I8" s="162" t="s">
        <v>62</v>
      </c>
      <c r="J8" s="163" t="s">
        <v>63</v>
      </c>
    </row>
    <row r="9" spans="1:16" ht="41.15" customHeight="1" thickBot="1" x14ac:dyDescent="0.3">
      <c r="A9" s="252"/>
      <c r="B9" s="253"/>
      <c r="C9" s="253"/>
      <c r="D9" s="253"/>
      <c r="E9" s="282" t="s">
        <v>64</v>
      </c>
      <c r="F9" s="283"/>
      <c r="G9" s="278"/>
      <c r="H9" s="279" t="s">
        <v>65</v>
      </c>
      <c r="I9" s="280"/>
      <c r="J9" s="281"/>
    </row>
    <row r="10" spans="1:16" ht="27" customHeight="1" x14ac:dyDescent="0.4">
      <c r="A10" s="87" t="s">
        <v>66</v>
      </c>
      <c r="B10" s="258" t="s">
        <v>67</v>
      </c>
      <c r="C10" s="259"/>
      <c r="D10" s="88" t="s">
        <v>68</v>
      </c>
      <c r="E10" s="89">
        <v>45315</v>
      </c>
      <c r="F10" s="160">
        <v>45539</v>
      </c>
      <c r="G10" s="165" t="s">
        <v>69</v>
      </c>
      <c r="H10" s="192">
        <f>INT(M10/360)</f>
        <v>0</v>
      </c>
      <c r="I10" s="193">
        <f t="shared" ref="I10:I20" si="0">INT(MOD(M10,360)/30)</f>
        <v>7</v>
      </c>
      <c r="J10" s="194">
        <f t="shared" ref="J10:J20" si="1">MOD(M10,30)</f>
        <v>11</v>
      </c>
      <c r="K10" s="132"/>
      <c r="L10" s="159">
        <f>IF(E8="",MIN($E5:F8,F10),IF(F10="","",IF(F10&gt;E8,E8,F10)))</f>
        <v>45539</v>
      </c>
      <c r="M10" s="158">
        <f>IF(OR(E10="",F10=""),0,
 DAYS360(E10,F10,FALSE)
 + IF(AND(DAY(E10)&gt;DAY(F10),DAY(E10)&lt;&gt;30),1,0)
 + IF(AND(MOD(DAYS360(E10,F10,FALSE),360)=0,DAYS360(E10,F10,FALSE)&gt;0),-1,0)
 + IF(AND(DAY(E10)=DAY(F10),MONTH(F10)&lt;MONTH(E10)),-1,0)
)</f>
        <v>221</v>
      </c>
      <c r="N10" s="157"/>
      <c r="O10" s="157"/>
      <c r="P10" s="178"/>
    </row>
    <row r="11" spans="1:16" ht="27.65" customHeight="1" x14ac:dyDescent="0.25">
      <c r="A11" s="91" t="s">
        <v>66</v>
      </c>
      <c r="B11" s="256" t="s">
        <v>70</v>
      </c>
      <c r="C11" s="257"/>
      <c r="D11" s="92" t="s">
        <v>68</v>
      </c>
      <c r="E11" s="89">
        <v>45197</v>
      </c>
      <c r="F11" s="90">
        <v>45289</v>
      </c>
      <c r="G11" s="165" t="s">
        <v>69</v>
      </c>
      <c r="H11" s="192">
        <f t="shared" ref="H11:H20" si="2">INT(M11/360)</f>
        <v>0</v>
      </c>
      <c r="I11" s="193">
        <f t="shared" si="0"/>
        <v>3</v>
      </c>
      <c r="J11" s="194">
        <f t="shared" si="1"/>
        <v>1</v>
      </c>
      <c r="K11" s="132"/>
      <c r="L11" s="159">
        <f>IF(E10="",MIN($E10:F$10,F11),IF(F11="","",IF(F11&gt;E10,E10,F11)))</f>
        <v>45289</v>
      </c>
      <c r="M11" s="158">
        <f>IF(OR(E11="",F11=""),0,
 DAYS360(E11,F11,FALSE)
 + IF(AND(DAY(E11)&gt;DAY(F11),DAY(E11)&lt;&gt;30),1,0)
 + IF(AND(MOD(DAYS360(E11,F11,FALSE),360)=0,DAYS360(E11,F11,FALSE)&gt;0),-1,0)
 + IF(AND(DAY(E11)=DAY(F11),MONTH(F11)&lt;MONTH(E11)),-1,0)
)</f>
        <v>91</v>
      </c>
      <c r="N11" s="157"/>
      <c r="O11" s="157"/>
      <c r="P11" s="157"/>
    </row>
    <row r="12" spans="1:16" ht="25.4" customHeight="1" x14ac:dyDescent="0.25">
      <c r="A12" s="91" t="s">
        <v>71</v>
      </c>
      <c r="B12" s="256" t="s">
        <v>72</v>
      </c>
      <c r="C12" s="257"/>
      <c r="D12" s="92" t="s">
        <v>73</v>
      </c>
      <c r="E12" s="89">
        <v>44977</v>
      </c>
      <c r="F12" s="90">
        <v>45016</v>
      </c>
      <c r="G12" s="165" t="s">
        <v>69</v>
      </c>
      <c r="H12" s="192">
        <f t="shared" si="2"/>
        <v>0</v>
      </c>
      <c r="I12" s="193">
        <f t="shared" si="0"/>
        <v>1</v>
      </c>
      <c r="J12" s="194">
        <f t="shared" si="1"/>
        <v>11</v>
      </c>
      <c r="K12" s="132"/>
      <c r="L12" s="159">
        <f>IF(E11="",MIN($E$10:F11,F12),IF(F12="","",IF(F12&gt;E11,E11,F12)))</f>
        <v>45016</v>
      </c>
      <c r="M12" s="158">
        <f t="shared" ref="M12:M20" si="3">IF(OR(E12="",F12=""),0,
 DAYS360(E12,F12,FALSE)
 + IF(AND(DAY(E12)&gt;DAY(F12),DAY(E12)&lt;&gt;30),1,0)
 + IF(AND(MOD(DAYS360(E12,F12,FALSE),360)=0,DAYS360(E12,F12,FALSE)&gt;0),-1,0)
 + IF(AND(DAY(E12)=DAY(F12),MONTH(F12)&lt;MONTH(E12)),-1,0)
)</f>
        <v>41</v>
      </c>
      <c r="N12" s="157"/>
      <c r="O12" s="157"/>
      <c r="P12" s="157"/>
    </row>
    <row r="13" spans="1:16" ht="27" customHeight="1" x14ac:dyDescent="0.25">
      <c r="A13" s="91" t="s">
        <v>66</v>
      </c>
      <c r="B13" s="256" t="s">
        <v>74</v>
      </c>
      <c r="C13" s="257"/>
      <c r="D13" s="93" t="s">
        <v>75</v>
      </c>
      <c r="E13" s="89">
        <v>44593</v>
      </c>
      <c r="F13" s="90">
        <v>44918</v>
      </c>
      <c r="G13" s="165" t="s">
        <v>69</v>
      </c>
      <c r="H13" s="192">
        <f t="shared" si="2"/>
        <v>0</v>
      </c>
      <c r="I13" s="193">
        <f t="shared" si="0"/>
        <v>10</v>
      </c>
      <c r="J13" s="194">
        <f t="shared" si="1"/>
        <v>22</v>
      </c>
      <c r="K13" s="132"/>
      <c r="L13" s="159">
        <f>IF(E12="",MIN($E$10:F12,F13),IF(F13="","",IF(F13&gt;E12,E12,F13)))</f>
        <v>44918</v>
      </c>
      <c r="M13" s="158">
        <f t="shared" si="3"/>
        <v>322</v>
      </c>
      <c r="N13" s="157"/>
      <c r="O13" s="157"/>
      <c r="P13" s="157"/>
    </row>
    <row r="14" spans="1:16" ht="26.15" customHeight="1" x14ac:dyDescent="0.25">
      <c r="A14" s="91" t="s">
        <v>66</v>
      </c>
      <c r="B14" s="256" t="s">
        <v>74</v>
      </c>
      <c r="C14" s="257"/>
      <c r="D14" s="93" t="s">
        <v>75</v>
      </c>
      <c r="E14" s="89">
        <v>44299</v>
      </c>
      <c r="F14" s="90">
        <v>44552</v>
      </c>
      <c r="G14" s="165" t="s">
        <v>69</v>
      </c>
      <c r="H14" s="192">
        <f t="shared" si="2"/>
        <v>0</v>
      </c>
      <c r="I14" s="193">
        <f t="shared" si="0"/>
        <v>8</v>
      </c>
      <c r="J14" s="194">
        <f t="shared" si="1"/>
        <v>9</v>
      </c>
      <c r="K14" s="132"/>
      <c r="L14" s="159">
        <f>IF(E13="",MIN($E$10:F13,F14),IF(F14="","",IF(F14&gt;E13,E13,F14)))</f>
        <v>44552</v>
      </c>
      <c r="M14" s="158">
        <f t="shared" si="3"/>
        <v>249</v>
      </c>
      <c r="N14" s="157"/>
      <c r="O14" s="157"/>
      <c r="P14" s="157"/>
    </row>
    <row r="15" spans="1:16" ht="27.65" customHeight="1" x14ac:dyDescent="0.25">
      <c r="A15" s="91"/>
      <c r="B15" s="256"/>
      <c r="C15" s="257"/>
      <c r="D15" s="93"/>
      <c r="E15" s="89"/>
      <c r="F15" s="90"/>
      <c r="G15" s="165" t="s">
        <v>26</v>
      </c>
      <c r="H15" s="192">
        <f t="shared" si="2"/>
        <v>0</v>
      </c>
      <c r="I15" s="193">
        <f t="shared" si="0"/>
        <v>0</v>
      </c>
      <c r="J15" s="194">
        <f t="shared" si="1"/>
        <v>0</v>
      </c>
      <c r="K15" s="132"/>
      <c r="L15" s="159" t="str">
        <f>IF(E14="",MIN($E$10:F14,F15),IF(F15="","",IF(F15&gt;E14,E14,F15)))</f>
        <v/>
      </c>
      <c r="M15" s="158">
        <f t="shared" si="3"/>
        <v>0</v>
      </c>
      <c r="N15" s="157"/>
      <c r="O15" s="157"/>
      <c r="P15" s="157"/>
    </row>
    <row r="16" spans="1:16" ht="27" customHeight="1" x14ac:dyDescent="0.25">
      <c r="A16" s="91"/>
      <c r="B16" s="256"/>
      <c r="C16" s="257"/>
      <c r="D16" s="93"/>
      <c r="E16" s="89"/>
      <c r="F16" s="90"/>
      <c r="G16" s="166" t="s">
        <v>26</v>
      </c>
      <c r="H16" s="192">
        <f t="shared" si="2"/>
        <v>0</v>
      </c>
      <c r="I16" s="193">
        <f t="shared" si="0"/>
        <v>0</v>
      </c>
      <c r="J16" s="194">
        <f t="shared" si="1"/>
        <v>0</v>
      </c>
      <c r="K16" s="132"/>
      <c r="L16" s="159">
        <f>IF(E15="",MIN($E$10:F15,F16),IF(F16="","",IF(F16&gt;E15,E15,F16)))</f>
        <v>44299</v>
      </c>
      <c r="M16" s="158">
        <f t="shared" si="3"/>
        <v>0</v>
      </c>
      <c r="N16" s="157"/>
      <c r="O16" s="157"/>
      <c r="P16" s="157"/>
    </row>
    <row r="17" spans="1:16" ht="27" customHeight="1" x14ac:dyDescent="0.25">
      <c r="A17" s="91"/>
      <c r="B17" s="256"/>
      <c r="C17" s="257"/>
      <c r="D17" s="93"/>
      <c r="E17" s="89"/>
      <c r="F17" s="90"/>
      <c r="G17" s="165" t="s">
        <v>26</v>
      </c>
      <c r="H17" s="192">
        <f t="shared" si="2"/>
        <v>0</v>
      </c>
      <c r="I17" s="193">
        <f t="shared" si="0"/>
        <v>0</v>
      </c>
      <c r="J17" s="194">
        <f t="shared" si="1"/>
        <v>0</v>
      </c>
      <c r="K17" s="132"/>
      <c r="L17" s="159">
        <f>IF(E16="",MIN($E$10:F16,F17),IF(F17="","",IF(F17&gt;E16,E16,F17)))</f>
        <v>44299</v>
      </c>
      <c r="M17" s="158">
        <f t="shared" si="3"/>
        <v>0</v>
      </c>
      <c r="N17" s="157"/>
      <c r="O17" s="157"/>
      <c r="P17" s="157"/>
    </row>
    <row r="18" spans="1:16" ht="27" customHeight="1" x14ac:dyDescent="0.25">
      <c r="A18" s="91"/>
      <c r="B18" s="256"/>
      <c r="C18" s="257"/>
      <c r="D18" s="93"/>
      <c r="E18" s="89"/>
      <c r="F18" s="90"/>
      <c r="G18" s="165" t="s">
        <v>26</v>
      </c>
      <c r="H18" s="192">
        <f t="shared" si="2"/>
        <v>0</v>
      </c>
      <c r="I18" s="193">
        <f t="shared" si="0"/>
        <v>0</v>
      </c>
      <c r="J18" s="194">
        <f t="shared" si="1"/>
        <v>0</v>
      </c>
      <c r="K18" s="132"/>
      <c r="L18" s="159">
        <f>IF(E17="",MIN($E$10:F17,F18),IF(F18="","",IF(F18&gt;E17,E17,F18)))</f>
        <v>44299</v>
      </c>
      <c r="M18" s="158">
        <f t="shared" si="3"/>
        <v>0</v>
      </c>
      <c r="N18" s="157"/>
      <c r="O18" s="157"/>
      <c r="P18" s="157"/>
    </row>
    <row r="19" spans="1:16" ht="27.65" customHeight="1" x14ac:dyDescent="0.25">
      <c r="A19" s="91"/>
      <c r="B19" s="256"/>
      <c r="C19" s="257"/>
      <c r="D19" s="93"/>
      <c r="E19" s="89"/>
      <c r="F19" s="90"/>
      <c r="G19" s="165" t="s">
        <v>26</v>
      </c>
      <c r="H19" s="192">
        <f t="shared" si="2"/>
        <v>0</v>
      </c>
      <c r="I19" s="193">
        <f t="shared" si="0"/>
        <v>0</v>
      </c>
      <c r="J19" s="194">
        <f t="shared" si="1"/>
        <v>0</v>
      </c>
      <c r="K19" s="132"/>
      <c r="L19" s="159">
        <f>IF(E18="",MIN($E$10:F18,F19),IF(F19="","",IF(F19&gt;E18,E18,F19)))</f>
        <v>44299</v>
      </c>
      <c r="M19" s="158">
        <f t="shared" si="3"/>
        <v>0</v>
      </c>
      <c r="N19" s="157"/>
      <c r="O19" s="157"/>
      <c r="P19" s="157"/>
    </row>
    <row r="20" spans="1:16" ht="27" customHeight="1" thickBot="1" x14ac:dyDescent="0.3">
      <c r="A20" s="94"/>
      <c r="B20" s="254"/>
      <c r="C20" s="255"/>
      <c r="D20" s="95"/>
      <c r="E20" s="89"/>
      <c r="F20" s="90"/>
      <c r="G20" s="167" t="s">
        <v>26</v>
      </c>
      <c r="H20" s="192">
        <f t="shared" si="2"/>
        <v>0</v>
      </c>
      <c r="I20" s="193">
        <f t="shared" si="0"/>
        <v>0</v>
      </c>
      <c r="J20" s="194">
        <f t="shared" si="1"/>
        <v>0</v>
      </c>
      <c r="K20" s="132"/>
      <c r="L20" s="159">
        <f>IF(E19="",MIN($E$10:F19,F20),IF(F20="","",IF(F20&gt;E19,E19,F20)))</f>
        <v>44299</v>
      </c>
      <c r="M20" s="158">
        <f t="shared" si="3"/>
        <v>0</v>
      </c>
      <c r="N20" s="157"/>
      <c r="O20" s="157"/>
      <c r="P20" s="157"/>
    </row>
    <row r="21" spans="1:16" ht="13.5" thickBot="1" x14ac:dyDescent="0.3">
      <c r="A21" s="96"/>
      <c r="B21" s="96"/>
      <c r="C21" s="96"/>
      <c r="D21" s="96"/>
      <c r="E21" s="96"/>
      <c r="F21" s="96"/>
      <c r="G21" s="97" t="s">
        <v>76</v>
      </c>
      <c r="H21" s="190">
        <f>SUM(H10:H20) + INT((SUM(I10:I20) + INT(SUM(J10:J20)/30))/12)</f>
        <v>2</v>
      </c>
      <c r="I21" s="190">
        <f>MOD(SUM(I10:I20)+INT(SUM(J10:J20)/30),12)</f>
        <v>6</v>
      </c>
      <c r="J21" s="191">
        <f>MOD(SUM(J10:J20),30)</f>
        <v>24</v>
      </c>
      <c r="K21" s="132"/>
      <c r="L21" s="156"/>
      <c r="M21" s="155">
        <f>SUM(M10:M20)</f>
        <v>924</v>
      </c>
    </row>
    <row r="22" spans="1:16" ht="13" x14ac:dyDescent="0.25">
      <c r="A22" s="96"/>
      <c r="B22" s="96"/>
      <c r="C22" s="96"/>
      <c r="D22" s="96"/>
      <c r="E22" s="96"/>
      <c r="F22" s="96"/>
      <c r="G22" s="96"/>
      <c r="H22" s="161"/>
      <c r="I22" s="161"/>
      <c r="J22" s="161"/>
      <c r="L22" s="156"/>
      <c r="M22" s="156"/>
    </row>
    <row r="23" spans="1:16" ht="13" x14ac:dyDescent="0.25">
      <c r="A23" s="96"/>
      <c r="B23" s="96"/>
      <c r="C23" s="96"/>
      <c r="D23" s="96"/>
      <c r="E23" s="96"/>
      <c r="F23" s="96"/>
      <c r="G23" s="96"/>
      <c r="H23" s="161"/>
      <c r="I23" s="161"/>
      <c r="J23" s="161"/>
      <c r="L23" s="156"/>
      <c r="M23" s="156"/>
    </row>
    <row r="24" spans="1:16" ht="13" x14ac:dyDescent="0.25">
      <c r="A24" s="96"/>
      <c r="B24" s="96"/>
      <c r="C24" s="96"/>
      <c r="D24" s="96"/>
      <c r="E24" s="96"/>
      <c r="F24" s="96"/>
      <c r="G24" s="96"/>
      <c r="H24" s="195"/>
      <c r="I24" s="161"/>
      <c r="J24" s="195"/>
      <c r="L24" s="156"/>
      <c r="M24" s="156"/>
    </row>
    <row r="25" spans="1:16" ht="13" x14ac:dyDescent="0.25">
      <c r="A25" s="96"/>
      <c r="B25" s="96"/>
      <c r="C25" s="96"/>
      <c r="D25" s="96"/>
      <c r="E25" s="96"/>
      <c r="F25" s="96"/>
      <c r="G25" s="96"/>
      <c r="H25" s="195"/>
      <c r="I25" s="195"/>
      <c r="J25" s="195"/>
      <c r="L25" s="156"/>
      <c r="M25" s="156"/>
    </row>
    <row r="26" spans="1:16" ht="65.900000000000006" customHeight="1" x14ac:dyDescent="0.25">
      <c r="A26" s="98" t="s">
        <v>77</v>
      </c>
      <c r="B26" s="99" t="s">
        <v>26</v>
      </c>
      <c r="C26" s="262" t="str">
        <f>IFERROR(VALUE(MID(E26, SEARCH("(", E26) + 1, 1)),"0")</f>
        <v>0</v>
      </c>
      <c r="D26" s="263"/>
      <c r="E26" s="216" t="str">
        <f>'ET Persona Natural'!D20</f>
        <v>NO APLICA</v>
      </c>
      <c r="F26" s="216"/>
      <c r="H26" s="100"/>
      <c r="L26" s="156"/>
      <c r="M26" s="156"/>
    </row>
    <row r="27" spans="1:16" ht="13" x14ac:dyDescent="0.25">
      <c r="A27" s="96"/>
      <c r="B27" s="96"/>
      <c r="C27" s="96"/>
      <c r="D27" s="100"/>
      <c r="E27" s="100"/>
      <c r="F27" s="100"/>
      <c r="G27" s="100"/>
      <c r="H27" s="100"/>
      <c r="I27" s="100"/>
      <c r="J27" s="100"/>
      <c r="L27" s="156"/>
      <c r="M27" s="156"/>
    </row>
    <row r="28" spans="1:16" ht="13.4" customHeight="1" x14ac:dyDescent="0.25">
      <c r="A28" s="268" t="s">
        <v>78</v>
      </c>
      <c r="B28" s="265" t="s">
        <v>79</v>
      </c>
      <c r="C28" s="266"/>
      <c r="D28" s="267"/>
      <c r="E28" s="100"/>
      <c r="F28" s="100"/>
      <c r="G28" s="100"/>
      <c r="H28" s="100"/>
      <c r="I28" s="100"/>
      <c r="J28" s="100"/>
      <c r="L28" s="156"/>
      <c r="M28" s="156"/>
    </row>
    <row r="29" spans="1:16" ht="13" x14ac:dyDescent="0.25">
      <c r="A29" s="269"/>
      <c r="B29" s="177" t="s">
        <v>80</v>
      </c>
      <c r="C29" s="177" t="s">
        <v>81</v>
      </c>
      <c r="D29" s="177" t="s">
        <v>63</v>
      </c>
      <c r="E29" s="100"/>
      <c r="F29" s="100"/>
      <c r="G29" s="100"/>
      <c r="H29" s="100"/>
      <c r="I29" s="100"/>
      <c r="J29" s="100"/>
      <c r="L29" s="156"/>
      <c r="M29" s="156"/>
    </row>
    <row r="30" spans="1:16" ht="14.5" x14ac:dyDescent="0.3">
      <c r="A30" s="101" t="s">
        <v>82</v>
      </c>
      <c r="B30" s="179">
        <f>INT(M30/360)</f>
        <v>0</v>
      </c>
      <c r="C30" s="179">
        <f>INT(MOD(M30,360)/30)</f>
        <v>0</v>
      </c>
      <c r="D30" s="179">
        <f>MOD(M30,30)</f>
        <v>0</v>
      </c>
      <c r="E30" s="100"/>
      <c r="F30" s="131"/>
      <c r="G30" s="100"/>
      <c r="H30" s="100"/>
      <c r="I30" s="100"/>
      <c r="J30" s="100"/>
      <c r="L30" s="156"/>
      <c r="M30" s="156">
        <f>SUMIF(G10:G20,A30,M10:M20)</f>
        <v>0</v>
      </c>
    </row>
    <row r="31" spans="1:16" ht="14.5" x14ac:dyDescent="0.3">
      <c r="A31" s="102" t="s">
        <v>69</v>
      </c>
      <c r="B31" s="179">
        <f t="shared" ref="B31:B33" si="4">INT(M31/360)</f>
        <v>2</v>
      </c>
      <c r="C31" s="179">
        <f t="shared" ref="C31:C33" si="5">INT(MOD(M31,360)/30)</f>
        <v>6</v>
      </c>
      <c r="D31" s="179">
        <f t="shared" ref="D31:D33" si="6">MOD(M31,30)</f>
        <v>24</v>
      </c>
      <c r="E31" s="100"/>
      <c r="F31" s="131"/>
      <c r="G31" s="100"/>
      <c r="H31" s="100"/>
      <c r="I31" s="100"/>
      <c r="J31" s="100"/>
      <c r="L31" s="156"/>
      <c r="M31" s="156">
        <f>SUMIF(G10:G20,A31,M10:M20)+SUMIF(G10:G20,A32,M10:M20)</f>
        <v>924</v>
      </c>
    </row>
    <row r="32" spans="1:16" ht="14.5" x14ac:dyDescent="0.3">
      <c r="A32" s="103" t="s">
        <v>83</v>
      </c>
      <c r="B32" s="179">
        <f t="shared" si="4"/>
        <v>0</v>
      </c>
      <c r="C32" s="179">
        <f>INT(MOD(M32,360)/30)</f>
        <v>0</v>
      </c>
      <c r="D32" s="179">
        <f t="shared" si="6"/>
        <v>0</v>
      </c>
      <c r="E32" s="100"/>
      <c r="F32" s="131"/>
      <c r="G32" s="100"/>
      <c r="H32" s="100"/>
      <c r="I32" s="100"/>
      <c r="J32" s="100"/>
      <c r="L32" s="156"/>
      <c r="M32" s="156">
        <f>SUMIF(G10:G20,A32,M10:M20)</f>
        <v>0</v>
      </c>
    </row>
    <row r="33" spans="1:13" ht="13" x14ac:dyDescent="0.3">
      <c r="A33" s="104" t="s">
        <v>84</v>
      </c>
      <c r="B33" s="179">
        <f t="shared" si="4"/>
        <v>0</v>
      </c>
      <c r="C33" s="179">
        <f t="shared" si="5"/>
        <v>0</v>
      </c>
      <c r="D33" s="179">
        <f t="shared" si="6"/>
        <v>0</v>
      </c>
      <c r="E33" s="100"/>
      <c r="F33" s="100"/>
      <c r="G33" s="100"/>
      <c r="H33" s="100"/>
      <c r="I33" s="100"/>
      <c r="J33" s="100"/>
      <c r="L33" s="156"/>
      <c r="M33" s="156">
        <f>SUMIF(G10:G20,A33,M10:M20)</f>
        <v>0</v>
      </c>
    </row>
    <row r="34" spans="1:13" ht="13" x14ac:dyDescent="0.3">
      <c r="A34" s="105"/>
      <c r="B34" s="105"/>
      <c r="C34" s="105"/>
      <c r="D34" s="105"/>
      <c r="E34" s="100"/>
      <c r="F34" s="100"/>
      <c r="G34" s="100"/>
      <c r="H34" s="100"/>
      <c r="I34" s="100"/>
      <c r="J34" s="100"/>
    </row>
    <row r="35" spans="1:13" ht="13" x14ac:dyDescent="0.3">
      <c r="A35" s="105"/>
      <c r="B35" s="105"/>
      <c r="C35" s="105"/>
      <c r="D35" s="105"/>
      <c r="E35" s="100"/>
      <c r="F35" s="100"/>
      <c r="G35" s="100"/>
      <c r="H35" s="100"/>
      <c r="I35" s="100"/>
      <c r="J35" s="100"/>
    </row>
    <row r="36" spans="1:13" x14ac:dyDescent="0.25">
      <c r="A36" s="100"/>
      <c r="B36" s="100"/>
      <c r="C36" s="100"/>
      <c r="D36" s="100"/>
      <c r="E36" s="100"/>
      <c r="F36" s="100"/>
      <c r="G36" s="100"/>
      <c r="H36" s="100"/>
      <c r="I36" s="100"/>
      <c r="J36" s="100"/>
    </row>
    <row r="37" spans="1:13" ht="13" x14ac:dyDescent="0.25">
      <c r="A37" s="265" t="s">
        <v>85</v>
      </c>
      <c r="B37" s="266"/>
      <c r="C37" s="266"/>
      <c r="D37" s="266"/>
      <c r="E37" s="266"/>
      <c r="F37" s="267"/>
      <c r="G37" s="100"/>
      <c r="H37" s="100"/>
      <c r="I37" s="100"/>
      <c r="J37" s="100"/>
    </row>
    <row r="38" spans="1:13" ht="34.4" customHeight="1" x14ac:dyDescent="0.25">
      <c r="A38" s="106" t="s">
        <v>86</v>
      </c>
      <c r="B38" s="264" t="s">
        <v>87</v>
      </c>
      <c r="C38" s="264"/>
      <c r="D38" s="264"/>
      <c r="E38" s="264"/>
      <c r="F38" s="264"/>
      <c r="G38" s="100"/>
      <c r="H38" s="100"/>
      <c r="I38" s="100"/>
      <c r="J38" s="100"/>
    </row>
    <row r="39" spans="1:13" ht="28.4" customHeight="1" x14ac:dyDescent="0.25">
      <c r="A39" s="106" t="s">
        <v>88</v>
      </c>
      <c r="B39" s="264" t="s">
        <v>89</v>
      </c>
      <c r="C39" s="264"/>
      <c r="D39" s="264"/>
      <c r="E39" s="264"/>
      <c r="F39" s="264"/>
      <c r="G39" s="100"/>
      <c r="H39" s="100"/>
      <c r="I39" s="100"/>
      <c r="J39" s="100"/>
    </row>
    <row r="40" spans="1:13" ht="29.9" customHeight="1" x14ac:dyDescent="0.25">
      <c r="A40" s="106" t="s">
        <v>90</v>
      </c>
      <c r="B40" s="264" t="s">
        <v>91</v>
      </c>
      <c r="C40" s="264"/>
      <c r="D40" s="264"/>
      <c r="E40" s="264"/>
      <c r="F40" s="264"/>
      <c r="G40" s="100"/>
      <c r="H40" s="100"/>
      <c r="I40" s="100"/>
      <c r="J40" s="100"/>
    </row>
    <row r="41" spans="1:13" x14ac:dyDescent="0.25">
      <c r="A41" s="100"/>
      <c r="B41" s="100"/>
      <c r="C41" s="100"/>
      <c r="D41" s="100"/>
      <c r="E41" s="100"/>
      <c r="F41" s="100"/>
      <c r="G41" s="100"/>
      <c r="H41" s="100"/>
      <c r="I41" s="100"/>
      <c r="J41" s="100"/>
    </row>
    <row r="43" spans="1:13" ht="13" x14ac:dyDescent="0.25">
      <c r="A43" s="260" t="s">
        <v>92</v>
      </c>
      <c r="B43" s="261"/>
      <c r="C43" s="261"/>
    </row>
  </sheetData>
  <sheetProtection algorithmName="SHA-512" hashValue="AWBCKywE0iyz+E/PKOc6F0jJ5ATYm5tCDXyd10riagGm3dnoi2az+ZgjalqgQ1BwmoKLzOhOzpV2ybqM5gJOTA==" saltValue="Bd8Uu14+LZGKws3iu/5NYA==" spinCount="100000" sheet="1" objects="1" scenarios="1" insertColumns="0" insertRows="0"/>
  <mergeCells count="35">
    <mergeCell ref="A1:J2"/>
    <mergeCell ref="A3:J3"/>
    <mergeCell ref="A4:J4"/>
    <mergeCell ref="A5:J5"/>
    <mergeCell ref="A6:C6"/>
    <mergeCell ref="D6:J6"/>
    <mergeCell ref="H7:J7"/>
    <mergeCell ref="E7:E8"/>
    <mergeCell ref="F7:F8"/>
    <mergeCell ref="G7:G9"/>
    <mergeCell ref="H9:J9"/>
    <mergeCell ref="E9:F9"/>
    <mergeCell ref="A43:C43"/>
    <mergeCell ref="C26:D26"/>
    <mergeCell ref="B39:F39"/>
    <mergeCell ref="B40:F40"/>
    <mergeCell ref="B38:F38"/>
    <mergeCell ref="A37:F37"/>
    <mergeCell ref="E26:F26"/>
    <mergeCell ref="A28:A29"/>
    <mergeCell ref="B28:D28"/>
    <mergeCell ref="A7:A9"/>
    <mergeCell ref="B7:C9"/>
    <mergeCell ref="D7:D9"/>
    <mergeCell ref="B20:C20"/>
    <mergeCell ref="B15:C15"/>
    <mergeCell ref="B16:C16"/>
    <mergeCell ref="B17:C17"/>
    <mergeCell ref="B18:C18"/>
    <mergeCell ref="B19:C19"/>
    <mergeCell ref="B10:C10"/>
    <mergeCell ref="B11:C11"/>
    <mergeCell ref="B12:C12"/>
    <mergeCell ref="B13:C13"/>
    <mergeCell ref="B14:C14"/>
  </mergeCells>
  <conditionalFormatting sqref="E10:E20">
    <cfRule type="expression" dxfId="12" priority="1">
      <formula>$E10&lt;$F11</formula>
    </cfRule>
  </conditionalFormatting>
  <conditionalFormatting sqref="F11">
    <cfRule type="expression" dxfId="11" priority="3">
      <formula>$F$11&gt;$E$10</formula>
    </cfRule>
  </conditionalFormatting>
  <conditionalFormatting sqref="F12">
    <cfRule type="expression" dxfId="10" priority="2">
      <formula>$F$12&gt;$E$11</formula>
    </cfRule>
  </conditionalFormatting>
  <conditionalFormatting sqref="F13">
    <cfRule type="expression" dxfId="9" priority="15">
      <formula>$F$13&gt;$E$12</formula>
    </cfRule>
  </conditionalFormatting>
  <conditionalFormatting sqref="F14">
    <cfRule type="expression" dxfId="8" priority="14">
      <formula>$F$14&gt;$E$13</formula>
    </cfRule>
  </conditionalFormatting>
  <conditionalFormatting sqref="F15">
    <cfRule type="expression" dxfId="7" priority="13">
      <formula>$F$15&gt;$E$14</formula>
    </cfRule>
  </conditionalFormatting>
  <conditionalFormatting sqref="F16">
    <cfRule type="expression" dxfId="6" priority="12">
      <formula>$F$16&gt;$E$15</formula>
    </cfRule>
  </conditionalFormatting>
  <conditionalFormatting sqref="F17">
    <cfRule type="expression" dxfId="5" priority="11">
      <formula>$F$17&gt;$E$16</formula>
    </cfRule>
  </conditionalFormatting>
  <conditionalFormatting sqref="F18">
    <cfRule type="expression" dxfId="4" priority="10">
      <formula>$F$18&gt;$E$17</formula>
    </cfRule>
  </conditionalFormatting>
  <conditionalFormatting sqref="F19">
    <cfRule type="expression" dxfId="3" priority="9">
      <formula>$F$19&gt;$E$18</formula>
    </cfRule>
  </conditionalFormatting>
  <conditionalFormatting sqref="F20">
    <cfRule type="expression" dxfId="2" priority="8">
      <formula>$F$20&gt;$E$19</formula>
    </cfRule>
  </conditionalFormatting>
  <pageMargins left="0.70866141732283472" right="0.70866141732283472" top="0.15748031496062992" bottom="0.74803149606299213" header="0.31496062992125984" footer="0.31496062992125984"/>
  <pageSetup scale="61" orientation="landscape" r:id="rId1"/>
  <headerFooter>
    <oddFooter>&amp;LMPFB0120F33-02</oddFooter>
  </headerFooter>
  <ignoredErrors>
    <ignoredError sqref="E26 H21:J21 H12:J20 H10:J10 H11:I11 J11" unlockedFormula="1"/>
  </ignoredError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Hoja1!$A$84:$A$88</xm:f>
          </x14:formula1>
          <xm:sqref>G10:G20</xm:sqref>
        </x14:dataValidation>
        <x14:dataValidation type="list" allowBlank="1" showInputMessage="1" showErrorMessage="1" xr:uid="{00000000-0002-0000-0100-000001000000}">
          <x14:formula1>
            <xm:f>Hoja1!$A$34:$A$39</xm:f>
          </x14:formula1>
          <xm:sqref>B26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I31"/>
  <sheetViews>
    <sheetView view="pageBreakPreview" zoomScale="80" zoomScaleNormal="100" zoomScaleSheetLayoutView="80" workbookViewId="0">
      <selection activeCell="A3" sqref="A3:I31"/>
    </sheetView>
  </sheetViews>
  <sheetFormatPr baseColWidth="10" defaultColWidth="13" defaultRowHeight="12.5" x14ac:dyDescent="0.25"/>
  <sheetData>
    <row r="1" spans="1:9" ht="6.65" customHeight="1" thickBot="1" x14ac:dyDescent="0.3">
      <c r="A1" s="313"/>
      <c r="B1" s="313"/>
      <c r="C1" s="313"/>
      <c r="D1" s="313"/>
      <c r="E1" s="313"/>
      <c r="F1" s="313"/>
      <c r="G1" s="313"/>
      <c r="H1" s="313"/>
      <c r="I1" s="313"/>
    </row>
    <row r="2" spans="1:9" ht="18.5" thickBot="1" x14ac:dyDescent="0.45">
      <c r="A2" s="301" t="s">
        <v>93</v>
      </c>
      <c r="B2" s="302"/>
      <c r="C2" s="302"/>
      <c r="D2" s="302"/>
      <c r="E2" s="302"/>
      <c r="F2" s="302"/>
      <c r="G2" s="302"/>
      <c r="H2" s="302"/>
      <c r="I2" s="303"/>
    </row>
    <row r="3" spans="1:9" x14ac:dyDescent="0.25">
      <c r="A3" s="304" t="s">
        <v>94</v>
      </c>
      <c r="B3" s="305"/>
      <c r="C3" s="305"/>
      <c r="D3" s="305"/>
      <c r="E3" s="305"/>
      <c r="F3" s="305"/>
      <c r="G3" s="305"/>
      <c r="H3" s="305"/>
      <c r="I3" s="306"/>
    </row>
    <row r="4" spans="1:9" x14ac:dyDescent="0.25">
      <c r="A4" s="307"/>
      <c r="B4" s="308"/>
      <c r="C4" s="308"/>
      <c r="D4" s="308"/>
      <c r="E4" s="308"/>
      <c r="F4" s="308"/>
      <c r="G4" s="308"/>
      <c r="H4" s="308"/>
      <c r="I4" s="309"/>
    </row>
    <row r="5" spans="1:9" x14ac:dyDescent="0.25">
      <c r="A5" s="307"/>
      <c r="B5" s="308"/>
      <c r="C5" s="308"/>
      <c r="D5" s="308"/>
      <c r="E5" s="308"/>
      <c r="F5" s="308"/>
      <c r="G5" s="308"/>
      <c r="H5" s="308"/>
      <c r="I5" s="309"/>
    </row>
    <row r="6" spans="1:9" x14ac:dyDescent="0.25">
      <c r="A6" s="307"/>
      <c r="B6" s="308"/>
      <c r="C6" s="308"/>
      <c r="D6" s="308"/>
      <c r="E6" s="308"/>
      <c r="F6" s="308"/>
      <c r="G6" s="308"/>
      <c r="H6" s="308"/>
      <c r="I6" s="309"/>
    </row>
    <row r="7" spans="1:9" x14ac:dyDescent="0.25">
      <c r="A7" s="307"/>
      <c r="B7" s="308"/>
      <c r="C7" s="308"/>
      <c r="D7" s="308"/>
      <c r="E7" s="308"/>
      <c r="F7" s="308"/>
      <c r="G7" s="308"/>
      <c r="H7" s="308"/>
      <c r="I7" s="309"/>
    </row>
    <row r="8" spans="1:9" x14ac:dyDescent="0.25">
      <c r="A8" s="307"/>
      <c r="B8" s="308"/>
      <c r="C8" s="308"/>
      <c r="D8" s="308"/>
      <c r="E8" s="308"/>
      <c r="F8" s="308"/>
      <c r="G8" s="308"/>
      <c r="H8" s="308"/>
      <c r="I8" s="309"/>
    </row>
    <row r="9" spans="1:9" x14ac:dyDescent="0.25">
      <c r="A9" s="307"/>
      <c r="B9" s="308"/>
      <c r="C9" s="308"/>
      <c r="D9" s="308"/>
      <c r="E9" s="308"/>
      <c r="F9" s="308"/>
      <c r="G9" s="308"/>
      <c r="H9" s="308"/>
      <c r="I9" s="309"/>
    </row>
    <row r="10" spans="1:9" x14ac:dyDescent="0.25">
      <c r="A10" s="307"/>
      <c r="B10" s="308"/>
      <c r="C10" s="308"/>
      <c r="D10" s="308"/>
      <c r="E10" s="308"/>
      <c r="F10" s="308"/>
      <c r="G10" s="308"/>
      <c r="H10" s="308"/>
      <c r="I10" s="309"/>
    </row>
    <row r="11" spans="1:9" x14ac:dyDescent="0.25">
      <c r="A11" s="307"/>
      <c r="B11" s="308"/>
      <c r="C11" s="308"/>
      <c r="D11" s="308"/>
      <c r="E11" s="308"/>
      <c r="F11" s="308"/>
      <c r="G11" s="308"/>
      <c r="H11" s="308"/>
      <c r="I11" s="309"/>
    </row>
    <row r="12" spans="1:9" x14ac:dyDescent="0.25">
      <c r="A12" s="307"/>
      <c r="B12" s="308"/>
      <c r="C12" s="308"/>
      <c r="D12" s="308"/>
      <c r="E12" s="308"/>
      <c r="F12" s="308"/>
      <c r="G12" s="308"/>
      <c r="H12" s="308"/>
      <c r="I12" s="309"/>
    </row>
    <row r="13" spans="1:9" x14ac:dyDescent="0.25">
      <c r="A13" s="307"/>
      <c r="B13" s="308"/>
      <c r="C13" s="308"/>
      <c r="D13" s="308"/>
      <c r="E13" s="308"/>
      <c r="F13" s="308"/>
      <c r="G13" s="308"/>
      <c r="H13" s="308"/>
      <c r="I13" s="309"/>
    </row>
    <row r="14" spans="1:9" x14ac:dyDescent="0.25">
      <c r="A14" s="307"/>
      <c r="B14" s="308"/>
      <c r="C14" s="308"/>
      <c r="D14" s="308"/>
      <c r="E14" s="308"/>
      <c r="F14" s="308"/>
      <c r="G14" s="308"/>
      <c r="H14" s="308"/>
      <c r="I14" s="309"/>
    </row>
    <row r="15" spans="1:9" x14ac:dyDescent="0.25">
      <c r="A15" s="307"/>
      <c r="B15" s="308"/>
      <c r="C15" s="308"/>
      <c r="D15" s="308"/>
      <c r="E15" s="308"/>
      <c r="F15" s="308"/>
      <c r="G15" s="308"/>
      <c r="H15" s="308"/>
      <c r="I15" s="309"/>
    </row>
    <row r="16" spans="1:9" x14ac:dyDescent="0.25">
      <c r="A16" s="307"/>
      <c r="B16" s="308"/>
      <c r="C16" s="308"/>
      <c r="D16" s="308"/>
      <c r="E16" s="308"/>
      <c r="F16" s="308"/>
      <c r="G16" s="308"/>
      <c r="H16" s="308"/>
      <c r="I16" s="309"/>
    </row>
    <row r="17" spans="1:9" x14ac:dyDescent="0.25">
      <c r="A17" s="307"/>
      <c r="B17" s="308"/>
      <c r="C17" s="308"/>
      <c r="D17" s="308"/>
      <c r="E17" s="308"/>
      <c r="F17" s="308"/>
      <c r="G17" s="308"/>
      <c r="H17" s="308"/>
      <c r="I17" s="309"/>
    </row>
    <row r="18" spans="1:9" x14ac:dyDescent="0.25">
      <c r="A18" s="307"/>
      <c r="B18" s="308"/>
      <c r="C18" s="308"/>
      <c r="D18" s="308"/>
      <c r="E18" s="308"/>
      <c r="F18" s="308"/>
      <c r="G18" s="308"/>
      <c r="H18" s="308"/>
      <c r="I18" s="309"/>
    </row>
    <row r="19" spans="1:9" x14ac:dyDescent="0.25">
      <c r="A19" s="307"/>
      <c r="B19" s="308"/>
      <c r="C19" s="308"/>
      <c r="D19" s="308"/>
      <c r="E19" s="308"/>
      <c r="F19" s="308"/>
      <c r="G19" s="308"/>
      <c r="H19" s="308"/>
      <c r="I19" s="309"/>
    </row>
    <row r="20" spans="1:9" x14ac:dyDescent="0.25">
      <c r="A20" s="307"/>
      <c r="B20" s="308"/>
      <c r="C20" s="308"/>
      <c r="D20" s="308"/>
      <c r="E20" s="308"/>
      <c r="F20" s="308"/>
      <c r="G20" s="308"/>
      <c r="H20" s="308"/>
      <c r="I20" s="309"/>
    </row>
    <row r="21" spans="1:9" x14ac:dyDescent="0.25">
      <c r="A21" s="307"/>
      <c r="B21" s="308"/>
      <c r="C21" s="308"/>
      <c r="D21" s="308"/>
      <c r="E21" s="308"/>
      <c r="F21" s="308"/>
      <c r="G21" s="308"/>
      <c r="H21" s="308"/>
      <c r="I21" s="309"/>
    </row>
    <row r="22" spans="1:9" x14ac:dyDescent="0.25">
      <c r="A22" s="307"/>
      <c r="B22" s="308"/>
      <c r="C22" s="308"/>
      <c r="D22" s="308"/>
      <c r="E22" s="308"/>
      <c r="F22" s="308"/>
      <c r="G22" s="308"/>
      <c r="H22" s="308"/>
      <c r="I22" s="309"/>
    </row>
    <row r="23" spans="1:9" x14ac:dyDescent="0.25">
      <c r="A23" s="307"/>
      <c r="B23" s="308"/>
      <c r="C23" s="308"/>
      <c r="D23" s="308"/>
      <c r="E23" s="308"/>
      <c r="F23" s="308"/>
      <c r="G23" s="308"/>
      <c r="H23" s="308"/>
      <c r="I23" s="309"/>
    </row>
    <row r="24" spans="1:9" x14ac:dyDescent="0.25">
      <c r="A24" s="307"/>
      <c r="B24" s="308"/>
      <c r="C24" s="308"/>
      <c r="D24" s="308"/>
      <c r="E24" s="308"/>
      <c r="F24" s="308"/>
      <c r="G24" s="308"/>
      <c r="H24" s="308"/>
      <c r="I24" s="309"/>
    </row>
    <row r="25" spans="1:9" x14ac:dyDescent="0.25">
      <c r="A25" s="307"/>
      <c r="B25" s="308"/>
      <c r="C25" s="308"/>
      <c r="D25" s="308"/>
      <c r="E25" s="308"/>
      <c r="F25" s="308"/>
      <c r="G25" s="308"/>
      <c r="H25" s="308"/>
      <c r="I25" s="309"/>
    </row>
    <row r="26" spans="1:9" x14ac:dyDescent="0.25">
      <c r="A26" s="307"/>
      <c r="B26" s="308"/>
      <c r="C26" s="308"/>
      <c r="D26" s="308"/>
      <c r="E26" s="308"/>
      <c r="F26" s="308"/>
      <c r="G26" s="308"/>
      <c r="H26" s="308"/>
      <c r="I26" s="309"/>
    </row>
    <row r="27" spans="1:9" x14ac:dyDescent="0.25">
      <c r="A27" s="307"/>
      <c r="B27" s="308"/>
      <c r="C27" s="308"/>
      <c r="D27" s="308"/>
      <c r="E27" s="308"/>
      <c r="F27" s="308"/>
      <c r="G27" s="308"/>
      <c r="H27" s="308"/>
      <c r="I27" s="309"/>
    </row>
    <row r="28" spans="1:9" x14ac:dyDescent="0.25">
      <c r="A28" s="307"/>
      <c r="B28" s="308"/>
      <c r="C28" s="308"/>
      <c r="D28" s="308"/>
      <c r="E28" s="308"/>
      <c r="F28" s="308"/>
      <c r="G28" s="308"/>
      <c r="H28" s="308"/>
      <c r="I28" s="309"/>
    </row>
    <row r="29" spans="1:9" x14ac:dyDescent="0.25">
      <c r="A29" s="307"/>
      <c r="B29" s="308"/>
      <c r="C29" s="308"/>
      <c r="D29" s="308"/>
      <c r="E29" s="308"/>
      <c r="F29" s="308"/>
      <c r="G29" s="308"/>
      <c r="H29" s="308"/>
      <c r="I29" s="309"/>
    </row>
    <row r="30" spans="1:9" x14ac:dyDescent="0.25">
      <c r="A30" s="307"/>
      <c r="B30" s="308"/>
      <c r="C30" s="308"/>
      <c r="D30" s="308"/>
      <c r="E30" s="308"/>
      <c r="F30" s="308"/>
      <c r="G30" s="308"/>
      <c r="H30" s="308"/>
      <c r="I30" s="309"/>
    </row>
    <row r="31" spans="1:9" ht="13" thickBot="1" x14ac:dyDescent="0.3">
      <c r="A31" s="310"/>
      <c r="B31" s="311"/>
      <c r="C31" s="311"/>
      <c r="D31" s="311"/>
      <c r="E31" s="311"/>
      <c r="F31" s="311"/>
      <c r="G31" s="311"/>
      <c r="H31" s="311"/>
      <c r="I31" s="312"/>
    </row>
  </sheetData>
  <mergeCells count="3">
    <mergeCell ref="A2:I2"/>
    <mergeCell ref="A3:I31"/>
    <mergeCell ref="A1:I1"/>
  </mergeCells>
  <pageMargins left="0.70866141732283472" right="0.70866141732283472" top="0.74803149606299213" bottom="0.74803149606299213" header="0.31496062992125984" footer="0.31496062992125984"/>
  <pageSetup scale="77" orientation="portrait" r:id="rId1"/>
  <headerFooter>
    <oddFooter>&amp;LMPFB0120F33-02</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rgb="FF00B050"/>
    <pageSetUpPr fitToPage="1"/>
  </sheetPr>
  <dimension ref="A1:P24"/>
  <sheetViews>
    <sheetView view="pageBreakPreview" topLeftCell="A7" zoomScale="80" zoomScaleNormal="80" zoomScaleSheetLayoutView="80" zoomScalePageLayoutView="80" workbookViewId="0">
      <selection activeCell="D19" sqref="D19:F19"/>
    </sheetView>
  </sheetViews>
  <sheetFormatPr baseColWidth="10" defaultColWidth="11.453125" defaultRowHeight="12.5" x14ac:dyDescent="0.25"/>
  <cols>
    <col min="1" max="1" width="27.7265625" style="113" customWidth="1"/>
    <col min="2" max="2" width="60.7265625" style="127" customWidth="1"/>
    <col min="3" max="3" width="6.453125" style="128" hidden="1" customWidth="1"/>
    <col min="4" max="4" width="30.453125" style="113" customWidth="1"/>
    <col min="5" max="5" width="21.453125" style="113" customWidth="1"/>
    <col min="6" max="6" width="19.7265625" style="113" customWidth="1"/>
    <col min="7" max="7" width="6.453125" style="113" customWidth="1"/>
    <col min="8" max="8" width="44.7265625" style="113" bestFit="1" customWidth="1"/>
    <col min="9" max="9" width="61.453125" style="113" customWidth="1"/>
    <col min="10" max="10" width="53.453125" style="113" customWidth="1"/>
    <col min="11" max="16" width="11.453125" style="113"/>
    <col min="17" max="16384" width="11.453125" style="111"/>
  </cols>
  <sheetData>
    <row r="1" spans="1:11" ht="38.25" customHeight="1" x14ac:dyDescent="0.25">
      <c r="A1" s="111"/>
      <c r="B1" s="112"/>
      <c r="C1" s="112"/>
      <c r="D1" s="112"/>
      <c r="E1" s="112"/>
      <c r="F1" s="112"/>
    </row>
    <row r="2" spans="1:11" ht="12.75" customHeight="1" x14ac:dyDescent="0.25">
      <c r="A2" s="112"/>
      <c r="B2" s="112"/>
      <c r="C2" s="112"/>
      <c r="D2" s="112"/>
      <c r="E2" s="112"/>
      <c r="F2" s="112"/>
    </row>
    <row r="3" spans="1:11" ht="12.75" customHeight="1" x14ac:dyDescent="0.25">
      <c r="A3" s="112"/>
      <c r="B3" s="112"/>
      <c r="C3" s="112"/>
      <c r="D3" s="112"/>
      <c r="E3" s="112"/>
      <c r="F3" s="112"/>
    </row>
    <row r="4" spans="1:11" ht="12.75" customHeight="1" x14ac:dyDescent="0.25">
      <c r="A4" s="314" t="s">
        <v>95</v>
      </c>
      <c r="B4" s="314"/>
      <c r="C4" s="314"/>
      <c r="D4" s="314"/>
      <c r="E4" s="314"/>
      <c r="F4" s="314"/>
    </row>
    <row r="5" spans="1:11" ht="12.75" customHeight="1" x14ac:dyDescent="0.25">
      <c r="A5" s="314"/>
      <c r="B5" s="314"/>
      <c r="C5" s="314"/>
      <c r="D5" s="314"/>
      <c r="E5" s="314"/>
      <c r="F5" s="314"/>
    </row>
    <row r="6" spans="1:11" ht="13.5" customHeight="1" x14ac:dyDescent="0.25">
      <c r="A6" s="314"/>
      <c r="B6" s="314"/>
      <c r="C6" s="314"/>
      <c r="D6" s="314"/>
      <c r="E6" s="314"/>
      <c r="F6" s="314"/>
    </row>
    <row r="7" spans="1:11" ht="42" customHeight="1" x14ac:dyDescent="0.25">
      <c r="A7" s="110" t="s">
        <v>96</v>
      </c>
      <c r="B7" s="315"/>
      <c r="C7" s="316"/>
      <c r="D7" s="316"/>
      <c r="E7" s="316"/>
      <c r="F7" s="317"/>
    </row>
    <row r="8" spans="1:11" ht="27" customHeight="1" x14ac:dyDescent="0.25">
      <c r="A8" s="110" t="s">
        <v>5</v>
      </c>
      <c r="B8" s="114"/>
      <c r="C8" s="115"/>
      <c r="D8" s="28" t="s">
        <v>97</v>
      </c>
      <c r="E8" s="315"/>
      <c r="F8" s="317"/>
    </row>
    <row r="9" spans="1:11" ht="36" customHeight="1" thickBot="1" x14ac:dyDescent="0.35">
      <c r="A9" s="318" t="s">
        <v>98</v>
      </c>
      <c r="B9" s="319"/>
      <c r="C9" s="319"/>
      <c r="D9" s="319"/>
      <c r="E9" s="319"/>
      <c r="F9" s="320"/>
      <c r="G9" s="116"/>
      <c r="H9" s="116"/>
      <c r="I9" s="117"/>
      <c r="J9" s="117"/>
      <c r="K9" s="117"/>
    </row>
    <row r="10" spans="1:11" ht="25.5" customHeight="1" x14ac:dyDescent="0.25">
      <c r="A10" s="314" t="s">
        <v>14</v>
      </c>
      <c r="B10" s="314"/>
      <c r="C10" s="8" t="s">
        <v>99</v>
      </c>
      <c r="D10" s="69" t="s">
        <v>16</v>
      </c>
      <c r="E10" s="314" t="s">
        <v>100</v>
      </c>
      <c r="F10" s="314"/>
    </row>
    <row r="11" spans="1:11" ht="51.75" customHeight="1" x14ac:dyDescent="0.25">
      <c r="A11" s="321" t="s">
        <v>101</v>
      </c>
      <c r="B11" s="321"/>
      <c r="C11" s="70"/>
      <c r="D11" s="71" t="s">
        <v>24</v>
      </c>
      <c r="E11" s="322" t="s">
        <v>102</v>
      </c>
      <c r="F11" s="323"/>
      <c r="G11" s="116"/>
      <c r="H11" s="118"/>
      <c r="I11" s="116"/>
    </row>
    <row r="12" spans="1:11" ht="55.5" customHeight="1" x14ac:dyDescent="0.25">
      <c r="A12" s="324" t="s">
        <v>103</v>
      </c>
      <c r="B12" s="325"/>
      <c r="C12" s="69"/>
      <c r="D12" s="71" t="s">
        <v>24</v>
      </c>
      <c r="E12" s="322" t="s">
        <v>102</v>
      </c>
      <c r="F12" s="323"/>
      <c r="H12" s="118"/>
      <c r="I12" s="326"/>
    </row>
    <row r="13" spans="1:11" ht="63" customHeight="1" x14ac:dyDescent="0.25">
      <c r="A13" s="328" t="s">
        <v>104</v>
      </c>
      <c r="B13" s="329"/>
      <c r="C13" s="69"/>
      <c r="D13" s="72" t="s">
        <v>24</v>
      </c>
      <c r="E13" s="322" t="s">
        <v>102</v>
      </c>
      <c r="F13" s="323"/>
      <c r="H13" s="118"/>
      <c r="I13" s="327"/>
    </row>
    <row r="14" spans="1:11" ht="128.25" customHeight="1" thickBot="1" x14ac:dyDescent="0.3">
      <c r="A14" s="328" t="s">
        <v>105</v>
      </c>
      <c r="B14" s="329"/>
      <c r="C14" s="69"/>
      <c r="D14" s="72" t="s">
        <v>24</v>
      </c>
      <c r="E14" s="334" t="s">
        <v>106</v>
      </c>
      <c r="F14" s="335"/>
      <c r="H14" s="116"/>
      <c r="I14" s="116"/>
      <c r="J14" s="119"/>
    </row>
    <row r="15" spans="1:11" ht="86.25" customHeight="1" thickBot="1" x14ac:dyDescent="0.3">
      <c r="A15" s="337" t="s">
        <v>107</v>
      </c>
      <c r="B15" s="338"/>
      <c r="C15" s="338"/>
      <c r="D15" s="338"/>
      <c r="E15" s="338"/>
      <c r="F15" s="339"/>
    </row>
    <row r="16" spans="1:11" ht="150" customHeight="1" x14ac:dyDescent="0.25">
      <c r="A16" s="340" t="s">
        <v>108</v>
      </c>
      <c r="B16" s="341"/>
      <c r="C16" s="8"/>
      <c r="D16" s="73"/>
      <c r="E16" s="334" t="s">
        <v>109</v>
      </c>
      <c r="F16" s="335"/>
      <c r="H16" s="330"/>
    </row>
    <row r="17" spans="1:10" ht="87.65" customHeight="1" x14ac:dyDescent="0.25">
      <c r="A17" s="332" t="s">
        <v>110</v>
      </c>
      <c r="B17" s="333"/>
      <c r="C17" s="8"/>
      <c r="D17" s="73"/>
      <c r="E17" s="334" t="s">
        <v>111</v>
      </c>
      <c r="F17" s="335"/>
      <c r="H17" s="331"/>
      <c r="I17" s="116"/>
      <c r="J17" s="119"/>
    </row>
    <row r="18" spans="1:10" ht="126" customHeight="1" x14ac:dyDescent="0.25">
      <c r="A18" s="332" t="s">
        <v>112</v>
      </c>
      <c r="B18" s="336"/>
      <c r="C18" s="8"/>
      <c r="D18" s="73"/>
      <c r="E18" s="334" t="s">
        <v>113</v>
      </c>
      <c r="F18" s="335"/>
      <c r="H18" s="331"/>
      <c r="I18" s="116"/>
      <c r="J18" s="119"/>
    </row>
    <row r="19" spans="1:10" ht="30.75" customHeight="1" thickBot="1" x14ac:dyDescent="0.3">
      <c r="A19" s="342" t="s">
        <v>114</v>
      </c>
      <c r="B19" s="343"/>
      <c r="C19" s="74"/>
      <c r="D19" s="344" t="s">
        <v>24</v>
      </c>
      <c r="E19" s="345"/>
      <c r="F19" s="346"/>
    </row>
    <row r="20" spans="1:10" ht="37.4" customHeight="1" thickBot="1" x14ac:dyDescent="0.3">
      <c r="A20" s="347" t="s">
        <v>115</v>
      </c>
      <c r="B20" s="348"/>
      <c r="C20" s="349"/>
      <c r="D20" s="350"/>
      <c r="E20" s="351"/>
      <c r="F20" s="352"/>
    </row>
    <row r="21" spans="1:10" ht="20.25" customHeight="1" x14ac:dyDescent="0.25">
      <c r="A21" s="353" t="s">
        <v>116</v>
      </c>
      <c r="B21" s="354"/>
      <c r="C21" s="120"/>
      <c r="D21" s="121" t="s">
        <v>117</v>
      </c>
      <c r="E21" s="359"/>
      <c r="F21" s="360"/>
    </row>
    <row r="22" spans="1:10" ht="22.4" customHeight="1" x14ac:dyDescent="0.25">
      <c r="A22" s="355"/>
      <c r="B22" s="356"/>
      <c r="C22" s="122"/>
      <c r="D22" s="123" t="s">
        <v>43</v>
      </c>
      <c r="E22" s="361"/>
      <c r="F22" s="362"/>
    </row>
    <row r="23" spans="1:10" ht="45" customHeight="1" x14ac:dyDescent="0.25">
      <c r="A23" s="355"/>
      <c r="B23" s="356"/>
      <c r="C23" s="122"/>
      <c r="D23" s="124" t="s">
        <v>118</v>
      </c>
      <c r="E23" s="361"/>
      <c r="F23" s="362"/>
      <c r="G23" s="119"/>
      <c r="H23" s="116"/>
    </row>
    <row r="24" spans="1:10" ht="28.5" customHeight="1" thickBot="1" x14ac:dyDescent="0.3">
      <c r="A24" s="357"/>
      <c r="B24" s="358"/>
      <c r="C24" s="125"/>
      <c r="D24" s="126" t="s">
        <v>119</v>
      </c>
      <c r="E24" s="363"/>
      <c r="F24" s="364"/>
    </row>
  </sheetData>
  <sheetProtection algorithmName="SHA-512" hashValue="OcvJ9CnGz20AM6Iaq/fXU5L1j4FGCYKdxFiI4eFFEheVgM276VKAxXY9P0E2PxJG0VxDgRHImyniI3V3aljNxA==" saltValue="4OxNk/O4mytv7w2w3v64pw==" spinCount="100000" sheet="1" objects="1" scenarios="1"/>
  <mergeCells count="31">
    <mergeCell ref="A19:B19"/>
    <mergeCell ref="D19:F19"/>
    <mergeCell ref="A20:F20"/>
    <mergeCell ref="A21:B24"/>
    <mergeCell ref="E21:F21"/>
    <mergeCell ref="E22:F22"/>
    <mergeCell ref="E23:F23"/>
    <mergeCell ref="E24:F24"/>
    <mergeCell ref="A14:B14"/>
    <mergeCell ref="E14:F14"/>
    <mergeCell ref="A15:F15"/>
    <mergeCell ref="A16:B16"/>
    <mergeCell ref="E16:F16"/>
    <mergeCell ref="H16:H18"/>
    <mergeCell ref="A17:B17"/>
    <mergeCell ref="E17:F17"/>
    <mergeCell ref="A18:B18"/>
    <mergeCell ref="E18:F18"/>
    <mergeCell ref="A11:B11"/>
    <mergeCell ref="E11:F11"/>
    <mergeCell ref="A12:B12"/>
    <mergeCell ref="E12:F12"/>
    <mergeCell ref="I12:I13"/>
    <mergeCell ref="A13:B13"/>
    <mergeCell ref="E13:F13"/>
    <mergeCell ref="A4:F6"/>
    <mergeCell ref="B7:F7"/>
    <mergeCell ref="E8:F8"/>
    <mergeCell ref="A9:F9"/>
    <mergeCell ref="A10:B10"/>
    <mergeCell ref="E10:F10"/>
  </mergeCells>
  <dataValidations count="1">
    <dataValidation allowBlank="1" showInputMessage="1" showErrorMessage="1" promptTitle="Certificados de Experiencia" prompt="Para validar la experiencia el oferente debe presentar las certificaciones correspondientes para avalar la información." sqref="A12:A14" xr:uid="{00000000-0002-0000-0300-000000000000}"/>
  </dataValidations>
  <pageMargins left="0.78740157480314965" right="0.11811023622047245" top="0.23622047244094491" bottom="0.27559055118110237" header="0" footer="0.27559055118110237"/>
  <pageSetup scale="58" orientation="portrait" r:id="rId1"/>
  <headerFooter alignWithMargins="0">
    <oddFooter>&amp;LMPFB0120F33-02</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rgb="FF00B050"/>
    <pageSetUpPr fitToPage="1"/>
  </sheetPr>
  <dimension ref="A1:S27"/>
  <sheetViews>
    <sheetView view="pageBreakPreview" zoomScale="70" zoomScaleNormal="86" zoomScaleSheetLayoutView="70" zoomScalePageLayoutView="80" workbookViewId="0">
      <selection activeCell="E18" sqref="E18"/>
    </sheetView>
  </sheetViews>
  <sheetFormatPr baseColWidth="10" defaultColWidth="10.81640625" defaultRowHeight="12.5" outlineLevelRow="1" x14ac:dyDescent="0.25"/>
  <cols>
    <col min="1" max="1" width="19.7265625" style="86" customWidth="1"/>
    <col min="2" max="2" width="22.453125" style="86" customWidth="1"/>
    <col min="3" max="3" width="18.453125" style="86" customWidth="1"/>
    <col min="4" max="4" width="22.453125" style="86" customWidth="1"/>
    <col min="5" max="5" width="19.453125" style="86" customWidth="1"/>
    <col min="6" max="6" width="19" style="86" customWidth="1"/>
    <col min="7" max="7" width="16.453125" style="86" customWidth="1"/>
    <col min="8" max="8" width="18.453125" style="86" customWidth="1"/>
    <col min="9" max="9" width="17" style="86" customWidth="1"/>
    <col min="10" max="10" width="17.26953125" style="86" customWidth="1"/>
    <col min="11" max="11" width="16.81640625" style="86" customWidth="1"/>
    <col min="12" max="12" width="14.81640625" style="86" customWidth="1"/>
    <col min="13" max="13" width="15" style="86" customWidth="1"/>
    <col min="14" max="14" width="22.7265625" style="86" customWidth="1"/>
    <col min="15" max="15" width="10.81640625" style="86"/>
    <col min="16" max="16" width="1.7265625" style="86" customWidth="1"/>
    <col min="17" max="16384" width="10.81640625" style="86"/>
  </cols>
  <sheetData>
    <row r="1" spans="1:19" x14ac:dyDescent="0.25">
      <c r="B1" s="130"/>
      <c r="C1" s="133"/>
      <c r="D1" s="133"/>
      <c r="E1" s="133"/>
      <c r="F1" s="134"/>
      <c r="G1" s="133"/>
      <c r="H1" s="133"/>
      <c r="I1" s="133"/>
      <c r="J1" s="133"/>
      <c r="K1" s="133"/>
      <c r="L1" s="133"/>
      <c r="M1" s="133" t="s">
        <v>120</v>
      </c>
    </row>
    <row r="2" spans="1:19" ht="33" customHeight="1" x14ac:dyDescent="0.25">
      <c r="B2" s="130"/>
      <c r="C2" s="130"/>
      <c r="D2" s="130"/>
      <c r="E2" s="130"/>
      <c r="F2" s="135"/>
      <c r="G2" s="130"/>
      <c r="H2" s="130"/>
      <c r="I2" s="130"/>
      <c r="J2" s="130"/>
      <c r="K2" s="130"/>
      <c r="L2" s="130"/>
      <c r="M2" s="130"/>
      <c r="N2" s="136"/>
    </row>
    <row r="3" spans="1:19" ht="27" customHeight="1" x14ac:dyDescent="0.25">
      <c r="A3" s="369" t="s">
        <v>121</v>
      </c>
      <c r="B3" s="369"/>
      <c r="C3" s="369"/>
      <c r="D3" s="369"/>
      <c r="E3" s="369"/>
      <c r="F3" s="369"/>
      <c r="G3" s="369"/>
      <c r="H3" s="369"/>
      <c r="I3" s="369"/>
      <c r="J3" s="369"/>
      <c r="K3" s="369"/>
      <c r="L3" s="369"/>
      <c r="M3" s="369"/>
      <c r="N3" s="137"/>
    </row>
    <row r="4" spans="1:19" ht="30.75" customHeight="1" x14ac:dyDescent="0.25">
      <c r="A4" s="369" t="s">
        <v>122</v>
      </c>
      <c r="B4" s="369"/>
      <c r="C4" s="369"/>
      <c r="D4" s="369"/>
      <c r="E4" s="369"/>
      <c r="F4" s="369"/>
      <c r="G4" s="369"/>
      <c r="H4" s="369"/>
      <c r="I4" s="369"/>
      <c r="J4" s="369"/>
      <c r="K4" s="369"/>
      <c r="L4" s="369"/>
      <c r="M4" s="369"/>
      <c r="N4" s="138"/>
    </row>
    <row r="5" spans="1:19" ht="15" customHeight="1" x14ac:dyDescent="0.3">
      <c r="B5" s="139"/>
      <c r="C5" s="139"/>
      <c r="D5" s="139"/>
      <c r="E5" s="139"/>
      <c r="F5" s="139"/>
      <c r="G5" s="139"/>
      <c r="H5" s="139"/>
      <c r="I5" s="139"/>
      <c r="J5" s="139"/>
      <c r="K5" s="139"/>
      <c r="L5" s="139"/>
      <c r="M5" s="139"/>
    </row>
    <row r="6" spans="1:19" ht="36.75" customHeight="1" x14ac:dyDescent="0.3">
      <c r="A6" s="370" t="s">
        <v>123</v>
      </c>
      <c r="B6" s="370"/>
      <c r="C6" s="168"/>
      <c r="D6" s="141" t="s">
        <v>124</v>
      </c>
      <c r="E6" s="142"/>
      <c r="F6" s="141" t="s">
        <v>125</v>
      </c>
      <c r="G6" s="140"/>
      <c r="H6" s="141" t="s">
        <v>126</v>
      </c>
      <c r="I6" s="189">
        <f>IFERROR(((C6/G6)*E6),0)</f>
        <v>0</v>
      </c>
      <c r="J6" s="139"/>
      <c r="K6" s="139"/>
      <c r="L6" s="143"/>
      <c r="M6" s="143"/>
      <c r="N6" s="143"/>
    </row>
    <row r="7" spans="1:19" ht="15" customHeight="1" x14ac:dyDescent="0.3">
      <c r="B7" s="139"/>
      <c r="C7" s="139"/>
      <c r="D7" s="139"/>
      <c r="E7" s="139"/>
      <c r="F7" s="139"/>
      <c r="G7" s="139"/>
      <c r="H7" s="139"/>
      <c r="I7" s="139"/>
      <c r="J7" s="139"/>
      <c r="K7" s="139"/>
      <c r="L7" s="139"/>
      <c r="M7" s="139"/>
    </row>
    <row r="8" spans="1:19" ht="12" customHeight="1" x14ac:dyDescent="0.25">
      <c r="A8" s="375" t="s">
        <v>127</v>
      </c>
      <c r="B8" s="375" t="s">
        <v>128</v>
      </c>
      <c r="C8" s="375" t="s">
        <v>129</v>
      </c>
      <c r="D8" s="375" t="s">
        <v>130</v>
      </c>
      <c r="E8" s="375" t="s">
        <v>56</v>
      </c>
      <c r="F8" s="375" t="s">
        <v>57</v>
      </c>
      <c r="G8" s="375" t="s">
        <v>58</v>
      </c>
      <c r="H8" s="375" t="s">
        <v>131</v>
      </c>
      <c r="I8" s="375" t="s">
        <v>132</v>
      </c>
      <c r="J8" s="375" t="s">
        <v>133</v>
      </c>
      <c r="K8" s="215" t="s">
        <v>134</v>
      </c>
      <c r="L8" s="215"/>
      <c r="M8" s="215"/>
      <c r="N8" s="365"/>
    </row>
    <row r="9" spans="1:19" ht="30" customHeight="1" x14ac:dyDescent="0.25">
      <c r="A9" s="376"/>
      <c r="B9" s="376"/>
      <c r="C9" s="376"/>
      <c r="D9" s="376"/>
      <c r="E9" s="376"/>
      <c r="F9" s="376"/>
      <c r="G9" s="376"/>
      <c r="H9" s="376"/>
      <c r="I9" s="376"/>
      <c r="J9" s="376"/>
      <c r="K9" s="215"/>
      <c r="L9" s="215"/>
      <c r="M9" s="215"/>
      <c r="N9" s="365"/>
    </row>
    <row r="10" spans="1:19" ht="23.25" customHeight="1" x14ac:dyDescent="0.25">
      <c r="A10" s="376"/>
      <c r="B10" s="376"/>
      <c r="C10" s="376"/>
      <c r="D10" s="376"/>
      <c r="E10" s="376"/>
      <c r="F10" s="376"/>
      <c r="G10" s="376"/>
      <c r="H10" s="376"/>
      <c r="I10" s="376"/>
      <c r="J10" s="376"/>
      <c r="K10" s="144" t="s">
        <v>61</v>
      </c>
      <c r="L10" s="144" t="s">
        <v>62</v>
      </c>
      <c r="M10" s="144" t="s">
        <v>135</v>
      </c>
    </row>
    <row r="11" spans="1:19" ht="56.5" customHeight="1" x14ac:dyDescent="0.25">
      <c r="A11" s="377"/>
      <c r="B11" s="377"/>
      <c r="C11" s="377"/>
      <c r="D11" s="377"/>
      <c r="E11" s="377"/>
      <c r="F11" s="377"/>
      <c r="G11" s="377"/>
      <c r="H11" s="377"/>
      <c r="I11" s="377"/>
      <c r="J11" s="377"/>
      <c r="K11" s="372" t="s">
        <v>136</v>
      </c>
      <c r="L11" s="373"/>
      <c r="M11" s="374"/>
    </row>
    <row r="12" spans="1:19" x14ac:dyDescent="0.25">
      <c r="A12" s="170"/>
      <c r="B12" s="171"/>
      <c r="C12" s="171" t="s">
        <v>137</v>
      </c>
      <c r="D12" s="169"/>
      <c r="E12" s="172"/>
      <c r="F12" s="173"/>
      <c r="G12" s="173"/>
      <c r="H12" s="173"/>
      <c r="I12" s="174"/>
      <c r="J12" s="187" t="str">
        <f t="shared" ref="J12:J14" si="0">IFERROR(((I12/H12)*C12),"")</f>
        <v/>
      </c>
      <c r="K12" s="181">
        <f>INT(P12/360)</f>
        <v>0</v>
      </c>
      <c r="L12" s="181">
        <f>INT(MOD(P12,360)/30)</f>
        <v>0</v>
      </c>
      <c r="M12" s="182">
        <f>IF(F12="",0,MOD(P12,30))</f>
        <v>0</v>
      </c>
      <c r="N12" s="150"/>
      <c r="O12" s="151"/>
      <c r="P12" s="152">
        <f t="shared" ref="P12:P23" si="1">(YEAR(G12)-YEAR(F12))*360+(MONTH(G12)-MONTH(F12))*30+(DAY(G12)-DAY(F12)+1)</f>
        <v>1</v>
      </c>
      <c r="Q12" s="132"/>
      <c r="R12" s="132"/>
      <c r="S12" s="145"/>
    </row>
    <row r="13" spans="1:19" x14ac:dyDescent="0.25">
      <c r="A13" s="170"/>
      <c r="B13" s="171"/>
      <c r="C13" s="175"/>
      <c r="D13" s="171"/>
      <c r="E13" s="172"/>
      <c r="F13" s="173"/>
      <c r="G13" s="173"/>
      <c r="H13" s="173"/>
      <c r="I13" s="174"/>
      <c r="J13" s="187" t="str">
        <f t="shared" si="0"/>
        <v/>
      </c>
      <c r="K13" s="181">
        <f t="shared" ref="K13:K14" si="2">INT(P13/360)</f>
        <v>0</v>
      </c>
      <c r="L13" s="181">
        <f t="shared" ref="L13:L14" si="3">INT(MOD(P13,360)/30)</f>
        <v>0</v>
      </c>
      <c r="M13" s="182">
        <f>IF(F12="",0,MOD(P12,30))</f>
        <v>0</v>
      </c>
      <c r="N13" s="153"/>
      <c r="O13" s="132"/>
      <c r="P13" s="152">
        <f t="shared" si="1"/>
        <v>1</v>
      </c>
      <c r="Q13" s="132"/>
      <c r="R13" s="132"/>
      <c r="S13" s="145"/>
    </row>
    <row r="14" spans="1:19" x14ac:dyDescent="0.25">
      <c r="A14" s="170"/>
      <c r="B14" s="171"/>
      <c r="C14" s="175"/>
      <c r="D14" s="171"/>
      <c r="E14" s="172"/>
      <c r="F14" s="173"/>
      <c r="G14" s="173"/>
      <c r="H14" s="173"/>
      <c r="I14" s="174"/>
      <c r="J14" s="187" t="str">
        <f t="shared" si="0"/>
        <v/>
      </c>
      <c r="K14" s="181">
        <f t="shared" si="2"/>
        <v>0</v>
      </c>
      <c r="L14" s="181">
        <f t="shared" si="3"/>
        <v>0</v>
      </c>
      <c r="M14" s="182">
        <f>IF(F12="",0,MOD(P12,30))</f>
        <v>0</v>
      </c>
      <c r="N14" s="132"/>
      <c r="O14" s="132"/>
      <c r="P14" s="152">
        <f t="shared" si="1"/>
        <v>1</v>
      </c>
      <c r="Q14" s="132"/>
      <c r="R14" s="132"/>
      <c r="S14" s="145"/>
    </row>
    <row r="15" spans="1:19" x14ac:dyDescent="0.25">
      <c r="A15" s="170"/>
      <c r="B15" s="171"/>
      <c r="C15" s="175"/>
      <c r="D15" s="169"/>
      <c r="E15" s="172"/>
      <c r="F15" s="173"/>
      <c r="G15" s="173"/>
      <c r="H15" s="188"/>
      <c r="I15" s="174"/>
      <c r="J15" s="187"/>
      <c r="K15" s="181">
        <f>INT(P15/360)</f>
        <v>0</v>
      </c>
      <c r="L15" s="181">
        <f>INT(MOD(P15,360)/30)</f>
        <v>0</v>
      </c>
      <c r="M15" s="182">
        <f>IF(F15="",0,MOD(P15,30))</f>
        <v>0</v>
      </c>
      <c r="N15" s="150"/>
      <c r="O15" s="151"/>
      <c r="P15" s="152">
        <f t="shared" si="1"/>
        <v>1</v>
      </c>
      <c r="Q15" s="132"/>
      <c r="R15" s="132"/>
      <c r="S15" s="145"/>
    </row>
    <row r="16" spans="1:19" x14ac:dyDescent="0.25">
      <c r="A16" s="170"/>
      <c r="B16" s="171"/>
      <c r="C16" s="175"/>
      <c r="D16" s="171"/>
      <c r="E16" s="172"/>
      <c r="F16" s="176"/>
      <c r="G16" s="176"/>
      <c r="H16" s="188"/>
      <c r="I16" s="174"/>
      <c r="J16" s="187"/>
      <c r="K16" s="181">
        <f t="shared" ref="K16:K17" si="4">INT(P16/360)</f>
        <v>0</v>
      </c>
      <c r="L16" s="181">
        <f t="shared" ref="L16:L17" si="5">INT(MOD(P16,360)/30)</f>
        <v>0</v>
      </c>
      <c r="M16" s="182">
        <f>IF(F15="",0,MOD(P15,30))</f>
        <v>0</v>
      </c>
      <c r="N16" s="153"/>
      <c r="O16" s="132"/>
      <c r="P16" s="152">
        <f t="shared" si="1"/>
        <v>1</v>
      </c>
      <c r="Q16" s="132"/>
      <c r="R16" s="132"/>
      <c r="S16" s="145"/>
    </row>
    <row r="17" spans="1:19" x14ac:dyDescent="0.25">
      <c r="A17" s="170"/>
      <c r="B17" s="171"/>
      <c r="C17" s="175"/>
      <c r="D17" s="171"/>
      <c r="E17" s="172"/>
      <c r="F17" s="176"/>
      <c r="G17" s="176"/>
      <c r="H17" s="188"/>
      <c r="I17" s="174"/>
      <c r="J17" s="187"/>
      <c r="K17" s="181">
        <f t="shared" si="4"/>
        <v>0</v>
      </c>
      <c r="L17" s="181">
        <f t="shared" si="5"/>
        <v>0</v>
      </c>
      <c r="M17" s="182">
        <f>IF(F15="",0,MOD(P15,30))</f>
        <v>0</v>
      </c>
      <c r="N17" s="132"/>
      <c r="O17" s="132"/>
      <c r="P17" s="152">
        <f t="shared" si="1"/>
        <v>1</v>
      </c>
      <c r="Q17" s="132"/>
      <c r="R17" s="132"/>
      <c r="S17" s="145"/>
    </row>
    <row r="18" spans="1:19" outlineLevel="1" x14ac:dyDescent="0.25">
      <c r="A18" s="170"/>
      <c r="B18" s="171"/>
      <c r="C18" s="175"/>
      <c r="D18" s="169"/>
      <c r="E18" s="172"/>
      <c r="F18" s="173"/>
      <c r="G18" s="173"/>
      <c r="H18" s="188"/>
      <c r="I18" s="174"/>
      <c r="J18" s="187"/>
      <c r="K18" s="181">
        <f>INT(P18/360)</f>
        <v>0</v>
      </c>
      <c r="L18" s="181">
        <f>INT(MOD(P18,360)/30)</f>
        <v>0</v>
      </c>
      <c r="M18" s="182">
        <f>IF(F18="",0,MOD(P18,30))</f>
        <v>0</v>
      </c>
      <c r="N18" s="150"/>
      <c r="O18" s="151"/>
      <c r="P18" s="152">
        <f t="shared" si="1"/>
        <v>1</v>
      </c>
      <c r="Q18" s="132"/>
      <c r="R18" s="132"/>
      <c r="S18" s="145"/>
    </row>
    <row r="19" spans="1:19" outlineLevel="1" x14ac:dyDescent="0.25">
      <c r="A19" s="170"/>
      <c r="B19" s="171"/>
      <c r="C19" s="175"/>
      <c r="D19" s="171"/>
      <c r="E19" s="172"/>
      <c r="F19" s="176"/>
      <c r="G19" s="176"/>
      <c r="H19" s="188" t="str">
        <f>IF(G19="","",VLOOKUP(YEAR(G19),Hoja1!E:G,3,0))</f>
        <v/>
      </c>
      <c r="I19" s="174"/>
      <c r="J19" s="187" t="str">
        <f t="shared" ref="J19:J23" si="6">IFERROR(((I19/H19)*C19),"")</f>
        <v/>
      </c>
      <c r="K19" s="181">
        <f t="shared" ref="K19:K20" si="7">INT(P19/360)</f>
        <v>0</v>
      </c>
      <c r="L19" s="181">
        <f t="shared" ref="L19:L20" si="8">INT(MOD(P19,360)/30)</f>
        <v>0</v>
      </c>
      <c r="M19" s="182">
        <f>IF(F18="",0,MOD(P18,30))</f>
        <v>0</v>
      </c>
      <c r="N19" s="153"/>
      <c r="O19" s="132"/>
      <c r="P19" s="152">
        <f t="shared" si="1"/>
        <v>1</v>
      </c>
      <c r="Q19" s="132"/>
      <c r="R19" s="132"/>
      <c r="S19" s="145"/>
    </row>
    <row r="20" spans="1:19" outlineLevel="1" x14ac:dyDescent="0.25">
      <c r="A20" s="170"/>
      <c r="B20" s="171"/>
      <c r="C20" s="175"/>
      <c r="D20" s="171"/>
      <c r="E20" s="172"/>
      <c r="F20" s="176"/>
      <c r="G20" s="176"/>
      <c r="H20" s="188" t="str">
        <f>IF(G20="","",VLOOKUP(YEAR(G20),Hoja1!E:G,3,0))</f>
        <v/>
      </c>
      <c r="I20" s="174"/>
      <c r="J20" s="187" t="str">
        <f t="shared" si="6"/>
        <v/>
      </c>
      <c r="K20" s="181">
        <f t="shared" si="7"/>
        <v>0</v>
      </c>
      <c r="L20" s="181">
        <f t="shared" si="8"/>
        <v>0</v>
      </c>
      <c r="M20" s="182">
        <f>IF(F18="",0,MOD(P18,30))</f>
        <v>0</v>
      </c>
      <c r="N20" s="132"/>
      <c r="O20" s="132"/>
      <c r="P20" s="152">
        <f t="shared" si="1"/>
        <v>1</v>
      </c>
      <c r="Q20" s="132"/>
      <c r="R20" s="132"/>
      <c r="S20" s="145"/>
    </row>
    <row r="21" spans="1:19" outlineLevel="1" x14ac:dyDescent="0.25">
      <c r="A21" s="170"/>
      <c r="B21" s="171"/>
      <c r="C21" s="175"/>
      <c r="D21" s="169"/>
      <c r="E21" s="172"/>
      <c r="F21" s="173"/>
      <c r="G21" s="173"/>
      <c r="H21" s="188" t="str">
        <f>IF(G21="","",VLOOKUP(YEAR(G21),Hoja1!E:G,3,0))</f>
        <v/>
      </c>
      <c r="I21" s="174"/>
      <c r="J21" s="187" t="str">
        <f t="shared" si="6"/>
        <v/>
      </c>
      <c r="K21" s="181">
        <f>INT(P21/360)</f>
        <v>0</v>
      </c>
      <c r="L21" s="181">
        <f>INT(MOD(P21,360)/30)</f>
        <v>0</v>
      </c>
      <c r="M21" s="182">
        <f>IF(F21="",0,MOD(P21,30))</f>
        <v>0</v>
      </c>
      <c r="N21" s="150"/>
      <c r="O21" s="151"/>
      <c r="P21" s="152">
        <f t="shared" si="1"/>
        <v>1</v>
      </c>
      <c r="Q21" s="132"/>
      <c r="R21" s="132"/>
      <c r="S21" s="145"/>
    </row>
    <row r="22" spans="1:19" outlineLevel="1" x14ac:dyDescent="0.25">
      <c r="A22" s="170"/>
      <c r="B22" s="171"/>
      <c r="C22" s="175"/>
      <c r="D22" s="171"/>
      <c r="E22" s="172"/>
      <c r="F22" s="176"/>
      <c r="G22" s="176"/>
      <c r="H22" s="188" t="str">
        <f>IF(G22="","",VLOOKUP(YEAR(G22),Hoja1!E:G,3,0))</f>
        <v/>
      </c>
      <c r="I22" s="174"/>
      <c r="J22" s="187" t="str">
        <f t="shared" si="6"/>
        <v/>
      </c>
      <c r="K22" s="181">
        <f t="shared" ref="K22:K23" si="9">INT(P22/360)</f>
        <v>0</v>
      </c>
      <c r="L22" s="181">
        <f t="shared" ref="L22:L23" si="10">INT(MOD(P22,360)/30)</f>
        <v>0</v>
      </c>
      <c r="M22" s="182">
        <f>IF(F21="",0,MOD(P21,30))</f>
        <v>0</v>
      </c>
      <c r="N22" s="153"/>
      <c r="O22" s="132"/>
      <c r="P22" s="152">
        <f t="shared" si="1"/>
        <v>1</v>
      </c>
      <c r="Q22" s="132"/>
      <c r="R22" s="132"/>
      <c r="S22" s="145"/>
    </row>
    <row r="23" spans="1:19" outlineLevel="1" x14ac:dyDescent="0.25">
      <c r="A23" s="170"/>
      <c r="B23" s="171"/>
      <c r="C23" s="175"/>
      <c r="D23" s="171"/>
      <c r="E23" s="172"/>
      <c r="F23" s="176"/>
      <c r="G23" s="176"/>
      <c r="H23" s="188" t="str">
        <f>IF(G23="","",VLOOKUP(YEAR(G23),Hoja1!E:G,3,0))</f>
        <v/>
      </c>
      <c r="I23" s="174"/>
      <c r="J23" s="187" t="str">
        <f t="shared" si="6"/>
        <v/>
      </c>
      <c r="K23" s="181">
        <f t="shared" si="9"/>
        <v>0</v>
      </c>
      <c r="L23" s="181">
        <f t="shared" si="10"/>
        <v>0</v>
      </c>
      <c r="M23" s="182">
        <f>IF(F21="",0,MOD(P21,30))</f>
        <v>0</v>
      </c>
      <c r="N23" s="132"/>
      <c r="O23" s="132"/>
      <c r="P23" s="152">
        <f t="shared" si="1"/>
        <v>1</v>
      </c>
      <c r="Q23" s="132"/>
      <c r="R23" s="132"/>
      <c r="S23" s="145"/>
    </row>
    <row r="24" spans="1:19" ht="13" thickBot="1" x14ac:dyDescent="0.3">
      <c r="B24" s="184"/>
      <c r="C24" s="184"/>
      <c r="D24" s="184"/>
      <c r="E24" s="184"/>
      <c r="F24" s="185"/>
      <c r="G24" s="186"/>
      <c r="H24" s="186"/>
      <c r="I24" s="186"/>
      <c r="J24" s="186"/>
      <c r="K24" s="371"/>
      <c r="L24" s="371"/>
      <c r="M24" s="371"/>
    </row>
    <row r="25" spans="1:19" ht="39" customHeight="1" thickBot="1" x14ac:dyDescent="0.3">
      <c r="B25" s="146"/>
      <c r="C25" s="146"/>
      <c r="D25" s="146"/>
      <c r="E25" s="146"/>
      <c r="F25" s="147"/>
      <c r="G25" s="366" t="s">
        <v>138</v>
      </c>
      <c r="H25" s="367"/>
      <c r="I25" s="368"/>
      <c r="J25" s="109">
        <f>+SUM(J12:J23)</f>
        <v>0</v>
      </c>
      <c r="K25" s="107">
        <f>SUM(K12:K23) + INT((SUM(L12:L23) + INT(SUM(M12:M23)/30))/12)</f>
        <v>0</v>
      </c>
      <c r="L25" s="108">
        <f>MOD(SUM(L12:L23)+INT(SUM(M12:M23)/30),12)</f>
        <v>0</v>
      </c>
      <c r="M25" s="108">
        <f>MOD(SUM(M12:M23),30)</f>
        <v>0</v>
      </c>
      <c r="N25" s="129"/>
    </row>
    <row r="26" spans="1:19" ht="13" thickBot="1" x14ac:dyDescent="0.3">
      <c r="B26" s="148"/>
      <c r="C26" s="148"/>
      <c r="D26" s="148"/>
      <c r="E26" s="146"/>
      <c r="F26" s="146"/>
      <c r="G26" s="378" t="s">
        <v>139</v>
      </c>
      <c r="H26" s="379"/>
      <c r="I26" s="380"/>
      <c r="J26" s="381" t="str">
        <f>IFERROR(IF(I6&gt;J25,"NO CUMPLE","CUMPLE"),"NO CUMPLE")</f>
        <v>CUMPLE</v>
      </c>
      <c r="K26" s="382"/>
      <c r="L26" s="382"/>
      <c r="M26" s="383"/>
    </row>
    <row r="27" spans="1:19" x14ac:dyDescent="0.25">
      <c r="J27" s="149"/>
    </row>
  </sheetData>
  <sheetProtection algorithmName="SHA-512" hashValue="yHARQUqFm13MF1P0rURnJbF2KWLwTuAcX0qB29nSnYoOdQ37pY3/UqFH4MZT1TR7BzPBGOH4ETEaSJihv7EMyQ==" saltValue="2KgkMS0uMhl5tYQ+uiyxWw==" spinCount="100000" sheet="1" objects="1" scenarios="1" formatRows="0" insertColumns="0" insertRows="0"/>
  <mergeCells count="20">
    <mergeCell ref="G26:I26"/>
    <mergeCell ref="J26:M26"/>
    <mergeCell ref="K8:M9"/>
    <mergeCell ref="H8:H11"/>
    <mergeCell ref="I8:I11"/>
    <mergeCell ref="J8:J11"/>
    <mergeCell ref="N8:N9"/>
    <mergeCell ref="G25:I25"/>
    <mergeCell ref="A3:M3"/>
    <mergeCell ref="A4:M4"/>
    <mergeCell ref="A6:B6"/>
    <mergeCell ref="K24:M24"/>
    <mergeCell ref="K11:M11"/>
    <mergeCell ref="A8:A11"/>
    <mergeCell ref="B8:B11"/>
    <mergeCell ref="C8:C11"/>
    <mergeCell ref="D8:D11"/>
    <mergeCell ref="E8:E11"/>
    <mergeCell ref="F8:F11"/>
    <mergeCell ref="G8:G11"/>
  </mergeCells>
  <conditionalFormatting sqref="J26:M26">
    <cfRule type="beginsWith" dxfId="1" priority="1" operator="beginsWith" text="NO CUMPLE">
      <formula>LEFT(J26,LEN("NO CUMPLE"))="NO CUMPLE"</formula>
    </cfRule>
    <cfRule type="beginsWith" dxfId="0" priority="2" operator="beginsWith" text="CUMPLE">
      <formula>LEFT(J26,LEN("CUMPLE"))="CUMPLE"</formula>
    </cfRule>
  </conditionalFormatting>
  <pageMargins left="0.70866141732283472" right="0.70866141732283472" top="0.74803149606299213" bottom="0.74803149606299213" header="0.31496062992125984" footer="0.31496062992125984"/>
  <pageSetup scale="46" orientation="landscape" r:id="rId1"/>
  <headerFooter>
    <oddFooter>&amp;LMPFB0120F33-02</oddFooter>
  </headerFooter>
  <ignoredErrors>
    <ignoredError sqref="C12" numberStoredAsText="1"/>
    <ignoredError sqref="K12:M23" unlockedFormula="1"/>
  </ignoredErrors>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31"/>
  <dimension ref="A1:G115"/>
  <sheetViews>
    <sheetView topLeftCell="D34" workbookViewId="0">
      <selection activeCell="G43" sqref="G43"/>
    </sheetView>
  </sheetViews>
  <sheetFormatPr baseColWidth="10" defaultColWidth="11.453125" defaultRowHeight="12.5" x14ac:dyDescent="0.25"/>
  <cols>
    <col min="1" max="1" width="133.453125" customWidth="1"/>
    <col min="3" max="3" width="50.453125" customWidth="1"/>
    <col min="4" max="4" width="96.453125" customWidth="1"/>
    <col min="7" max="7" width="19.7265625" bestFit="1" customWidth="1"/>
  </cols>
  <sheetData>
    <row r="1" spans="1:7" ht="13" x14ac:dyDescent="0.3">
      <c r="A1" s="50" t="s">
        <v>140</v>
      </c>
      <c r="E1" t="s">
        <v>141</v>
      </c>
      <c r="F1" t="s">
        <v>142</v>
      </c>
      <c r="G1" t="s">
        <v>143</v>
      </c>
    </row>
    <row r="2" spans="1:7" ht="13" x14ac:dyDescent="0.3">
      <c r="A2" s="50" t="s">
        <v>144</v>
      </c>
      <c r="E2">
        <v>1984</v>
      </c>
      <c r="F2" s="183">
        <v>376.6</v>
      </c>
      <c r="G2" s="183">
        <v>11298</v>
      </c>
    </row>
    <row r="3" spans="1:7" ht="13" x14ac:dyDescent="0.3">
      <c r="A3" s="50" t="s">
        <v>145</v>
      </c>
      <c r="E3">
        <v>1985</v>
      </c>
      <c r="F3" s="183">
        <v>451.92</v>
      </c>
      <c r="G3" s="183">
        <v>13558</v>
      </c>
    </row>
    <row r="4" spans="1:7" ht="13" x14ac:dyDescent="0.3">
      <c r="A4" s="50" t="s">
        <v>146</v>
      </c>
      <c r="E4">
        <v>1986</v>
      </c>
      <c r="F4" s="183">
        <v>560.38</v>
      </c>
      <c r="G4" s="183">
        <v>16811</v>
      </c>
    </row>
    <row r="5" spans="1:7" ht="13" x14ac:dyDescent="0.3">
      <c r="A5" s="50" t="s">
        <v>147</v>
      </c>
      <c r="E5">
        <v>1987</v>
      </c>
      <c r="F5" s="183">
        <v>683.66</v>
      </c>
      <c r="G5" s="183">
        <v>20510</v>
      </c>
    </row>
    <row r="6" spans="1:7" ht="13" x14ac:dyDescent="0.3">
      <c r="A6" s="50" t="s">
        <v>148</v>
      </c>
      <c r="E6">
        <v>1988</v>
      </c>
      <c r="F6" s="183">
        <v>854.58</v>
      </c>
      <c r="G6" s="183">
        <v>25637</v>
      </c>
    </row>
    <row r="7" spans="1:7" ht="13" x14ac:dyDescent="0.3">
      <c r="A7" s="50" t="s">
        <v>149</v>
      </c>
      <c r="E7">
        <v>1989</v>
      </c>
      <c r="F7" s="183">
        <v>1085.32</v>
      </c>
      <c r="G7" s="183">
        <v>32560</v>
      </c>
    </row>
    <row r="8" spans="1:7" ht="13" x14ac:dyDescent="0.3">
      <c r="A8" s="50" t="s">
        <v>150</v>
      </c>
      <c r="E8">
        <v>1990</v>
      </c>
      <c r="F8" s="183">
        <v>1367.5</v>
      </c>
      <c r="G8" s="183">
        <v>41025</v>
      </c>
    </row>
    <row r="9" spans="1:7" ht="13" x14ac:dyDescent="0.3">
      <c r="A9" s="50" t="s">
        <v>151</v>
      </c>
      <c r="E9">
        <v>1991</v>
      </c>
      <c r="F9" s="183">
        <v>1723.87</v>
      </c>
      <c r="G9" s="183">
        <v>51716</v>
      </c>
    </row>
    <row r="10" spans="1:7" ht="13" x14ac:dyDescent="0.3">
      <c r="A10" s="50" t="s">
        <v>152</v>
      </c>
      <c r="E10">
        <v>1992</v>
      </c>
      <c r="F10" s="183">
        <v>2173</v>
      </c>
      <c r="G10" s="183">
        <v>65190</v>
      </c>
    </row>
    <row r="11" spans="1:7" ht="13" x14ac:dyDescent="0.3">
      <c r="A11" s="50" t="s">
        <v>153</v>
      </c>
      <c r="E11">
        <v>1993</v>
      </c>
      <c r="F11" s="183">
        <v>2717</v>
      </c>
      <c r="G11" s="183">
        <v>81510</v>
      </c>
    </row>
    <row r="12" spans="1:7" ht="13" x14ac:dyDescent="0.3">
      <c r="A12" s="50" t="s">
        <v>154</v>
      </c>
      <c r="E12">
        <v>1994</v>
      </c>
      <c r="F12" s="183">
        <v>3290</v>
      </c>
      <c r="G12" s="183">
        <v>98700</v>
      </c>
    </row>
    <row r="13" spans="1:7" x14ac:dyDescent="0.25">
      <c r="A13" s="50"/>
      <c r="E13">
        <v>1995</v>
      </c>
      <c r="F13" s="183">
        <v>3964.45</v>
      </c>
      <c r="G13" s="183">
        <v>118934</v>
      </c>
    </row>
    <row r="14" spans="1:7" x14ac:dyDescent="0.25">
      <c r="A14" s="50" t="s">
        <v>26</v>
      </c>
      <c r="E14">
        <v>1996</v>
      </c>
      <c r="F14" s="183">
        <v>4737.5</v>
      </c>
      <c r="G14" s="183">
        <v>142125</v>
      </c>
    </row>
    <row r="15" spans="1:7" ht="13" x14ac:dyDescent="0.3">
      <c r="A15" s="50" t="s">
        <v>155</v>
      </c>
      <c r="E15">
        <v>1997</v>
      </c>
      <c r="F15" s="183">
        <v>5733.5</v>
      </c>
      <c r="G15" s="183">
        <v>172005</v>
      </c>
    </row>
    <row r="16" spans="1:7" ht="13" x14ac:dyDescent="0.3">
      <c r="A16" s="50" t="s">
        <v>156</v>
      </c>
      <c r="E16">
        <v>1998</v>
      </c>
      <c r="F16" s="183">
        <v>6794.2</v>
      </c>
      <c r="G16" s="183">
        <v>203826</v>
      </c>
    </row>
    <row r="17" spans="1:7" ht="13" x14ac:dyDescent="0.3">
      <c r="A17" s="50" t="s">
        <v>157</v>
      </c>
      <c r="E17">
        <v>1999</v>
      </c>
      <c r="F17" s="183">
        <v>7882</v>
      </c>
      <c r="G17" s="183">
        <v>236460</v>
      </c>
    </row>
    <row r="18" spans="1:7" ht="13" x14ac:dyDescent="0.3">
      <c r="A18" s="50" t="s">
        <v>158</v>
      </c>
      <c r="E18">
        <v>2000</v>
      </c>
      <c r="F18" s="183">
        <v>8670</v>
      </c>
      <c r="G18" s="183">
        <v>260100</v>
      </c>
    </row>
    <row r="19" spans="1:7" ht="13" x14ac:dyDescent="0.3">
      <c r="A19" s="50" t="s">
        <v>159</v>
      </c>
      <c r="E19">
        <v>2001</v>
      </c>
      <c r="F19" s="183">
        <v>9533.33</v>
      </c>
      <c r="G19" s="183">
        <v>286000</v>
      </c>
    </row>
    <row r="20" spans="1:7" ht="13" x14ac:dyDescent="0.3">
      <c r="A20" s="50" t="s">
        <v>160</v>
      </c>
      <c r="E20">
        <v>2002</v>
      </c>
      <c r="F20" s="183">
        <v>10300</v>
      </c>
      <c r="G20" s="183">
        <v>309000</v>
      </c>
    </row>
    <row r="21" spans="1:7" ht="13" x14ac:dyDescent="0.3">
      <c r="A21" s="50" t="s">
        <v>161</v>
      </c>
      <c r="E21">
        <v>2003</v>
      </c>
      <c r="F21" s="183">
        <v>11066.67</v>
      </c>
      <c r="G21" s="183">
        <v>332000</v>
      </c>
    </row>
    <row r="22" spans="1:7" ht="13" x14ac:dyDescent="0.3">
      <c r="A22" s="50" t="s">
        <v>162</v>
      </c>
      <c r="E22">
        <v>2004</v>
      </c>
      <c r="F22" s="183">
        <v>11933.33</v>
      </c>
      <c r="G22" s="183">
        <v>358000</v>
      </c>
    </row>
    <row r="23" spans="1:7" ht="13" x14ac:dyDescent="0.3">
      <c r="A23" s="50" t="s">
        <v>163</v>
      </c>
      <c r="E23">
        <v>2005</v>
      </c>
      <c r="F23" s="183">
        <v>12716.67</v>
      </c>
      <c r="G23" s="183">
        <v>381500</v>
      </c>
    </row>
    <row r="24" spans="1:7" x14ac:dyDescent="0.25">
      <c r="A24" s="50"/>
      <c r="E24">
        <v>2006</v>
      </c>
      <c r="F24" s="183">
        <v>13600</v>
      </c>
      <c r="G24" s="183">
        <v>408000</v>
      </c>
    </row>
    <row r="25" spans="1:7" x14ac:dyDescent="0.25">
      <c r="A25" s="50"/>
      <c r="E25">
        <v>2007</v>
      </c>
      <c r="F25" s="183">
        <v>14456.67</v>
      </c>
      <c r="G25" s="183">
        <v>433700</v>
      </c>
    </row>
    <row r="26" spans="1:7" x14ac:dyDescent="0.25">
      <c r="A26" s="50"/>
      <c r="E26">
        <v>2008</v>
      </c>
      <c r="F26" s="183">
        <v>15383.33</v>
      </c>
      <c r="G26" s="183">
        <v>461500</v>
      </c>
    </row>
    <row r="27" spans="1:7" x14ac:dyDescent="0.25">
      <c r="E27">
        <v>2009</v>
      </c>
      <c r="F27" s="183">
        <v>16563.330000000002</v>
      </c>
      <c r="G27" s="183">
        <v>496900</v>
      </c>
    </row>
    <row r="28" spans="1:7" ht="13" x14ac:dyDescent="0.3">
      <c r="A28" s="79" t="s">
        <v>26</v>
      </c>
      <c r="E28">
        <v>2010</v>
      </c>
      <c r="F28" s="183">
        <v>17166.669999999998</v>
      </c>
      <c r="G28" s="183">
        <v>515000</v>
      </c>
    </row>
    <row r="29" spans="1:7" x14ac:dyDescent="0.25">
      <c r="A29" s="50" t="s">
        <v>4</v>
      </c>
      <c r="E29">
        <v>2011</v>
      </c>
      <c r="F29" s="183">
        <v>17853.330000000002</v>
      </c>
      <c r="G29" s="183">
        <v>535600</v>
      </c>
    </row>
    <row r="30" spans="1:7" ht="12.65" customHeight="1" x14ac:dyDescent="0.25">
      <c r="A30" s="50" t="s">
        <v>7</v>
      </c>
      <c r="E30">
        <v>2012</v>
      </c>
      <c r="F30" s="183">
        <v>18890</v>
      </c>
      <c r="G30" s="183">
        <v>566700</v>
      </c>
    </row>
    <row r="31" spans="1:7" x14ac:dyDescent="0.25">
      <c r="A31" s="50" t="s">
        <v>164</v>
      </c>
      <c r="E31">
        <v>2013</v>
      </c>
      <c r="F31" s="183">
        <v>19650</v>
      </c>
      <c r="G31" s="183">
        <v>589500</v>
      </c>
    </row>
    <row r="32" spans="1:7" x14ac:dyDescent="0.25">
      <c r="A32" s="50" t="s">
        <v>165</v>
      </c>
      <c r="E32">
        <v>2014</v>
      </c>
      <c r="F32" s="183">
        <v>20533.330000000002</v>
      </c>
      <c r="G32" s="183">
        <v>616000</v>
      </c>
    </row>
    <row r="33" spans="1:7" x14ac:dyDescent="0.25">
      <c r="E33">
        <v>2015</v>
      </c>
      <c r="F33" s="183">
        <v>21478.33</v>
      </c>
      <c r="G33" s="183">
        <v>644350</v>
      </c>
    </row>
    <row r="34" spans="1:7" x14ac:dyDescent="0.25">
      <c r="A34" s="50" t="s">
        <v>26</v>
      </c>
      <c r="E34">
        <v>2016</v>
      </c>
      <c r="F34" s="183">
        <v>22981.83</v>
      </c>
      <c r="G34" s="183">
        <v>689455</v>
      </c>
    </row>
    <row r="35" spans="1:7" ht="14.5" x14ac:dyDescent="0.25">
      <c r="A35" s="51" t="s">
        <v>166</v>
      </c>
      <c r="E35">
        <v>2017</v>
      </c>
      <c r="F35" s="183">
        <v>24590.57</v>
      </c>
      <c r="G35" s="183">
        <v>737717</v>
      </c>
    </row>
    <row r="36" spans="1:7" ht="14.5" x14ac:dyDescent="0.25">
      <c r="A36" s="51" t="s">
        <v>167</v>
      </c>
      <c r="E36">
        <v>2018</v>
      </c>
      <c r="F36" s="183">
        <v>26041.4</v>
      </c>
      <c r="G36" s="183">
        <v>781242</v>
      </c>
    </row>
    <row r="37" spans="1:7" ht="14.5" x14ac:dyDescent="0.25">
      <c r="A37" s="51" t="s">
        <v>168</v>
      </c>
      <c r="E37">
        <v>2019</v>
      </c>
      <c r="F37" s="183">
        <v>27603.87</v>
      </c>
      <c r="G37" s="183">
        <v>828116</v>
      </c>
    </row>
    <row r="38" spans="1:7" ht="14.5" x14ac:dyDescent="0.25">
      <c r="A38" s="51" t="s">
        <v>169</v>
      </c>
      <c r="E38">
        <v>2020</v>
      </c>
      <c r="F38" s="183">
        <v>29260.1</v>
      </c>
      <c r="G38" s="183">
        <v>877803</v>
      </c>
    </row>
    <row r="39" spans="1:7" ht="14.5" x14ac:dyDescent="0.25">
      <c r="A39" s="51" t="s">
        <v>23</v>
      </c>
      <c r="E39">
        <v>2021</v>
      </c>
      <c r="F39" s="183"/>
      <c r="G39" s="183">
        <v>908526</v>
      </c>
    </row>
    <row r="40" spans="1:7" x14ac:dyDescent="0.25">
      <c r="E40">
        <v>2022</v>
      </c>
      <c r="F40" s="183"/>
      <c r="G40" s="183">
        <v>1000000</v>
      </c>
    </row>
    <row r="41" spans="1:7" ht="14.5" x14ac:dyDescent="0.25">
      <c r="A41" s="51" t="s">
        <v>26</v>
      </c>
      <c r="E41">
        <v>2023</v>
      </c>
      <c r="F41" s="183"/>
      <c r="G41" s="183">
        <v>1160000</v>
      </c>
    </row>
    <row r="42" spans="1:7" x14ac:dyDescent="0.25">
      <c r="A42" s="50" t="s">
        <v>24</v>
      </c>
      <c r="E42">
        <v>2024</v>
      </c>
      <c r="F42" s="183"/>
      <c r="G42" s="183">
        <v>1300000</v>
      </c>
    </row>
    <row r="43" spans="1:7" x14ac:dyDescent="0.25">
      <c r="A43" s="50" t="s">
        <v>23</v>
      </c>
      <c r="E43">
        <v>2025</v>
      </c>
      <c r="G43" s="183">
        <v>1423500</v>
      </c>
    </row>
    <row r="45" spans="1:7" x14ac:dyDescent="0.25">
      <c r="A45" s="50" t="s">
        <v>26</v>
      </c>
    </row>
    <row r="46" spans="1:7" ht="13.4" customHeight="1" x14ac:dyDescent="0.25">
      <c r="A46" s="51" t="s">
        <v>170</v>
      </c>
    </row>
    <row r="47" spans="1:7" ht="14.5" x14ac:dyDescent="0.25">
      <c r="A47" s="51" t="s">
        <v>171</v>
      </c>
    </row>
    <row r="48" spans="1:7" ht="14.5" x14ac:dyDescent="0.25">
      <c r="A48" s="51" t="s">
        <v>172</v>
      </c>
    </row>
    <row r="49" spans="1:1" ht="14.5" x14ac:dyDescent="0.25">
      <c r="A49" s="51" t="s">
        <v>173</v>
      </c>
    </row>
    <row r="50" spans="1:1" ht="14.5" x14ac:dyDescent="0.25">
      <c r="A50" s="51" t="s">
        <v>18</v>
      </c>
    </row>
    <row r="51" spans="1:1" ht="14.5" x14ac:dyDescent="0.35">
      <c r="A51" s="52" t="s">
        <v>174</v>
      </c>
    </row>
    <row r="52" spans="1:1" ht="14.5" x14ac:dyDescent="0.35">
      <c r="A52" s="52"/>
    </row>
    <row r="53" spans="1:1" ht="14.5" x14ac:dyDescent="0.25">
      <c r="A53" s="51" t="s">
        <v>26</v>
      </c>
    </row>
    <row r="54" spans="1:1" ht="14" x14ac:dyDescent="0.25">
      <c r="A54" s="53" t="s">
        <v>175</v>
      </c>
    </row>
    <row r="55" spans="1:1" ht="28" x14ac:dyDescent="0.25">
      <c r="A55" s="53" t="s">
        <v>176</v>
      </c>
    </row>
    <row r="56" spans="1:1" x14ac:dyDescent="0.25">
      <c r="A56" t="s">
        <v>23</v>
      </c>
    </row>
    <row r="58" spans="1:1" x14ac:dyDescent="0.25">
      <c r="A58" s="50" t="s">
        <v>26</v>
      </c>
    </row>
    <row r="59" spans="1:1" ht="28" x14ac:dyDescent="0.25">
      <c r="A59" s="53" t="s">
        <v>177</v>
      </c>
    </row>
    <row r="60" spans="1:1" ht="28" x14ac:dyDescent="0.25">
      <c r="A60" s="53" t="s">
        <v>178</v>
      </c>
    </row>
    <row r="61" spans="1:1" ht="14" x14ac:dyDescent="0.25">
      <c r="A61" s="53" t="s">
        <v>23</v>
      </c>
    </row>
    <row r="63" spans="1:1" x14ac:dyDescent="0.25">
      <c r="A63" s="50" t="s">
        <v>26</v>
      </c>
    </row>
    <row r="64" spans="1:1" ht="14" x14ac:dyDescent="0.25">
      <c r="A64" s="53" t="s">
        <v>179</v>
      </c>
    </row>
    <row r="65" spans="1:4" ht="14" x14ac:dyDescent="0.25">
      <c r="A65" s="53" t="s">
        <v>180</v>
      </c>
    </row>
    <row r="66" spans="1:4" ht="14" x14ac:dyDescent="0.25">
      <c r="A66" s="53" t="s">
        <v>181</v>
      </c>
    </row>
    <row r="67" spans="1:4" ht="14" x14ac:dyDescent="0.25">
      <c r="A67" s="53" t="s">
        <v>23</v>
      </c>
    </row>
    <row r="69" spans="1:4" ht="13" x14ac:dyDescent="0.3">
      <c r="A69" s="79" t="s">
        <v>26</v>
      </c>
      <c r="C69" s="196" t="s">
        <v>182</v>
      </c>
      <c r="D69" s="196" t="s">
        <v>183</v>
      </c>
    </row>
    <row r="70" spans="1:4" x14ac:dyDescent="0.25">
      <c r="A70" t="s">
        <v>184</v>
      </c>
      <c r="C70" s="1" t="s">
        <v>185</v>
      </c>
      <c r="D70" s="1" t="s">
        <v>186</v>
      </c>
    </row>
    <row r="71" spans="1:4" x14ac:dyDescent="0.25">
      <c r="A71" t="s">
        <v>187</v>
      </c>
      <c r="C71" s="1" t="s">
        <v>188</v>
      </c>
      <c r="D71" s="1" t="s">
        <v>189</v>
      </c>
    </row>
    <row r="72" spans="1:4" x14ac:dyDescent="0.25">
      <c r="A72" s="50" t="s">
        <v>190</v>
      </c>
      <c r="C72" s="1" t="s">
        <v>191</v>
      </c>
      <c r="D72" s="1" t="s">
        <v>192</v>
      </c>
    </row>
    <row r="73" spans="1:4" x14ac:dyDescent="0.25">
      <c r="A73" t="s">
        <v>193</v>
      </c>
      <c r="C73" s="1" t="s">
        <v>194</v>
      </c>
      <c r="D73" s="1" t="s">
        <v>195</v>
      </c>
    </row>
    <row r="74" spans="1:4" x14ac:dyDescent="0.25">
      <c r="A74" t="s">
        <v>196</v>
      </c>
      <c r="C74" s="1" t="s">
        <v>197</v>
      </c>
      <c r="D74" s="1" t="s">
        <v>198</v>
      </c>
    </row>
    <row r="75" spans="1:4" x14ac:dyDescent="0.25">
      <c r="A75" t="s">
        <v>9</v>
      </c>
      <c r="C75" s="1" t="s">
        <v>199</v>
      </c>
      <c r="D75" s="1" t="s">
        <v>200</v>
      </c>
    </row>
    <row r="76" spans="1:4" x14ac:dyDescent="0.25">
      <c r="A76" t="s">
        <v>201</v>
      </c>
      <c r="C76" s="1" t="s">
        <v>202</v>
      </c>
      <c r="D76" s="1" t="s">
        <v>203</v>
      </c>
    </row>
    <row r="77" spans="1:4" x14ac:dyDescent="0.25">
      <c r="A77" t="s">
        <v>204</v>
      </c>
      <c r="C77" s="1" t="s">
        <v>205</v>
      </c>
      <c r="D77" s="1" t="s">
        <v>23</v>
      </c>
    </row>
    <row r="78" spans="1:4" x14ac:dyDescent="0.25">
      <c r="A78" t="s">
        <v>206</v>
      </c>
      <c r="C78" s="1" t="s">
        <v>207</v>
      </c>
      <c r="D78" s="1" t="s">
        <v>208</v>
      </c>
    </row>
    <row r="79" spans="1:4" x14ac:dyDescent="0.25">
      <c r="A79" t="s">
        <v>209</v>
      </c>
      <c r="C79" s="1" t="s">
        <v>210</v>
      </c>
      <c r="D79" s="1" t="s">
        <v>211</v>
      </c>
    </row>
    <row r="80" spans="1:4" x14ac:dyDescent="0.25">
      <c r="A80" t="s">
        <v>212</v>
      </c>
      <c r="C80" s="1" t="s">
        <v>213</v>
      </c>
      <c r="D80" s="1" t="s">
        <v>23</v>
      </c>
    </row>
    <row r="81" spans="1:4" x14ac:dyDescent="0.25">
      <c r="A81" t="s">
        <v>214</v>
      </c>
      <c r="C81" s="1" t="s">
        <v>215</v>
      </c>
      <c r="D81" s="1" t="s">
        <v>23</v>
      </c>
    </row>
    <row r="84" spans="1:4" x14ac:dyDescent="0.25">
      <c r="A84" s="50" t="s">
        <v>26</v>
      </c>
    </row>
    <row r="85" spans="1:4" x14ac:dyDescent="0.25">
      <c r="A85" s="54" t="s">
        <v>82</v>
      </c>
    </row>
    <row r="86" spans="1:4" x14ac:dyDescent="0.25">
      <c r="A86" s="55" t="s">
        <v>69</v>
      </c>
    </row>
    <row r="87" spans="1:4" x14ac:dyDescent="0.25">
      <c r="A87" s="56" t="s">
        <v>83</v>
      </c>
    </row>
    <row r="88" spans="1:4" x14ac:dyDescent="0.25">
      <c r="A88" s="57" t="s">
        <v>84</v>
      </c>
    </row>
    <row r="92" spans="1:4" x14ac:dyDescent="0.25">
      <c r="A92" s="50" t="s">
        <v>216</v>
      </c>
    </row>
    <row r="93" spans="1:4" x14ac:dyDescent="0.25">
      <c r="A93" s="50" t="s">
        <v>38</v>
      </c>
    </row>
    <row r="96" spans="1:4" ht="14" x14ac:dyDescent="0.25">
      <c r="A96" s="53" t="s">
        <v>217</v>
      </c>
    </row>
    <row r="97" spans="1:1" ht="14" x14ac:dyDescent="0.25">
      <c r="A97" s="53" t="s">
        <v>218</v>
      </c>
    </row>
    <row r="98" spans="1:1" ht="14" x14ac:dyDescent="0.25">
      <c r="A98" s="53" t="s">
        <v>219</v>
      </c>
    </row>
    <row r="99" spans="1:1" ht="14" x14ac:dyDescent="0.25">
      <c r="A99" s="63" t="s">
        <v>23</v>
      </c>
    </row>
    <row r="100" spans="1:1" x14ac:dyDescent="0.25">
      <c r="A100" s="62"/>
    </row>
    <row r="101" spans="1:1" x14ac:dyDescent="0.25">
      <c r="A101" s="62">
        <v>0</v>
      </c>
    </row>
    <row r="102" spans="1:1" x14ac:dyDescent="0.25">
      <c r="A102" s="62">
        <v>2</v>
      </c>
    </row>
    <row r="103" spans="1:1" x14ac:dyDescent="0.25">
      <c r="A103" s="62">
        <v>3</v>
      </c>
    </row>
    <row r="104" spans="1:1" x14ac:dyDescent="0.25">
      <c r="A104" s="62">
        <v>4</v>
      </c>
    </row>
    <row r="105" spans="1:1" x14ac:dyDescent="0.25">
      <c r="A105" s="62"/>
    </row>
    <row r="106" spans="1:1" x14ac:dyDescent="0.25">
      <c r="A106" s="62"/>
    </row>
    <row r="107" spans="1:1" x14ac:dyDescent="0.25">
      <c r="A107" s="64" t="s">
        <v>34</v>
      </c>
    </row>
    <row r="108" spans="1:1" x14ac:dyDescent="0.25">
      <c r="A108" s="62"/>
    </row>
    <row r="109" spans="1:1" x14ac:dyDescent="0.25">
      <c r="A109" s="62"/>
    </row>
    <row r="110" spans="1:1" x14ac:dyDescent="0.25">
      <c r="A110" s="62"/>
    </row>
    <row r="111" spans="1:1" x14ac:dyDescent="0.25">
      <c r="A111" s="62"/>
    </row>
    <row r="112" spans="1:1" x14ac:dyDescent="0.25">
      <c r="A112" s="62"/>
    </row>
    <row r="113" spans="1:1" x14ac:dyDescent="0.25">
      <c r="A113" s="62"/>
    </row>
    <row r="114" spans="1:1" x14ac:dyDescent="0.25">
      <c r="A114" s="62"/>
    </row>
    <row r="115" spans="1:1" x14ac:dyDescent="0.25">
      <c r="A115" s="62"/>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41"/>
  <dimension ref="A1:A6"/>
  <sheetViews>
    <sheetView workbookViewId="0">
      <selection sqref="A1:A6"/>
    </sheetView>
  </sheetViews>
  <sheetFormatPr baseColWidth="10" defaultColWidth="11.453125" defaultRowHeight="12.5" x14ac:dyDescent="0.25"/>
  <cols>
    <col min="1" max="1" width="42.453125" bestFit="1" customWidth="1"/>
  </cols>
  <sheetData>
    <row r="1" spans="1:1" ht="14.5" x14ac:dyDescent="0.25">
      <c r="A1" s="51" t="s">
        <v>170</v>
      </c>
    </row>
    <row r="2" spans="1:1" ht="14.5" x14ac:dyDescent="0.25">
      <c r="A2" s="51" t="s">
        <v>171</v>
      </c>
    </row>
    <row r="3" spans="1:1" ht="14.5" x14ac:dyDescent="0.25">
      <c r="A3" s="51" t="s">
        <v>172</v>
      </c>
    </row>
    <row r="4" spans="1:1" ht="14.5" x14ac:dyDescent="0.25">
      <c r="A4" s="51" t="s">
        <v>173</v>
      </c>
    </row>
    <row r="5" spans="1:1" ht="14.5" x14ac:dyDescent="0.25">
      <c r="A5" s="51" t="s">
        <v>18</v>
      </c>
    </row>
    <row r="6" spans="1:1" ht="14.5" x14ac:dyDescent="0.35">
      <c r="A6" s="52" t="s">
        <v>174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51">
    <pageSetUpPr fitToPage="1"/>
  </sheetPr>
  <dimension ref="A1:AX23"/>
  <sheetViews>
    <sheetView view="pageLayout" zoomScale="70" zoomScaleNormal="80" zoomScaleSheetLayoutView="80" zoomScalePageLayoutView="70" workbookViewId="0">
      <selection activeCell="H12" sqref="H12"/>
    </sheetView>
  </sheetViews>
  <sheetFormatPr baseColWidth="10" defaultColWidth="11.453125" defaultRowHeight="12.5" x14ac:dyDescent="0.25"/>
  <cols>
    <col min="1" max="1" width="31.453125" style="2" customWidth="1"/>
    <col min="2" max="2" width="66.453125" style="4" customWidth="1"/>
    <col min="3" max="3" width="6.453125" style="3" hidden="1" customWidth="1"/>
    <col min="4" max="4" width="23.453125" style="3" customWidth="1"/>
    <col min="5" max="5" width="21.453125" style="2" customWidth="1"/>
    <col min="6" max="6" width="19.453125" style="2" customWidth="1"/>
    <col min="7" max="7" width="11.453125" style="2"/>
    <col min="8" max="8" width="16" style="2" customWidth="1"/>
    <col min="9" max="9" width="11.453125" style="2"/>
    <col min="10" max="10" width="57.7265625" style="2" customWidth="1"/>
    <col min="11" max="16" width="11.453125" style="2"/>
    <col min="17" max="16384" width="11.453125" style="1"/>
  </cols>
  <sheetData>
    <row r="1" spans="1:7" ht="38.25" customHeight="1" x14ac:dyDescent="0.25">
      <c r="A1" s="29"/>
      <c r="B1" s="30"/>
      <c r="C1" s="30"/>
      <c r="D1" s="30"/>
      <c r="E1" s="30"/>
      <c r="F1" s="31"/>
    </row>
    <row r="2" spans="1:7" ht="12.75" customHeight="1" x14ac:dyDescent="0.25">
      <c r="A2" s="32"/>
      <c r="B2" s="27"/>
      <c r="C2" s="27"/>
      <c r="D2" s="27"/>
      <c r="E2" s="27"/>
      <c r="F2" s="33"/>
    </row>
    <row r="3" spans="1:7" ht="12.75" customHeight="1" x14ac:dyDescent="0.25">
      <c r="A3" s="32"/>
      <c r="B3" s="27"/>
      <c r="C3" s="27"/>
      <c r="D3" s="27"/>
      <c r="E3" s="27"/>
      <c r="F3" s="33"/>
    </row>
    <row r="4" spans="1:7" ht="12.75" customHeight="1" x14ac:dyDescent="0.25">
      <c r="A4" s="384" t="s">
        <v>220</v>
      </c>
      <c r="B4" s="384"/>
      <c r="C4" s="384"/>
      <c r="D4" s="384"/>
      <c r="E4" s="384"/>
      <c r="F4" s="384"/>
    </row>
    <row r="5" spans="1:7" ht="12.75" customHeight="1" x14ac:dyDescent="0.25">
      <c r="A5" s="384"/>
      <c r="B5" s="384"/>
      <c r="C5" s="384"/>
      <c r="D5" s="384"/>
      <c r="E5" s="384"/>
      <c r="F5" s="384"/>
    </row>
    <row r="6" spans="1:7" ht="13.5" customHeight="1" x14ac:dyDescent="0.25">
      <c r="A6" s="384"/>
      <c r="B6" s="384"/>
      <c r="C6" s="384"/>
      <c r="D6" s="384"/>
      <c r="E6" s="384"/>
      <c r="F6" s="384"/>
    </row>
    <row r="7" spans="1:7" ht="5.9" customHeight="1" x14ac:dyDescent="0.25">
      <c r="A7" s="385" t="s">
        <v>1</v>
      </c>
      <c r="B7" s="386"/>
      <c r="C7" s="386"/>
      <c r="D7" s="386"/>
      <c r="E7" s="386"/>
      <c r="F7" s="387"/>
    </row>
    <row r="8" spans="1:7" ht="24.65" customHeight="1" x14ac:dyDescent="0.25">
      <c r="A8" s="15" t="s">
        <v>221</v>
      </c>
      <c r="B8" s="391"/>
      <c r="C8" s="391"/>
      <c r="D8" s="391"/>
      <c r="E8" s="391"/>
      <c r="F8" s="391"/>
    </row>
    <row r="9" spans="1:7" ht="24.65" customHeight="1" x14ac:dyDescent="0.25">
      <c r="A9" s="15" t="s">
        <v>2</v>
      </c>
      <c r="B9" s="392"/>
      <c r="C9" s="392"/>
      <c r="D9" s="392"/>
      <c r="E9" s="392"/>
      <c r="F9" s="392"/>
    </row>
    <row r="10" spans="1:7" ht="24.65" customHeight="1" x14ac:dyDescent="0.25">
      <c r="A10" s="15" t="s">
        <v>5</v>
      </c>
      <c r="B10" s="392"/>
      <c r="C10" s="392"/>
      <c r="D10" s="392"/>
      <c r="E10" s="392"/>
      <c r="F10" s="392"/>
    </row>
    <row r="11" spans="1:7" ht="27" customHeight="1" x14ac:dyDescent="0.25">
      <c r="A11" s="389" t="s">
        <v>222</v>
      </c>
      <c r="B11" s="389"/>
      <c r="C11" s="389"/>
      <c r="D11" s="389"/>
      <c r="E11" s="389"/>
      <c r="F11" s="389"/>
    </row>
    <row r="12" spans="1:7" ht="27" customHeight="1" x14ac:dyDescent="0.25">
      <c r="A12" s="389" t="s">
        <v>223</v>
      </c>
      <c r="B12" s="389"/>
      <c r="C12" s="389"/>
      <c r="D12" s="389"/>
      <c r="E12" s="389"/>
      <c r="F12" s="389"/>
    </row>
    <row r="13" spans="1:7" ht="27" customHeight="1" x14ac:dyDescent="0.25">
      <c r="A13" s="389" t="s">
        <v>14</v>
      </c>
      <c r="B13" s="389"/>
      <c r="C13" s="16"/>
      <c r="D13" s="16" t="s">
        <v>16</v>
      </c>
      <c r="E13" s="389" t="s">
        <v>100</v>
      </c>
      <c r="F13" s="389"/>
    </row>
    <row r="14" spans="1:7" ht="75" customHeight="1" x14ac:dyDescent="0.25">
      <c r="A14" s="390" t="s">
        <v>224</v>
      </c>
      <c r="B14" s="390"/>
      <c r="C14" s="8"/>
      <c r="D14" s="8" t="s">
        <v>24</v>
      </c>
      <c r="E14" s="394" t="s">
        <v>225</v>
      </c>
      <c r="F14" s="394"/>
    </row>
    <row r="15" spans="1:7" ht="24" customHeight="1" x14ac:dyDescent="0.25">
      <c r="A15" s="390" t="s">
        <v>226</v>
      </c>
      <c r="B15" s="390"/>
      <c r="C15" s="8"/>
      <c r="D15" s="393" t="s">
        <v>227</v>
      </c>
      <c r="E15" s="7" t="s">
        <v>228</v>
      </c>
      <c r="F15" s="7" t="s">
        <v>229</v>
      </c>
      <c r="G15" s="26"/>
    </row>
    <row r="16" spans="1:7" ht="18.75" customHeight="1" x14ac:dyDescent="0.25">
      <c r="A16" s="390"/>
      <c r="B16" s="390"/>
      <c r="C16" s="8"/>
      <c r="D16" s="393"/>
      <c r="E16" s="9">
        <v>1025</v>
      </c>
      <c r="F16" s="9">
        <v>36862</v>
      </c>
      <c r="G16" s="26"/>
    </row>
    <row r="17" spans="1:50" ht="57" customHeight="1" x14ac:dyDescent="0.25">
      <c r="A17" s="323" t="s">
        <v>230</v>
      </c>
      <c r="B17" s="323"/>
      <c r="C17" s="24"/>
      <c r="D17" s="24" t="s">
        <v>24</v>
      </c>
      <c r="E17" s="398" t="s">
        <v>231</v>
      </c>
      <c r="F17" s="398"/>
      <c r="G17" s="26"/>
    </row>
    <row r="18" spans="1:50" ht="61.5" customHeight="1" thickBot="1" x14ac:dyDescent="0.3">
      <c r="A18" s="395" t="s">
        <v>232</v>
      </c>
      <c r="B18" s="395"/>
      <c r="C18" s="8"/>
      <c r="D18" s="8" t="s">
        <v>23</v>
      </c>
      <c r="E18" s="394" t="s">
        <v>233</v>
      </c>
      <c r="F18" s="394"/>
    </row>
    <row r="19" spans="1:50" s="25" customFormat="1" ht="17.25" customHeight="1" thickBot="1" x14ac:dyDescent="0.3">
      <c r="A19" s="395"/>
      <c r="B19" s="395"/>
      <c r="C19" s="395"/>
      <c r="D19" s="395"/>
      <c r="E19" s="395"/>
      <c r="F19" s="395"/>
      <c r="G19" s="2"/>
      <c r="H19" s="2"/>
      <c r="I19" s="2"/>
      <c r="J19" s="2"/>
      <c r="K19" s="2"/>
      <c r="L19" s="2"/>
      <c r="M19" s="2"/>
      <c r="N19" s="2"/>
      <c r="O19" s="2"/>
      <c r="P19" s="2"/>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row>
    <row r="20" spans="1:50" ht="30.75" customHeight="1" x14ac:dyDescent="0.25">
      <c r="A20" s="388" t="s">
        <v>114</v>
      </c>
      <c r="B20" s="388"/>
      <c r="C20" s="28"/>
      <c r="D20" s="28" t="s">
        <v>24</v>
      </c>
      <c r="E20" s="314"/>
      <c r="F20" s="314"/>
    </row>
    <row r="21" spans="1:50" ht="19.5" customHeight="1" x14ac:dyDescent="0.25">
      <c r="A21" s="349" t="s">
        <v>115</v>
      </c>
      <c r="B21" s="349"/>
      <c r="C21" s="349"/>
      <c r="D21" s="349"/>
      <c r="E21" s="349"/>
      <c r="F21" s="349"/>
    </row>
    <row r="22" spans="1:50" ht="59.15" customHeight="1" x14ac:dyDescent="0.25">
      <c r="A22" s="396" t="s">
        <v>234</v>
      </c>
      <c r="B22" s="397"/>
      <c r="C22" s="15"/>
      <c r="D22" s="237" t="s">
        <v>235</v>
      </c>
      <c r="E22" s="238"/>
      <c r="F22" s="238"/>
    </row>
    <row r="23" spans="1:50" ht="63" customHeight="1" x14ac:dyDescent="0.25">
      <c r="A23" s="397"/>
      <c r="B23" s="397"/>
      <c r="C23" s="15"/>
      <c r="D23" s="399" t="s">
        <v>236</v>
      </c>
      <c r="E23" s="399"/>
      <c r="F23" s="399"/>
    </row>
  </sheetData>
  <mergeCells count="24">
    <mergeCell ref="A22:B23"/>
    <mergeCell ref="E20:F20"/>
    <mergeCell ref="A14:B14"/>
    <mergeCell ref="A18:B18"/>
    <mergeCell ref="A17:B17"/>
    <mergeCell ref="E17:F17"/>
    <mergeCell ref="D22:F22"/>
    <mergeCell ref="D23:F23"/>
    <mergeCell ref="A4:F6"/>
    <mergeCell ref="A21:F21"/>
    <mergeCell ref="A7:F7"/>
    <mergeCell ref="A20:B20"/>
    <mergeCell ref="A11:F11"/>
    <mergeCell ref="A15:B16"/>
    <mergeCell ref="A13:B13"/>
    <mergeCell ref="E13:F13"/>
    <mergeCell ref="B8:F8"/>
    <mergeCell ref="B9:F9"/>
    <mergeCell ref="B10:F10"/>
    <mergeCell ref="D15:D16"/>
    <mergeCell ref="E14:F14"/>
    <mergeCell ref="A19:F19"/>
    <mergeCell ref="A12:F12"/>
    <mergeCell ref="E18:F18"/>
  </mergeCells>
  <phoneticPr fontId="3" type="noConversion"/>
  <dataValidations disablePrompts="1" count="1">
    <dataValidation allowBlank="1" showInputMessage="1" showErrorMessage="1" promptTitle="Profesión" prompt="La profesión debe ser coherente con las actividades, objeto y alcance del contrato." sqref="A18:A19 A14:A15 A17" xr:uid="{00000000-0002-0000-0700-000000000000}"/>
  </dataValidations>
  <pageMargins left="0.26428571428571429" right="0.11811023622047245" top="0.23622047244094491" bottom="0.27559055118110237" header="0" footer="0.27559055118110237"/>
  <pageSetup scale="32" orientation="portrait" r:id="rId1"/>
  <headerFooter alignWithMargins="0">
    <oddFooter>&amp;LMPFB0120F33-01</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6">
    <pageSetUpPr fitToPage="1"/>
  </sheetPr>
  <dimension ref="A1:K25"/>
  <sheetViews>
    <sheetView view="pageLayout" zoomScale="80" zoomScaleNormal="86" zoomScalePageLayoutView="80" workbookViewId="0">
      <selection activeCell="I8" sqref="I8"/>
    </sheetView>
  </sheetViews>
  <sheetFormatPr baseColWidth="10" defaultColWidth="11.453125" defaultRowHeight="12.5" x14ac:dyDescent="0.25"/>
  <cols>
    <col min="1" max="1" width="21.453125" customWidth="1"/>
    <col min="2" max="2" width="22.453125" customWidth="1"/>
    <col min="3" max="3" width="20.26953125" customWidth="1"/>
    <col min="4" max="4" width="16.26953125" customWidth="1"/>
    <col min="6" max="6" width="15.453125" customWidth="1"/>
    <col min="7" max="7" width="16.453125" customWidth="1"/>
    <col min="8" max="8" width="15.453125" customWidth="1"/>
    <col min="9" max="11" width="10.453125" customWidth="1"/>
    <col min="13" max="13" width="29.453125" customWidth="1"/>
  </cols>
  <sheetData>
    <row r="1" spans="1:11" ht="34.4" customHeight="1" x14ac:dyDescent="0.25">
      <c r="A1" s="406" t="s">
        <v>49</v>
      </c>
      <c r="B1" s="407"/>
      <c r="C1" s="407"/>
      <c r="D1" s="407"/>
      <c r="E1" s="407"/>
      <c r="F1" s="407"/>
      <c r="G1" s="407"/>
      <c r="H1" s="407"/>
      <c r="I1" s="407"/>
      <c r="J1" s="407"/>
      <c r="K1" s="408"/>
    </row>
    <row r="2" spans="1:11" ht="38.9" customHeight="1" x14ac:dyDescent="0.25">
      <c r="A2" s="409"/>
      <c r="B2" s="410"/>
      <c r="C2" s="410"/>
      <c r="D2" s="410"/>
      <c r="E2" s="410"/>
      <c r="F2" s="410"/>
      <c r="G2" s="410"/>
      <c r="H2" s="410"/>
      <c r="I2" s="410"/>
      <c r="J2" s="410"/>
      <c r="K2" s="411"/>
    </row>
    <row r="3" spans="1:11" ht="15.5" x14ac:dyDescent="0.25">
      <c r="A3" s="409" t="s">
        <v>50</v>
      </c>
      <c r="B3" s="410"/>
      <c r="C3" s="410"/>
      <c r="D3" s="410"/>
      <c r="E3" s="410"/>
      <c r="F3" s="410"/>
      <c r="G3" s="410"/>
      <c r="H3" s="410"/>
      <c r="I3" s="410"/>
      <c r="J3" s="410"/>
      <c r="K3" s="411"/>
    </row>
    <row r="4" spans="1:11" ht="15.5" x14ac:dyDescent="0.25">
      <c r="A4" s="402" t="s">
        <v>51</v>
      </c>
      <c r="B4" s="403"/>
      <c r="C4" s="403"/>
      <c r="D4" s="403"/>
      <c r="E4" s="403"/>
      <c r="F4" s="403"/>
      <c r="G4" s="403"/>
      <c r="H4" s="403"/>
      <c r="I4" s="403"/>
      <c r="J4" s="403"/>
      <c r="K4" s="404"/>
    </row>
    <row r="5" spans="1:11" ht="5.9" customHeight="1" x14ac:dyDescent="0.25">
      <c r="A5" s="405" t="s">
        <v>52</v>
      </c>
      <c r="B5" s="405"/>
      <c r="C5" s="405"/>
      <c r="D5" s="405"/>
      <c r="E5" s="405"/>
      <c r="F5" s="405"/>
      <c r="G5" s="405"/>
      <c r="H5" s="405"/>
      <c r="I5" s="405"/>
      <c r="J5" s="405"/>
      <c r="K5" s="405"/>
    </row>
    <row r="6" spans="1:11" x14ac:dyDescent="0.25">
      <c r="A6" s="419" t="s">
        <v>237</v>
      </c>
      <c r="B6" s="419"/>
      <c r="C6" s="419"/>
      <c r="D6" s="419"/>
      <c r="E6" s="419"/>
      <c r="F6" s="419"/>
      <c r="G6" s="419"/>
      <c r="H6" s="419"/>
      <c r="I6" s="419"/>
      <c r="J6" s="419"/>
      <c r="K6" s="419"/>
    </row>
    <row r="7" spans="1:11" ht="52.4" customHeight="1" x14ac:dyDescent="0.25">
      <c r="A7" s="420" t="s">
        <v>54</v>
      </c>
      <c r="B7" s="420" t="s">
        <v>238</v>
      </c>
      <c r="C7" s="420" t="s">
        <v>239</v>
      </c>
      <c r="D7" s="420" t="s">
        <v>56</v>
      </c>
      <c r="E7" s="420" t="s">
        <v>57</v>
      </c>
      <c r="F7" s="421" t="s">
        <v>58</v>
      </c>
      <c r="G7" s="421" t="s">
        <v>240</v>
      </c>
      <c r="H7" s="421" t="s">
        <v>241</v>
      </c>
      <c r="I7" s="421" t="s">
        <v>134</v>
      </c>
      <c r="J7" s="421"/>
      <c r="K7" s="421"/>
    </row>
    <row r="8" spans="1:11" ht="26.25" customHeight="1" x14ac:dyDescent="0.25">
      <c r="A8" s="421"/>
      <c r="B8" s="421"/>
      <c r="C8" s="421"/>
      <c r="D8" s="421"/>
      <c r="E8" s="421"/>
      <c r="F8" s="422"/>
      <c r="G8" s="422"/>
      <c r="H8" s="422"/>
      <c r="I8" s="41" t="s">
        <v>61</v>
      </c>
      <c r="J8" s="41" t="s">
        <v>62</v>
      </c>
      <c r="K8" s="41" t="s">
        <v>135</v>
      </c>
    </row>
    <row r="9" spans="1:11" ht="90" customHeight="1" x14ac:dyDescent="0.25">
      <c r="A9" s="42" t="s">
        <v>242</v>
      </c>
      <c r="B9" s="5" t="s">
        <v>243</v>
      </c>
      <c r="C9" s="38" t="s">
        <v>244</v>
      </c>
      <c r="D9" s="6" t="s">
        <v>245</v>
      </c>
      <c r="E9" s="6" t="s">
        <v>246</v>
      </c>
      <c r="F9" s="6" t="s">
        <v>247</v>
      </c>
      <c r="G9" s="43"/>
      <c r="H9" s="43"/>
      <c r="I9" s="197">
        <v>1</v>
      </c>
      <c r="J9" s="198"/>
      <c r="K9" s="199"/>
    </row>
    <row r="10" spans="1:11" ht="85.4" customHeight="1" x14ac:dyDescent="0.25">
      <c r="A10" s="42" t="s">
        <v>248</v>
      </c>
      <c r="B10" s="5" t="s">
        <v>243</v>
      </c>
      <c r="C10" s="38" t="s">
        <v>244</v>
      </c>
      <c r="D10" s="6" t="s">
        <v>245</v>
      </c>
      <c r="E10" s="6" t="s">
        <v>249</v>
      </c>
      <c r="F10" s="6" t="s">
        <v>250</v>
      </c>
      <c r="G10" s="43" t="s">
        <v>251</v>
      </c>
      <c r="H10" s="43"/>
      <c r="I10" s="197">
        <v>5</v>
      </c>
      <c r="J10" s="198"/>
      <c r="K10" s="200"/>
    </row>
    <row r="11" spans="1:11" ht="88.5" customHeight="1" x14ac:dyDescent="0.25">
      <c r="A11" s="201" t="s">
        <v>248</v>
      </c>
      <c r="B11" s="202" t="s">
        <v>243</v>
      </c>
      <c r="C11" s="203" t="s">
        <v>244</v>
      </c>
      <c r="D11" s="204" t="s">
        <v>245</v>
      </c>
      <c r="E11" s="205">
        <v>41640</v>
      </c>
      <c r="F11" s="34" t="s">
        <v>252</v>
      </c>
      <c r="G11" s="44"/>
      <c r="H11" s="44" t="s">
        <v>251</v>
      </c>
      <c r="I11" s="206">
        <v>3</v>
      </c>
      <c r="J11" s="45"/>
      <c r="K11" s="45"/>
    </row>
    <row r="12" spans="1:11" ht="18" x14ac:dyDescent="0.25">
      <c r="A12" s="10"/>
      <c r="B12" s="10"/>
      <c r="C12" s="10"/>
      <c r="D12" s="10"/>
      <c r="E12" s="10"/>
      <c r="F12" s="10"/>
      <c r="G12" s="412" t="s">
        <v>76</v>
      </c>
      <c r="H12" s="413"/>
      <c r="I12" s="46">
        <f>I9+I10+I11</f>
        <v>9</v>
      </c>
      <c r="J12" s="46">
        <f>J9+J10+J11</f>
        <v>0</v>
      </c>
      <c r="K12" s="46">
        <f>K9+K10+K11</f>
        <v>0</v>
      </c>
    </row>
    <row r="13" spans="1:11" ht="18" x14ac:dyDescent="0.25">
      <c r="A13" s="10"/>
      <c r="B13" s="10"/>
      <c r="C13" s="10"/>
      <c r="D13" s="10"/>
      <c r="E13" s="10"/>
      <c r="F13" s="10"/>
      <c r="G13" s="39"/>
      <c r="H13" s="39"/>
      <c r="I13" s="40"/>
      <c r="J13" s="40"/>
      <c r="K13" s="40"/>
    </row>
    <row r="14" spans="1:11" x14ac:dyDescent="0.25">
      <c r="A14" s="10"/>
      <c r="B14" s="10"/>
      <c r="C14" s="10"/>
    </row>
    <row r="15" spans="1:11" ht="13.4" customHeight="1" x14ac:dyDescent="0.25">
      <c r="A15" s="414" t="s">
        <v>78</v>
      </c>
      <c r="B15" s="416" t="s">
        <v>253</v>
      </c>
      <c r="C15" s="418"/>
      <c r="D15" s="35"/>
      <c r="E15" s="416" t="s">
        <v>254</v>
      </c>
      <c r="F15" s="417"/>
      <c r="G15" s="418"/>
    </row>
    <row r="16" spans="1:11" x14ac:dyDescent="0.25">
      <c r="A16" s="415"/>
      <c r="B16" s="36" t="s">
        <v>80</v>
      </c>
      <c r="C16" s="36" t="s">
        <v>81</v>
      </c>
      <c r="D16" s="37" t="s">
        <v>135</v>
      </c>
      <c r="E16" s="36" t="s">
        <v>80</v>
      </c>
      <c r="F16" s="36" t="s">
        <v>81</v>
      </c>
      <c r="G16" s="36" t="s">
        <v>135</v>
      </c>
    </row>
    <row r="17" spans="1:7" x14ac:dyDescent="0.25">
      <c r="A17" s="19" t="s">
        <v>82</v>
      </c>
      <c r="B17" s="12"/>
      <c r="C17" s="12"/>
      <c r="D17" s="21"/>
      <c r="E17" s="12"/>
      <c r="F17" s="12"/>
      <c r="G17" s="11"/>
    </row>
    <row r="18" spans="1:7" x14ac:dyDescent="0.25">
      <c r="A18" s="17" t="s">
        <v>69</v>
      </c>
      <c r="B18" s="12">
        <v>6</v>
      </c>
      <c r="C18" s="12"/>
      <c r="D18" s="21"/>
      <c r="E18" s="12">
        <v>9</v>
      </c>
      <c r="F18" s="12"/>
      <c r="G18" s="11"/>
    </row>
    <row r="19" spans="1:7" x14ac:dyDescent="0.25">
      <c r="A19" s="18" t="s">
        <v>255</v>
      </c>
      <c r="B19" s="13">
        <v>4</v>
      </c>
      <c r="C19" s="14"/>
      <c r="D19" s="23"/>
      <c r="E19" s="13">
        <v>4</v>
      </c>
      <c r="F19" s="13"/>
      <c r="G19" s="11"/>
    </row>
    <row r="20" spans="1:7" x14ac:dyDescent="0.25">
      <c r="A20" s="20" t="s">
        <v>84</v>
      </c>
      <c r="B20" s="13">
        <v>2</v>
      </c>
      <c r="C20" s="13"/>
      <c r="D20" s="22"/>
      <c r="E20" s="13">
        <v>3</v>
      </c>
      <c r="F20" s="13"/>
      <c r="G20" s="11"/>
    </row>
    <row r="21" spans="1:7" ht="29.15" customHeight="1" x14ac:dyDescent="0.25">
      <c r="A21" s="47" t="s">
        <v>256</v>
      </c>
      <c r="B21" s="48"/>
      <c r="C21" s="48"/>
      <c r="D21" s="48"/>
      <c r="E21" s="48"/>
      <c r="F21" s="48"/>
      <c r="G21" s="48"/>
    </row>
    <row r="23" spans="1:7" ht="13" x14ac:dyDescent="0.3">
      <c r="A23" s="401" t="s">
        <v>85</v>
      </c>
      <c r="B23" s="401"/>
      <c r="C23" s="401"/>
      <c r="D23" s="401"/>
      <c r="E23" s="401"/>
      <c r="F23" s="401"/>
      <c r="G23" s="401"/>
    </row>
    <row r="24" spans="1:7" ht="13" x14ac:dyDescent="0.3">
      <c r="A24" s="49" t="s">
        <v>86</v>
      </c>
      <c r="B24" s="400" t="s">
        <v>257</v>
      </c>
      <c r="C24" s="400"/>
      <c r="D24" s="400"/>
      <c r="E24" s="400"/>
      <c r="F24" s="400"/>
      <c r="G24" s="400"/>
    </row>
    <row r="25" spans="1:7" ht="13" x14ac:dyDescent="0.3">
      <c r="A25" s="49" t="s">
        <v>88</v>
      </c>
      <c r="B25" s="400" t="s">
        <v>258</v>
      </c>
      <c r="C25" s="400"/>
      <c r="D25" s="400"/>
      <c r="E25" s="400"/>
      <c r="F25" s="400"/>
      <c r="G25" s="400"/>
    </row>
  </sheetData>
  <mergeCells count="21">
    <mergeCell ref="A1:K2"/>
    <mergeCell ref="G12:H12"/>
    <mergeCell ref="A15:A16"/>
    <mergeCell ref="E15:G15"/>
    <mergeCell ref="B15:C15"/>
    <mergeCell ref="A6:K6"/>
    <mergeCell ref="A7:A8"/>
    <mergeCell ref="C7:C8"/>
    <mergeCell ref="D7:D8"/>
    <mergeCell ref="E7:E8"/>
    <mergeCell ref="F7:F8"/>
    <mergeCell ref="G7:G8"/>
    <mergeCell ref="H7:H8"/>
    <mergeCell ref="I7:K7"/>
    <mergeCell ref="B7:B8"/>
    <mergeCell ref="A3:K3"/>
    <mergeCell ref="B25:G25"/>
    <mergeCell ref="A23:G23"/>
    <mergeCell ref="A4:K4"/>
    <mergeCell ref="A5:K5"/>
    <mergeCell ref="B24:G24"/>
  </mergeCells>
  <pageMargins left="0.70866141732283472" right="0.70866141732283472" top="0.174375" bottom="0.74803149606299213" header="0.31496062992125984" footer="0.31496062992125984"/>
  <pageSetup scale="73"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95c70ec5-a409-454f-a7b4-be0c49fbfe6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FCD05681E0C774AA2C29CF7EDDF4B12" ma:contentTypeVersion="17" ma:contentTypeDescription="Create a new document." ma:contentTypeScope="" ma:versionID="0f6793fcd5331e9a4ae387a6021c1f04">
  <xsd:schema xmlns:xsd="http://www.w3.org/2001/XMLSchema" xmlns:xs="http://www.w3.org/2001/XMLSchema" xmlns:p="http://schemas.microsoft.com/office/2006/metadata/properties" xmlns:ns3="95c70ec5-a409-454f-a7b4-be0c49fbfe62" xmlns:ns4="0ddd9877-a649-4a06-a2cb-b1eadb3980db" targetNamespace="http://schemas.microsoft.com/office/2006/metadata/properties" ma:root="true" ma:fieldsID="c160aa67735b1b97b96d26e34266d7f0" ns3:_="" ns4:_="">
    <xsd:import namespace="95c70ec5-a409-454f-a7b4-be0c49fbfe62"/>
    <xsd:import namespace="0ddd9877-a649-4a06-a2cb-b1eadb3980db"/>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c70ec5-a409-454f-a7b4-be0c49fbfe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Length (seconds)"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ddd9877-a649-4a06-a2cb-b1eadb3980d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D07C575-3768-4D2E-850E-D0D2DE386A61}">
  <ds:schemaRefs>
    <ds:schemaRef ds:uri="http://schemas.microsoft.com/sharepoint/v3/contenttype/forms"/>
  </ds:schemaRefs>
</ds:datastoreItem>
</file>

<file path=customXml/itemProps2.xml><?xml version="1.0" encoding="utf-8"?>
<ds:datastoreItem xmlns:ds="http://schemas.openxmlformats.org/officeDocument/2006/customXml" ds:itemID="{2067A93F-778F-4C0D-9331-18C8248F6B2F}">
  <ds:schemaRefs>
    <ds:schemaRef ds:uri="http://schemas.microsoft.com/office/2006/documentManagement/types"/>
    <ds:schemaRef ds:uri="http://purl.org/dc/elements/1.1/"/>
    <ds:schemaRef ds:uri="http://www.w3.org/XML/1998/namespace"/>
    <ds:schemaRef ds:uri="95c70ec5-a409-454f-a7b4-be0c49fbfe62"/>
    <ds:schemaRef ds:uri="http://purl.org/dc/dcmitype/"/>
    <ds:schemaRef ds:uri="0ddd9877-a649-4a06-a2cb-b1eadb3980db"/>
    <ds:schemaRef ds:uri="http://schemas.microsoft.com/office/2006/metadata/properties"/>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8B90FECC-9E85-40D5-8905-7A2793BC21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c70ec5-a409-454f-a7b4-be0c49fbfe62"/>
    <ds:schemaRef ds:uri="0ddd9877-a649-4a06-a2cb-b1eadb3980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5</vt:i4>
      </vt:variant>
    </vt:vector>
  </HeadingPairs>
  <TitlesOfParts>
    <vt:vector size="14" baseType="lpstr">
      <vt:lpstr>ET Persona Natural</vt:lpstr>
      <vt:lpstr>ET PN Anexo 1 </vt:lpstr>
      <vt:lpstr>PN Soporte TALENTO NO PALANCA</vt:lpstr>
      <vt:lpstr>ET PERSONA JURIDICA</vt:lpstr>
      <vt:lpstr>PJ Anexo 1</vt:lpstr>
      <vt:lpstr>Hoja1</vt:lpstr>
      <vt:lpstr>Hoja2</vt:lpstr>
      <vt:lpstr>Evaluación Ejemplo</vt:lpstr>
      <vt:lpstr>Anexo 1 V2-Ejemplo</vt:lpstr>
      <vt:lpstr>'ET PERSONA JURIDICA'!Área_de_impresión</vt:lpstr>
      <vt:lpstr>'ET Persona Natural'!Área_de_impresión</vt:lpstr>
      <vt:lpstr>'ET PN Anexo 1 '!Área_de_impresión</vt:lpstr>
      <vt:lpstr>'Evaluación Ejemplo'!Área_de_impresión</vt:lpstr>
      <vt:lpstr>'PJ Anexo 1'!Área_de_impresión</vt:lpstr>
    </vt:vector>
  </TitlesOfParts>
  <Manager/>
  <Company>ACUEDUCTO.ESP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ACUEDUCTO.ESP</dc:creator>
  <cp:keywords/>
  <dc:description/>
  <cp:lastModifiedBy>Alvaro Alexander Ardila Munoz</cp:lastModifiedBy>
  <cp:revision/>
  <dcterms:created xsi:type="dcterms:W3CDTF">2007-02-06T14:44:40Z</dcterms:created>
  <dcterms:modified xsi:type="dcterms:W3CDTF">2026-07-15T00:59:55Z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0x010100DFCD05681E0C774AA2C29CF7EDDF4B12</vt:lpwstr>
  </property>
</Properties>
</file>