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rge Bracho\Desktop\MINIMA RESIDUOS SOLIDO\"/>
    </mc:Choice>
  </mc:AlternateContent>
  <xr:revisionPtr revIDLastSave="0" documentId="13_ncr:1_{6456B57B-2EA9-4A4C-BC70-0237288C5056}" xr6:coauthVersionLast="47" xr6:coauthVersionMax="47" xr10:uidLastSave="{00000000-0000-0000-0000-000000000000}"/>
  <bookViews>
    <workbookView xWindow="-120" yWindow="-120" windowWidth="29040" windowHeight="15720" xr2:uid="{F5DBAF1E-CF94-4C64-B702-8EDE610D9904}"/>
  </bookViews>
  <sheets>
    <sheet name="Presupuesto" sheetId="7" r:id="rId1"/>
  </sheets>
  <definedNames>
    <definedName name="_xlnm.Print_Area" localSheetId="0">Presupuesto!$A$1:$G$45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6" i="7" l="1"/>
  <c r="G25" i="7"/>
  <c r="G24" i="7"/>
  <c r="G21" i="7"/>
  <c r="G20" i="7"/>
  <c r="G19" i="7"/>
  <c r="G18" i="7"/>
  <c r="C17" i="7"/>
  <c r="G17" i="7" s="1"/>
  <c r="G16" i="7"/>
  <c r="G15" i="7"/>
  <c r="C14" i="7"/>
  <c r="G14" i="7" s="1"/>
  <c r="G13" i="7"/>
  <c r="G22" i="7" s="1"/>
  <c r="G11" i="7"/>
  <c r="G10" i="7"/>
  <c r="G9" i="7"/>
  <c r="G8" i="7"/>
  <c r="G7" i="7"/>
  <c r="G6" i="7"/>
  <c r="G5" i="7"/>
  <c r="G4" i="7"/>
  <c r="G27" i="7" l="1"/>
  <c r="G28" i="7" l="1"/>
  <c r="G29" i="7" l="1"/>
  <c r="G30" i="7" l="1"/>
</calcChain>
</file>

<file path=xl/sharedStrings.xml><?xml version="1.0" encoding="utf-8"?>
<sst xmlns="http://schemas.openxmlformats.org/spreadsheetml/2006/main" count="76" uniqueCount="54">
  <si>
    <t>Actividad / Concepto</t>
  </si>
  <si>
    <t>Unidad</t>
  </si>
  <si>
    <t>Cantidad</t>
  </si>
  <si>
    <t>Valor Unitario</t>
  </si>
  <si>
    <t>Valor Total</t>
  </si>
  <si>
    <t>ACTIVIDAD 1. DESARROLLAR PROCESOS DE CAPACITACIÓN Y SENSIBILIZACIÓN EN CULTURA AMBIENTAL Y GESTIÓN INTEGRAL DE RESIDUOS SÓLIDOS</t>
  </si>
  <si>
    <t>SUBTOTAL ACTIVIDAD 1</t>
  </si>
  <si>
    <t>ACTIVIDAD 2. EJECUTAR JORNADAS DE LIMPIEZA Y SENSIBILIZACIÓN AMBIENTAL EN LA ZONA DE PLAYA</t>
  </si>
  <si>
    <t>SUBTOTAL ACTIVIDAD 2</t>
  </si>
  <si>
    <t>ACTIVIDAD 3. DOTAR A LOS ESTABLECIMIENTOS COMERCIALES CON ELEMENTOS PARA LA SEPARACIÓN EN LA FUENTE</t>
  </si>
  <si>
    <t>SUBTOTAL ACTIVIDAD 3</t>
  </si>
  <si>
    <t>TOTAL GENERAL DEL PROYECTO</t>
  </si>
  <si>
    <t>1.1</t>
  </si>
  <si>
    <t>1.2</t>
  </si>
  <si>
    <t>1.3</t>
  </si>
  <si>
    <t>1.4</t>
  </si>
  <si>
    <t>1.5</t>
  </si>
  <si>
    <t>1.6</t>
  </si>
  <si>
    <t>1.7</t>
  </si>
  <si>
    <t>2.1</t>
  </si>
  <si>
    <t>2.2</t>
  </si>
  <si>
    <t>2.3</t>
  </si>
  <si>
    <t>2.4</t>
  </si>
  <si>
    <t>3.1</t>
  </si>
  <si>
    <t>3.2</t>
  </si>
  <si>
    <t>CAMISETAS TIPO BUZO ESTAMPADAS CON LOS LOGOS INSTITUCIONALES DE LA ALCALDIA MUNICIPAL Y MENSAJES ALUSIVOS</t>
  </si>
  <si>
    <t>GORRAS ESTAMPADAS CON LOS LOGOS INSTITUCIONALES DE LA ALCALDIA MUNICIPAL Y MENSAJES ALUSIVOS</t>
  </si>
  <si>
    <t>MATERIAL PEDAGOGICO PARA EL DESARROLLO PROCESOS DE CAPACITACIÓN Y SENSIBILIZACIÓN EN CULTURA AMBIENTAL Y GESTIÓN INTEGRAL DE RESIDUOS SÓLIDOS</t>
  </si>
  <si>
    <t xml:space="preserve">CARPAS </t>
  </si>
  <si>
    <t xml:space="preserve">SILLAS </t>
  </si>
  <si>
    <t>2.5</t>
  </si>
  <si>
    <t>2.6</t>
  </si>
  <si>
    <t xml:space="preserve">COSTOS ADMINISTRATIVOS </t>
  </si>
  <si>
    <t xml:space="preserve">COSTO TOTAL DEL PROYECTO </t>
  </si>
  <si>
    <t>2.7</t>
  </si>
  <si>
    <t>Duración (Mes)</t>
  </si>
  <si>
    <t>PROFESIONAL AMBIENTAL CAPACITADOR</t>
  </si>
  <si>
    <t>PERSONAL DE APOYO LOGÍSTICO</t>
  </si>
  <si>
    <t>ALQUILER DE ESPACIO Y AYUDAS AUDIOVISUALES</t>
  </si>
  <si>
    <t>REFRIGERIOS PARA PARTICIPANTES</t>
  </si>
  <si>
    <t>KITS DE LIMPIEZA (GUANTES, BOLSAS, PINZAS, COSTALES)</t>
  </si>
  <si>
    <t>TRANSPORTE Y DISPOSICIÓN DE RESIDUOS RECOLECTADOS</t>
  </si>
  <si>
    <t>HIDRATACIÓN Y REFRIGERIOS PARA LOS PARTICIPANTES</t>
  </si>
  <si>
    <t>TRANSPORTE DE LOS PUNTOS ECOLÓGICOS HASTA LA ZONA DE PLAYA</t>
  </si>
  <si>
    <t>ADHESIVOS Y SEÑALIZACIÓN PARA SEPARACIÓN EN LA FUENTE</t>
  </si>
  <si>
    <t>COORDINACIÓN GENERAL PARA LAS 4 JORNADAS DE LIMPIEZA</t>
  </si>
  <si>
    <t>PERSONAL DE APOYO LOGÍSTICO (30 PERSONAS POR JORNADA)</t>
  </si>
  <si>
    <t>2.8</t>
  </si>
  <si>
    <t>2.9</t>
  </si>
  <si>
    <t>Item</t>
  </si>
  <si>
    <t>PUNTO ECOLÓGICO 3 PUESTOS DE 50-53 LITROS BLANCO/ NEGRO/VERDE</t>
  </si>
  <si>
    <t>YUCELIS RADA BARBUR</t>
  </si>
  <si>
    <t>SECRETARIA DE INFRAESTRUCTURA Y DESARROLLO ECONOMICO SOSTENIBLE</t>
  </si>
  <si>
    <t>FORTALECIMIENTO DE LA CULTURA AMBIENTAL Y LA GESTIÓN INTEGRAL DE RESIDUOS SÓLIDOS EN LOS ESTABLECIMIENTOS COMERCIALES DE LA ZONA DE PLAYA DEL MUNICIPIO DE CIÉNAGA, MAGDALENA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</si>
</sst>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44" fontId="2" fillId="0" borderId="0" xfId="1" applyFont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4" fontId="3" fillId="0" borderId="1" xfId="1" applyFont="1" applyFill="1" applyBorder="1" applyAlignment="1">
      <alignment horizontal="right" vertical="center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Fill="1" applyBorder="1" applyAlignment="1">
      <alignment horizontal="right" vertic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4" fontId="3" fillId="0" borderId="4" xfId="1" applyFont="1" applyFill="1" applyBorder="1" applyAlignment="1">
      <alignment horizontal="center" vertical="center"/>
    </xf>
    <xf numFmtId="44" fontId="2" fillId="0" borderId="4" xfId="1" applyFont="1" applyFill="1" applyBorder="1" applyAlignment="1">
      <alignment horizontal="right" vertical="center"/>
    </xf>
    <xf numFmtId="44" fontId="3" fillId="0" borderId="4" xfId="1" applyFont="1" applyFill="1" applyBorder="1" applyAlignment="1">
      <alignment horizontal="right" vertical="center"/>
    </xf>
    <xf numFmtId="44" fontId="2" fillId="0" borderId="4" xfId="1" applyFont="1" applyFill="1" applyBorder="1" applyAlignment="1">
      <alignment vertical="center"/>
    </xf>
    <xf numFmtId="44" fontId="3" fillId="0" borderId="11" xfId="1" applyFont="1" applyFill="1" applyBorder="1" applyAlignment="1">
      <alignment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</cellXfs>
  <cellStyles count="3">
    <cellStyle name="Moneda" xfId="1" builtinId="4"/>
    <cellStyle name="Moneda 2" xfId="2" xr:uid="{75D4C44B-8202-4429-A41D-D9F36299146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E7C7D-6933-4799-A0F3-DF5CA0599B11}">
  <sheetPr>
    <pageSetUpPr fitToPage="1"/>
  </sheetPr>
  <dimension ref="A1:K34"/>
  <sheetViews>
    <sheetView showGridLines="0" tabSelected="1" view="pageBreakPreview" zoomScaleNormal="80" zoomScaleSheetLayoutView="100" workbookViewId="0">
      <selection activeCell="A31" sqref="A31:G32"/>
    </sheetView>
  </sheetViews>
  <sheetFormatPr baseColWidth="10" defaultRowHeight="14.25" x14ac:dyDescent="0.25"/>
  <cols>
    <col min="1" max="1" width="7.28515625" style="1" customWidth="1"/>
    <col min="2" max="2" width="68.140625" style="2" customWidth="1"/>
    <col min="3" max="3" width="10.140625" style="1" bestFit="1" customWidth="1"/>
    <col min="4" max="4" width="8.42578125" style="1" bestFit="1" customWidth="1"/>
    <col min="5" max="5" width="17.42578125" style="3" bestFit="1" customWidth="1"/>
    <col min="6" max="6" width="10.28515625" style="4" bestFit="1" customWidth="1"/>
    <col min="7" max="7" width="18.7109375" style="3" bestFit="1" customWidth="1"/>
    <col min="8" max="10" width="11.42578125" style="5"/>
    <col min="11" max="11" width="18.7109375" style="5" bestFit="1" customWidth="1"/>
    <col min="12" max="16384" width="11.42578125" style="5"/>
  </cols>
  <sheetData>
    <row r="1" spans="1:7" ht="90" customHeight="1" x14ac:dyDescent="0.25">
      <c r="A1" s="7"/>
      <c r="B1" s="35" t="s">
        <v>53</v>
      </c>
      <c r="C1" s="35"/>
      <c r="D1" s="35"/>
      <c r="E1" s="35"/>
      <c r="F1" s="35"/>
      <c r="G1" s="37"/>
    </row>
    <row r="2" spans="1:7" ht="30" x14ac:dyDescent="0.25">
      <c r="A2" s="8" t="s">
        <v>49</v>
      </c>
      <c r="B2" s="10" t="s">
        <v>0</v>
      </c>
      <c r="C2" s="11" t="s">
        <v>2</v>
      </c>
      <c r="D2" s="11" t="s">
        <v>1</v>
      </c>
      <c r="E2" s="12" t="s">
        <v>3</v>
      </c>
      <c r="F2" s="13" t="s">
        <v>35</v>
      </c>
      <c r="G2" s="19" t="s">
        <v>4</v>
      </c>
    </row>
    <row r="3" spans="1:7" ht="29.25" customHeight="1" x14ac:dyDescent="0.25">
      <c r="A3" s="6">
        <v>1</v>
      </c>
      <c r="B3" s="36" t="s">
        <v>5</v>
      </c>
      <c r="C3" s="36"/>
      <c r="D3" s="36"/>
      <c r="E3" s="36"/>
      <c r="F3" s="36"/>
      <c r="G3" s="38"/>
    </row>
    <row r="4" spans="1:7" ht="29.25" customHeight="1" x14ac:dyDescent="0.25">
      <c r="A4" s="6" t="s">
        <v>12</v>
      </c>
      <c r="B4" s="14" t="s">
        <v>36</v>
      </c>
      <c r="C4" s="15">
        <v>1</v>
      </c>
      <c r="D4" s="15" t="s">
        <v>1</v>
      </c>
      <c r="E4" s="16">
        <v>3500000</v>
      </c>
      <c r="F4" s="17">
        <v>1</v>
      </c>
      <c r="G4" s="20">
        <f t="shared" ref="G4:G10" si="0">+C4*E4*F4</f>
        <v>3500000</v>
      </c>
    </row>
    <row r="5" spans="1:7" ht="29.25" customHeight="1" x14ac:dyDescent="0.25">
      <c r="A5" s="6" t="s">
        <v>13</v>
      </c>
      <c r="B5" s="14" t="s">
        <v>37</v>
      </c>
      <c r="C5" s="15">
        <v>5</v>
      </c>
      <c r="D5" s="15" t="s">
        <v>1</v>
      </c>
      <c r="E5" s="16">
        <v>125000</v>
      </c>
      <c r="F5" s="17">
        <v>1</v>
      </c>
      <c r="G5" s="20">
        <f t="shared" si="0"/>
        <v>625000</v>
      </c>
    </row>
    <row r="6" spans="1:7" ht="29.25" customHeight="1" x14ac:dyDescent="0.25">
      <c r="A6" s="6" t="s">
        <v>14</v>
      </c>
      <c r="B6" s="14" t="s">
        <v>38</v>
      </c>
      <c r="C6" s="15">
        <v>2</v>
      </c>
      <c r="D6" s="15" t="s">
        <v>1</v>
      </c>
      <c r="E6" s="16">
        <v>750000</v>
      </c>
      <c r="F6" s="17">
        <v>1</v>
      </c>
      <c r="G6" s="20">
        <f t="shared" si="0"/>
        <v>1500000</v>
      </c>
    </row>
    <row r="7" spans="1:7" ht="42.75" x14ac:dyDescent="0.25">
      <c r="A7" s="6" t="s">
        <v>15</v>
      </c>
      <c r="B7" s="14" t="s">
        <v>25</v>
      </c>
      <c r="C7" s="15">
        <v>6</v>
      </c>
      <c r="D7" s="15" t="s">
        <v>1</v>
      </c>
      <c r="E7" s="16">
        <v>45000</v>
      </c>
      <c r="F7" s="17">
        <v>1</v>
      </c>
      <c r="G7" s="20">
        <f t="shared" si="0"/>
        <v>270000</v>
      </c>
    </row>
    <row r="8" spans="1:7" ht="29.25" customHeight="1" x14ac:dyDescent="0.25">
      <c r="A8" s="6" t="s">
        <v>16</v>
      </c>
      <c r="B8" s="14" t="s">
        <v>26</v>
      </c>
      <c r="C8" s="15">
        <v>6</v>
      </c>
      <c r="D8" s="15" t="s">
        <v>1</v>
      </c>
      <c r="E8" s="16">
        <v>18000</v>
      </c>
      <c r="F8" s="17">
        <v>1</v>
      </c>
      <c r="G8" s="20">
        <f t="shared" si="0"/>
        <v>108000</v>
      </c>
    </row>
    <row r="9" spans="1:7" ht="42.75" x14ac:dyDescent="0.25">
      <c r="A9" s="6" t="s">
        <v>17</v>
      </c>
      <c r="B9" s="14" t="s">
        <v>27</v>
      </c>
      <c r="C9" s="15">
        <v>100</v>
      </c>
      <c r="D9" s="15" t="s">
        <v>1</v>
      </c>
      <c r="E9" s="16">
        <v>15000</v>
      </c>
      <c r="F9" s="17">
        <v>1</v>
      </c>
      <c r="G9" s="20">
        <f t="shared" si="0"/>
        <v>1500000</v>
      </c>
    </row>
    <row r="10" spans="1:7" ht="29.25" customHeight="1" x14ac:dyDescent="0.25">
      <c r="A10" s="6" t="s">
        <v>18</v>
      </c>
      <c r="B10" s="14" t="s">
        <v>39</v>
      </c>
      <c r="C10" s="15">
        <v>100</v>
      </c>
      <c r="D10" s="15" t="s">
        <v>1</v>
      </c>
      <c r="E10" s="16">
        <v>8000</v>
      </c>
      <c r="F10" s="17">
        <v>1</v>
      </c>
      <c r="G10" s="20">
        <f t="shared" si="0"/>
        <v>800000</v>
      </c>
    </row>
    <row r="11" spans="1:7" ht="30.75" customHeight="1" x14ac:dyDescent="0.25">
      <c r="A11" s="6"/>
      <c r="B11" s="18" t="s">
        <v>6</v>
      </c>
      <c r="C11" s="15"/>
      <c r="D11" s="15"/>
      <c r="E11" s="16"/>
      <c r="F11" s="17"/>
      <c r="G11" s="21">
        <f>SUM(G4:G10)</f>
        <v>8303000</v>
      </c>
    </row>
    <row r="12" spans="1:7" ht="30.75" customHeight="1" x14ac:dyDescent="0.25">
      <c r="A12" s="6">
        <v>2</v>
      </c>
      <c r="B12" s="36" t="s">
        <v>7</v>
      </c>
      <c r="C12" s="36"/>
      <c r="D12" s="36"/>
      <c r="E12" s="36"/>
      <c r="F12" s="36"/>
      <c r="G12" s="38"/>
    </row>
    <row r="13" spans="1:7" ht="30.75" customHeight="1" x14ac:dyDescent="0.25">
      <c r="A13" s="6" t="s">
        <v>19</v>
      </c>
      <c r="B13" s="14" t="s">
        <v>45</v>
      </c>
      <c r="C13" s="15">
        <v>1</v>
      </c>
      <c r="D13" s="15" t="s">
        <v>1</v>
      </c>
      <c r="E13" s="16">
        <v>4500000</v>
      </c>
      <c r="F13" s="17">
        <v>1</v>
      </c>
      <c r="G13" s="20">
        <f>+C13*E13*F13</f>
        <v>4500000</v>
      </c>
    </row>
    <row r="14" spans="1:7" ht="30.75" customHeight="1" x14ac:dyDescent="0.25">
      <c r="A14" s="6" t="s">
        <v>20</v>
      </c>
      <c r="B14" s="14" t="s">
        <v>46</v>
      </c>
      <c r="C14" s="15">
        <f>18*4</f>
        <v>72</v>
      </c>
      <c r="D14" s="15" t="s">
        <v>1</v>
      </c>
      <c r="E14" s="16">
        <v>150000</v>
      </c>
      <c r="F14" s="17">
        <v>1</v>
      </c>
      <c r="G14" s="20">
        <f>+C14*E14*F14</f>
        <v>10800000</v>
      </c>
    </row>
    <row r="15" spans="1:7" ht="42.75" x14ac:dyDescent="0.25">
      <c r="A15" s="6" t="s">
        <v>21</v>
      </c>
      <c r="B15" s="14" t="s">
        <v>25</v>
      </c>
      <c r="C15" s="15">
        <v>18</v>
      </c>
      <c r="D15" s="15" t="s">
        <v>1</v>
      </c>
      <c r="E15" s="16">
        <v>45000</v>
      </c>
      <c r="F15" s="17">
        <v>1</v>
      </c>
      <c r="G15" s="20">
        <f t="shared" ref="G15:G16" si="1">+C15*E15*F15</f>
        <v>810000</v>
      </c>
    </row>
    <row r="16" spans="1:7" ht="30.75" customHeight="1" x14ac:dyDescent="0.25">
      <c r="A16" s="6" t="s">
        <v>22</v>
      </c>
      <c r="B16" s="14" t="s">
        <v>26</v>
      </c>
      <c r="C16" s="15">
        <v>18</v>
      </c>
      <c r="D16" s="15" t="s">
        <v>1</v>
      </c>
      <c r="E16" s="16">
        <v>18000</v>
      </c>
      <c r="F16" s="17">
        <v>1</v>
      </c>
      <c r="G16" s="20">
        <f t="shared" si="1"/>
        <v>324000</v>
      </c>
    </row>
    <row r="17" spans="1:11" ht="30.75" customHeight="1" x14ac:dyDescent="0.25">
      <c r="A17" s="6" t="s">
        <v>30</v>
      </c>
      <c r="B17" s="14" t="s">
        <v>40</v>
      </c>
      <c r="C17" s="15">
        <f>4*18</f>
        <v>72</v>
      </c>
      <c r="D17" s="15" t="s">
        <v>1</v>
      </c>
      <c r="E17" s="16">
        <v>45000</v>
      </c>
      <c r="F17" s="17">
        <v>1</v>
      </c>
      <c r="G17" s="20">
        <f>+C17*E17*F17</f>
        <v>3240000</v>
      </c>
    </row>
    <row r="18" spans="1:11" ht="30.75" customHeight="1" x14ac:dyDescent="0.25">
      <c r="A18" s="6" t="s">
        <v>31</v>
      </c>
      <c r="B18" s="14" t="s">
        <v>41</v>
      </c>
      <c r="C18" s="15">
        <v>4</v>
      </c>
      <c r="D18" s="15" t="s">
        <v>1</v>
      </c>
      <c r="E18" s="16">
        <v>1220000</v>
      </c>
      <c r="F18" s="17">
        <v>1</v>
      </c>
      <c r="G18" s="20">
        <f>+C18*E18*F18</f>
        <v>4880000</v>
      </c>
    </row>
    <row r="19" spans="1:11" ht="30.75" customHeight="1" x14ac:dyDescent="0.25">
      <c r="A19" s="6" t="s">
        <v>34</v>
      </c>
      <c r="B19" s="14" t="s">
        <v>42</v>
      </c>
      <c r="C19" s="15">
        <v>120</v>
      </c>
      <c r="D19" s="15" t="s">
        <v>1</v>
      </c>
      <c r="E19" s="16">
        <v>9000</v>
      </c>
      <c r="F19" s="17">
        <v>1</v>
      </c>
      <c r="G19" s="20">
        <f>+C19*E19*F19</f>
        <v>1080000</v>
      </c>
    </row>
    <row r="20" spans="1:11" ht="30.75" customHeight="1" x14ac:dyDescent="0.25">
      <c r="A20" s="6" t="s">
        <v>47</v>
      </c>
      <c r="B20" s="14" t="s">
        <v>28</v>
      </c>
      <c r="C20" s="15">
        <v>4</v>
      </c>
      <c r="D20" s="15" t="s">
        <v>1</v>
      </c>
      <c r="E20" s="16">
        <v>1000000</v>
      </c>
      <c r="F20" s="17">
        <v>1</v>
      </c>
      <c r="G20" s="20">
        <f>+C20*E20*F20</f>
        <v>4000000</v>
      </c>
    </row>
    <row r="21" spans="1:11" ht="30.75" customHeight="1" x14ac:dyDescent="0.25">
      <c r="A21" s="6" t="s">
        <v>48</v>
      </c>
      <c r="B21" s="14" t="s">
        <v>29</v>
      </c>
      <c r="C21" s="15">
        <v>120</v>
      </c>
      <c r="D21" s="15" t="s">
        <v>1</v>
      </c>
      <c r="E21" s="16">
        <v>2000</v>
      </c>
      <c r="F21" s="17">
        <v>1</v>
      </c>
      <c r="G21" s="20">
        <f>+C21*E21*F21</f>
        <v>240000</v>
      </c>
    </row>
    <row r="22" spans="1:11" ht="30" customHeight="1" x14ac:dyDescent="0.25">
      <c r="A22" s="6"/>
      <c r="B22" s="18" t="s">
        <v>8</v>
      </c>
      <c r="C22" s="15"/>
      <c r="D22" s="15"/>
      <c r="E22" s="16"/>
      <c r="F22" s="17"/>
      <c r="G22" s="21">
        <f>SUM(G13:G21)</f>
        <v>29874000</v>
      </c>
    </row>
    <row r="23" spans="1:11" ht="30" customHeight="1" x14ac:dyDescent="0.25">
      <c r="A23" s="6">
        <v>3</v>
      </c>
      <c r="B23" s="36" t="s">
        <v>9</v>
      </c>
      <c r="C23" s="36"/>
      <c r="D23" s="36"/>
      <c r="E23" s="36"/>
      <c r="F23" s="36"/>
      <c r="G23" s="38"/>
    </row>
    <row r="24" spans="1:11" ht="30" customHeight="1" x14ac:dyDescent="0.25">
      <c r="A24" s="6" t="s">
        <v>23</v>
      </c>
      <c r="B24" s="14" t="s">
        <v>50</v>
      </c>
      <c r="C24" s="15">
        <v>10</v>
      </c>
      <c r="D24" s="15" t="s">
        <v>1</v>
      </c>
      <c r="E24" s="16">
        <v>615000</v>
      </c>
      <c r="F24" s="17">
        <v>1</v>
      </c>
      <c r="G24" s="20">
        <f>+C24*E24*F24</f>
        <v>6150000</v>
      </c>
    </row>
    <row r="25" spans="1:11" ht="30" customHeight="1" x14ac:dyDescent="0.25">
      <c r="A25" s="6" t="s">
        <v>24</v>
      </c>
      <c r="B25" s="14" t="s">
        <v>43</v>
      </c>
      <c r="C25" s="15">
        <v>2</v>
      </c>
      <c r="D25" s="15" t="s">
        <v>1</v>
      </c>
      <c r="E25" s="16">
        <v>500000</v>
      </c>
      <c r="F25" s="17">
        <v>1</v>
      </c>
      <c r="G25" s="20">
        <f>+C25*E25*F25</f>
        <v>1000000</v>
      </c>
    </row>
    <row r="26" spans="1:11" ht="30" customHeight="1" x14ac:dyDescent="0.25">
      <c r="A26" s="6" t="s">
        <v>24</v>
      </c>
      <c r="B26" s="14" t="s">
        <v>44</v>
      </c>
      <c r="C26" s="15">
        <v>10</v>
      </c>
      <c r="D26" s="15" t="s">
        <v>1</v>
      </c>
      <c r="E26" s="16">
        <v>15000</v>
      </c>
      <c r="F26" s="17">
        <v>1</v>
      </c>
      <c r="G26" s="20">
        <f>+C26*E26*F26</f>
        <v>150000</v>
      </c>
    </row>
    <row r="27" spans="1:11" ht="30" customHeight="1" x14ac:dyDescent="0.25">
      <c r="A27" s="6"/>
      <c r="B27" s="18" t="s">
        <v>10</v>
      </c>
      <c r="C27" s="15"/>
      <c r="D27" s="15"/>
      <c r="E27" s="16"/>
      <c r="F27" s="17"/>
      <c r="G27" s="21">
        <f>SUM(G24:G26)</f>
        <v>7300000</v>
      </c>
    </row>
    <row r="28" spans="1:11" ht="15" x14ac:dyDescent="0.25">
      <c r="A28" s="6"/>
      <c r="B28" s="33" t="s">
        <v>11</v>
      </c>
      <c r="C28" s="33"/>
      <c r="D28" s="33"/>
      <c r="E28" s="33"/>
      <c r="F28" s="33"/>
      <c r="G28" s="20">
        <f>+G27+G22+G11</f>
        <v>45477000</v>
      </c>
    </row>
    <row r="29" spans="1:11" ht="15" x14ac:dyDescent="0.25">
      <c r="A29" s="6"/>
      <c r="B29" s="33" t="s">
        <v>32</v>
      </c>
      <c r="C29" s="33"/>
      <c r="D29" s="33"/>
      <c r="E29" s="33"/>
      <c r="F29" s="33"/>
      <c r="G29" s="22">
        <f>+G28*10%</f>
        <v>4547700</v>
      </c>
    </row>
    <row r="30" spans="1:11" ht="15.75" thickBot="1" x14ac:dyDescent="0.3">
      <c r="A30" s="9"/>
      <c r="B30" s="34" t="s">
        <v>33</v>
      </c>
      <c r="C30" s="34"/>
      <c r="D30" s="34"/>
      <c r="E30" s="34"/>
      <c r="F30" s="34"/>
      <c r="G30" s="23">
        <f>+G28+G29</f>
        <v>50024700</v>
      </c>
      <c r="K30" s="3"/>
    </row>
    <row r="31" spans="1:11" ht="54.75" customHeight="1" x14ac:dyDescent="0.25">
      <c r="A31" s="27"/>
      <c r="B31" s="28"/>
      <c r="C31" s="28"/>
      <c r="D31" s="28"/>
      <c r="E31" s="28"/>
      <c r="F31" s="28"/>
      <c r="G31" s="29"/>
    </row>
    <row r="32" spans="1:11" ht="43.5" customHeight="1" x14ac:dyDescent="0.25">
      <c r="A32" s="27"/>
      <c r="B32" s="28"/>
      <c r="C32" s="28"/>
      <c r="D32" s="28"/>
      <c r="E32" s="28"/>
      <c r="F32" s="28"/>
      <c r="G32" s="29"/>
    </row>
    <row r="33" spans="1:7" ht="15" x14ac:dyDescent="0.25">
      <c r="A33" s="30" t="s">
        <v>51</v>
      </c>
      <c r="B33" s="31"/>
      <c r="C33" s="31"/>
      <c r="D33" s="31"/>
      <c r="E33" s="31"/>
      <c r="F33" s="31"/>
      <c r="G33" s="32"/>
    </row>
    <row r="34" spans="1:7" ht="15.75" thickBot="1" x14ac:dyDescent="0.3">
      <c r="A34" s="24" t="s">
        <v>52</v>
      </c>
      <c r="B34" s="25"/>
      <c r="C34" s="25"/>
      <c r="D34" s="25"/>
      <c r="E34" s="25"/>
      <c r="F34" s="25"/>
      <c r="G34" s="26"/>
    </row>
  </sheetData>
  <mergeCells count="10">
    <mergeCell ref="B1:G1"/>
    <mergeCell ref="B3:G3"/>
    <mergeCell ref="B12:G12"/>
    <mergeCell ref="B23:G23"/>
    <mergeCell ref="B28:F28"/>
    <mergeCell ref="B29:F29"/>
    <mergeCell ref="B30:F30"/>
    <mergeCell ref="A31:G32"/>
    <mergeCell ref="A33:G33"/>
    <mergeCell ref="A34:G34"/>
  </mergeCells>
  <printOptions horizontalCentered="1"/>
  <pageMargins left="0.39370078740157483" right="0.39370078740157483" top="0.51181102362204722" bottom="0.39370078740157483" header="0.51181102362204722" footer="0.51181102362204722"/>
  <pageSetup paperSize="6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Banco de Proyectos</dc:creator>
  <cp:lastModifiedBy>Terminos y Condiciones de Email 2022</cp:lastModifiedBy>
  <cp:lastPrinted>2026-07-24T15:25:19Z</cp:lastPrinted>
  <dcterms:created xsi:type="dcterms:W3CDTF">2026-07-07T13:22:41Z</dcterms:created>
  <dcterms:modified xsi:type="dcterms:W3CDTF">2026-08-03T23:05:30Z</dcterms:modified>
</cp:coreProperties>
</file>