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F:\COPIA PORTATIL ENERO 26 2021\PATRICIA\SENA 2026\HECHOS ECONOMICOS 2026\AGOSTO 2026\"/>
    </mc:Choice>
  </mc:AlternateContent>
  <xr:revisionPtr revIDLastSave="0" documentId="13_ncr:1_{181FF700-5628-4198-A17D-22B483CA3571}" xr6:coauthVersionLast="47" xr6:coauthVersionMax="47" xr10:uidLastSave="{00000000-0000-0000-0000-000000000000}"/>
  <bookViews>
    <workbookView xWindow="-120" yWindow="-120" windowWidth="29040" windowHeight="15720" activeTab="1" xr2:uid="{00000000-000D-0000-FFFF-FFFF00000000}"/>
  </bookViews>
  <sheets>
    <sheet name="INSTRUCCIONES" sheetId="21" r:id="rId1"/>
    <sheet name="FORMATO GIL-F-045" sheetId="19" r:id="rId2"/>
    <sheet name="LISTAS" sheetId="23" state="hidden" r:id="rId3"/>
    <sheet name="LISTADO PCI's" sheetId="22" state="hidden" r:id="rId4"/>
  </sheets>
  <externalReferences>
    <externalReference r:id="rId5"/>
    <externalReference r:id="rId6"/>
  </externalReferences>
  <definedNames>
    <definedName name="_xlnm._FilterDatabase" localSheetId="3">'LISTADO PCI''s'!$B$1:$D$152</definedName>
    <definedName name="_xlnm.Print_Area" localSheetId="1">'FORMATO GIL-F-045'!$B$9:$Y$30</definedName>
    <definedName name="NOM_BPIN">'[1]RUBROS X BPIN '!$A$2:$D$338</definedName>
    <definedName name="regionales">[2]regionales!$A$1:$B$34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14" i="19" l="1"/>
  <c r="U14" i="19"/>
  <c r="D16" i="19" l="1"/>
  <c r="G2" i="22" l="1"/>
  <c r="G4" i="22"/>
  <c r="A10" i="22"/>
  <c r="A11" i="22"/>
  <c r="A12" i="22"/>
  <c r="A13" i="22"/>
  <c r="A14" i="22"/>
  <c r="A15" i="22"/>
  <c r="A16" i="22"/>
  <c r="A17" i="22"/>
  <c r="A18" i="22"/>
  <c r="A19" i="22"/>
  <c r="A20" i="22"/>
  <c r="A21" i="22"/>
  <c r="A22" i="22"/>
  <c r="A23" i="22"/>
  <c r="A24" i="22"/>
  <c r="A25" i="22"/>
  <c r="A26" i="22"/>
  <c r="A27" i="22"/>
  <c r="A28" i="22"/>
  <c r="A29" i="22"/>
  <c r="A30" i="22"/>
  <c r="A31" i="22"/>
  <c r="A32" i="22"/>
  <c r="A33" i="22"/>
  <c r="A34" i="22"/>
  <c r="A35" i="22"/>
  <c r="A36" i="22"/>
  <c r="A37" i="22"/>
  <c r="A38" i="22"/>
  <c r="A39" i="22"/>
  <c r="A40" i="22"/>
  <c r="A41" i="22"/>
  <c r="A42" i="22"/>
  <c r="A43" i="22"/>
  <c r="A44" i="22"/>
  <c r="A45" i="22"/>
  <c r="A46" i="22"/>
  <c r="A47" i="22"/>
  <c r="A48" i="22"/>
  <c r="A49" i="22"/>
  <c r="A50" i="22"/>
  <c r="A51" i="22"/>
  <c r="A52" i="22"/>
  <c r="A53" i="22"/>
  <c r="A54" i="22"/>
  <c r="A55" i="22"/>
  <c r="A56" i="22"/>
  <c r="A57" i="22"/>
  <c r="A58" i="22"/>
  <c r="A59" i="22"/>
  <c r="A60" i="22"/>
  <c r="A61" i="22"/>
  <c r="A62" i="22"/>
  <c r="A63" i="22"/>
  <c r="A64" i="22"/>
  <c r="A65" i="22"/>
  <c r="A66" i="22"/>
  <c r="A67" i="22"/>
  <c r="A68" i="22"/>
  <c r="A69" i="22"/>
  <c r="A70" i="22"/>
  <c r="A71" i="22"/>
  <c r="A72" i="22"/>
  <c r="A73" i="22"/>
  <c r="A74" i="22"/>
  <c r="A75" i="22"/>
  <c r="A76" i="22"/>
  <c r="A77" i="22"/>
  <c r="A78" i="22"/>
  <c r="A79" i="22"/>
  <c r="A80" i="22"/>
  <c r="A81" i="22"/>
  <c r="A82" i="22"/>
  <c r="A83" i="22"/>
  <c r="A84" i="22"/>
  <c r="A85" i="22"/>
  <c r="A86" i="22"/>
  <c r="A87" i="22"/>
  <c r="A88" i="22"/>
  <c r="A89" i="22"/>
  <c r="A90" i="22"/>
  <c r="A91" i="22"/>
  <c r="A92" i="22"/>
  <c r="A93" i="22"/>
  <c r="A94" i="22"/>
  <c r="A95" i="22"/>
  <c r="A96" i="22"/>
  <c r="A97" i="22"/>
  <c r="A98" i="22"/>
  <c r="A99" i="22"/>
  <c r="A100" i="22"/>
  <c r="A101" i="22"/>
  <c r="A102" i="22"/>
  <c r="A103" i="22"/>
  <c r="A104" i="22"/>
  <c r="A105" i="22"/>
  <c r="A106" i="22"/>
  <c r="A107" i="22"/>
  <c r="A108" i="22"/>
  <c r="A109" i="22"/>
  <c r="A110" i="22"/>
  <c r="A111" i="22"/>
  <c r="A112" i="22"/>
  <c r="A113" i="22"/>
  <c r="A114" i="22"/>
  <c r="A115" i="22"/>
  <c r="A116" i="22"/>
  <c r="A117" i="22"/>
  <c r="A118" i="22"/>
  <c r="A119" i="22"/>
  <c r="A120" i="22"/>
  <c r="A121" i="22"/>
  <c r="A122" i="22"/>
  <c r="A123" i="22"/>
  <c r="A124" i="22"/>
  <c r="A125" i="22"/>
  <c r="A126" i="22"/>
  <c r="A127" i="22"/>
  <c r="A128" i="22"/>
  <c r="A129" i="22"/>
  <c r="A130" i="22"/>
  <c r="A131" i="22"/>
  <c r="A132" i="22"/>
  <c r="A133" i="22"/>
  <c r="A134" i="22"/>
  <c r="A135" i="22"/>
  <c r="A136" i="22"/>
  <c r="A137" i="22"/>
  <c r="A138" i="22"/>
  <c r="A139" i="22"/>
  <c r="A140" i="22"/>
  <c r="A141" i="22"/>
  <c r="A142" i="22"/>
  <c r="A143" i="22"/>
  <c r="A144" i="22"/>
  <c r="A145" i="22"/>
  <c r="A146" i="22"/>
  <c r="A147" i="22"/>
  <c r="A148" i="22"/>
  <c r="A149" i="22"/>
  <c r="A150" i="22"/>
  <c r="A151" i="22"/>
  <c r="A152" i="22"/>
  <c r="A153" i="22"/>
  <c r="X22" i="19" l="1"/>
  <c r="F22" i="19"/>
  <c r="X21" i="19"/>
  <c r="F21" i="19"/>
  <c r="X20" i="19"/>
  <c r="F20" i="19"/>
  <c r="X19" i="19"/>
  <c r="F19" i="19"/>
  <c r="X18" i="19"/>
  <c r="F18" i="19"/>
  <c r="X17" i="19"/>
  <c r="F17" i="19"/>
  <c r="X16" i="19"/>
  <c r="F16" i="19"/>
  <c r="X15" i="19"/>
  <c r="F15" i="19"/>
  <c r="F24" i="19"/>
  <c r="F23" i="19"/>
  <c r="G3" i="22"/>
  <c r="G5" i="22"/>
  <c r="G6" i="22"/>
  <c r="G7" i="22"/>
  <c r="G8" i="22"/>
  <c r="F14" i="19" s="1"/>
  <c r="G9" i="22"/>
  <c r="G10" i="22"/>
  <c r="G11" i="22"/>
  <c r="G12" i="22"/>
  <c r="G13" i="22"/>
  <c r="G14" i="22"/>
  <c r="G15" i="22"/>
  <c r="G16" i="22"/>
  <c r="G17" i="22"/>
  <c r="G18" i="22"/>
  <c r="G19" i="22"/>
  <c r="G20" i="22"/>
  <c r="G21" i="22"/>
  <c r="G22" i="22"/>
  <c r="G23" i="22"/>
  <c r="G24" i="22"/>
  <c r="G25" i="22"/>
  <c r="G26" i="22"/>
  <c r="G27" i="22"/>
  <c r="G28" i="22"/>
  <c r="G29" i="22"/>
  <c r="G30" i="22"/>
  <c r="G31" i="22"/>
  <c r="G32" i="22"/>
  <c r="G33" i="22"/>
  <c r="G34" i="22"/>
  <c r="G35" i="22"/>
  <c r="A9" i="22"/>
  <c r="A8" i="22"/>
  <c r="A7" i="22"/>
  <c r="A6" i="22"/>
  <c r="A5" i="22"/>
  <c r="A4" i="22"/>
  <c r="A3" i="22"/>
  <c r="A2" i="22"/>
  <c r="D21" i="19" l="1"/>
  <c r="D14" i="19"/>
  <c r="D24" i="19"/>
  <c r="D15" i="19"/>
  <c r="D19" i="19"/>
  <c r="D20" i="19"/>
  <c r="D23" i="19"/>
  <c r="D18" i="19"/>
  <c r="D22" i="19"/>
  <c r="D17" i="19"/>
  <c r="X23" i="19"/>
  <c r="X24" i="19"/>
  <c r="X14" i="1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Luisa Fernanda Perea Muñoz</author>
  </authors>
  <commentList>
    <comment ref="B13" authorId="0" shapeId="0" xr:uid="{A2150594-7D5A-457D-9CE3-F62AA7F6A7BD}">
      <text>
        <r>
          <rPr>
            <sz val="11"/>
            <color theme="1"/>
            <rFont val="Calibri"/>
            <family val="2"/>
            <scheme val="minor"/>
          </rPr>
          <t>Nombre de la obra en curso la cual agrupa los distintos contratos ya sean de obra, interventoría, pago de licencias, entre otros que conforman la totalidad de la inversión, este se debe componer de la siguiente forma: # de contrato_Año del contrato_Nombre del edificio o centro, ejemplo: 1067_2018_CENTRO DE LA MADERA</t>
        </r>
      </text>
    </comment>
  </commentList>
</comments>
</file>

<file path=xl/sharedStrings.xml><?xml version="1.0" encoding="utf-8"?>
<sst xmlns="http://schemas.openxmlformats.org/spreadsheetml/2006/main" count="651" uniqueCount="426">
  <si>
    <t>INSTRUCCIONES PARA EL DILIGENCIAMIENTO DEL FORMATO</t>
  </si>
  <si>
    <t>NO IMPRIMIR</t>
  </si>
  <si>
    <t xml:space="preserve">1. Generalidades </t>
  </si>
  <si>
    <t>Este formato debe diligenciarse de manera mensual mas no acumulada, con la información de los contratos de obra, interventoría, pago de licencias, estudios entre otros, en donde se construyan nuevos inmuebles o que aumenten la capacidad de servicio o vida útil de los bienes ya sean de un solo pago o más.</t>
  </si>
  <si>
    <t>Tener en cuenta que para poder realizar la activación de la obra, debe haber sido recibida a satisfacción y estar en condiciones de uso lo bienes inmuebles objeto de la intervención, adicionalmente los documentos mencionados como soporte, deben ser escaneados y remitidos junto con el formato.</t>
  </si>
  <si>
    <t>2. Instrucciones para diligenciar las casillas</t>
  </si>
  <si>
    <t>NOMBRE DE LA CASILLA</t>
  </si>
  <si>
    <t>INSTRUCCIONES</t>
  </si>
  <si>
    <t>TENER EN CUENTA</t>
  </si>
  <si>
    <t>INFORMACIÓN DEL CONTRATO E INMUEBLE</t>
  </si>
  <si>
    <t>OBRA REFERENTE</t>
  </si>
  <si>
    <t>NOMBRE REGIONAL O CENTRO DE FORMACIÓN DE EJECUCIÓN PRESUPUESTAL</t>
  </si>
  <si>
    <t>Seleccione de la lista el nombre de la Regional o Centro de Formación mediante el cual se está realizando la ejecución presupuestal de la obra.</t>
  </si>
  <si>
    <t>CÓDIGO PCI REGIONAL O CENTRO DE EJECUCIÓN PRESUPUESTAL</t>
  </si>
  <si>
    <t>Código de la posición del catalogo institucional del centro de costo por el cual se esta realizando la ejecución presupuestal de la obra, Campo formulado por favor no modificar.</t>
  </si>
  <si>
    <t>NOMBRE REGIONAL DE EJECUCION DE OBRA</t>
  </si>
  <si>
    <t>Seleccione de la lista el nombre de la Regional a la cual pertenece el bien inmueble en el cual se realiza la intervención.</t>
  </si>
  <si>
    <t>CÓDIGO PCI REGIONAL EJECUCIÓN OBRA</t>
  </si>
  <si>
    <t>Código de la posición del catalogo institucional del centro de costo al cual fue asignado el inmueble en el que se está desarrollando la obra, Campo formulado por favor no modificar.</t>
  </si>
  <si>
    <t>DIRECCION DEL INMUEBLE AL CUAL SE LE REALIZA LA INTERVENCION</t>
  </si>
  <si>
    <t>Dirección del inmueble tal como aparece en el avalúo objeto de la intervención.</t>
  </si>
  <si>
    <t>ESTADO DE TENENCIA</t>
  </si>
  <si>
    <t>Seleccione de la lista el estado actual de tenencia del bien inmueble objeto de la intervención.</t>
  </si>
  <si>
    <t>ENLACE SECOP II</t>
  </si>
  <si>
    <t>Insertar el link del contrato en Secop II que no requiera usuario y contraseña.</t>
  </si>
  <si>
    <t>NÚMERO DE CÉDULA O NIT DEL CONTRATISTA</t>
  </si>
  <si>
    <t>Indique el número de cédula o NIT del contratista titular del contrato relacionado.</t>
  </si>
  <si>
    <t>NOMBRE O RAZÓN SOCIAL CONTRATISTA</t>
  </si>
  <si>
    <t>Nombre o Razón social de la persona titular del contrato.</t>
  </si>
  <si>
    <t>NO. CONTRATO</t>
  </si>
  <si>
    <t>Número del contrato a activar.</t>
  </si>
  <si>
    <t>FECHA DEL CONTRATO</t>
  </si>
  <si>
    <t>Fecha de firma del contrato a activar.</t>
  </si>
  <si>
    <t>FECHA TERMINACIÓN DE OBRA</t>
  </si>
  <si>
    <t>FECHA DE RECIBIDO A SATISFACCION</t>
  </si>
  <si>
    <t>OBJETO DEL CONTRATO</t>
  </si>
  <si>
    <t>Objeto del contrato mediante el cual se ejecuta la obra.</t>
  </si>
  <si>
    <t>MODIFICACION VIDA ÚTIL</t>
  </si>
  <si>
    <t>AREA DE AMPLIACIÓN EN M2</t>
  </si>
  <si>
    <t>AREA TOTAL DE CONSTRUCCIÓN EN M2</t>
  </si>
  <si>
    <t>¿AUMENTO DE VIDA ÚTIL?</t>
  </si>
  <si>
    <t>Seleccionar "SI" o "NO" teniendo en cuenta si la obra realizada tiene afectación en la vida útil de la totalidad del bien inmueble.</t>
  </si>
  <si>
    <t>VIDA ÚTIL A AUMENTAR (MESES)</t>
  </si>
  <si>
    <t>Valor en meses de la vida útil a aumentar al bien inmueble objeto de la obra.</t>
  </si>
  <si>
    <t>INFORMACIÓN FINANCIERA</t>
  </si>
  <si>
    <t>VALOR TOTAL PAGADO POR CONSTRUCCIÓN,  ADECUACIÓN O MEJORAS (SIN IVA)</t>
  </si>
  <si>
    <t>Indique el valor que se ha pagado al contratista por la ejecución de la obra a la fecha del reporte de la información sin incluir los valores correspondientes al IVA.</t>
  </si>
  <si>
    <t>VALOR PENDIENTE DE PAGO (SIN IVA)</t>
  </si>
  <si>
    <t>En caso de presentarse pagos pendientes al contratista por favor indicar el monto sin tener el cuenta el valor correspondiente al IVA.</t>
  </si>
  <si>
    <t>VALOR ACTIVACIÓN</t>
  </si>
  <si>
    <t>Corresponde a la sumatoria de los campos "VALOR TOTAL PAGADO POR CONTRUCCIÓN,  ADECUACIÓN O MEJORAS (SIN IVA)" y "VALOR PENDIENTE DE PAGO (SIN IVA)", este debe coincidir con el campo "VALOR TOTAL DEL CONTRATO (SIN IVA)" a excepción de que se presenten valores que no se vayan a ejecutar.</t>
  </si>
  <si>
    <t>Número de la transacción contable con la cual se realiza la reclasificación del monto a activar como mayor valor de bien inmueble producto de la obra realizada.</t>
  </si>
  <si>
    <t>RESPONSABLES DE LA INFORMACIÓN</t>
  </si>
  <si>
    <t>Nombre del supervisor del contrato que diligencia la información a reportar.</t>
  </si>
  <si>
    <t>CONTABILIDAD</t>
  </si>
  <si>
    <t>Nombre del profesional de apoyo contable de la Regional o Centro que diligencia, revisa y registra la información.</t>
  </si>
  <si>
    <t>Código: 
GIL-F- 045</t>
  </si>
  <si>
    <t xml:space="preserve">AMPLIACIÓN </t>
  </si>
  <si>
    <t>MODIFICACIÓN VIDA ÚTIL</t>
  </si>
  <si>
    <t>NOMBRE REGIONAL DE EJECUCIÓN DE OBRA</t>
  </si>
  <si>
    <t>DIRECCIÓN DEL INMUEBLE AL CUAL SE REALIZA LA INTERVENCIÓN</t>
  </si>
  <si>
    <t>FECHA DE RECIBIDO A SATISFACCIÓN</t>
  </si>
  <si>
    <t>ÁREA DE AMPLIACIÓN EN M2</t>
  </si>
  <si>
    <t>ÁREA TOTAL DE CONSTRUCCIÓN EN M2</t>
  </si>
  <si>
    <t>ANTIOQUIA</t>
  </si>
  <si>
    <t>SI</t>
  </si>
  <si>
    <t>PROPIO</t>
  </si>
  <si>
    <t>NO</t>
  </si>
  <si>
    <t>PROPIO NO EXPLOTADO</t>
  </si>
  <si>
    <t>NO APLICA</t>
  </si>
  <si>
    <t>RECIBIDO EN COMODATO</t>
  </si>
  <si>
    <t>ENTREGADO EN COMODATO</t>
  </si>
  <si>
    <t>RECIBIDO EN CONVENIO</t>
  </si>
  <si>
    <t>ENTREGADO EN CONVENIO</t>
  </si>
  <si>
    <t>RECIBIDO PENDIENTE DE LEGALIZACION</t>
  </si>
  <si>
    <t>ENTREGADO PENDIENTE DE LEGALIZACION</t>
  </si>
  <si>
    <t>CENTRO REG CONCATENADO</t>
  </si>
  <si>
    <t>REGIONAL</t>
  </si>
  <si>
    <t>PCI</t>
  </si>
  <si>
    <t>Descripción</t>
  </si>
  <si>
    <t>DIRECCIÓN GENERAL</t>
  </si>
  <si>
    <t>36-02-00-001-0000</t>
  </si>
  <si>
    <t>36-02-00-005-000000</t>
  </si>
  <si>
    <t>36-02-00-005-910110</t>
  </si>
  <si>
    <t>ATLÁNTICO</t>
  </si>
  <si>
    <t>36-02-00-005-912710</t>
  </si>
  <si>
    <t>DISTRITO CAPITAL</t>
  </si>
  <si>
    <t>36-02-00-005-920110</t>
  </si>
  <si>
    <t>BOLÍVAR</t>
  </si>
  <si>
    <t>36-02-00-005-920210</t>
  </si>
  <si>
    <t>BOYACÁ</t>
  </si>
  <si>
    <t>36-02-00-005-920310</t>
  </si>
  <si>
    <t>CALDAS</t>
  </si>
  <si>
    <t>36-02-00-005-920410</t>
  </si>
  <si>
    <t>CAQUETÁ</t>
  </si>
  <si>
    <t>36-02-00-005-920510</t>
  </si>
  <si>
    <t>CAUCA</t>
  </si>
  <si>
    <t>36-02-00-005-920610</t>
  </si>
  <si>
    <t>CESAR</t>
  </si>
  <si>
    <t>36-02-00-005-930110</t>
  </si>
  <si>
    <t>CÓRDOBA</t>
  </si>
  <si>
    <t>36-02-00-005-940110</t>
  </si>
  <si>
    <t>CUNDINAMARCA</t>
  </si>
  <si>
    <t>36-02-00-005-940210</t>
  </si>
  <si>
    <t>CHOCÓ</t>
  </si>
  <si>
    <t>36-02-00-005-950110</t>
  </si>
  <si>
    <t>HUILA</t>
  </si>
  <si>
    <t>36-02-00-005-950210</t>
  </si>
  <si>
    <t>LA GUAJIRA</t>
  </si>
  <si>
    <t>36-02-00-005-950310</t>
  </si>
  <si>
    <t>MAGDALENA</t>
  </si>
  <si>
    <t>36-02-00-005-950410</t>
  </si>
  <si>
    <t>META</t>
  </si>
  <si>
    <t>36-02-00-005-954910</t>
  </si>
  <si>
    <t>NARIÑO</t>
  </si>
  <si>
    <t>36-02-00-008-000000</t>
  </si>
  <si>
    <t>NORTE DE SANTANDER</t>
  </si>
  <si>
    <t>36-02-00-008-910310</t>
  </si>
  <si>
    <t>36-02-00-008-920710</t>
  </si>
  <si>
    <t>RISARALDA</t>
  </si>
  <si>
    <t>36-02-00-008-920810</t>
  </si>
  <si>
    <t>SANTANDER</t>
  </si>
  <si>
    <t>36-02-00-008-930210</t>
  </si>
  <si>
    <t>SUCRE</t>
  </si>
  <si>
    <t>36-02-00-011-000000</t>
  </si>
  <si>
    <t>TOLIMA</t>
  </si>
  <si>
    <t>36-02-00-011-920910</t>
  </si>
  <si>
    <t>VALLE DEL CAUCA</t>
  </si>
  <si>
    <t>36-02-00-011-921010</t>
  </si>
  <si>
    <t>ARAUCA</t>
  </si>
  <si>
    <t>36-02-00-011-921110</t>
  </si>
  <si>
    <t>CASANARE</t>
  </si>
  <si>
    <t>36-02-00-011-921210</t>
  </si>
  <si>
    <t>PUTUMAYO</t>
  </si>
  <si>
    <t>36-02-00-011-921310</t>
  </si>
  <si>
    <t>36-02-00-011-921410</t>
  </si>
  <si>
    <t>AMAZONAS</t>
  </si>
  <si>
    <t>36-02-00-011-921510</t>
  </si>
  <si>
    <t>GUAINÍA</t>
  </si>
  <si>
    <t>36-02-00-011-921610</t>
  </si>
  <si>
    <t>GUAVIARE</t>
  </si>
  <si>
    <t>36-02-00-011-921710</t>
  </si>
  <si>
    <t>VAUPÉS</t>
  </si>
  <si>
    <t>36-02-00-011-930310</t>
  </si>
  <si>
    <t>VICHADA</t>
  </si>
  <si>
    <t>36-02-00-011-940310</t>
  </si>
  <si>
    <t>36-02-00-011-940410</t>
  </si>
  <si>
    <t>36-02-00-011-940510</t>
  </si>
  <si>
    <t>36-02-00-011-940610</t>
  </si>
  <si>
    <t>36-02-00-011-950810</t>
  </si>
  <si>
    <t>36-02-00-013-000000</t>
  </si>
  <si>
    <t>36-02-00-013-910410</t>
  </si>
  <si>
    <t>36-02-00-013-910510</t>
  </si>
  <si>
    <t>36-02-00-013-921810</t>
  </si>
  <si>
    <t>36-02-00-013-930410</t>
  </si>
  <si>
    <t>36-02-00-015-000000</t>
  </si>
  <si>
    <t>36-02-00-015-911010</t>
  </si>
  <si>
    <t>36-02-00-015-911110</t>
  </si>
  <si>
    <t>36-02-00-015-930510</t>
  </si>
  <si>
    <t>36-02-00-015-951410</t>
  </si>
  <si>
    <t>36-02-00-017-000000</t>
  </si>
  <si>
    <t>36-02-00-017-911210</t>
  </si>
  <si>
    <t>36-02-00-017-921910</t>
  </si>
  <si>
    <t>36-02-00-017-922010</t>
  </si>
  <si>
    <t>36-02-00-017-930610</t>
  </si>
  <si>
    <t>36-02-00-017-951510</t>
  </si>
  <si>
    <t>36-02-00-018-000000</t>
  </si>
  <si>
    <t>36-02-00-018-951610</t>
  </si>
  <si>
    <t>36-02-00-019-000000</t>
  </si>
  <si>
    <t>36-02-00-019-911310</t>
  </si>
  <si>
    <t>36-02-00-019-922110</t>
  </si>
  <si>
    <t>36-02-00-019-930710</t>
  </si>
  <si>
    <t>36-02-00-020-000000</t>
  </si>
  <si>
    <t>36-02-00-020-911410</t>
  </si>
  <si>
    <t>36-02-00-020-952010</t>
  </si>
  <si>
    <t>36-02-00-020-952110</t>
  </si>
  <si>
    <t>36-02-00-023-000000</t>
  </si>
  <si>
    <t>36-02-00-023-911510</t>
  </si>
  <si>
    <t>36-02-00-023-952310</t>
  </si>
  <si>
    <t>36-02-00-025-000000</t>
  </si>
  <si>
    <t>36-02-00-025-923210</t>
  </si>
  <si>
    <t>36-02-00-025-950910</t>
  </si>
  <si>
    <t>36-02-00-025-951010</t>
  </si>
  <si>
    <t>36-02-00-025-951110</t>
  </si>
  <si>
    <t>36-02-00-025-951210</t>
  </si>
  <si>
    <t>36-02-00-025-951310</t>
  </si>
  <si>
    <t>36-02-00-027-000000</t>
  </si>
  <si>
    <t>36-02-00-027-952210</t>
  </si>
  <si>
    <t>36-02-00-041-000000</t>
  </si>
  <si>
    <t>36-02-00-041-911610</t>
  </si>
  <si>
    <t>36-02-00-041-952510</t>
  </si>
  <si>
    <t>36-02-00-041-952610</t>
  </si>
  <si>
    <t>36-02-00-041-952710</t>
  </si>
  <si>
    <t>36-02-00-041-952810</t>
  </si>
  <si>
    <t>36-02-00-044-000000</t>
  </si>
  <si>
    <t>36-02-00-044-922210</t>
  </si>
  <si>
    <t>36-02-00-044-952410</t>
  </si>
  <si>
    <t>36-02-00-047-000000</t>
  </si>
  <si>
    <t>36-02-00-047-911810</t>
  </si>
  <si>
    <t>36-02-00-047-952910</t>
  </si>
  <si>
    <t>36-02-00-050-000000</t>
  </si>
  <si>
    <t>36-02-00-050-911710</t>
  </si>
  <si>
    <t>36-02-00-050-953210</t>
  </si>
  <si>
    <t>36-02-00-052-000000</t>
  </si>
  <si>
    <t>36-02-00-052-953410</t>
  </si>
  <si>
    <t>36-02-00-052-953510</t>
  </si>
  <si>
    <t>36-02-00-052-953610</t>
  </si>
  <si>
    <t>36-02-00-054-000000</t>
  </si>
  <si>
    <t>36-02-00-054-911910</t>
  </si>
  <si>
    <t>36-02-00-054-953710</t>
  </si>
  <si>
    <t>36-02-00-063-000000</t>
  </si>
  <si>
    <t>36-02-00-063-912010</t>
  </si>
  <si>
    <t>36-02-00-063-923110</t>
  </si>
  <si>
    <t>36-02-00-063-953810</t>
  </si>
  <si>
    <t>36-02-00-066-000000</t>
  </si>
  <si>
    <t>36-02-00-066-912110</t>
  </si>
  <si>
    <t>36-02-00-066-922310</t>
  </si>
  <si>
    <t>36-02-00-066-930810</t>
  </si>
  <si>
    <t>36-02-00-068-000000</t>
  </si>
  <si>
    <t>36-02-00-068-912210</t>
  </si>
  <si>
    <t>36-02-00-068-922410</t>
  </si>
  <si>
    <t>36-02-00-068-922510</t>
  </si>
  <si>
    <t>36-02-00-068-930910</t>
  </si>
  <si>
    <t>36-02-00-068-954010</t>
  </si>
  <si>
    <t>36-02-00-068-954110</t>
  </si>
  <si>
    <t>36-02-00-068-954510</t>
  </si>
  <si>
    <t>36-02-00-068-954610</t>
  </si>
  <si>
    <t>36-02-00-070-000000</t>
  </si>
  <si>
    <t>36-02-00-070-954210</t>
  </si>
  <si>
    <t>36-02-00-073-000000</t>
  </si>
  <si>
    <t>36-02-00-073-912310</t>
  </si>
  <si>
    <t>36-02-00-073-922610</t>
  </si>
  <si>
    <t>36-02-00-073-931010</t>
  </si>
  <si>
    <t>36-02-00-076-000000</t>
  </si>
  <si>
    <t>36-02-00-076-912410</t>
  </si>
  <si>
    <t>36-02-00-076-912510</t>
  </si>
  <si>
    <t>36-02-00-076-912610</t>
  </si>
  <si>
    <t>36-02-00-076-922710</t>
  </si>
  <si>
    <t>36-02-00-076-922810</t>
  </si>
  <si>
    <t>36-02-00-076-922910</t>
  </si>
  <si>
    <t>36-02-00-076-923010</t>
  </si>
  <si>
    <t>36-02-00-076-931110</t>
  </si>
  <si>
    <t>36-02-00-076-954310</t>
  </si>
  <si>
    <t>36-02-00-076-954410</t>
  </si>
  <si>
    <t>36-02-00-081-000000</t>
  </si>
  <si>
    <t>36-02-00-081-953010</t>
  </si>
  <si>
    <t>36-02-00-085-000000</t>
  </si>
  <si>
    <t>36-02-00-085-951910</t>
  </si>
  <si>
    <t>36-02-00-086-000000</t>
  </si>
  <si>
    <t>36-02-00-086-951810</t>
  </si>
  <si>
    <t>36-02-00-088-000000</t>
  </si>
  <si>
    <t>36-02-00-088-953910</t>
  </si>
  <si>
    <t>36-02-00-091-000000</t>
  </si>
  <si>
    <t>36-02-00-091-951710</t>
  </si>
  <si>
    <t>36-02-00-094-000000</t>
  </si>
  <si>
    <t>36-02-00-094-954710</t>
  </si>
  <si>
    <t>36-02-00-095-000000</t>
  </si>
  <si>
    <t>36-02-00-095-953310</t>
  </si>
  <si>
    <t>36-02-00-097-000000</t>
  </si>
  <si>
    <t>36-02-00-097-954810</t>
  </si>
  <si>
    <t>36-02-00-099-000000</t>
  </si>
  <si>
    <t>36-02-00-099-953110</t>
  </si>
  <si>
    <t>AMPLIACIÓN</t>
  </si>
  <si>
    <r>
      <t xml:space="preserve">Código: 
</t>
    </r>
    <r>
      <rPr>
        <sz val="11"/>
        <rFont val="Calibri"/>
        <family val="2"/>
        <scheme val="minor"/>
      </rPr>
      <t>GIL-F-045</t>
    </r>
  </si>
  <si>
    <t>Nombre del profesional homologo del grupo de Infraestructura que diligencia y revisa la información.</t>
  </si>
  <si>
    <t>HOMÓLOGO DEL GRUPO DE INFRAESTRUCTURA.</t>
  </si>
  <si>
    <t>COORDINADOR GRUPO ADMINISTRATIVO MIXTO Y/O COORDINADOR GRUPO DE INFRAESTRUCTURA (DG)</t>
  </si>
  <si>
    <t xml:space="preserve">Nombre del Coordinador del grupo administrativo Mixto, que revisa y envía la información, para el caso de Dirección General el nombre del coordinador del Grupo de Infraestructura. </t>
  </si>
  <si>
    <t>COORDINADOR GRUPO ADMINISTRATIVO Y/O COORDINADOR  DE INFRAESTRUCTURA (DG)</t>
  </si>
  <si>
    <t>HOMÓLOGO DEL GRUPO DE INFRAESTRUCTURA</t>
  </si>
  <si>
    <t xml:space="preserve">VALOR TOTAL DEL CONTRATO 
</t>
  </si>
  <si>
    <t>No.COMPROBANTE CONTABLE ACTIVACION DE OBRA</t>
  </si>
  <si>
    <t>SUPERVISOR DEL CONTRATO</t>
  </si>
  <si>
    <t>INFORMACIÓN CONTABLE</t>
  </si>
  <si>
    <t>PROCESO</t>
  </si>
  <si>
    <t>NOMBRE DEL FORMATO</t>
  </si>
  <si>
    <t>CLASIFICACIÓN DE LA INFORMACIÓN</t>
  </si>
  <si>
    <t xml:space="preserve">Pública </t>
  </si>
  <si>
    <t>Pública Clasificada</t>
  </si>
  <si>
    <t>Pública Reservada</t>
  </si>
  <si>
    <t>GESTIÓN DE INFRAESTRUCTURA Y LOGÍSTICA</t>
  </si>
  <si>
    <t>REPORTE DE RECONOCIMIENTO DE OBRAS TERMINADAS</t>
  </si>
  <si>
    <t>Versión: 10</t>
  </si>
  <si>
    <t xml:space="preserve">Pública Reservada </t>
  </si>
  <si>
    <t>Centro Agroindustrial Del Meta</t>
  </si>
  <si>
    <t>36-02-00-015-955110</t>
  </si>
  <si>
    <t>Dirección General</t>
  </si>
  <si>
    <t>Dirección Regional</t>
  </si>
  <si>
    <t>Centro De Los Recursos Naturales Renovables-La Salada</t>
  </si>
  <si>
    <t>Centro De Formación Profesional Minero Ambiental</t>
  </si>
  <si>
    <t>Centro De Diseño Y Manufactura Del Cuero</t>
  </si>
  <si>
    <t>Centro De Formación En Diseño, Confección y Moda</t>
  </si>
  <si>
    <t>Centro Para El Desarrollo Del Hábitat Y la Construcción.</t>
  </si>
  <si>
    <t>Centro De Tecnología De La Manufactura Avanzada</t>
  </si>
  <si>
    <t>Centro  Tecnológico Del Mobiliario</t>
  </si>
  <si>
    <t>Centro Textil y De Gestión Industrial</t>
  </si>
  <si>
    <t>Centro De Comercio</t>
  </si>
  <si>
    <t>Centro De Servicios De Salud</t>
  </si>
  <si>
    <t>Centro De Servicios Y Gestión Empresarial</t>
  </si>
  <si>
    <t>Complejo Tecnológico Para La Gestión Agroempresarial.</t>
  </si>
  <si>
    <t>Complejo Tecnológico Minero Agroempresarial</t>
  </si>
  <si>
    <t>Centro De La Innovación, La Agroindustria y el Turismo.</t>
  </si>
  <si>
    <t>Complejo Tecnológico Agroindustrial, Pecuario y Turístico</t>
  </si>
  <si>
    <t>Complejo Tecnológico, Turístico y Agroindustrial del Occidente Antioqueño.</t>
  </si>
  <si>
    <t>Centro Para El Desarrollo Agroecológico Y Agroindustrial</t>
  </si>
  <si>
    <t>Centro Nacional Colombo Alemán</t>
  </si>
  <si>
    <t>Centro Industrial Y De Aviación</t>
  </si>
  <si>
    <t xml:space="preserve">Centro De Comercio Y Servicios </t>
  </si>
  <si>
    <t xml:space="preserve"> Dirección Regional</t>
  </si>
  <si>
    <t>Centro  Para La Biodiversidad Y El Turismo</t>
  </si>
  <si>
    <t xml:space="preserve">Centro De Gestión Y Desarrollo Agroindustrial </t>
  </si>
  <si>
    <t>Centro Agroempresarial Y Minero</t>
  </si>
  <si>
    <t>Centro Internacional Náutico, Fluvial y Portuario.</t>
  </si>
  <si>
    <t>Centro Para La Industria Petroquímica</t>
  </si>
  <si>
    <t>Centro De Desarrollo Agropecuario Y Agroindustrial</t>
  </si>
  <si>
    <t>Centro  Minero</t>
  </si>
  <si>
    <t>Centro De Gestión Administrativa Y Fortalecimiento Empresarial</t>
  </si>
  <si>
    <t>Centro Industrial De Mantenimiento Y Manufactura</t>
  </si>
  <si>
    <t>Centro de la innovación Agroindustrial y de Servicios.</t>
  </si>
  <si>
    <t>Centro Para La Formación Cafetera</t>
  </si>
  <si>
    <t>Centro De Automatización Industrial</t>
  </si>
  <si>
    <t>Centro De Procesos Industriales y Construcción.</t>
  </si>
  <si>
    <t>Centro Pecuario Y Agroempresarial</t>
  </si>
  <si>
    <t>Centro Tecnológico De La Amazonia</t>
  </si>
  <si>
    <t>Centro Agropecuario</t>
  </si>
  <si>
    <t>Centro De Teleinformática Y Producción Industrial</t>
  </si>
  <si>
    <t>Centro De Comercio Y Servicios</t>
  </si>
  <si>
    <t>Centro Agroindustrial Y Fortalecimiento Empresarial de Casanare</t>
  </si>
  <si>
    <t>Centro Biotecnológico Del Caribe</t>
  </si>
  <si>
    <t>Centro Agroempresarial</t>
  </si>
  <si>
    <t>Centro De Operación Y Mantenimiento Minero</t>
  </si>
  <si>
    <t>Centro Agropecuario Y De Biotecnología El Porvenir</t>
  </si>
  <si>
    <t>Centro De Comercio  Industria Y Turismo de Córdoba</t>
  </si>
  <si>
    <t>Centro Industrial Y Desarrollo Empresarial de Soacha</t>
  </si>
  <si>
    <t>Centro De Desarrollo Agroindustrial Y Empresarial</t>
  </si>
  <si>
    <t>Centro  Agroecológico Y Empresarial</t>
  </si>
  <si>
    <t>Centro De La Tecnología Del Diseño Y La productividad Empresarial</t>
  </si>
  <si>
    <t>Centro De Biotecnología Agropecuaria</t>
  </si>
  <si>
    <t xml:space="preserve">Centro De Desarrollo Agroempresarial </t>
  </si>
  <si>
    <t>Centro De Recursos Naturales. Industria y Biodiversidad.</t>
  </si>
  <si>
    <t>Centro De Tecnologías Para La Construcción y la Madera</t>
  </si>
  <si>
    <t>Centro De Electricidad, Electrónica y Telecomunicaciones.</t>
  </si>
  <si>
    <t>Centro De Gestión Industrial</t>
  </si>
  <si>
    <t>Centro De Manufactura En Textiles Y Cuero</t>
  </si>
  <si>
    <t>Centro De Tecnologías Del  Transporte</t>
  </si>
  <si>
    <t>Centro Metalmecánico</t>
  </si>
  <si>
    <t>Centro De Materiales Y Ensayos</t>
  </si>
  <si>
    <t>Centro De Diseño Y  Metrología</t>
  </si>
  <si>
    <t>Centro Para La Industria De La Comunicación Gráfica</t>
  </si>
  <si>
    <t xml:space="preserve">Centro De Gestión De Mercados, Logística y Tecnologías de la Información. </t>
  </si>
  <si>
    <t>Centro De Formación De Talento Humano En Salud.</t>
  </si>
  <si>
    <t>Centro De Gestión Administrativa</t>
  </si>
  <si>
    <t>Centro De Servicios Financieros</t>
  </si>
  <si>
    <t>Centro Nacional De Hotelería. Turismo Y Alimentos.</t>
  </si>
  <si>
    <t>Centro De Formación Y Actividad Física Y Cultura</t>
  </si>
  <si>
    <t>Sena Regional Guainía  Dirección Regional</t>
  </si>
  <si>
    <t>Centro Ambiental Y Ecoturístico Del Nororiente Amazónico</t>
  </si>
  <si>
    <t>Centro De Desarrollo Agroindustrial, Turístico y Tecnológico del Guaviare.</t>
  </si>
  <si>
    <t>Centro De Formación Agroindustrial</t>
  </si>
  <si>
    <t>Centro Agroempresarial Y Desarrollo Pecuario del Huila</t>
  </si>
  <si>
    <t>Centro De Desarrollo Agroempresarial Y Turístico del Huila</t>
  </si>
  <si>
    <t xml:space="preserve">Centro De La Industria La Empresa Y Los Servicios </t>
  </si>
  <si>
    <t>Centro De Gestión Y Desarrollo Sostenible Sur colombiano</t>
  </si>
  <si>
    <t>Centro Industrial Y De Energías Alternativas</t>
  </si>
  <si>
    <t>Centro Agroempresarial Y Acuícola</t>
  </si>
  <si>
    <t>Centro Acuícola Y Agroindustrial De Gaira</t>
  </si>
  <si>
    <t>Centro De Logística Y Promoción Ecoturística</t>
  </si>
  <si>
    <t xml:space="preserve">Centro De Industria Y Servicios </t>
  </si>
  <si>
    <t>Centro Sur Colombiano De Logística Internacional</t>
  </si>
  <si>
    <t>Centro Agroindustrial Y Pesquero De La Costa Pacífica</t>
  </si>
  <si>
    <t>Centro Internacional De Producción Limpia</t>
  </si>
  <si>
    <t>Centro de Formación para el Desarrollo Rural y Minero.</t>
  </si>
  <si>
    <t>Centro De La Industria, La Empresa Y Los servicios.</t>
  </si>
  <si>
    <t>QUINDÍO</t>
  </si>
  <si>
    <t>Centro Agroindustrial</t>
  </si>
  <si>
    <t>Centro Para El Desarrollo Tecnológico De la construcción y la Industria.</t>
  </si>
  <si>
    <t>Centro De Comercio Industria Y Turismo</t>
  </si>
  <si>
    <t>Centro Atención Sector Agropecuario</t>
  </si>
  <si>
    <t>Centro De Diseño E Innovación  Tecnológica Industrial</t>
  </si>
  <si>
    <t>Centro Industrial De Mantenimiento Integral</t>
  </si>
  <si>
    <t>Centro Industrial Del Diseño Y La Manufactura</t>
  </si>
  <si>
    <t>Centro De Servicios Empresariales Y Turístico</t>
  </si>
  <si>
    <t>Centro Industrial Y Del Desarrollo Tecnológico</t>
  </si>
  <si>
    <t xml:space="preserve">Centro Agroturístico  </t>
  </si>
  <si>
    <t>Centro Agroempresarial Y Turístico De Los Andes</t>
  </si>
  <si>
    <t>Centro De Gestión Agroempresarial Del Oriente</t>
  </si>
  <si>
    <t>Centro De La Innovación, La Tecnología y Los servicios.</t>
  </si>
  <si>
    <t>Sena Regional Tolima  Dirección Regional</t>
  </si>
  <si>
    <t>Centro Agropecuario La Granja</t>
  </si>
  <si>
    <t>Centro De Industria Y Construcción</t>
  </si>
  <si>
    <t>Centro Agropecuario De Buga</t>
  </si>
  <si>
    <t>Centro Latinoamericano De Especies Menores</t>
  </si>
  <si>
    <t>Centro Náutico Pesquero De Buenaventura</t>
  </si>
  <si>
    <t>Centro De Electricidad Y Automatización Industrial-CEAI</t>
  </si>
  <si>
    <t>Centro De La Construcción</t>
  </si>
  <si>
    <t>Centro De Diseño Tecnológico Industrial</t>
  </si>
  <si>
    <t>Centro Nacional De Asistencia Técnica A la industria</t>
  </si>
  <si>
    <t>Centro De Gestión Tecnológica De Servicios</t>
  </si>
  <si>
    <t>Centro De Tecnologías Agroindustriales</t>
  </si>
  <si>
    <t>Centro De Biotecnología Industrial</t>
  </si>
  <si>
    <t>Centro Agroforestal Y Acuícola Arapaima</t>
  </si>
  <si>
    <t>SAN ANDRÉS</t>
  </si>
  <si>
    <t>Centro De Formación Turística, Gente De Mar y de Servicios.</t>
  </si>
  <si>
    <t>Centro Agropecuario Y De Servicios Ambientales "Jiri-Jirimo"</t>
  </si>
  <si>
    <t>Centro De Producción Y Transformación Agroindustrial de la Orinoquía</t>
  </si>
  <si>
    <t>Si presentan campos vacíos no se tomara en cuenta y se generara una devolución de la información, en caso de que algún campo no aplique debe de ser indicado como N/A</t>
  </si>
  <si>
    <t>Fecha en la cual se recibió a satisfacción la obra por parte de la entidad, soportada con el formato 060 acta de entrega y recibido a satisfacción.</t>
  </si>
  <si>
    <t>Se refiere al área adicional del contrato ejecutado</t>
  </si>
  <si>
    <t xml:space="preserve">La suma del área construida y el área nueva de ampliación. </t>
  </si>
  <si>
    <t>Fecha en la cual se termina el contrato de acuerdo con el SECOP II</t>
  </si>
  <si>
    <t xml:space="preserve">Nombre de la obra en curso la cual agrupa los distintos contratos ya sean de obra, interventoría, pago de licencias, entre otros que conforman la totalidad de la inversión, este se debe componer de la siguiente forma: # de contrato_Año del contrato_Nombre del edificio o centro, ejemplo: 1067_2018_CENTRO DE LA MADERA. Se debe tener en cuenta que para esta estructura propuesta solo va a ir el numero del contrato de obra y este debe ser igual para todos los contratos o pagos que se realicen a la obra, Tener en cuenta que la obra referente esta evidenciada en el formato GIL-G-047, ya que vienen de construcciones en curso. </t>
  </si>
  <si>
    <t>El valor del contrato debe corresponder exactamente al registrado en SECOP II, incluyendo todas las adiciones realizadas hasta la fecha.</t>
  </si>
  <si>
    <t>794697_2025_CENTRO AGROPECUARIO LA GRANJA</t>
  </si>
  <si>
    <t>TOLIMA CENTRO AGROPECUARIO LA GRANJA</t>
  </si>
  <si>
    <t>VDA. DINDALITO KM. 5 VIA ESPINAL CHICORAL</t>
  </si>
  <si>
    <t>MARLON VELASQUEZ MOSQUERA</t>
  </si>
  <si>
    <t>GLORIA PATRICIA ARDILA</t>
  </si>
  <si>
    <t>PAOLA MORALES RUIZ</t>
  </si>
  <si>
    <t>MARCELA SANCHEZ SANCHEZ</t>
  </si>
  <si>
    <t>Pública                                        X</t>
  </si>
  <si>
    <t>CONTRATAR LA OBRA DE CONSTRUCCIÓN DE POZO PROFUNDO PARA LA CAPTACIÓN DE AGUA DEL CENTRO AGROPECUARIO LA GRANJA</t>
  </si>
  <si>
    <t>https://community.secop.gov.co/Public/Tendering/OpportunityDetail/Index?noticeUID=CO1.NTC.9133735&amp;isFromPublicArea=True&amp;isModal=False</t>
  </si>
  <si>
    <t>900849077-6</t>
  </si>
  <si>
    <t>CONSTRUNAL DE AGUAS SAS</t>
  </si>
  <si>
    <t>CO1.PCCNTR.8647526 DEL 2025</t>
  </si>
  <si>
    <t>REPORTE DE RECONOCIMIENTO DE OBRAS TERMINADAS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</si>
</sst>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 #,##0.00;\-&quot;$&quot;\ #,##0.00"/>
    <numFmt numFmtId="41" formatCode="_-* #,##0_-;\-* #,##0_-;_-* &quot;-&quot;_-;_-@_-"/>
    <numFmt numFmtId="164" formatCode="_-* #,##0.00_-;\-* #,##0.00_-;_-* &quot;-&quot;_-;_-@_-"/>
  </numFmts>
  <fonts count="15" x14ac:knownFonts="1">
    <font>
      <sz val="11"/>
      <color theme="1"/>
      <name val="Calibri"/>
      <family val="2"/>
      <scheme val="minor"/>
    </font>
    <font>
      <sz val="11"/>
      <color theme="1"/>
      <name val="Calibri"/>
      <family val="2"/>
      <scheme val="minor"/>
    </font>
    <font>
      <sz val="11"/>
      <name val="Calibri"/>
      <family val="2"/>
      <scheme val="minor"/>
    </font>
    <font>
      <sz val="11"/>
      <color theme="0"/>
      <name val="Calibri"/>
      <family val="2"/>
      <scheme val="minor"/>
    </font>
    <font>
      <b/>
      <sz val="11"/>
      <name val="Calibri"/>
      <family val="2"/>
      <scheme val="minor"/>
    </font>
    <font>
      <b/>
      <sz val="10"/>
      <name val="Calibri"/>
      <family val="2"/>
    </font>
    <font>
      <u/>
      <sz val="11"/>
      <color theme="10"/>
      <name val="Calibri"/>
      <family val="2"/>
      <scheme val="minor"/>
    </font>
    <font>
      <sz val="11"/>
      <color rgb="FFFF0000"/>
      <name val="Calibri"/>
      <family val="2"/>
      <scheme val="minor"/>
    </font>
    <font>
      <b/>
      <sz val="11"/>
      <color theme="1"/>
      <name val="Calibri"/>
      <family val="2"/>
      <scheme val="minor"/>
    </font>
    <font>
      <b/>
      <sz val="11"/>
      <color theme="0"/>
      <name val="Calibri"/>
      <family val="2"/>
      <scheme val="minor"/>
    </font>
    <font>
      <b/>
      <sz val="11"/>
      <color rgb="FFFF0000"/>
      <name val="Calibri"/>
      <family val="2"/>
      <scheme val="minor"/>
    </font>
    <font>
      <b/>
      <u/>
      <sz val="11"/>
      <color theme="10"/>
      <name val="Calibri"/>
      <family val="2"/>
      <scheme val="minor"/>
    </font>
    <font>
      <sz val="11"/>
      <color theme="1"/>
      <name val="Calibri"/>
      <family val="2"/>
    </font>
    <font>
      <sz val="11"/>
      <color rgb="FF000000"/>
      <name val="Calibri"/>
      <family val="2"/>
    </font>
    <font>
      <sz val="11"/>
      <name val="Calibri"/>
      <family val="2"/>
    </font>
  </fonts>
  <fills count="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575757"/>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1"/>
        <bgColor indexed="64"/>
      </patternFill>
    </fill>
  </fills>
  <borders count="44">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s>
  <cellStyleXfs count="4">
    <xf numFmtId="0" fontId="0" fillId="0" borderId="0"/>
    <xf numFmtId="0" fontId="1" fillId="0" borderId="0"/>
    <xf numFmtId="0" fontId="6" fillId="0" borderId="0" applyNumberFormat="0" applyFill="0" applyBorder="0" applyAlignment="0" applyProtection="0"/>
    <xf numFmtId="41" fontId="1" fillId="0" borderId="0" applyFont="0" applyFill="0" applyBorder="0" applyAlignment="0" applyProtection="0"/>
  </cellStyleXfs>
  <cellXfs count="179">
    <xf numFmtId="0" fontId="0" fillId="0" borderId="0" xfId="0"/>
    <xf numFmtId="0" fontId="2" fillId="0" borderId="0" xfId="0" applyFont="1"/>
    <xf numFmtId="0" fontId="4" fillId="3" borderId="2" xfId="1" applyFont="1" applyFill="1" applyBorder="1" applyAlignment="1">
      <alignment vertical="center"/>
    </xf>
    <xf numFmtId="0" fontId="4" fillId="3" borderId="2" xfId="1" applyFont="1" applyFill="1" applyBorder="1" applyAlignment="1">
      <alignment horizontal="center" vertical="center"/>
    </xf>
    <xf numFmtId="0" fontId="5" fillId="3" borderId="2" xfId="1" applyFont="1" applyFill="1" applyBorder="1" applyAlignment="1">
      <alignment horizontal="center" vertical="center" wrapText="1"/>
    </xf>
    <xf numFmtId="0" fontId="1" fillId="0" borderId="0" xfId="1"/>
    <xf numFmtId="0" fontId="1" fillId="0" borderId="2" xfId="1" applyBorder="1"/>
    <xf numFmtId="0" fontId="1" fillId="2" borderId="2" xfId="1" applyFill="1" applyBorder="1"/>
    <xf numFmtId="0" fontId="1" fillId="2" borderId="0" xfId="1" applyFill="1"/>
    <xf numFmtId="0" fontId="8" fillId="0" borderId="0" xfId="0" applyFont="1"/>
    <xf numFmtId="0" fontId="9" fillId="4" borderId="2" xfId="0" applyFont="1" applyFill="1" applyBorder="1" applyAlignment="1">
      <alignment horizontal="center" vertical="center"/>
    </xf>
    <xf numFmtId="0" fontId="4" fillId="0" borderId="15" xfId="0" applyFont="1" applyBorder="1" applyAlignment="1">
      <alignment vertical="center" wrapText="1"/>
    </xf>
    <xf numFmtId="0" fontId="10" fillId="0" borderId="31" xfId="0" applyFont="1" applyBorder="1" applyAlignment="1">
      <alignment vertical="center" wrapText="1"/>
    </xf>
    <xf numFmtId="0" fontId="10" fillId="0" borderId="22" xfId="0" applyFont="1" applyBorder="1" applyAlignment="1">
      <alignment vertical="center" wrapText="1"/>
    </xf>
    <xf numFmtId="0" fontId="10" fillId="0" borderId="32" xfId="0" applyFont="1" applyBorder="1" applyAlignment="1">
      <alignment vertical="center" wrapText="1"/>
    </xf>
    <xf numFmtId="0" fontId="10" fillId="0" borderId="15" xfId="0" applyFont="1" applyBorder="1" applyAlignment="1">
      <alignment vertical="center" wrapText="1"/>
    </xf>
    <xf numFmtId="0" fontId="0" fillId="0" borderId="7" xfId="0" applyBorder="1"/>
    <xf numFmtId="0" fontId="0" fillId="0" borderId="34" xfId="0" applyBorder="1"/>
    <xf numFmtId="0" fontId="0" fillId="0" borderId="4" xfId="0" applyBorder="1"/>
    <xf numFmtId="0" fontId="0" fillId="0" borderId="2" xfId="0" applyBorder="1" applyAlignment="1">
      <alignment horizontal="center" vertical="center"/>
    </xf>
    <xf numFmtId="0" fontId="0" fillId="2" borderId="0" xfId="0" applyFill="1" applyAlignment="1">
      <alignment vertical="center"/>
    </xf>
    <xf numFmtId="0" fontId="0" fillId="0" borderId="0" xfId="0" applyAlignment="1">
      <alignment vertical="center"/>
    </xf>
    <xf numFmtId="0" fontId="0" fillId="0" borderId="2" xfId="0" applyBorder="1" applyAlignment="1">
      <alignment horizontal="center" vertical="center" wrapText="1"/>
    </xf>
    <xf numFmtId="0" fontId="8" fillId="0" borderId="2" xfId="0" applyFont="1" applyBorder="1" applyAlignment="1">
      <alignment vertical="center" wrapText="1"/>
    </xf>
    <xf numFmtId="0" fontId="0" fillId="0" borderId="0" xfId="0" applyAlignment="1">
      <alignment horizontal="justify" vertical="center"/>
    </xf>
    <xf numFmtId="0" fontId="3" fillId="0" borderId="0" xfId="0" applyFont="1" applyAlignment="1">
      <alignment horizontal="center" vertical="center"/>
    </xf>
    <xf numFmtId="0" fontId="0" fillId="0" borderId="36" xfId="0" applyBorder="1"/>
    <xf numFmtId="0" fontId="13" fillId="2" borderId="37" xfId="0" applyFont="1" applyFill="1" applyBorder="1" applyAlignment="1">
      <alignment vertical="center"/>
    </xf>
    <xf numFmtId="0" fontId="13" fillId="0" borderId="38" xfId="0" applyFont="1" applyBorder="1" applyAlignment="1">
      <alignment vertical="center"/>
    </xf>
    <xf numFmtId="0" fontId="0" fillId="0" borderId="10" xfId="0" applyBorder="1" applyAlignment="1">
      <alignment vertical="center"/>
    </xf>
    <xf numFmtId="0" fontId="13" fillId="2" borderId="12" xfId="0" applyFont="1" applyFill="1" applyBorder="1" applyAlignment="1">
      <alignment vertical="center"/>
    </xf>
    <xf numFmtId="0" fontId="13" fillId="0" borderId="11" xfId="0" applyFont="1" applyBorder="1" applyAlignment="1">
      <alignment vertical="center"/>
    </xf>
    <xf numFmtId="0" fontId="0" fillId="0" borderId="7" xfId="0" applyBorder="1" applyAlignment="1">
      <alignment vertical="center"/>
    </xf>
    <xf numFmtId="0" fontId="13" fillId="2" borderId="2" xfId="0" applyFont="1" applyFill="1" applyBorder="1" applyAlignment="1">
      <alignment vertical="center"/>
    </xf>
    <xf numFmtId="0" fontId="13" fillId="0" borderId="3" xfId="0" applyFont="1" applyBorder="1" applyAlignment="1">
      <alignment vertical="center"/>
    </xf>
    <xf numFmtId="0" fontId="0" fillId="0" borderId="39" xfId="0" applyBorder="1" applyAlignment="1">
      <alignment vertical="center"/>
    </xf>
    <xf numFmtId="0" fontId="13" fillId="2" borderId="40" xfId="0" applyFont="1" applyFill="1" applyBorder="1" applyAlignment="1">
      <alignment vertical="center"/>
    </xf>
    <xf numFmtId="0" fontId="13" fillId="0" borderId="41" xfId="0" applyFont="1" applyBorder="1" applyAlignment="1">
      <alignment vertical="center" wrapText="1"/>
    </xf>
    <xf numFmtId="0" fontId="0" fillId="0" borderId="10" xfId="0" applyBorder="1"/>
    <xf numFmtId="0" fontId="13" fillId="2" borderId="5" xfId="0" applyFont="1" applyFill="1" applyBorder="1" applyAlignment="1">
      <alignment vertical="center"/>
    </xf>
    <xf numFmtId="0" fontId="13" fillId="0" borderId="6" xfId="0" applyFont="1" applyBorder="1" applyAlignment="1">
      <alignment vertical="center"/>
    </xf>
    <xf numFmtId="0" fontId="12" fillId="2" borderId="12" xfId="0" applyFont="1" applyFill="1" applyBorder="1" applyAlignment="1">
      <alignment vertical="center"/>
    </xf>
    <xf numFmtId="0" fontId="12" fillId="2" borderId="5" xfId="0" applyFont="1" applyFill="1" applyBorder="1" applyAlignment="1">
      <alignment vertical="center"/>
    </xf>
    <xf numFmtId="0" fontId="0" fillId="0" borderId="4" xfId="0" applyBorder="1" applyAlignment="1">
      <alignment vertical="center"/>
    </xf>
    <xf numFmtId="0" fontId="14" fillId="2" borderId="5" xfId="0" applyFont="1" applyFill="1" applyBorder="1" applyAlignment="1">
      <alignment vertical="center"/>
    </xf>
    <xf numFmtId="0" fontId="0" fillId="2" borderId="10" xfId="0" applyFill="1" applyBorder="1"/>
    <xf numFmtId="0" fontId="0" fillId="2" borderId="4" xfId="0" applyFill="1" applyBorder="1"/>
    <xf numFmtId="0" fontId="13" fillId="0" borderId="3" xfId="0" applyFont="1" applyBorder="1" applyAlignment="1">
      <alignment vertical="center" wrapText="1"/>
    </xf>
    <xf numFmtId="0" fontId="13" fillId="0" borderId="6" xfId="0" applyFont="1" applyBorder="1" applyAlignment="1">
      <alignment vertical="center" wrapText="1"/>
    </xf>
    <xf numFmtId="0" fontId="0" fillId="0" borderId="39" xfId="0" applyBorder="1"/>
    <xf numFmtId="0" fontId="13" fillId="0" borderId="41" xfId="0" applyFont="1" applyBorder="1" applyAlignment="1">
      <alignment vertical="center"/>
    </xf>
    <xf numFmtId="0" fontId="0" fillId="2" borderId="7" xfId="0" applyFill="1" applyBorder="1"/>
    <xf numFmtId="0" fontId="13" fillId="2" borderId="42" xfId="0" applyFont="1" applyFill="1" applyBorder="1" applyAlignment="1">
      <alignment vertical="center"/>
    </xf>
    <xf numFmtId="0" fontId="13" fillId="0" borderId="29" xfId="0" applyFont="1" applyBorder="1" applyAlignment="1">
      <alignment vertical="center"/>
    </xf>
    <xf numFmtId="0" fontId="12" fillId="2" borderId="2" xfId="0" applyFont="1" applyFill="1" applyBorder="1" applyAlignment="1">
      <alignment vertical="center"/>
    </xf>
    <xf numFmtId="0" fontId="0" fillId="0" borderId="10" xfId="0" applyBorder="1" applyAlignment="1">
      <alignment wrapText="1"/>
    </xf>
    <xf numFmtId="0" fontId="0" fillId="0" borderId="4" xfId="0" applyBorder="1" applyAlignment="1">
      <alignment wrapText="1"/>
    </xf>
    <xf numFmtId="0" fontId="0" fillId="0" borderId="0" xfId="0" applyProtection="1">
      <protection locked="0"/>
    </xf>
    <xf numFmtId="0" fontId="0" fillId="0" borderId="11" xfId="0" applyBorder="1" applyAlignment="1" applyProtection="1">
      <alignment horizontal="center" vertical="center"/>
      <protection locked="0"/>
    </xf>
    <xf numFmtId="0" fontId="2" fillId="0" borderId="0" xfId="0" applyFont="1" applyProtection="1">
      <protection locked="0"/>
    </xf>
    <xf numFmtId="0" fontId="7" fillId="0" borderId="0" xfId="0" applyFont="1" applyProtection="1">
      <protection locked="0"/>
    </xf>
    <xf numFmtId="0" fontId="0" fillId="0" borderId="3" xfId="0" applyBorder="1" applyAlignment="1" applyProtection="1">
      <alignment horizontal="center" vertical="center" wrapText="1"/>
      <protection locked="0"/>
    </xf>
    <xf numFmtId="0" fontId="0" fillId="0" borderId="1" xfId="0" applyBorder="1" applyProtection="1">
      <protection locked="0"/>
    </xf>
    <xf numFmtId="0" fontId="11" fillId="0" borderId="26" xfId="2" applyFont="1" applyBorder="1" applyAlignment="1" applyProtection="1">
      <protection locked="0"/>
    </xf>
    <xf numFmtId="0" fontId="8" fillId="0" borderId="26" xfId="0" applyFont="1" applyBorder="1" applyAlignment="1" applyProtection="1">
      <alignment vertical="center"/>
      <protection locked="0"/>
    </xf>
    <xf numFmtId="0" fontId="8" fillId="0" borderId="26" xfId="0" applyFont="1" applyBorder="1" applyAlignment="1" applyProtection="1">
      <alignment vertical="center" wrapText="1"/>
      <protection locked="0"/>
    </xf>
    <xf numFmtId="41" fontId="8" fillId="0" borderId="26" xfId="3" applyFont="1" applyFill="1" applyBorder="1" applyAlignment="1" applyProtection="1">
      <alignment vertical="center" wrapText="1"/>
      <protection locked="0"/>
    </xf>
    <xf numFmtId="164" fontId="8" fillId="0" borderId="26" xfId="3" applyNumberFormat="1" applyFont="1" applyFill="1" applyBorder="1" applyAlignment="1" applyProtection="1">
      <alignment vertical="center" wrapText="1"/>
      <protection locked="0"/>
    </xf>
    <xf numFmtId="0" fontId="0" fillId="0" borderId="26" xfId="0" applyBorder="1" applyProtection="1">
      <protection locked="0"/>
    </xf>
    <xf numFmtId="0" fontId="0" fillId="0" borderId="27" xfId="0" applyBorder="1" applyProtection="1">
      <protection locked="0"/>
    </xf>
    <xf numFmtId="0" fontId="0" fillId="0" borderId="1"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41" fontId="0" fillId="0" borderId="0" xfId="3" applyFont="1" applyFill="1" applyBorder="1" applyAlignment="1" applyProtection="1">
      <alignment horizontal="center" vertical="center" wrapText="1"/>
      <protection locked="0"/>
    </xf>
    <xf numFmtId="164" fontId="0" fillId="0" borderId="0" xfId="3" applyNumberFormat="1" applyFont="1" applyFill="1" applyBorder="1" applyAlignment="1" applyProtection="1">
      <alignment horizontal="center" vertical="center" wrapText="1"/>
      <protection locked="0"/>
    </xf>
    <xf numFmtId="0" fontId="0" fillId="0" borderId="25" xfId="0" applyBorder="1" applyProtection="1">
      <protection locked="0"/>
    </xf>
    <xf numFmtId="0" fontId="0" fillId="2" borderId="0" xfId="0" applyFill="1" applyProtection="1">
      <protection locked="0"/>
    </xf>
    <xf numFmtId="0" fontId="3" fillId="2" borderId="0" xfId="0" applyFont="1" applyFill="1" applyProtection="1">
      <protection locked="0"/>
    </xf>
    <xf numFmtId="0" fontId="9" fillId="5" borderId="39" xfId="0" applyFont="1" applyFill="1" applyBorder="1" applyAlignment="1" applyProtection="1">
      <alignment horizontal="center" vertical="center" wrapText="1"/>
      <protection locked="0"/>
    </xf>
    <xf numFmtId="0" fontId="9" fillId="5" borderId="40" xfId="0" applyFont="1" applyFill="1" applyBorder="1" applyAlignment="1" applyProtection="1">
      <alignment horizontal="center" vertical="center" wrapText="1"/>
      <protection locked="0"/>
    </xf>
    <xf numFmtId="41" fontId="9" fillId="5" borderId="40" xfId="3" applyFont="1" applyFill="1" applyBorder="1" applyAlignment="1" applyProtection="1">
      <alignment horizontal="center" vertical="center" wrapText="1"/>
      <protection locked="0"/>
    </xf>
    <xf numFmtId="164" fontId="9" fillId="5" borderId="41" xfId="3" applyNumberFormat="1" applyFont="1" applyFill="1" applyBorder="1" applyAlignment="1" applyProtection="1">
      <alignment horizontal="center" vertical="center" wrapText="1"/>
      <protection locked="0"/>
    </xf>
    <xf numFmtId="0" fontId="9" fillId="5" borderId="31" xfId="0" applyFont="1" applyFill="1" applyBorder="1" applyAlignment="1" applyProtection="1">
      <alignment horizontal="center" vertical="center" wrapText="1"/>
      <protection locked="0"/>
    </xf>
    <xf numFmtId="0" fontId="9" fillId="5" borderId="41" xfId="0" applyFont="1" applyFill="1" applyBorder="1" applyAlignment="1" applyProtection="1">
      <alignment horizontal="center" vertical="center" wrapText="1"/>
      <protection locked="0"/>
    </xf>
    <xf numFmtId="164" fontId="9" fillId="5" borderId="39" xfId="3" applyNumberFormat="1" applyFont="1" applyFill="1" applyBorder="1" applyAlignment="1" applyProtection="1">
      <alignment horizontal="center" vertical="center" wrapText="1"/>
      <protection locked="0"/>
    </xf>
    <xf numFmtId="164" fontId="9" fillId="5" borderId="40" xfId="3" applyNumberFormat="1" applyFont="1" applyFill="1" applyBorder="1" applyAlignment="1" applyProtection="1">
      <alignment horizontal="center" vertical="center" wrapText="1"/>
      <protection locked="0"/>
    </xf>
    <xf numFmtId="0" fontId="0" fillId="0" borderId="10" xfId="0" applyBorder="1" applyProtection="1">
      <protection locked="0"/>
    </xf>
    <xf numFmtId="0" fontId="0" fillId="0" borderId="12" xfId="0" applyBorder="1" applyProtection="1">
      <protection locked="0"/>
    </xf>
    <xf numFmtId="41" fontId="0" fillId="0" borderId="12" xfId="3" applyFont="1" applyBorder="1" applyProtection="1">
      <protection locked="0"/>
    </xf>
    <xf numFmtId="7" fontId="0" fillId="0" borderId="11" xfId="3" applyNumberFormat="1" applyFont="1" applyBorder="1" applyProtection="1">
      <protection locked="0"/>
    </xf>
    <xf numFmtId="2" fontId="0" fillId="0" borderId="10" xfId="0" applyNumberFormat="1" applyBorder="1" applyProtection="1">
      <protection locked="0"/>
    </xf>
    <xf numFmtId="2" fontId="0" fillId="0" borderId="43" xfId="0" applyNumberFormat="1" applyBorder="1" applyProtection="1">
      <protection locked="0"/>
    </xf>
    <xf numFmtId="1" fontId="0" fillId="0" borderId="11" xfId="0" applyNumberFormat="1" applyBorder="1" applyProtection="1">
      <protection locked="0"/>
    </xf>
    <xf numFmtId="7" fontId="0" fillId="0" borderId="10" xfId="3" applyNumberFormat="1" applyFont="1" applyBorder="1" applyProtection="1">
      <protection locked="0"/>
    </xf>
    <xf numFmtId="7" fontId="0" fillId="0" borderId="12" xfId="3" applyNumberFormat="1" applyFont="1" applyBorder="1" applyProtection="1">
      <protection locked="0"/>
    </xf>
    <xf numFmtId="0" fontId="0" fillId="0" borderId="11" xfId="0" applyBorder="1" applyProtection="1">
      <protection locked="0"/>
    </xf>
    <xf numFmtId="0" fontId="0" fillId="0" borderId="7" xfId="0" applyBorder="1" applyProtection="1">
      <protection locked="0"/>
    </xf>
    <xf numFmtId="0" fontId="0" fillId="0" borderId="2" xfId="0" applyBorder="1" applyProtection="1">
      <protection locked="0"/>
    </xf>
    <xf numFmtId="41" fontId="0" fillId="0" borderId="2" xfId="3" applyFont="1" applyBorder="1" applyProtection="1">
      <protection locked="0"/>
    </xf>
    <xf numFmtId="7" fontId="0" fillId="0" borderId="3" xfId="3" applyNumberFormat="1" applyFont="1" applyBorder="1" applyProtection="1">
      <protection locked="0"/>
    </xf>
    <xf numFmtId="2" fontId="0" fillId="0" borderId="7" xfId="0" applyNumberFormat="1" applyBorder="1" applyProtection="1">
      <protection locked="0"/>
    </xf>
    <xf numFmtId="2" fontId="0" fillId="0" borderId="14" xfId="0" applyNumberFormat="1" applyBorder="1" applyProtection="1">
      <protection locked="0"/>
    </xf>
    <xf numFmtId="0" fontId="0" fillId="0" borderId="34" xfId="0" applyBorder="1" applyProtection="1">
      <protection locked="0"/>
    </xf>
    <xf numFmtId="1" fontId="0" fillId="0" borderId="29" xfId="0" applyNumberFormat="1" applyBorder="1" applyProtection="1">
      <protection locked="0"/>
    </xf>
    <xf numFmtId="7" fontId="0" fillId="0" borderId="7" xfId="3" applyNumberFormat="1" applyFont="1" applyBorder="1" applyProtection="1">
      <protection locked="0"/>
    </xf>
    <xf numFmtId="7" fontId="0" fillId="0" borderId="2" xfId="3" applyNumberFormat="1" applyFont="1" applyBorder="1" applyProtection="1">
      <protection locked="0"/>
    </xf>
    <xf numFmtId="0" fontId="0" fillId="0" borderId="3" xfId="0" applyBorder="1" applyProtection="1">
      <protection locked="0"/>
    </xf>
    <xf numFmtId="1" fontId="0" fillId="0" borderId="3" xfId="0" applyNumberFormat="1" applyBorder="1" applyProtection="1">
      <protection locked="0"/>
    </xf>
    <xf numFmtId="0" fontId="0" fillId="0" borderId="4" xfId="0" applyBorder="1" applyProtection="1">
      <protection locked="0"/>
    </xf>
    <xf numFmtId="0" fontId="0" fillId="0" borderId="5" xfId="0" applyBorder="1" applyProtection="1">
      <protection locked="0"/>
    </xf>
    <xf numFmtId="41" fontId="0" fillId="0" borderId="5" xfId="3" applyFont="1" applyBorder="1" applyProtection="1">
      <protection locked="0"/>
    </xf>
    <xf numFmtId="7" fontId="0" fillId="0" borderId="6" xfId="3" applyNumberFormat="1" applyFont="1" applyBorder="1" applyProtection="1">
      <protection locked="0"/>
    </xf>
    <xf numFmtId="2" fontId="0" fillId="0" borderId="4" xfId="0" applyNumberFormat="1" applyBorder="1" applyProtection="1">
      <protection locked="0"/>
    </xf>
    <xf numFmtId="2" fontId="0" fillId="0" borderId="33" xfId="0" applyNumberFormat="1" applyBorder="1" applyProtection="1">
      <protection locked="0"/>
    </xf>
    <xf numFmtId="0" fontId="0" fillId="0" borderId="35" xfId="0" applyBorder="1" applyProtection="1">
      <protection locked="0"/>
    </xf>
    <xf numFmtId="1" fontId="0" fillId="0" borderId="6" xfId="0" applyNumberFormat="1" applyBorder="1" applyProtection="1">
      <protection locked="0"/>
    </xf>
    <xf numFmtId="7" fontId="0" fillId="0" borderId="4" xfId="3" applyNumberFormat="1" applyFont="1" applyBorder="1" applyProtection="1">
      <protection locked="0"/>
    </xf>
    <xf numFmtId="7" fontId="0" fillId="0" borderId="5" xfId="3" applyNumberFormat="1" applyFont="1" applyBorder="1" applyProtection="1">
      <protection locked="0"/>
    </xf>
    <xf numFmtId="0" fontId="0" fillId="0" borderId="6" xfId="0" applyBorder="1" applyProtection="1">
      <protection locked="0"/>
    </xf>
    <xf numFmtId="41" fontId="0" fillId="0" borderId="0" xfId="3" applyFont="1" applyBorder="1" applyProtection="1">
      <protection locked="0"/>
    </xf>
    <xf numFmtId="164" fontId="0" fillId="0" borderId="0" xfId="3" applyNumberFormat="1" applyFont="1" applyProtection="1">
      <protection locked="0"/>
    </xf>
    <xf numFmtId="41" fontId="0" fillId="0" borderId="0" xfId="3" applyFont="1" applyProtection="1">
      <protection locked="0"/>
    </xf>
    <xf numFmtId="0" fontId="3" fillId="0" borderId="0" xfId="0" applyFont="1" applyProtection="1">
      <protection locked="0"/>
    </xf>
    <xf numFmtId="0" fontId="0" fillId="6" borderId="12" xfId="0" applyFill="1" applyBorder="1"/>
    <xf numFmtId="0" fontId="0" fillId="6" borderId="2" xfId="0" applyFill="1" applyBorder="1"/>
    <xf numFmtId="0" fontId="0" fillId="6" borderId="5" xfId="0" applyFill="1" applyBorder="1"/>
    <xf numFmtId="7" fontId="0" fillId="6" borderId="12" xfId="3" applyNumberFormat="1" applyFont="1" applyFill="1" applyBorder="1" applyProtection="1"/>
    <xf numFmtId="7" fontId="0" fillId="6" borderId="2" xfId="3" applyNumberFormat="1" applyFont="1" applyFill="1" applyBorder="1" applyProtection="1"/>
    <xf numFmtId="7" fontId="0" fillId="6" borderId="5" xfId="3" applyNumberFormat="1" applyFont="1" applyFill="1" applyBorder="1" applyProtection="1"/>
    <xf numFmtId="14" fontId="0" fillId="0" borderId="12" xfId="0" applyNumberFormat="1" applyBorder="1" applyProtection="1">
      <protection locked="0"/>
    </xf>
    <xf numFmtId="0" fontId="8" fillId="0" borderId="16" xfId="0" applyFont="1" applyBorder="1" applyAlignment="1" applyProtection="1">
      <alignment horizontal="center" wrapText="1"/>
      <protection locked="0"/>
    </xf>
    <xf numFmtId="0" fontId="8" fillId="0" borderId="17" xfId="0" applyFont="1" applyBorder="1" applyAlignment="1" applyProtection="1">
      <alignment horizontal="center" wrapText="1"/>
      <protection locked="0"/>
    </xf>
    <xf numFmtId="0" fontId="8" fillId="0" borderId="18" xfId="0" applyFont="1" applyBorder="1" applyAlignment="1" applyProtection="1">
      <alignment horizontal="center" wrapText="1"/>
      <protection locked="0"/>
    </xf>
    <xf numFmtId="0" fontId="8" fillId="0" borderId="19" xfId="0" applyFont="1" applyBorder="1" applyAlignment="1" applyProtection="1">
      <alignment horizontal="center" wrapText="1"/>
      <protection locked="0"/>
    </xf>
    <xf numFmtId="0" fontId="8" fillId="0" borderId="15" xfId="0" applyFont="1" applyBorder="1" applyAlignment="1" applyProtection="1">
      <alignment horizontal="center" wrapText="1"/>
      <protection locked="0"/>
    </xf>
    <xf numFmtId="0" fontId="8" fillId="0" borderId="20" xfId="0" applyFont="1" applyBorder="1" applyAlignment="1" applyProtection="1">
      <alignment horizontal="center" wrapText="1"/>
      <protection locked="0"/>
    </xf>
    <xf numFmtId="0" fontId="9" fillId="5" borderId="10" xfId="0" applyFont="1" applyFill="1" applyBorder="1" applyAlignment="1" applyProtection="1">
      <alignment horizontal="center" vertical="center"/>
      <protection locked="0"/>
    </xf>
    <xf numFmtId="0" fontId="9" fillId="5" borderId="12" xfId="0" applyFont="1" applyFill="1" applyBorder="1" applyAlignment="1" applyProtection="1">
      <alignment horizontal="center" vertical="center"/>
      <protection locked="0"/>
    </xf>
    <xf numFmtId="0" fontId="9" fillId="5" borderId="11" xfId="0" applyFont="1" applyFill="1" applyBorder="1" applyAlignment="1" applyProtection="1">
      <alignment horizontal="center" vertical="center"/>
      <protection locked="0"/>
    </xf>
    <xf numFmtId="0" fontId="9" fillId="5" borderId="8" xfId="0" applyFont="1" applyFill="1" applyBorder="1" applyAlignment="1" applyProtection="1">
      <alignment horizontal="center" vertical="center"/>
      <protection locked="0"/>
    </xf>
    <xf numFmtId="0" fontId="9" fillId="5" borderId="13" xfId="0" applyFont="1" applyFill="1" applyBorder="1" applyAlignment="1" applyProtection="1">
      <alignment horizontal="center" vertical="center"/>
      <protection locked="0"/>
    </xf>
    <xf numFmtId="0" fontId="9" fillId="5" borderId="9" xfId="0" applyFont="1" applyFill="1" applyBorder="1" applyAlignment="1" applyProtection="1">
      <alignment horizontal="center" vertical="center"/>
      <protection locked="0"/>
    </xf>
    <xf numFmtId="0" fontId="9" fillId="5" borderId="10" xfId="0" applyFont="1" applyFill="1" applyBorder="1" applyAlignment="1" applyProtection="1">
      <alignment horizontal="center" vertical="center" wrapText="1"/>
      <protection locked="0"/>
    </xf>
    <xf numFmtId="0" fontId="9" fillId="5" borderId="1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25" xfId="0" applyFont="1" applyBorder="1" applyAlignment="1" applyProtection="1">
      <alignment horizontal="center" vertical="center"/>
      <protection locked="0"/>
    </xf>
    <xf numFmtId="0" fontId="4" fillId="0" borderId="19" xfId="0" applyFont="1" applyBorder="1" applyAlignment="1" applyProtection="1">
      <alignment horizontal="center" vertical="center" wrapText="1"/>
      <protection locked="0"/>
    </xf>
    <xf numFmtId="0" fontId="4" fillId="0" borderId="15" xfId="0" applyFont="1" applyBorder="1" applyAlignment="1" applyProtection="1">
      <alignment horizontal="center" vertical="center" wrapText="1"/>
      <protection locked="0"/>
    </xf>
    <xf numFmtId="0" fontId="4" fillId="0" borderId="20"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9" fillId="7" borderId="23" xfId="0" applyFont="1" applyFill="1" applyBorder="1" applyAlignment="1" applyProtection="1">
      <alignment horizontal="center" vertical="center" wrapText="1"/>
      <protection locked="0"/>
    </xf>
    <xf numFmtId="0" fontId="9" fillId="7" borderId="22" xfId="0" applyFont="1" applyFill="1" applyBorder="1" applyAlignment="1" applyProtection="1">
      <alignment horizontal="center" vertical="center" wrapText="1"/>
      <protection locked="0"/>
    </xf>
    <xf numFmtId="0" fontId="9" fillId="7" borderId="24"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25" xfId="0" applyFont="1" applyBorder="1" applyAlignment="1" applyProtection="1">
      <alignment horizontal="center" vertical="center" wrapText="1"/>
      <protection locked="0"/>
    </xf>
    <xf numFmtId="0" fontId="9" fillId="7" borderId="1" xfId="0" applyFont="1" applyFill="1" applyBorder="1" applyAlignment="1" applyProtection="1">
      <alignment horizontal="center" vertical="center" wrapText="1"/>
      <protection locked="0"/>
    </xf>
    <xf numFmtId="0" fontId="9" fillId="7" borderId="0" xfId="0" applyFont="1" applyFill="1" applyAlignment="1" applyProtection="1">
      <alignment horizontal="center" vertical="center" wrapText="1"/>
      <protection locked="0"/>
    </xf>
    <xf numFmtId="0" fontId="9" fillId="7" borderId="25" xfId="0" applyFont="1" applyFill="1" applyBorder="1" applyAlignment="1" applyProtection="1">
      <alignment horizontal="center" vertical="center" wrapText="1"/>
      <protection locked="0"/>
    </xf>
    <xf numFmtId="0" fontId="2" fillId="0" borderId="14" xfId="0" applyFont="1" applyBorder="1" applyAlignment="1">
      <alignment horizontal="left" vertical="center" wrapText="1"/>
    </xf>
    <xf numFmtId="0" fontId="2" fillId="0" borderId="21" xfId="0" applyFont="1" applyBorder="1" applyAlignment="1">
      <alignment horizontal="left" vertical="center" wrapText="1"/>
    </xf>
    <xf numFmtId="0" fontId="2" fillId="0" borderId="28" xfId="0" applyFont="1" applyBorder="1" applyAlignment="1">
      <alignment horizontal="left" vertical="center" wrapText="1"/>
    </xf>
    <xf numFmtId="0" fontId="0" fillId="0" borderId="2" xfId="0" applyBorder="1" applyAlignment="1">
      <alignment horizontal="left" vertical="center" wrapText="1"/>
    </xf>
    <xf numFmtId="0" fontId="9" fillId="4" borderId="21" xfId="0" applyFont="1" applyFill="1" applyBorder="1" applyAlignment="1">
      <alignment horizontal="center" vertical="center"/>
    </xf>
    <xf numFmtId="0" fontId="0" fillId="0" borderId="14" xfId="0" applyBorder="1" applyAlignment="1">
      <alignment horizontal="center" vertical="center" wrapText="1"/>
    </xf>
    <xf numFmtId="0" fontId="0" fillId="0" borderId="21" xfId="0" applyBorder="1" applyAlignment="1">
      <alignment horizontal="center" vertical="center" wrapText="1"/>
    </xf>
    <xf numFmtId="0" fontId="0" fillId="0" borderId="28" xfId="0" applyBorder="1" applyAlignment="1">
      <alignment horizontal="center" vertical="center" wrapText="1"/>
    </xf>
    <xf numFmtId="0" fontId="4" fillId="0" borderId="2" xfId="0" applyFont="1" applyBorder="1" applyAlignment="1">
      <alignment horizontal="center" vertical="center" wrapText="1"/>
    </xf>
    <xf numFmtId="0" fontId="9" fillId="4" borderId="2" xfId="0" applyFont="1" applyFill="1" applyBorder="1" applyAlignment="1">
      <alignment horizontal="center" vertical="center"/>
    </xf>
    <xf numFmtId="0" fontId="9" fillId="7" borderId="30" xfId="0" applyFont="1" applyFill="1" applyBorder="1" applyAlignment="1">
      <alignment horizontal="center" vertical="center" wrapText="1"/>
    </xf>
    <xf numFmtId="0" fontId="9" fillId="7" borderId="0" xfId="0" applyFont="1" applyFill="1" applyAlignment="1">
      <alignment horizontal="center" vertical="center" wrapText="1"/>
    </xf>
    <xf numFmtId="0" fontId="4" fillId="0" borderId="0" xfId="0" applyFont="1" applyAlignment="1">
      <alignment horizontal="center" vertical="center" wrapText="1"/>
    </xf>
    <xf numFmtId="0" fontId="4" fillId="0" borderId="21"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left" vertical="center" wrapText="1"/>
    </xf>
    <xf numFmtId="0" fontId="2" fillId="0" borderId="2" xfId="0" applyFont="1" applyBorder="1" applyAlignment="1">
      <alignment horizontal="left" vertical="center" wrapText="1"/>
    </xf>
    <xf numFmtId="0" fontId="4" fillId="0" borderId="2" xfId="0" applyFont="1" applyBorder="1" applyAlignment="1">
      <alignment horizontal="left" vertical="center" wrapText="1"/>
    </xf>
    <xf numFmtId="0" fontId="9" fillId="0" borderId="2" xfId="0" applyFont="1" applyBorder="1" applyAlignment="1">
      <alignment horizontal="center" vertical="center"/>
    </xf>
  </cellXfs>
  <cellStyles count="4">
    <cellStyle name="Hipervínculo" xfId="2" builtinId="8"/>
    <cellStyle name="Millares [0]" xfId="3" builtinId="6"/>
    <cellStyle name="Normal" xfId="0" builtinId="0"/>
    <cellStyle name="Normal 2" xfId="1" xr:uid="{83A9A72F-13C6-4DC8-9488-B1558950805A}"/>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135140</xdr:colOff>
      <xdr:row>0</xdr:row>
      <xdr:rowOff>90205</xdr:rowOff>
    </xdr:from>
    <xdr:to>
      <xdr:col>4</xdr:col>
      <xdr:colOff>531</xdr:colOff>
      <xdr:row>1</xdr:row>
      <xdr:rowOff>453322</xdr:rowOff>
    </xdr:to>
    <xdr:pic>
      <xdr:nvPicPr>
        <xdr:cNvPr id="2" name="Imagen 1">
          <a:extLst>
            <a:ext uri="{FF2B5EF4-FFF2-40B4-BE49-F238E27FC236}">
              <a16:creationId xmlns:a16="http://schemas.microsoft.com/office/drawing/2014/main" id="{86B8207A-0E45-4905-9480-73C0D87669A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72948" y="90205"/>
          <a:ext cx="707456" cy="749002"/>
        </a:xfrm>
        <a:prstGeom prst="rect">
          <a:avLst/>
        </a:prstGeom>
      </xdr:spPr>
    </xdr:pic>
    <xdr:clientData/>
  </xdr:twoCellAnchor>
  <xdr:twoCellAnchor>
    <xdr:from>
      <xdr:col>4</xdr:col>
      <xdr:colOff>194899</xdr:colOff>
      <xdr:row>7</xdr:row>
      <xdr:rowOff>74429</xdr:rowOff>
    </xdr:from>
    <xdr:to>
      <xdr:col>4</xdr:col>
      <xdr:colOff>529929</xdr:colOff>
      <xdr:row>7</xdr:row>
      <xdr:rowOff>370902</xdr:rowOff>
    </xdr:to>
    <xdr:sp macro="" textlink="">
      <xdr:nvSpPr>
        <xdr:cNvPr id="3" name="Cuadro de texto 1">
          <a:extLst>
            <a:ext uri="{FF2B5EF4-FFF2-40B4-BE49-F238E27FC236}">
              <a16:creationId xmlns:a16="http://schemas.microsoft.com/office/drawing/2014/main" id="{E6DF4965-AEFB-457A-8847-71D0E16FB2E3}"/>
            </a:ext>
            <a:ext uri="{C183D7F6-B498-43B3-948B-1728B52AA6E4}">
              <adec:decorative xmlns:adec="http://schemas.microsoft.com/office/drawing/2017/decorative" val="1"/>
            </a:ext>
          </a:extLst>
        </xdr:cNvPr>
        <xdr:cNvSpPr txBox="1"/>
      </xdr:nvSpPr>
      <xdr:spPr>
        <a:xfrm>
          <a:off x="5371529" y="3525516"/>
          <a:ext cx="335030" cy="29647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381316</xdr:colOff>
      <xdr:row>7</xdr:row>
      <xdr:rowOff>74070</xdr:rowOff>
    </xdr:from>
    <xdr:to>
      <xdr:col>8</xdr:col>
      <xdr:colOff>717353</xdr:colOff>
      <xdr:row>7</xdr:row>
      <xdr:rowOff>346213</xdr:rowOff>
    </xdr:to>
    <xdr:sp macro="" textlink="">
      <xdr:nvSpPr>
        <xdr:cNvPr id="4" name="Cuadro de texto 1">
          <a:extLst>
            <a:ext uri="{FF2B5EF4-FFF2-40B4-BE49-F238E27FC236}">
              <a16:creationId xmlns:a16="http://schemas.microsoft.com/office/drawing/2014/main" id="{33547443-558D-4E82-BB6E-E824FBC7B988}"/>
            </a:ext>
            <a:ext uri="{C183D7F6-B498-43B3-948B-1728B52AA6E4}">
              <adec:decorative xmlns:adec="http://schemas.microsoft.com/office/drawing/2017/decorative" val="1"/>
            </a:ext>
          </a:extLst>
        </xdr:cNvPr>
        <xdr:cNvSpPr txBox="1"/>
      </xdr:nvSpPr>
      <xdr:spPr>
        <a:xfrm>
          <a:off x="8636316" y="3525157"/>
          <a:ext cx="336037" cy="27214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207775</xdr:colOff>
      <xdr:row>7</xdr:row>
      <xdr:rowOff>87242</xdr:rowOff>
    </xdr:from>
    <xdr:to>
      <xdr:col>1</xdr:col>
      <xdr:colOff>532927</xdr:colOff>
      <xdr:row>7</xdr:row>
      <xdr:rowOff>354179</xdr:rowOff>
    </xdr:to>
    <xdr:sp macro="" textlink="">
      <xdr:nvSpPr>
        <xdr:cNvPr id="5" name="Cuadro de texto 1">
          <a:extLst>
            <a:ext uri="{FF2B5EF4-FFF2-40B4-BE49-F238E27FC236}">
              <a16:creationId xmlns:a16="http://schemas.microsoft.com/office/drawing/2014/main" id="{3F459D52-DDE0-4A9A-8AF7-99BB779E2CD0}"/>
            </a:ext>
            <a:ext uri="{C183D7F6-B498-43B3-948B-1728B52AA6E4}">
              <adec:decorative xmlns:adec="http://schemas.microsoft.com/office/drawing/2017/decorative" val="1"/>
            </a:ext>
          </a:extLst>
        </xdr:cNvPr>
        <xdr:cNvSpPr txBox="1"/>
      </xdr:nvSpPr>
      <xdr:spPr>
        <a:xfrm>
          <a:off x="2140384" y="3538329"/>
          <a:ext cx="325152" cy="26693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635000</xdr:colOff>
      <xdr:row>0</xdr:row>
      <xdr:rowOff>0</xdr:rowOff>
    </xdr:from>
    <xdr:to>
      <xdr:col>14</xdr:col>
      <xdr:colOff>1327403</xdr:colOff>
      <xdr:row>1</xdr:row>
      <xdr:rowOff>338792</xdr:rowOff>
    </xdr:to>
    <xdr:pic>
      <xdr:nvPicPr>
        <xdr:cNvPr id="2" name="Imagen 1">
          <a:extLst>
            <a:ext uri="{FF2B5EF4-FFF2-40B4-BE49-F238E27FC236}">
              <a16:creationId xmlns:a16="http://schemas.microsoft.com/office/drawing/2014/main" id="{4F1629A5-2E9E-454C-83ED-9BD64E0823F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22655893" y="0"/>
          <a:ext cx="692403" cy="747006"/>
        </a:xfrm>
        <a:prstGeom prst="rect">
          <a:avLst/>
        </a:prstGeom>
      </xdr:spPr>
    </xdr:pic>
    <xdr:clientData/>
  </xdr:twoCellAnchor>
  <xdr:twoCellAnchor>
    <xdr:from>
      <xdr:col>5</xdr:col>
      <xdr:colOff>1007442</xdr:colOff>
      <xdr:row>7</xdr:row>
      <xdr:rowOff>78014</xdr:rowOff>
    </xdr:from>
    <xdr:to>
      <xdr:col>5</xdr:col>
      <xdr:colOff>1343479</xdr:colOff>
      <xdr:row>7</xdr:row>
      <xdr:rowOff>350157</xdr:rowOff>
    </xdr:to>
    <xdr:sp macro="" textlink="">
      <xdr:nvSpPr>
        <xdr:cNvPr id="7" name="Cuadro de texto 1">
          <a:extLst>
            <a:ext uri="{FF2B5EF4-FFF2-40B4-BE49-F238E27FC236}">
              <a16:creationId xmlns:a16="http://schemas.microsoft.com/office/drawing/2014/main" id="{59802FBE-FF6A-4F85-A3D8-EDFF549AD293}"/>
            </a:ext>
            <a:ext uri="{C183D7F6-B498-43B3-948B-1728B52AA6E4}">
              <adec:decorative xmlns:adec="http://schemas.microsoft.com/office/drawing/2017/decorative" val="1"/>
            </a:ext>
          </a:extLst>
        </xdr:cNvPr>
        <xdr:cNvSpPr txBox="1"/>
      </xdr:nvSpPr>
      <xdr:spPr>
        <a:xfrm>
          <a:off x="9035656" y="2935514"/>
          <a:ext cx="336037" cy="27214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15</xdr:col>
      <xdr:colOff>1409306</xdr:colOff>
      <xdr:row>7</xdr:row>
      <xdr:rowOff>71664</xdr:rowOff>
    </xdr:from>
    <xdr:to>
      <xdr:col>15</xdr:col>
      <xdr:colOff>1745343</xdr:colOff>
      <xdr:row>7</xdr:row>
      <xdr:rowOff>343807</xdr:rowOff>
    </xdr:to>
    <xdr:sp macro="" textlink="">
      <xdr:nvSpPr>
        <xdr:cNvPr id="9" name="Cuadro de texto 1">
          <a:extLst>
            <a:ext uri="{FF2B5EF4-FFF2-40B4-BE49-F238E27FC236}">
              <a16:creationId xmlns:a16="http://schemas.microsoft.com/office/drawing/2014/main" id="{509FED43-2EDA-4C78-8B87-DB6EEB66421F}"/>
            </a:ext>
            <a:ext uri="{C183D7F6-B498-43B3-948B-1728B52AA6E4}">
              <adec:decorative xmlns:adec="http://schemas.microsoft.com/office/drawing/2017/decorative" val="1"/>
            </a:ext>
          </a:extLst>
        </xdr:cNvPr>
        <xdr:cNvSpPr txBox="1"/>
      </xdr:nvSpPr>
      <xdr:spPr>
        <a:xfrm>
          <a:off x="24995020" y="2929164"/>
          <a:ext cx="336037" cy="27214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25</xdr:col>
      <xdr:colOff>1065892</xdr:colOff>
      <xdr:row>7</xdr:row>
      <xdr:rowOff>68036</xdr:rowOff>
    </xdr:from>
    <xdr:to>
      <xdr:col>26</xdr:col>
      <xdr:colOff>63893</xdr:colOff>
      <xdr:row>7</xdr:row>
      <xdr:rowOff>340179</xdr:rowOff>
    </xdr:to>
    <xdr:sp macro="" textlink="">
      <xdr:nvSpPr>
        <xdr:cNvPr id="10" name="Cuadro de texto 1">
          <a:extLst>
            <a:ext uri="{FF2B5EF4-FFF2-40B4-BE49-F238E27FC236}">
              <a16:creationId xmlns:a16="http://schemas.microsoft.com/office/drawing/2014/main" id="{800A950B-0E39-4C3E-8569-DC6C56CE03CC}"/>
            </a:ext>
            <a:ext uri="{C183D7F6-B498-43B3-948B-1728B52AA6E4}">
              <adec:decorative xmlns:adec="http://schemas.microsoft.com/office/drawing/2017/decorative" val="1"/>
            </a:ext>
          </a:extLst>
        </xdr:cNvPr>
        <xdr:cNvSpPr txBox="1"/>
      </xdr:nvSpPr>
      <xdr:spPr>
        <a:xfrm>
          <a:off x="39914285" y="2925536"/>
          <a:ext cx="336037" cy="272143"/>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91"/>
  <sheetViews>
    <sheetView showGridLines="0" topLeftCell="A24" zoomScale="69" zoomScaleNormal="69" workbookViewId="0">
      <selection activeCell="B34" sqref="B34:F34"/>
    </sheetView>
  </sheetViews>
  <sheetFormatPr baseColWidth="10" defaultColWidth="0" defaultRowHeight="15.75" customHeight="1" zeroHeight="1" x14ac:dyDescent="0.25"/>
  <cols>
    <col min="1" max="1" width="33" style="21" customWidth="1"/>
    <col min="2" max="2" width="16.5703125" style="21" customWidth="1"/>
    <col min="3" max="3" width="19.42578125" style="21" customWidth="1"/>
    <col min="4" max="5" width="12.5703125" style="21" customWidth="1"/>
    <col min="6" max="6" width="14.42578125" style="21" customWidth="1"/>
    <col min="7" max="7" width="9.5703125" style="21" customWidth="1"/>
    <col min="8" max="8" width="9.42578125" style="21" customWidth="1"/>
    <col min="9" max="9" width="12.42578125" style="21" customWidth="1"/>
    <col min="10" max="10" width="15.42578125" style="21" customWidth="1"/>
    <col min="11" max="11" width="12.5703125" style="21" hidden="1" customWidth="1"/>
    <col min="12" max="17" width="0" style="21" hidden="1" customWidth="1"/>
    <col min="18" max="16384" width="12.5703125" style="21" hidden="1"/>
  </cols>
  <sheetData>
    <row r="1" spans="1:15" ht="30.75" customHeight="1" x14ac:dyDescent="0.25">
      <c r="A1" s="12"/>
      <c r="B1" s="13"/>
      <c r="C1" s="13"/>
      <c r="D1" s="13"/>
      <c r="E1" s="13"/>
      <c r="F1" s="13"/>
      <c r="G1" s="13"/>
      <c r="H1" s="13"/>
      <c r="I1" s="13"/>
      <c r="J1" s="19" t="s">
        <v>282</v>
      </c>
      <c r="K1" s="20"/>
      <c r="L1" s="20"/>
      <c r="M1" s="20"/>
      <c r="N1" s="20"/>
      <c r="O1" s="20"/>
    </row>
    <row r="2" spans="1:15" ht="40.5" customHeight="1" x14ac:dyDescent="0.25">
      <c r="A2" s="14"/>
      <c r="B2" s="15"/>
      <c r="C2" s="15"/>
      <c r="D2" s="15"/>
      <c r="E2" s="15"/>
      <c r="F2" s="15"/>
      <c r="G2" s="15"/>
      <c r="H2" s="15"/>
      <c r="I2" s="15"/>
      <c r="J2" s="22" t="s">
        <v>263</v>
      </c>
      <c r="K2" s="20"/>
      <c r="L2" s="20"/>
      <c r="M2" s="20"/>
      <c r="N2" s="20"/>
      <c r="O2" s="20"/>
    </row>
    <row r="3" spans="1:15" ht="40.5" customHeight="1" x14ac:dyDescent="0.25">
      <c r="A3" s="169" t="s">
        <v>274</v>
      </c>
      <c r="B3" s="170"/>
      <c r="C3" s="170"/>
      <c r="D3" s="170"/>
      <c r="E3" s="170"/>
      <c r="F3" s="170"/>
      <c r="G3" s="170"/>
      <c r="H3" s="170"/>
      <c r="I3" s="170"/>
      <c r="J3" s="170"/>
      <c r="K3" s="20"/>
      <c r="L3" s="20"/>
      <c r="M3" s="20"/>
      <c r="N3" s="20"/>
      <c r="O3" s="20"/>
    </row>
    <row r="4" spans="1:15" ht="40.5" customHeight="1" x14ac:dyDescent="0.25">
      <c r="A4" s="171" t="s">
        <v>280</v>
      </c>
      <c r="B4" s="171"/>
      <c r="C4" s="171"/>
      <c r="D4" s="171"/>
      <c r="E4" s="171"/>
      <c r="F4" s="171"/>
      <c r="G4" s="171"/>
      <c r="H4" s="171"/>
      <c r="I4" s="171"/>
      <c r="J4" s="171"/>
      <c r="K4" s="20"/>
      <c r="L4" s="20"/>
      <c r="M4" s="20"/>
      <c r="N4" s="20"/>
      <c r="O4" s="20"/>
    </row>
    <row r="5" spans="1:15" ht="40.5" customHeight="1" x14ac:dyDescent="0.25">
      <c r="A5" s="170" t="s">
        <v>275</v>
      </c>
      <c r="B5" s="170"/>
      <c r="C5" s="170"/>
      <c r="D5" s="170"/>
      <c r="E5" s="170"/>
      <c r="F5" s="170"/>
      <c r="G5" s="170"/>
      <c r="H5" s="170"/>
      <c r="I5" s="170"/>
      <c r="J5" s="170"/>
      <c r="K5" s="20"/>
      <c r="L5" s="20"/>
      <c r="M5" s="20"/>
      <c r="N5" s="20"/>
      <c r="O5" s="20"/>
    </row>
    <row r="6" spans="1:15" ht="40.5" customHeight="1" x14ac:dyDescent="0.25">
      <c r="A6" s="171" t="s">
        <v>281</v>
      </c>
      <c r="B6" s="171"/>
      <c r="C6" s="171"/>
      <c r="D6" s="171"/>
      <c r="E6" s="171"/>
      <c r="F6" s="171"/>
      <c r="G6" s="171"/>
      <c r="H6" s="171"/>
      <c r="I6" s="171"/>
      <c r="J6" s="171"/>
      <c r="K6" s="20"/>
      <c r="L6" s="20"/>
      <c r="M6" s="20"/>
      <c r="N6" s="20"/>
      <c r="O6" s="20"/>
    </row>
    <row r="7" spans="1:15" ht="40.5" customHeight="1" x14ac:dyDescent="0.25">
      <c r="A7" s="170" t="s">
        <v>276</v>
      </c>
      <c r="B7" s="170"/>
      <c r="C7" s="170"/>
      <c r="D7" s="170"/>
      <c r="E7" s="170"/>
      <c r="F7" s="170"/>
      <c r="G7" s="170"/>
      <c r="H7" s="170"/>
      <c r="I7" s="170"/>
      <c r="J7" s="170"/>
      <c r="K7" s="20"/>
      <c r="L7" s="20"/>
      <c r="M7" s="20"/>
      <c r="N7" s="20"/>
      <c r="O7" s="20"/>
    </row>
    <row r="8" spans="1:15" ht="40.5" customHeight="1" x14ac:dyDescent="0.25">
      <c r="A8" s="172" t="s">
        <v>277</v>
      </c>
      <c r="B8" s="173"/>
      <c r="C8" s="174" t="s">
        <v>278</v>
      </c>
      <c r="D8" s="172"/>
      <c r="E8" s="173"/>
      <c r="F8" s="11"/>
      <c r="G8" s="175" t="s">
        <v>279</v>
      </c>
      <c r="H8" s="175"/>
      <c r="I8" s="175"/>
      <c r="J8" s="175"/>
      <c r="K8" s="20"/>
      <c r="L8" s="20"/>
      <c r="M8" s="20"/>
      <c r="N8" s="20"/>
      <c r="O8" s="20"/>
    </row>
    <row r="9" spans="1:15" ht="23.25" customHeight="1" x14ac:dyDescent="0.25">
      <c r="A9" s="167" t="s">
        <v>0</v>
      </c>
      <c r="B9" s="167"/>
      <c r="C9" s="167"/>
      <c r="D9" s="167"/>
      <c r="E9" s="167"/>
      <c r="F9" s="167"/>
      <c r="G9" s="167"/>
      <c r="H9" s="167"/>
      <c r="I9" s="167"/>
      <c r="J9" s="167"/>
    </row>
    <row r="10" spans="1:15" ht="15" x14ac:dyDescent="0.25">
      <c r="A10" s="167" t="s">
        <v>1</v>
      </c>
      <c r="B10" s="167"/>
      <c r="C10" s="167"/>
      <c r="D10" s="167"/>
      <c r="E10" s="167"/>
      <c r="F10" s="167"/>
      <c r="G10" s="167"/>
      <c r="H10" s="167"/>
      <c r="I10" s="167"/>
      <c r="J10" s="167"/>
    </row>
    <row r="11" spans="1:15" ht="15" x14ac:dyDescent="0.25">
      <c r="A11" s="168" t="s">
        <v>2</v>
      </c>
      <c r="B11" s="168"/>
      <c r="C11" s="168"/>
      <c r="D11" s="168"/>
      <c r="E11" s="168"/>
      <c r="F11" s="168"/>
      <c r="G11" s="168"/>
      <c r="H11" s="168"/>
      <c r="I11" s="168"/>
      <c r="J11" s="168"/>
    </row>
    <row r="12" spans="1:15" ht="54" customHeight="1" x14ac:dyDescent="0.25">
      <c r="A12" s="176" t="s">
        <v>3</v>
      </c>
      <c r="B12" s="177"/>
      <c r="C12" s="177"/>
      <c r="D12" s="177"/>
      <c r="E12" s="177"/>
      <c r="F12" s="177"/>
      <c r="G12" s="177"/>
      <c r="H12" s="177"/>
      <c r="I12" s="177"/>
      <c r="J12" s="177"/>
    </row>
    <row r="13" spans="1:15" ht="54" customHeight="1" x14ac:dyDescent="0.25">
      <c r="A13" s="159" t="s">
        <v>405</v>
      </c>
      <c r="B13" s="160"/>
      <c r="C13" s="160"/>
      <c r="D13" s="160"/>
      <c r="E13" s="160"/>
      <c r="F13" s="160"/>
      <c r="G13" s="160"/>
      <c r="H13" s="160"/>
      <c r="I13" s="160"/>
      <c r="J13" s="161"/>
    </row>
    <row r="14" spans="1:15" ht="45.75" customHeight="1" x14ac:dyDescent="0.25">
      <c r="A14" s="176" t="s">
        <v>4</v>
      </c>
      <c r="B14" s="177"/>
      <c r="C14" s="177"/>
      <c r="D14" s="177"/>
      <c r="E14" s="177"/>
      <c r="F14" s="177"/>
      <c r="G14" s="177"/>
      <c r="H14" s="177"/>
      <c r="I14" s="177"/>
      <c r="J14" s="177"/>
    </row>
    <row r="15" spans="1:15" ht="15" x14ac:dyDescent="0.25">
      <c r="A15" s="168" t="s">
        <v>5</v>
      </c>
      <c r="B15" s="168"/>
      <c r="C15" s="168"/>
      <c r="D15" s="168"/>
      <c r="E15" s="168"/>
      <c r="F15" s="168"/>
      <c r="G15" s="168"/>
      <c r="H15" s="168"/>
      <c r="I15" s="168"/>
      <c r="J15" s="168"/>
    </row>
    <row r="16" spans="1:15" ht="4.5" customHeight="1" x14ac:dyDescent="0.25">
      <c r="A16" s="178"/>
      <c r="B16" s="178"/>
      <c r="C16" s="178"/>
      <c r="D16" s="178"/>
      <c r="E16" s="178"/>
      <c r="F16" s="178"/>
      <c r="G16" s="178"/>
      <c r="H16" s="178"/>
      <c r="I16" s="178"/>
      <c r="J16" s="178"/>
    </row>
    <row r="17" spans="1:13" ht="15" x14ac:dyDescent="0.25">
      <c r="A17" s="10" t="s">
        <v>6</v>
      </c>
      <c r="B17" s="168" t="s">
        <v>7</v>
      </c>
      <c r="C17" s="168"/>
      <c r="D17" s="168"/>
      <c r="E17" s="168"/>
      <c r="F17" s="168"/>
      <c r="G17" s="168" t="s">
        <v>8</v>
      </c>
      <c r="H17" s="168"/>
      <c r="I17" s="168"/>
      <c r="J17" s="168"/>
      <c r="K17" s="25"/>
      <c r="L17" s="25"/>
      <c r="M17" s="25"/>
    </row>
    <row r="18" spans="1:13" ht="25.5" customHeight="1" x14ac:dyDescent="0.25">
      <c r="A18" s="163" t="s">
        <v>9</v>
      </c>
      <c r="B18" s="163"/>
      <c r="C18" s="163"/>
      <c r="D18" s="163"/>
      <c r="E18" s="163"/>
      <c r="F18" s="163"/>
      <c r="G18" s="163"/>
      <c r="H18" s="163"/>
      <c r="I18" s="163"/>
      <c r="J18" s="163"/>
    </row>
    <row r="19" spans="1:13" ht="138.75" customHeight="1" x14ac:dyDescent="0.25">
      <c r="A19" s="23" t="s">
        <v>10</v>
      </c>
      <c r="B19" s="162" t="s">
        <v>410</v>
      </c>
      <c r="C19" s="162"/>
      <c r="D19" s="162"/>
      <c r="E19" s="162"/>
      <c r="F19" s="162"/>
      <c r="G19" s="162"/>
      <c r="H19" s="162"/>
      <c r="I19" s="162"/>
      <c r="J19" s="162"/>
    </row>
    <row r="20" spans="1:13" ht="85.5" customHeight="1" x14ac:dyDescent="0.25">
      <c r="A20" s="23" t="s">
        <v>11</v>
      </c>
      <c r="B20" s="162" t="s">
        <v>12</v>
      </c>
      <c r="C20" s="162"/>
      <c r="D20" s="162"/>
      <c r="E20" s="162"/>
      <c r="F20" s="162"/>
      <c r="G20" s="162"/>
      <c r="H20" s="162"/>
      <c r="I20" s="162"/>
      <c r="J20" s="162"/>
    </row>
    <row r="21" spans="1:13" ht="75.75" customHeight="1" x14ac:dyDescent="0.25">
      <c r="A21" s="23" t="s">
        <v>13</v>
      </c>
      <c r="B21" s="162" t="s">
        <v>14</v>
      </c>
      <c r="C21" s="162"/>
      <c r="D21" s="162"/>
      <c r="E21" s="162"/>
      <c r="F21" s="162"/>
      <c r="G21" s="162"/>
      <c r="H21" s="162"/>
      <c r="I21" s="162"/>
      <c r="J21" s="162"/>
    </row>
    <row r="22" spans="1:13" ht="48.75" customHeight="1" x14ac:dyDescent="0.25">
      <c r="A22" s="23" t="s">
        <v>15</v>
      </c>
      <c r="B22" s="162" t="s">
        <v>16</v>
      </c>
      <c r="C22" s="162"/>
      <c r="D22" s="162"/>
      <c r="E22" s="162"/>
      <c r="F22" s="162"/>
      <c r="G22" s="162"/>
      <c r="H22" s="162"/>
      <c r="I22" s="162"/>
      <c r="J22" s="162"/>
    </row>
    <row r="23" spans="1:13" ht="51" customHeight="1" x14ac:dyDescent="0.25">
      <c r="A23" s="23" t="s">
        <v>17</v>
      </c>
      <c r="B23" s="162" t="s">
        <v>18</v>
      </c>
      <c r="C23" s="162"/>
      <c r="D23" s="162"/>
      <c r="E23" s="162"/>
      <c r="F23" s="162"/>
      <c r="G23" s="162"/>
      <c r="H23" s="162"/>
      <c r="I23" s="162"/>
      <c r="J23" s="162"/>
    </row>
    <row r="24" spans="1:13" ht="81.75" customHeight="1" x14ac:dyDescent="0.25">
      <c r="A24" s="23" t="s">
        <v>19</v>
      </c>
      <c r="B24" s="162" t="s">
        <v>20</v>
      </c>
      <c r="C24" s="162"/>
      <c r="D24" s="162"/>
      <c r="E24" s="162"/>
      <c r="F24" s="162"/>
      <c r="G24" s="162"/>
      <c r="H24" s="162"/>
      <c r="I24" s="162"/>
      <c r="J24" s="162"/>
    </row>
    <row r="25" spans="1:13" ht="36.75" customHeight="1" x14ac:dyDescent="0.25">
      <c r="A25" s="23" t="s">
        <v>21</v>
      </c>
      <c r="B25" s="162" t="s">
        <v>22</v>
      </c>
      <c r="C25" s="162"/>
      <c r="D25" s="162"/>
      <c r="E25" s="162"/>
      <c r="F25" s="162"/>
      <c r="G25" s="162"/>
      <c r="H25" s="162"/>
      <c r="I25" s="162"/>
      <c r="J25" s="162"/>
    </row>
    <row r="26" spans="1:13" ht="31.5" customHeight="1" x14ac:dyDescent="0.25">
      <c r="A26" s="23" t="s">
        <v>23</v>
      </c>
      <c r="B26" s="162" t="s">
        <v>24</v>
      </c>
      <c r="C26" s="162"/>
      <c r="D26" s="162"/>
      <c r="E26" s="162"/>
      <c r="F26" s="162"/>
      <c r="G26" s="162"/>
      <c r="H26" s="162"/>
      <c r="I26" s="162"/>
      <c r="J26" s="162"/>
    </row>
    <row r="27" spans="1:13" ht="31.5" customHeight="1" x14ac:dyDescent="0.25">
      <c r="A27" s="23" t="s">
        <v>25</v>
      </c>
      <c r="B27" s="162" t="s">
        <v>26</v>
      </c>
      <c r="C27" s="162"/>
      <c r="D27" s="162"/>
      <c r="E27" s="162"/>
      <c r="F27" s="162"/>
      <c r="G27" s="162"/>
      <c r="H27" s="162"/>
      <c r="I27" s="162"/>
      <c r="J27" s="162"/>
    </row>
    <row r="28" spans="1:13" ht="31.5" customHeight="1" x14ac:dyDescent="0.25">
      <c r="A28" s="23" t="s">
        <v>27</v>
      </c>
      <c r="B28" s="162" t="s">
        <v>28</v>
      </c>
      <c r="C28" s="162"/>
      <c r="D28" s="162"/>
      <c r="E28" s="162"/>
      <c r="F28" s="162"/>
      <c r="G28" s="162"/>
      <c r="H28" s="162"/>
      <c r="I28" s="162"/>
      <c r="J28" s="162"/>
    </row>
    <row r="29" spans="1:13" ht="15.75" customHeight="1" x14ac:dyDescent="0.25">
      <c r="A29" s="23" t="s">
        <v>29</v>
      </c>
      <c r="B29" s="162" t="s">
        <v>30</v>
      </c>
      <c r="C29" s="162"/>
      <c r="D29" s="162"/>
      <c r="E29" s="162"/>
      <c r="F29" s="162"/>
      <c r="G29" s="162"/>
      <c r="H29" s="162"/>
      <c r="I29" s="162"/>
      <c r="J29" s="162"/>
    </row>
    <row r="30" spans="1:13" ht="15.75" customHeight="1" x14ac:dyDescent="0.25">
      <c r="A30" s="23" t="s">
        <v>31</v>
      </c>
      <c r="B30" s="162" t="s">
        <v>32</v>
      </c>
      <c r="C30" s="162"/>
      <c r="D30" s="162"/>
      <c r="E30" s="162"/>
      <c r="F30" s="162"/>
      <c r="G30" s="162"/>
      <c r="H30" s="162"/>
      <c r="I30" s="162"/>
      <c r="J30" s="162"/>
    </row>
    <row r="31" spans="1:13" ht="31.5" customHeight="1" x14ac:dyDescent="0.25">
      <c r="A31" s="23" t="s">
        <v>33</v>
      </c>
      <c r="B31" s="162" t="s">
        <v>409</v>
      </c>
      <c r="C31" s="162"/>
      <c r="D31" s="162"/>
      <c r="E31" s="162"/>
      <c r="F31" s="162"/>
      <c r="G31" s="162"/>
      <c r="H31" s="162"/>
      <c r="I31" s="162"/>
      <c r="J31" s="162"/>
    </row>
    <row r="32" spans="1:13" ht="31.5" customHeight="1" x14ac:dyDescent="0.25">
      <c r="A32" s="23" t="s">
        <v>34</v>
      </c>
      <c r="B32" s="162" t="s">
        <v>406</v>
      </c>
      <c r="C32" s="162"/>
      <c r="D32" s="162"/>
      <c r="E32" s="162"/>
      <c r="F32" s="162"/>
      <c r="G32" s="164"/>
      <c r="H32" s="165"/>
      <c r="I32" s="165"/>
      <c r="J32" s="166"/>
    </row>
    <row r="33" spans="1:10" ht="42.75" customHeight="1" x14ac:dyDescent="0.25">
      <c r="A33" s="23" t="s">
        <v>35</v>
      </c>
      <c r="B33" s="162" t="s">
        <v>36</v>
      </c>
      <c r="C33" s="162"/>
      <c r="D33" s="162"/>
      <c r="E33" s="162"/>
      <c r="F33" s="162"/>
      <c r="G33" s="162"/>
      <c r="H33" s="162"/>
      <c r="I33" s="162"/>
      <c r="J33" s="162"/>
    </row>
    <row r="34" spans="1:10" ht="40.5" customHeight="1" x14ac:dyDescent="0.25">
      <c r="A34" s="23" t="s">
        <v>270</v>
      </c>
      <c r="B34" s="162" t="s">
        <v>411</v>
      </c>
      <c r="C34" s="162"/>
      <c r="D34" s="162"/>
      <c r="E34" s="162"/>
      <c r="F34" s="162"/>
      <c r="G34" s="162"/>
      <c r="H34" s="162"/>
      <c r="I34" s="162"/>
      <c r="J34" s="162"/>
    </row>
    <row r="35" spans="1:10" ht="15" x14ac:dyDescent="0.25">
      <c r="A35" s="163" t="s">
        <v>262</v>
      </c>
      <c r="B35" s="163" t="s">
        <v>37</v>
      </c>
      <c r="C35" s="163"/>
      <c r="D35" s="163"/>
      <c r="E35" s="163"/>
      <c r="F35" s="163"/>
      <c r="G35" s="163"/>
      <c r="H35" s="163"/>
      <c r="I35" s="163"/>
      <c r="J35" s="163"/>
    </row>
    <row r="36" spans="1:10" ht="56.25" customHeight="1" x14ac:dyDescent="0.25">
      <c r="A36" s="23" t="s">
        <v>38</v>
      </c>
      <c r="B36" s="162" t="s">
        <v>407</v>
      </c>
      <c r="C36" s="162"/>
      <c r="D36" s="162"/>
      <c r="E36" s="162"/>
      <c r="F36" s="162"/>
      <c r="G36" s="162"/>
      <c r="H36" s="162"/>
      <c r="I36" s="162"/>
      <c r="J36" s="162"/>
    </row>
    <row r="37" spans="1:10" ht="30" x14ac:dyDescent="0.25">
      <c r="A37" s="23" t="s">
        <v>39</v>
      </c>
      <c r="B37" s="162" t="s">
        <v>408</v>
      </c>
      <c r="C37" s="162"/>
      <c r="D37" s="162"/>
      <c r="E37" s="162"/>
      <c r="F37" s="162"/>
      <c r="G37" s="162"/>
      <c r="H37" s="162"/>
      <c r="I37" s="162"/>
      <c r="J37" s="162"/>
    </row>
    <row r="38" spans="1:10" ht="25.5" customHeight="1" x14ac:dyDescent="0.25">
      <c r="A38" s="163" t="s">
        <v>58</v>
      </c>
      <c r="B38" s="163" t="s">
        <v>37</v>
      </c>
      <c r="C38" s="163"/>
      <c r="D38" s="163"/>
      <c r="E38" s="163"/>
      <c r="F38" s="163"/>
      <c r="G38" s="163"/>
      <c r="H38" s="163"/>
      <c r="I38" s="163"/>
      <c r="J38" s="163"/>
    </row>
    <row r="39" spans="1:10" ht="33.75" customHeight="1" x14ac:dyDescent="0.25">
      <c r="A39" s="23" t="s">
        <v>40</v>
      </c>
      <c r="B39" s="162" t="s">
        <v>41</v>
      </c>
      <c r="C39" s="162"/>
      <c r="D39" s="162"/>
      <c r="E39" s="162"/>
      <c r="F39" s="162"/>
      <c r="G39" s="162"/>
      <c r="H39" s="162"/>
      <c r="I39" s="162"/>
      <c r="J39" s="162"/>
    </row>
    <row r="40" spans="1:10" ht="30.75" customHeight="1" x14ac:dyDescent="0.25">
      <c r="A40" s="23" t="s">
        <v>42</v>
      </c>
      <c r="B40" s="162" t="s">
        <v>43</v>
      </c>
      <c r="C40" s="162"/>
      <c r="D40" s="162"/>
      <c r="E40" s="162"/>
      <c r="F40" s="162"/>
      <c r="G40" s="162"/>
      <c r="H40" s="162"/>
      <c r="I40" s="162"/>
      <c r="J40" s="162"/>
    </row>
    <row r="41" spans="1:10" ht="25.5" customHeight="1" x14ac:dyDescent="0.25">
      <c r="A41" s="163" t="s">
        <v>273</v>
      </c>
      <c r="B41" s="163" t="s">
        <v>44</v>
      </c>
      <c r="C41" s="163"/>
      <c r="D41" s="163"/>
      <c r="E41" s="163"/>
      <c r="F41" s="163"/>
      <c r="G41" s="163"/>
      <c r="H41" s="163"/>
      <c r="I41" s="163"/>
      <c r="J41" s="163"/>
    </row>
    <row r="42" spans="1:10" ht="72.75" customHeight="1" x14ac:dyDescent="0.25">
      <c r="A42" s="23" t="s">
        <v>45</v>
      </c>
      <c r="B42" s="162" t="s">
        <v>46</v>
      </c>
      <c r="C42" s="162"/>
      <c r="D42" s="162"/>
      <c r="E42" s="162"/>
      <c r="F42" s="162"/>
      <c r="G42" s="162"/>
      <c r="H42" s="162"/>
      <c r="I42" s="162"/>
      <c r="J42" s="162"/>
    </row>
    <row r="43" spans="1:10" ht="46.5" customHeight="1" x14ac:dyDescent="0.25">
      <c r="A43" s="23" t="s">
        <v>47</v>
      </c>
      <c r="B43" s="162" t="s">
        <v>48</v>
      </c>
      <c r="C43" s="162"/>
      <c r="D43" s="162"/>
      <c r="E43" s="162"/>
      <c r="F43" s="162"/>
      <c r="G43" s="162"/>
      <c r="H43" s="162"/>
      <c r="I43" s="162"/>
      <c r="J43" s="162"/>
    </row>
    <row r="44" spans="1:10" ht="76.5" customHeight="1" x14ac:dyDescent="0.25">
      <c r="A44" s="23" t="s">
        <v>49</v>
      </c>
      <c r="B44" s="162" t="s">
        <v>50</v>
      </c>
      <c r="C44" s="162"/>
      <c r="D44" s="162"/>
      <c r="E44" s="162"/>
      <c r="F44" s="162"/>
      <c r="G44" s="162"/>
      <c r="H44" s="162"/>
      <c r="I44" s="162"/>
      <c r="J44" s="162"/>
    </row>
    <row r="45" spans="1:10" ht="52.5" customHeight="1" x14ac:dyDescent="0.25">
      <c r="A45" s="23" t="s">
        <v>271</v>
      </c>
      <c r="B45" s="162" t="s">
        <v>51</v>
      </c>
      <c r="C45" s="162"/>
      <c r="D45" s="162"/>
      <c r="E45" s="162"/>
      <c r="F45" s="162"/>
      <c r="G45" s="162"/>
      <c r="H45" s="162"/>
      <c r="I45" s="162"/>
      <c r="J45" s="162"/>
    </row>
    <row r="46" spans="1:10" ht="25.5" customHeight="1" x14ac:dyDescent="0.25">
      <c r="A46" s="163" t="s">
        <v>52</v>
      </c>
      <c r="B46" s="163" t="s">
        <v>52</v>
      </c>
      <c r="C46" s="163"/>
      <c r="D46" s="163"/>
      <c r="E46" s="163"/>
      <c r="F46" s="163"/>
      <c r="G46" s="163"/>
      <c r="H46" s="163"/>
      <c r="I46" s="163"/>
      <c r="J46" s="163"/>
    </row>
    <row r="47" spans="1:10" ht="35.25" customHeight="1" x14ac:dyDescent="0.25">
      <c r="A47" s="23" t="s">
        <v>272</v>
      </c>
      <c r="B47" s="162" t="s">
        <v>53</v>
      </c>
      <c r="C47" s="162"/>
      <c r="D47" s="162"/>
      <c r="E47" s="162"/>
      <c r="F47" s="162"/>
      <c r="G47" s="162"/>
      <c r="H47" s="162"/>
      <c r="I47" s="162"/>
      <c r="J47" s="162"/>
    </row>
    <row r="48" spans="1:10" ht="36.75" customHeight="1" x14ac:dyDescent="0.25">
      <c r="A48" s="23" t="s">
        <v>54</v>
      </c>
      <c r="B48" s="162" t="s">
        <v>55</v>
      </c>
      <c r="C48" s="162"/>
      <c r="D48" s="162"/>
      <c r="E48" s="162"/>
      <c r="F48" s="162"/>
      <c r="G48" s="162"/>
      <c r="H48" s="162"/>
      <c r="I48" s="162"/>
      <c r="J48" s="162"/>
    </row>
    <row r="49" spans="1:10" ht="54.75" customHeight="1" x14ac:dyDescent="0.25">
      <c r="A49" s="23" t="s">
        <v>265</v>
      </c>
      <c r="B49" s="162" t="s">
        <v>264</v>
      </c>
      <c r="C49" s="162"/>
      <c r="D49" s="162"/>
      <c r="E49" s="162"/>
      <c r="F49" s="162"/>
      <c r="G49" s="162"/>
      <c r="H49" s="162"/>
      <c r="I49" s="162"/>
      <c r="J49" s="162"/>
    </row>
    <row r="50" spans="1:10" ht="96" customHeight="1" x14ac:dyDescent="0.25">
      <c r="A50" s="23" t="s">
        <v>266</v>
      </c>
      <c r="B50" s="162" t="s">
        <v>267</v>
      </c>
      <c r="C50" s="162"/>
      <c r="D50" s="162"/>
      <c r="E50" s="162"/>
      <c r="F50" s="162"/>
      <c r="G50" s="162"/>
      <c r="H50" s="162"/>
      <c r="I50" s="162"/>
      <c r="J50" s="162"/>
    </row>
    <row r="51" spans="1:10" ht="41.25" customHeight="1" x14ac:dyDescent="0.25">
      <c r="A51" s="24"/>
      <c r="B51" s="24"/>
      <c r="C51" s="24"/>
      <c r="D51" s="24"/>
      <c r="E51" s="24"/>
      <c r="F51" s="24"/>
      <c r="G51" s="24"/>
      <c r="H51" s="24"/>
      <c r="I51" s="24"/>
      <c r="J51" s="24"/>
    </row>
    <row r="52" spans="1:10" ht="31.5" customHeight="1" x14ac:dyDescent="0.25">
      <c r="A52" s="24"/>
      <c r="B52" s="24"/>
      <c r="C52" s="24"/>
      <c r="D52" s="24"/>
      <c r="E52" s="24"/>
      <c r="F52" s="24"/>
      <c r="G52" s="24"/>
      <c r="H52" s="24"/>
      <c r="I52" s="24"/>
      <c r="J52" s="24"/>
    </row>
    <row r="53" spans="1:10" ht="15" x14ac:dyDescent="0.25"/>
    <row r="54" spans="1:10" ht="15" x14ac:dyDescent="0.25"/>
    <row r="55" spans="1:10" ht="15" x14ac:dyDescent="0.25"/>
    <row r="56" spans="1:10" ht="15" x14ac:dyDescent="0.25"/>
    <row r="57" spans="1:10" ht="15" x14ac:dyDescent="0.25"/>
    <row r="58" spans="1:10" ht="15" x14ac:dyDescent="0.25"/>
    <row r="59" spans="1:10" ht="15" x14ac:dyDescent="0.25"/>
    <row r="60" spans="1:10" ht="15" x14ac:dyDescent="0.25"/>
    <row r="61" spans="1:10" ht="15" x14ac:dyDescent="0.25"/>
    <row r="62" spans="1:10" ht="15" x14ac:dyDescent="0.25"/>
    <row r="63" spans="1:10" ht="15" x14ac:dyDescent="0.25"/>
    <row r="64" spans="1:10" ht="15" x14ac:dyDescent="0.25"/>
    <row r="65" s="21" customFormat="1" ht="15" x14ac:dyDescent="0.25"/>
    <row r="66" s="21" customFormat="1" ht="15" x14ac:dyDescent="0.25"/>
    <row r="67" s="21" customFormat="1" ht="15" x14ac:dyDescent="0.25"/>
    <row r="68" s="21" customFormat="1" ht="15" x14ac:dyDescent="0.25"/>
    <row r="69" s="21" customFormat="1" ht="15" x14ac:dyDescent="0.25"/>
    <row r="70" s="21" customFormat="1" ht="15" x14ac:dyDescent="0.25"/>
    <row r="71" s="21" customFormat="1" ht="15" x14ac:dyDescent="0.25"/>
    <row r="72" s="21" customFormat="1" ht="15" x14ac:dyDescent="0.25"/>
    <row r="73" s="21" customFormat="1" ht="15" x14ac:dyDescent="0.25"/>
    <row r="74" s="21" customFormat="1" ht="15" x14ac:dyDescent="0.25"/>
    <row r="75" s="21" customFormat="1" ht="15" x14ac:dyDescent="0.25"/>
    <row r="76" s="21" customFormat="1" ht="15" x14ac:dyDescent="0.25"/>
    <row r="77" s="21" customFormat="1" ht="15" x14ac:dyDescent="0.25"/>
    <row r="78" s="21" customFormat="1" ht="15.75" customHeight="1" x14ac:dyDescent="0.25"/>
    <row r="79" s="21" customFormat="1" ht="15.75" customHeight="1" x14ac:dyDescent="0.25"/>
    <row r="80" s="21" customFormat="1" ht="15.75" customHeight="1" x14ac:dyDescent="0.25"/>
    <row r="81" s="21" customFormat="1" ht="15.75" customHeight="1" x14ac:dyDescent="0.25"/>
    <row r="82" s="21" customFormat="1" ht="15.75" customHeight="1" x14ac:dyDescent="0.25"/>
    <row r="83" s="21" customFormat="1" ht="15.75" customHeight="1" x14ac:dyDescent="0.25"/>
    <row r="84" s="21" customFormat="1" ht="15.75" customHeight="1" x14ac:dyDescent="0.25"/>
    <row r="85" s="21" customFormat="1" ht="15.75" customHeight="1" x14ac:dyDescent="0.25"/>
    <row r="86" s="21" customFormat="1" ht="15.75" customHeight="1" x14ac:dyDescent="0.25"/>
    <row r="87" s="21" customFormat="1" ht="15.75" customHeight="1" x14ac:dyDescent="0.25"/>
    <row r="88" s="21" customFormat="1" ht="15.75" customHeight="1" x14ac:dyDescent="0.25"/>
    <row r="89" s="21" customFormat="1" ht="15.75" customHeight="1" x14ac:dyDescent="0.25"/>
    <row r="90" s="21" customFormat="1" ht="15.75" customHeight="1" x14ac:dyDescent="0.25"/>
    <row r="91" s="21" customFormat="1" ht="15.75" customHeight="1" x14ac:dyDescent="0.25"/>
  </sheetData>
  <mergeCells count="79">
    <mergeCell ref="A12:J12"/>
    <mergeCell ref="A14:J14"/>
    <mergeCell ref="B28:F28"/>
    <mergeCell ref="B31:F31"/>
    <mergeCell ref="B22:F22"/>
    <mergeCell ref="B25:F25"/>
    <mergeCell ref="A15:J15"/>
    <mergeCell ref="A16:J16"/>
    <mergeCell ref="B17:F17"/>
    <mergeCell ref="G17:J17"/>
    <mergeCell ref="A18:J18"/>
    <mergeCell ref="G19:J19"/>
    <mergeCell ref="B20:F20"/>
    <mergeCell ref="G20:J20"/>
    <mergeCell ref="B21:F21"/>
    <mergeCell ref="G21:J21"/>
    <mergeCell ref="A9:J9"/>
    <mergeCell ref="A10:J10"/>
    <mergeCell ref="A11:J11"/>
    <mergeCell ref="A3:J3"/>
    <mergeCell ref="A4:J4"/>
    <mergeCell ref="A5:J5"/>
    <mergeCell ref="A6:J6"/>
    <mergeCell ref="A7:J7"/>
    <mergeCell ref="A8:B8"/>
    <mergeCell ref="C8:E8"/>
    <mergeCell ref="G8:J8"/>
    <mergeCell ref="B19:F19"/>
    <mergeCell ref="G22:J22"/>
    <mergeCell ref="B23:F23"/>
    <mergeCell ref="G23:J23"/>
    <mergeCell ref="B24:F24"/>
    <mergeCell ref="G24:J24"/>
    <mergeCell ref="G25:J25"/>
    <mergeCell ref="B26:F26"/>
    <mergeCell ref="G26:J26"/>
    <mergeCell ref="B27:F27"/>
    <mergeCell ref="G27:J27"/>
    <mergeCell ref="G28:J28"/>
    <mergeCell ref="B29:F29"/>
    <mergeCell ref="G29:J29"/>
    <mergeCell ref="B30:F30"/>
    <mergeCell ref="G30:J30"/>
    <mergeCell ref="G31:J31"/>
    <mergeCell ref="B33:F33"/>
    <mergeCell ref="G33:J33"/>
    <mergeCell ref="B34:F34"/>
    <mergeCell ref="G34:J34"/>
    <mergeCell ref="B32:F32"/>
    <mergeCell ref="G32:J32"/>
    <mergeCell ref="A38:J38"/>
    <mergeCell ref="B39:F39"/>
    <mergeCell ref="G39:J39"/>
    <mergeCell ref="A35:J35"/>
    <mergeCell ref="B36:F36"/>
    <mergeCell ref="G36:J36"/>
    <mergeCell ref="B37:F37"/>
    <mergeCell ref="G37:J37"/>
    <mergeCell ref="B40:F40"/>
    <mergeCell ref="G40:J40"/>
    <mergeCell ref="A41:J41"/>
    <mergeCell ref="B42:F42"/>
    <mergeCell ref="G42:J42"/>
    <mergeCell ref="A13:J13"/>
    <mergeCell ref="B50:F50"/>
    <mergeCell ref="G50:J50"/>
    <mergeCell ref="B47:F47"/>
    <mergeCell ref="G47:J47"/>
    <mergeCell ref="B48:F48"/>
    <mergeCell ref="G48:J48"/>
    <mergeCell ref="B49:F49"/>
    <mergeCell ref="G49:J49"/>
    <mergeCell ref="A46:J46"/>
    <mergeCell ref="B43:F43"/>
    <mergeCell ref="G43:J43"/>
    <mergeCell ref="B44:F44"/>
    <mergeCell ref="G44:J44"/>
    <mergeCell ref="B45:F45"/>
    <mergeCell ref="G45:J4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I358"/>
  <sheetViews>
    <sheetView showGridLines="0" tabSelected="1" topLeftCell="H1" zoomScale="80" zoomScaleNormal="80" workbookViewId="0">
      <selection activeCell="B9" sqref="B9:AC9"/>
    </sheetView>
  </sheetViews>
  <sheetFormatPr baseColWidth="10" defaultColWidth="11.42578125" defaultRowHeight="15" x14ac:dyDescent="0.25"/>
  <cols>
    <col min="1" max="1" width="3.42578125" style="57" customWidth="1"/>
    <col min="2" max="2" width="37.140625" style="57" customWidth="1"/>
    <col min="3" max="3" width="34.140625" style="57" customWidth="1"/>
    <col min="4" max="4" width="23.42578125" style="57" customWidth="1"/>
    <col min="5" max="5" width="22.42578125" style="57" customWidth="1"/>
    <col min="6" max="7" width="25.5703125" style="57" customWidth="1"/>
    <col min="8" max="9" width="30.5703125" style="57" customWidth="1"/>
    <col min="10" max="10" width="21.42578125" style="120" customWidth="1"/>
    <col min="11" max="11" width="21.5703125" style="57" customWidth="1"/>
    <col min="12" max="13" width="18.140625" style="57" customWidth="1"/>
    <col min="14" max="14" width="18.5703125" style="57" customWidth="1"/>
    <col min="15" max="15" width="23.5703125" style="57" customWidth="1"/>
    <col min="16" max="16" width="37.140625" style="57" customWidth="1"/>
    <col min="17" max="17" width="20" style="119" customWidth="1"/>
    <col min="18" max="18" width="24.42578125" style="57" customWidth="1"/>
    <col min="19" max="19" width="26.5703125" style="57" customWidth="1"/>
    <col min="20" max="21" width="17.5703125" style="57" customWidth="1"/>
    <col min="22" max="22" width="25.42578125" style="119" customWidth="1"/>
    <col min="23" max="23" width="18.42578125" style="119" customWidth="1"/>
    <col min="24" max="24" width="19.5703125" style="119" customWidth="1"/>
    <col min="25" max="25" width="21.85546875" style="57" customWidth="1"/>
    <col min="26" max="26" width="20" style="57" customWidth="1"/>
    <col min="27" max="27" width="23.5703125" style="57" customWidth="1"/>
    <col min="28" max="28" width="28" style="57" customWidth="1"/>
    <col min="29" max="29" width="31.5703125" style="57" customWidth="1"/>
    <col min="30" max="16384" width="11.42578125" style="57"/>
  </cols>
  <sheetData>
    <row r="1" spans="1:53" ht="32.25" customHeight="1" x14ac:dyDescent="0.25">
      <c r="B1" s="129"/>
      <c r="C1" s="130"/>
      <c r="D1" s="130"/>
      <c r="E1" s="130"/>
      <c r="F1" s="130"/>
      <c r="G1" s="130"/>
      <c r="H1" s="130"/>
      <c r="I1" s="130"/>
      <c r="J1" s="130"/>
      <c r="K1" s="130"/>
      <c r="L1" s="130"/>
      <c r="M1" s="130"/>
      <c r="N1" s="130"/>
      <c r="O1" s="130"/>
      <c r="P1" s="130"/>
      <c r="Q1" s="130"/>
      <c r="R1" s="130"/>
      <c r="S1" s="130"/>
      <c r="T1" s="130"/>
      <c r="U1" s="130"/>
      <c r="V1" s="130"/>
      <c r="W1" s="130"/>
      <c r="X1" s="130"/>
      <c r="Y1" s="130"/>
      <c r="Z1" s="130"/>
      <c r="AA1" s="130"/>
      <c r="AB1" s="131"/>
      <c r="AC1" s="58" t="s">
        <v>282</v>
      </c>
      <c r="AQ1" s="59"/>
      <c r="AS1" s="60"/>
      <c r="AT1" s="60"/>
      <c r="AU1" s="60"/>
      <c r="AV1" s="60"/>
      <c r="AW1" s="60"/>
      <c r="AX1" s="60"/>
      <c r="AY1" s="60"/>
      <c r="AZ1" s="60"/>
      <c r="BA1" s="60"/>
    </row>
    <row r="2" spans="1:53" ht="32.25" customHeight="1" x14ac:dyDescent="0.25">
      <c r="B2" s="132"/>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4"/>
      <c r="AC2" s="61" t="s">
        <v>56</v>
      </c>
      <c r="AQ2" s="59"/>
      <c r="AS2" s="60"/>
      <c r="AT2" s="60"/>
      <c r="AU2" s="60"/>
      <c r="AV2" s="60"/>
      <c r="AW2" s="60"/>
      <c r="AX2" s="60"/>
      <c r="AY2" s="60"/>
      <c r="AZ2" s="60"/>
      <c r="BA2" s="60"/>
    </row>
    <row r="3" spans="1:53" ht="32.25" customHeight="1" x14ac:dyDescent="0.25">
      <c r="B3" s="150" t="s">
        <v>274</v>
      </c>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2"/>
      <c r="AQ3" s="59"/>
      <c r="AS3" s="60"/>
      <c r="AT3" s="60"/>
      <c r="AU3" s="60"/>
      <c r="AV3" s="60"/>
      <c r="AW3" s="60"/>
      <c r="AX3" s="60"/>
      <c r="AY3" s="60"/>
      <c r="AZ3" s="60"/>
      <c r="BA3" s="60"/>
    </row>
    <row r="4" spans="1:53" ht="32.25" customHeight="1" x14ac:dyDescent="0.25">
      <c r="B4" s="153" t="s">
        <v>280</v>
      </c>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5"/>
      <c r="AQ4" s="59"/>
      <c r="AS4" s="60"/>
      <c r="AT4" s="60"/>
      <c r="AU4" s="60"/>
      <c r="AV4" s="60"/>
      <c r="AW4" s="60"/>
      <c r="AX4" s="60"/>
      <c r="AY4" s="60"/>
      <c r="AZ4" s="60"/>
      <c r="BA4" s="60"/>
    </row>
    <row r="5" spans="1:53" ht="32.25" customHeight="1" x14ac:dyDescent="0.25">
      <c r="B5" s="156" t="s">
        <v>275</v>
      </c>
      <c r="C5" s="157"/>
      <c r="D5" s="157"/>
      <c r="E5" s="157"/>
      <c r="F5" s="157"/>
      <c r="G5" s="157"/>
      <c r="H5" s="157"/>
      <c r="I5" s="157"/>
      <c r="J5" s="157"/>
      <c r="K5" s="157"/>
      <c r="L5" s="157"/>
      <c r="M5" s="157"/>
      <c r="N5" s="157"/>
      <c r="O5" s="157"/>
      <c r="P5" s="157"/>
      <c r="Q5" s="157"/>
      <c r="R5" s="157"/>
      <c r="S5" s="157"/>
      <c r="T5" s="157"/>
      <c r="U5" s="157"/>
      <c r="V5" s="157"/>
      <c r="W5" s="157"/>
      <c r="X5" s="157"/>
      <c r="Y5" s="157"/>
      <c r="Z5" s="157"/>
      <c r="AA5" s="157"/>
      <c r="AB5" s="157"/>
      <c r="AC5" s="158"/>
      <c r="AQ5" s="59"/>
      <c r="AS5" s="60"/>
      <c r="AT5" s="60"/>
      <c r="AU5" s="60"/>
      <c r="AV5" s="60"/>
      <c r="AW5" s="60"/>
      <c r="AX5" s="60"/>
      <c r="AY5" s="60"/>
      <c r="AZ5" s="60"/>
      <c r="BA5" s="60"/>
    </row>
    <row r="6" spans="1:53" ht="32.25" customHeight="1" x14ac:dyDescent="0.25">
      <c r="B6" s="153" t="s">
        <v>281</v>
      </c>
      <c r="C6" s="154"/>
      <c r="D6" s="154"/>
      <c r="E6" s="154"/>
      <c r="F6" s="154"/>
      <c r="G6" s="154"/>
      <c r="H6" s="154"/>
      <c r="I6" s="154"/>
      <c r="J6" s="154"/>
      <c r="K6" s="154"/>
      <c r="L6" s="154"/>
      <c r="M6" s="154"/>
      <c r="N6" s="154"/>
      <c r="O6" s="154"/>
      <c r="P6" s="154"/>
      <c r="Q6" s="154"/>
      <c r="R6" s="154"/>
      <c r="S6" s="154"/>
      <c r="T6" s="154"/>
      <c r="U6" s="154"/>
      <c r="V6" s="154"/>
      <c r="W6" s="154"/>
      <c r="X6" s="154"/>
      <c r="Y6" s="154"/>
      <c r="Z6" s="154"/>
      <c r="AA6" s="154"/>
      <c r="AB6" s="154"/>
      <c r="AC6" s="155"/>
      <c r="AQ6" s="59"/>
      <c r="AS6" s="60"/>
      <c r="AT6" s="60"/>
      <c r="AU6" s="60"/>
      <c r="AV6" s="60"/>
      <c r="AW6" s="60"/>
      <c r="AX6" s="60"/>
      <c r="AY6" s="60"/>
      <c r="AZ6" s="60"/>
      <c r="BA6" s="60"/>
    </row>
    <row r="7" spans="1:53" ht="32.25" customHeight="1" x14ac:dyDescent="0.25">
      <c r="B7" s="156" t="s">
        <v>276</v>
      </c>
      <c r="C7" s="157"/>
      <c r="D7" s="157"/>
      <c r="E7" s="157"/>
      <c r="F7" s="157"/>
      <c r="G7" s="157"/>
      <c r="H7" s="157"/>
      <c r="I7" s="157"/>
      <c r="J7" s="157"/>
      <c r="K7" s="157"/>
      <c r="L7" s="157"/>
      <c r="M7" s="157"/>
      <c r="N7" s="157"/>
      <c r="O7" s="157"/>
      <c r="P7" s="157"/>
      <c r="Q7" s="157"/>
      <c r="R7" s="157"/>
      <c r="S7" s="157"/>
      <c r="T7" s="157"/>
      <c r="U7" s="157"/>
      <c r="V7" s="157"/>
      <c r="W7" s="157"/>
      <c r="X7" s="157"/>
      <c r="Y7" s="157"/>
      <c r="Z7" s="157"/>
      <c r="AA7" s="157"/>
      <c r="AB7" s="157"/>
      <c r="AC7" s="158"/>
      <c r="AQ7" s="59"/>
      <c r="AS7" s="60"/>
      <c r="AT7" s="60"/>
      <c r="AU7" s="60"/>
      <c r="AV7" s="60"/>
      <c r="AW7" s="60"/>
      <c r="AX7" s="60"/>
      <c r="AY7" s="60"/>
      <c r="AZ7" s="60"/>
      <c r="BA7" s="60"/>
    </row>
    <row r="8" spans="1:53" ht="32.25" customHeight="1" x14ac:dyDescent="0.25">
      <c r="B8" s="146" t="s">
        <v>419</v>
      </c>
      <c r="C8" s="147"/>
      <c r="D8" s="147"/>
      <c r="E8" s="147"/>
      <c r="F8" s="147"/>
      <c r="G8" s="147"/>
      <c r="H8" s="147"/>
      <c r="I8" s="148"/>
      <c r="J8" s="149" t="s">
        <v>278</v>
      </c>
      <c r="K8" s="149"/>
      <c r="L8" s="149"/>
      <c r="M8" s="149"/>
      <c r="N8" s="149"/>
      <c r="O8" s="149"/>
      <c r="P8" s="149"/>
      <c r="Q8" s="149"/>
      <c r="R8" s="149"/>
      <c r="S8" s="149"/>
      <c r="T8" s="149" t="s">
        <v>283</v>
      </c>
      <c r="U8" s="149"/>
      <c r="V8" s="149"/>
      <c r="W8" s="149"/>
      <c r="X8" s="149"/>
      <c r="Y8" s="149"/>
      <c r="Z8" s="149"/>
      <c r="AA8" s="149"/>
      <c r="AB8" s="149"/>
      <c r="AC8" s="149"/>
      <c r="AQ8" s="59"/>
      <c r="AS8" s="60"/>
      <c r="AT8" s="60"/>
      <c r="AU8" s="60"/>
      <c r="AV8" s="60"/>
      <c r="AW8" s="60"/>
      <c r="AX8" s="60"/>
      <c r="AY8" s="60"/>
      <c r="AZ8" s="60"/>
      <c r="BA8" s="60"/>
    </row>
    <row r="9" spans="1:53" s="59" customFormat="1" ht="36" customHeight="1" x14ac:dyDescent="0.25">
      <c r="A9" s="57"/>
      <c r="B9" s="143" t="s">
        <v>425</v>
      </c>
      <c r="C9" s="144"/>
      <c r="D9" s="144"/>
      <c r="E9" s="144"/>
      <c r="F9" s="144"/>
      <c r="G9" s="144"/>
      <c r="H9" s="144"/>
      <c r="I9" s="144"/>
      <c r="J9" s="144"/>
      <c r="K9" s="144"/>
      <c r="L9" s="144"/>
      <c r="M9" s="144"/>
      <c r="N9" s="144"/>
      <c r="O9" s="144"/>
      <c r="P9" s="144"/>
      <c r="Q9" s="144"/>
      <c r="R9" s="144"/>
      <c r="S9" s="144"/>
      <c r="T9" s="144"/>
      <c r="U9" s="144"/>
      <c r="V9" s="144"/>
      <c r="W9" s="144"/>
      <c r="X9" s="144"/>
      <c r="Y9" s="144"/>
      <c r="Z9" s="144"/>
      <c r="AA9" s="144"/>
      <c r="AB9" s="144"/>
      <c r="AC9" s="145"/>
    </row>
    <row r="10" spans="1:53" ht="21" customHeight="1" thickBot="1" x14ac:dyDescent="0.3">
      <c r="B10" s="62"/>
      <c r="C10" s="63"/>
      <c r="D10" s="63"/>
      <c r="E10" s="63"/>
      <c r="F10" s="64"/>
      <c r="G10" s="65"/>
      <c r="H10" s="65"/>
      <c r="I10" s="65"/>
      <c r="J10" s="66"/>
      <c r="K10" s="65"/>
      <c r="L10" s="65"/>
      <c r="M10" s="65"/>
      <c r="N10" s="65"/>
      <c r="O10" s="65"/>
      <c r="P10" s="65"/>
      <c r="Q10" s="67"/>
      <c r="R10" s="65"/>
      <c r="S10" s="65"/>
      <c r="T10" s="65"/>
      <c r="U10" s="65"/>
      <c r="V10" s="67"/>
      <c r="W10" s="67"/>
      <c r="X10" s="67"/>
      <c r="Y10" s="65"/>
      <c r="Z10" s="68"/>
      <c r="AA10" s="68"/>
      <c r="AB10" s="68"/>
      <c r="AC10" s="69"/>
    </row>
    <row r="11" spans="1:53" ht="5.0999999999999996" customHeight="1" thickBot="1" x14ac:dyDescent="0.3">
      <c r="B11" s="70"/>
      <c r="C11" s="71"/>
      <c r="D11" s="71"/>
      <c r="E11" s="71"/>
      <c r="F11" s="71"/>
      <c r="G11" s="71"/>
      <c r="H11" s="71"/>
      <c r="I11" s="71"/>
      <c r="J11" s="72"/>
      <c r="K11" s="71"/>
      <c r="L11" s="71"/>
      <c r="M11" s="71"/>
      <c r="N11" s="71"/>
      <c r="O11" s="71"/>
      <c r="P11" s="71"/>
      <c r="Q11" s="73"/>
      <c r="R11" s="71"/>
      <c r="S11" s="71"/>
      <c r="T11" s="71"/>
      <c r="U11" s="71"/>
      <c r="V11" s="73"/>
      <c r="W11" s="73"/>
      <c r="X11" s="73"/>
      <c r="Y11" s="71"/>
      <c r="AC11" s="74"/>
    </row>
    <row r="12" spans="1:53" s="76" customFormat="1" ht="43.5" customHeight="1" x14ac:dyDescent="0.25">
      <c r="A12" s="75"/>
      <c r="B12" s="135" t="s">
        <v>9</v>
      </c>
      <c r="C12" s="136"/>
      <c r="D12" s="136"/>
      <c r="E12" s="136"/>
      <c r="F12" s="136"/>
      <c r="G12" s="136"/>
      <c r="H12" s="136"/>
      <c r="I12" s="136"/>
      <c r="J12" s="136"/>
      <c r="K12" s="136"/>
      <c r="L12" s="136"/>
      <c r="M12" s="136"/>
      <c r="N12" s="136"/>
      <c r="O12" s="136"/>
      <c r="P12" s="136"/>
      <c r="Q12" s="137"/>
      <c r="R12" s="138" t="s">
        <v>57</v>
      </c>
      <c r="S12" s="139"/>
      <c r="T12" s="141" t="s">
        <v>58</v>
      </c>
      <c r="U12" s="142"/>
      <c r="V12" s="138" t="s">
        <v>273</v>
      </c>
      <c r="W12" s="139"/>
      <c r="X12" s="139"/>
      <c r="Y12" s="140"/>
      <c r="Z12" s="135" t="s">
        <v>52</v>
      </c>
      <c r="AA12" s="136"/>
      <c r="AB12" s="136"/>
      <c r="AC12" s="137"/>
    </row>
    <row r="13" spans="1:53" s="76" customFormat="1" ht="111.75" customHeight="1" thickBot="1" x14ac:dyDescent="0.3">
      <c r="A13" s="75"/>
      <c r="B13" s="77" t="s">
        <v>10</v>
      </c>
      <c r="C13" s="78" t="s">
        <v>11</v>
      </c>
      <c r="D13" s="78" t="s">
        <v>13</v>
      </c>
      <c r="E13" s="78" t="s">
        <v>59</v>
      </c>
      <c r="F13" s="78" t="s">
        <v>17</v>
      </c>
      <c r="G13" s="78" t="s">
        <v>60</v>
      </c>
      <c r="H13" s="78" t="s">
        <v>21</v>
      </c>
      <c r="I13" s="78" t="s">
        <v>23</v>
      </c>
      <c r="J13" s="79" t="s">
        <v>25</v>
      </c>
      <c r="K13" s="78" t="s">
        <v>27</v>
      </c>
      <c r="L13" s="78" t="s">
        <v>29</v>
      </c>
      <c r="M13" s="78" t="s">
        <v>31</v>
      </c>
      <c r="N13" s="78" t="s">
        <v>33</v>
      </c>
      <c r="O13" s="78" t="s">
        <v>61</v>
      </c>
      <c r="P13" s="78" t="s">
        <v>35</v>
      </c>
      <c r="Q13" s="80" t="s">
        <v>270</v>
      </c>
      <c r="R13" s="77" t="s">
        <v>62</v>
      </c>
      <c r="S13" s="81" t="s">
        <v>63</v>
      </c>
      <c r="T13" s="77" t="s">
        <v>40</v>
      </c>
      <c r="U13" s="82" t="s">
        <v>42</v>
      </c>
      <c r="V13" s="83" t="s">
        <v>45</v>
      </c>
      <c r="W13" s="84" t="s">
        <v>47</v>
      </c>
      <c r="X13" s="84" t="s">
        <v>49</v>
      </c>
      <c r="Y13" s="82" t="s">
        <v>271</v>
      </c>
      <c r="Z13" s="77" t="s">
        <v>272</v>
      </c>
      <c r="AA13" s="78" t="s">
        <v>54</v>
      </c>
      <c r="AB13" s="78" t="s">
        <v>269</v>
      </c>
      <c r="AC13" s="82" t="s">
        <v>268</v>
      </c>
    </row>
    <row r="14" spans="1:53" x14ac:dyDescent="0.25">
      <c r="B14" s="85" t="s">
        <v>412</v>
      </c>
      <c r="C14" s="86" t="s">
        <v>413</v>
      </c>
      <c r="D14" s="122" t="str">
        <f>+VLOOKUP(C14,'LISTADO PCI''s'!A:C,3,0)</f>
        <v>36-02-00-073-912310</v>
      </c>
      <c r="E14" s="86" t="s">
        <v>125</v>
      </c>
      <c r="F14" s="122" t="str">
        <f>+VLOOKUP(E14,'LISTADO PCI''s'!F:G,2,0)</f>
        <v>36-02-00-073-000000</v>
      </c>
      <c r="G14" s="86" t="s">
        <v>414</v>
      </c>
      <c r="H14" s="86" t="s">
        <v>66</v>
      </c>
      <c r="I14" s="86" t="s">
        <v>421</v>
      </c>
      <c r="J14" s="87" t="s">
        <v>422</v>
      </c>
      <c r="K14" s="86" t="s">
        <v>423</v>
      </c>
      <c r="L14" s="86" t="s">
        <v>424</v>
      </c>
      <c r="M14" s="128">
        <v>46006</v>
      </c>
      <c r="N14" s="128">
        <v>46052</v>
      </c>
      <c r="O14" s="128">
        <v>46052</v>
      </c>
      <c r="P14" s="86" t="s">
        <v>420</v>
      </c>
      <c r="Q14" s="88">
        <v>108250351.23</v>
      </c>
      <c r="R14" s="89">
        <v>20</v>
      </c>
      <c r="S14" s="90">
        <v>20</v>
      </c>
      <c r="T14" s="85" t="s">
        <v>65</v>
      </c>
      <c r="U14" s="91">
        <f>12*30</f>
        <v>360</v>
      </c>
      <c r="V14" s="92">
        <f>+Q14</f>
        <v>108250351.23</v>
      </c>
      <c r="W14" s="93"/>
      <c r="X14" s="125">
        <f t="shared" ref="X14:X22" si="0">+V14+W14</f>
        <v>108250351.23</v>
      </c>
      <c r="Y14" s="94"/>
      <c r="Z14" s="85" t="s">
        <v>415</v>
      </c>
      <c r="AA14" s="86" t="s">
        <v>416</v>
      </c>
      <c r="AB14" s="86" t="s">
        <v>417</v>
      </c>
      <c r="AC14" s="94" t="s">
        <v>418</v>
      </c>
    </row>
    <row r="15" spans="1:53" x14ac:dyDescent="0.25">
      <c r="B15" s="95"/>
      <c r="C15" s="96"/>
      <c r="D15" s="123" t="e">
        <f>+VLOOKUP(C15,'LISTADO PCI''s'!A:C,3,0)</f>
        <v>#N/A</v>
      </c>
      <c r="E15" s="96"/>
      <c r="F15" s="123" t="e">
        <f>+VLOOKUP(E15,'LISTADO PCI''s'!F:G,2,0)</f>
        <v>#N/A</v>
      </c>
      <c r="G15" s="96"/>
      <c r="H15" s="96"/>
      <c r="I15" s="96"/>
      <c r="J15" s="97"/>
      <c r="K15" s="96"/>
      <c r="L15" s="96"/>
      <c r="M15" s="96"/>
      <c r="N15" s="96"/>
      <c r="O15" s="96"/>
      <c r="P15" s="96"/>
      <c r="Q15" s="98"/>
      <c r="R15" s="99"/>
      <c r="S15" s="100"/>
      <c r="T15" s="101"/>
      <c r="U15" s="102"/>
      <c r="V15" s="103"/>
      <c r="W15" s="104"/>
      <c r="X15" s="126">
        <f t="shared" si="0"/>
        <v>0</v>
      </c>
      <c r="Y15" s="105"/>
      <c r="Z15" s="95"/>
      <c r="AA15" s="96"/>
      <c r="AB15" s="96"/>
      <c r="AC15" s="105"/>
    </row>
    <row r="16" spans="1:53" x14ac:dyDescent="0.25">
      <c r="B16" s="95"/>
      <c r="C16" s="96"/>
      <c r="D16" s="123" t="e">
        <f>+VLOOKUP(C16,'LISTADO PCI''s'!A:C,3,0)</f>
        <v>#N/A</v>
      </c>
      <c r="E16" s="96"/>
      <c r="F16" s="123" t="e">
        <f>+VLOOKUP(E16,'LISTADO PCI''s'!F:G,2,0)</f>
        <v>#N/A</v>
      </c>
      <c r="G16" s="96"/>
      <c r="H16" s="96"/>
      <c r="I16" s="96"/>
      <c r="J16" s="97"/>
      <c r="K16" s="96"/>
      <c r="L16" s="96"/>
      <c r="M16" s="96"/>
      <c r="N16" s="96"/>
      <c r="O16" s="96"/>
      <c r="P16" s="96"/>
      <c r="Q16" s="98"/>
      <c r="R16" s="99"/>
      <c r="S16" s="100"/>
      <c r="T16" s="101"/>
      <c r="U16" s="102"/>
      <c r="V16" s="103"/>
      <c r="W16" s="104"/>
      <c r="X16" s="126">
        <f t="shared" si="0"/>
        <v>0</v>
      </c>
      <c r="Y16" s="105"/>
      <c r="Z16" s="95"/>
      <c r="AA16" s="96"/>
      <c r="AB16" s="96"/>
      <c r="AC16" s="105"/>
    </row>
    <row r="17" spans="2:29" x14ac:dyDescent="0.25">
      <c r="B17" s="95"/>
      <c r="C17" s="96"/>
      <c r="D17" s="123" t="e">
        <f>+VLOOKUP(C17,'LISTADO PCI''s'!A:C,3,0)</f>
        <v>#N/A</v>
      </c>
      <c r="E17" s="96"/>
      <c r="F17" s="123" t="e">
        <f>+VLOOKUP(E17,'LISTADO PCI''s'!F:G,2,0)</f>
        <v>#N/A</v>
      </c>
      <c r="G17" s="96"/>
      <c r="H17" s="96"/>
      <c r="I17" s="96"/>
      <c r="J17" s="97"/>
      <c r="K17" s="96"/>
      <c r="L17" s="96"/>
      <c r="M17" s="96"/>
      <c r="N17" s="96"/>
      <c r="O17" s="96"/>
      <c r="P17" s="96"/>
      <c r="Q17" s="98"/>
      <c r="R17" s="99"/>
      <c r="S17" s="100"/>
      <c r="T17" s="101"/>
      <c r="U17" s="102"/>
      <c r="V17" s="103"/>
      <c r="W17" s="104"/>
      <c r="X17" s="126">
        <f t="shared" si="0"/>
        <v>0</v>
      </c>
      <c r="Y17" s="105"/>
      <c r="Z17" s="95"/>
      <c r="AA17" s="96"/>
      <c r="AB17" s="96"/>
      <c r="AC17" s="105"/>
    </row>
    <row r="18" spans="2:29" x14ac:dyDescent="0.25">
      <c r="B18" s="95"/>
      <c r="C18" s="96"/>
      <c r="D18" s="123" t="e">
        <f>+VLOOKUP(C18,'LISTADO PCI''s'!A:C,3,0)</f>
        <v>#N/A</v>
      </c>
      <c r="E18" s="96"/>
      <c r="F18" s="123" t="e">
        <f>+VLOOKUP(E18,'LISTADO PCI''s'!F:G,2,0)</f>
        <v>#N/A</v>
      </c>
      <c r="G18" s="96"/>
      <c r="H18" s="96"/>
      <c r="I18" s="96"/>
      <c r="J18" s="97"/>
      <c r="K18" s="96"/>
      <c r="L18" s="96"/>
      <c r="M18" s="96"/>
      <c r="N18" s="96"/>
      <c r="O18" s="96"/>
      <c r="P18" s="96"/>
      <c r="Q18" s="98"/>
      <c r="R18" s="99"/>
      <c r="S18" s="100"/>
      <c r="T18" s="101"/>
      <c r="U18" s="102"/>
      <c r="V18" s="103"/>
      <c r="W18" s="104"/>
      <c r="X18" s="126">
        <f t="shared" si="0"/>
        <v>0</v>
      </c>
      <c r="Y18" s="105"/>
      <c r="Z18" s="95"/>
      <c r="AA18" s="96"/>
      <c r="AB18" s="96"/>
      <c r="AC18" s="105"/>
    </row>
    <row r="19" spans="2:29" x14ac:dyDescent="0.25">
      <c r="B19" s="95"/>
      <c r="C19" s="96"/>
      <c r="D19" s="123" t="e">
        <f>+VLOOKUP(C19,'LISTADO PCI''s'!A:C,3,0)</f>
        <v>#N/A</v>
      </c>
      <c r="E19" s="96"/>
      <c r="F19" s="123" t="e">
        <f>+VLOOKUP(E19,'LISTADO PCI''s'!F:G,2,0)</f>
        <v>#N/A</v>
      </c>
      <c r="G19" s="96"/>
      <c r="H19" s="96"/>
      <c r="I19" s="96"/>
      <c r="J19" s="97"/>
      <c r="K19" s="96"/>
      <c r="L19" s="96"/>
      <c r="M19" s="96"/>
      <c r="N19" s="96"/>
      <c r="O19" s="96"/>
      <c r="P19" s="96"/>
      <c r="Q19" s="98"/>
      <c r="R19" s="99"/>
      <c r="S19" s="100"/>
      <c r="T19" s="101"/>
      <c r="U19" s="102"/>
      <c r="V19" s="103"/>
      <c r="W19" s="104"/>
      <c r="X19" s="126">
        <f t="shared" si="0"/>
        <v>0</v>
      </c>
      <c r="Y19" s="105"/>
      <c r="Z19" s="95"/>
      <c r="AA19" s="96"/>
      <c r="AB19" s="96"/>
      <c r="AC19" s="105"/>
    </row>
    <row r="20" spans="2:29" x14ac:dyDescent="0.25">
      <c r="B20" s="95"/>
      <c r="C20" s="96"/>
      <c r="D20" s="123" t="e">
        <f>+VLOOKUP(C20,'LISTADO PCI''s'!A:C,3,0)</f>
        <v>#N/A</v>
      </c>
      <c r="E20" s="96"/>
      <c r="F20" s="123" t="e">
        <f>+VLOOKUP(E20,'LISTADO PCI''s'!F:G,2,0)</f>
        <v>#N/A</v>
      </c>
      <c r="G20" s="96"/>
      <c r="H20" s="96"/>
      <c r="I20" s="96"/>
      <c r="J20" s="97"/>
      <c r="K20" s="96"/>
      <c r="L20" s="96"/>
      <c r="M20" s="96"/>
      <c r="N20" s="96"/>
      <c r="O20" s="96"/>
      <c r="P20" s="96"/>
      <c r="Q20" s="98"/>
      <c r="R20" s="99"/>
      <c r="S20" s="100"/>
      <c r="T20" s="101"/>
      <c r="U20" s="102"/>
      <c r="V20" s="103"/>
      <c r="W20" s="104"/>
      <c r="X20" s="126">
        <f t="shared" si="0"/>
        <v>0</v>
      </c>
      <c r="Y20" s="105"/>
      <c r="Z20" s="95"/>
      <c r="AA20" s="96"/>
      <c r="AB20" s="96"/>
      <c r="AC20" s="105"/>
    </row>
    <row r="21" spans="2:29" x14ac:dyDescent="0.25">
      <c r="B21" s="95"/>
      <c r="C21" s="96"/>
      <c r="D21" s="123" t="e">
        <f>+VLOOKUP(C21,'LISTADO PCI''s'!A:C,3,0)</f>
        <v>#N/A</v>
      </c>
      <c r="E21" s="96"/>
      <c r="F21" s="123" t="e">
        <f>+VLOOKUP(E21,'LISTADO PCI''s'!F:G,2,0)</f>
        <v>#N/A</v>
      </c>
      <c r="G21" s="96"/>
      <c r="H21" s="96"/>
      <c r="I21" s="96"/>
      <c r="J21" s="97"/>
      <c r="K21" s="96"/>
      <c r="L21" s="96"/>
      <c r="M21" s="96"/>
      <c r="N21" s="96"/>
      <c r="O21" s="96"/>
      <c r="P21" s="96"/>
      <c r="Q21" s="98"/>
      <c r="R21" s="99"/>
      <c r="S21" s="100"/>
      <c r="T21" s="101"/>
      <c r="U21" s="102"/>
      <c r="V21" s="103"/>
      <c r="W21" s="104"/>
      <c r="X21" s="126">
        <f t="shared" si="0"/>
        <v>0</v>
      </c>
      <c r="Y21" s="105"/>
      <c r="Z21" s="95"/>
      <c r="AA21" s="96"/>
      <c r="AB21" s="96"/>
      <c r="AC21" s="105"/>
    </row>
    <row r="22" spans="2:29" x14ac:dyDescent="0.25">
      <c r="B22" s="95"/>
      <c r="C22" s="96"/>
      <c r="D22" s="123" t="e">
        <f>+VLOOKUP(C22,'LISTADO PCI''s'!A:C,3,0)</f>
        <v>#N/A</v>
      </c>
      <c r="E22" s="96"/>
      <c r="F22" s="123" t="e">
        <f>+VLOOKUP(E22,'LISTADO PCI''s'!F:G,2,0)</f>
        <v>#N/A</v>
      </c>
      <c r="G22" s="96"/>
      <c r="H22" s="96"/>
      <c r="I22" s="96"/>
      <c r="J22" s="97"/>
      <c r="K22" s="96"/>
      <c r="L22" s="96"/>
      <c r="M22" s="96"/>
      <c r="N22" s="96"/>
      <c r="O22" s="96"/>
      <c r="P22" s="96"/>
      <c r="Q22" s="98"/>
      <c r="R22" s="99"/>
      <c r="S22" s="100"/>
      <c r="T22" s="101"/>
      <c r="U22" s="102"/>
      <c r="V22" s="103"/>
      <c r="W22" s="104"/>
      <c r="X22" s="126">
        <f t="shared" si="0"/>
        <v>0</v>
      </c>
      <c r="Y22" s="105"/>
      <c r="Z22" s="95"/>
      <c r="AA22" s="96"/>
      <c r="AB22" s="96"/>
      <c r="AC22" s="105"/>
    </row>
    <row r="23" spans="2:29" x14ac:dyDescent="0.25">
      <c r="B23" s="95"/>
      <c r="C23" s="96"/>
      <c r="D23" s="123" t="e">
        <f>+VLOOKUP(C23,'LISTADO PCI''s'!A:C,3,0)</f>
        <v>#N/A</v>
      </c>
      <c r="E23" s="96"/>
      <c r="F23" s="123" t="e">
        <f>+VLOOKUP(E23,'LISTADO PCI''s'!F:G,2,0)</f>
        <v>#N/A</v>
      </c>
      <c r="G23" s="96"/>
      <c r="H23" s="96"/>
      <c r="I23" s="96"/>
      <c r="J23" s="97"/>
      <c r="K23" s="96"/>
      <c r="L23" s="96"/>
      <c r="M23" s="96"/>
      <c r="N23" s="96"/>
      <c r="O23" s="96"/>
      <c r="P23" s="96"/>
      <c r="Q23" s="98"/>
      <c r="R23" s="99"/>
      <c r="S23" s="100"/>
      <c r="T23" s="101"/>
      <c r="U23" s="106"/>
      <c r="V23" s="103"/>
      <c r="W23" s="104"/>
      <c r="X23" s="126">
        <f t="shared" ref="X23:X24" si="1">+V23+W23</f>
        <v>0</v>
      </c>
      <c r="Y23" s="105"/>
      <c r="Z23" s="95"/>
      <c r="AA23" s="96"/>
      <c r="AB23" s="96"/>
      <c r="AC23" s="105"/>
    </row>
    <row r="24" spans="2:29" ht="15.75" thickBot="1" x14ac:dyDescent="0.3">
      <c r="B24" s="107"/>
      <c r="C24" s="108"/>
      <c r="D24" s="124" t="e">
        <f>+VLOOKUP(C24,'LISTADO PCI''s'!A:C,3,0)</f>
        <v>#N/A</v>
      </c>
      <c r="E24" s="108"/>
      <c r="F24" s="124" t="e">
        <f>+VLOOKUP(E24,'LISTADO PCI''s'!F:G,2,0)</f>
        <v>#N/A</v>
      </c>
      <c r="G24" s="108"/>
      <c r="H24" s="108"/>
      <c r="I24" s="108"/>
      <c r="J24" s="109"/>
      <c r="K24" s="108"/>
      <c r="L24" s="108"/>
      <c r="M24" s="108"/>
      <c r="N24" s="108"/>
      <c r="O24" s="108"/>
      <c r="P24" s="108"/>
      <c r="Q24" s="110"/>
      <c r="R24" s="111"/>
      <c r="S24" s="112"/>
      <c r="T24" s="113"/>
      <c r="U24" s="114"/>
      <c r="V24" s="115"/>
      <c r="W24" s="116"/>
      <c r="X24" s="127">
        <f t="shared" si="1"/>
        <v>0</v>
      </c>
      <c r="Y24" s="117"/>
      <c r="Z24" s="107"/>
      <c r="AA24" s="108"/>
      <c r="AB24" s="108"/>
      <c r="AC24" s="117"/>
    </row>
    <row r="27" spans="2:29" x14ac:dyDescent="0.25">
      <c r="J27" s="118"/>
    </row>
    <row r="28" spans="2:29" x14ac:dyDescent="0.25">
      <c r="J28" s="118"/>
    </row>
    <row r="29" spans="2:29" x14ac:dyDescent="0.25">
      <c r="J29" s="118"/>
    </row>
    <row r="349" spans="212:217" x14ac:dyDescent="0.25">
      <c r="HE349" s="121"/>
      <c r="HF349" s="121"/>
      <c r="HG349" s="121"/>
      <c r="HH349" s="121"/>
      <c r="HI349" s="121"/>
    </row>
    <row r="350" spans="212:217" x14ac:dyDescent="0.25">
      <c r="HE350" s="121"/>
      <c r="HF350" s="121"/>
      <c r="HG350" s="121"/>
      <c r="HH350" s="121"/>
      <c r="HI350" s="121"/>
    </row>
    <row r="351" spans="212:217" x14ac:dyDescent="0.25">
      <c r="HD351" s="121"/>
      <c r="HE351" s="121"/>
      <c r="HF351" s="121"/>
      <c r="HG351" s="121"/>
      <c r="HH351" s="121"/>
      <c r="HI351" s="121"/>
    </row>
    <row r="352" spans="212:217" x14ac:dyDescent="0.25">
      <c r="HD352" s="121"/>
      <c r="HE352" s="121"/>
      <c r="HF352" s="121"/>
      <c r="HG352" s="121"/>
      <c r="HH352" s="121"/>
      <c r="HI352" s="121"/>
    </row>
    <row r="353" spans="212:217" x14ac:dyDescent="0.25">
      <c r="HD353" s="121"/>
      <c r="HE353" s="121"/>
      <c r="HG353" s="121"/>
      <c r="HH353" s="121"/>
      <c r="HI353" s="121"/>
    </row>
    <row r="354" spans="212:217" x14ac:dyDescent="0.25">
      <c r="HD354" s="121"/>
      <c r="HE354" s="121"/>
      <c r="HG354" s="121"/>
      <c r="HH354" s="121"/>
      <c r="HI354" s="121"/>
    </row>
    <row r="355" spans="212:217" x14ac:dyDescent="0.25">
      <c r="HD355" s="121"/>
      <c r="HE355" s="121"/>
      <c r="HG355" s="121"/>
      <c r="HH355" s="121"/>
      <c r="HI355" s="121"/>
    </row>
    <row r="356" spans="212:217" x14ac:dyDescent="0.25">
      <c r="HD356" s="121"/>
      <c r="HE356" s="121"/>
      <c r="HG356" s="121"/>
      <c r="HH356" s="121"/>
      <c r="HI356" s="121"/>
    </row>
    <row r="357" spans="212:217" x14ac:dyDescent="0.25">
      <c r="HD357" s="121"/>
      <c r="HE357" s="121"/>
      <c r="HG357" s="121"/>
      <c r="HH357" s="121"/>
      <c r="HI357" s="121"/>
    </row>
    <row r="358" spans="212:217" x14ac:dyDescent="0.25">
      <c r="HD358" s="121"/>
      <c r="HE358" s="121"/>
      <c r="HG358" s="121"/>
      <c r="HH358" s="121"/>
      <c r="HI358" s="121"/>
    </row>
  </sheetData>
  <sheetProtection algorithmName="SHA-512" hashValue="93LnpXrtdWSUrwxjBF9U4xhUo2awkuE2p4E7cZXqXmBFZbnxQj2tMVWG0D7JlToQfM+5M6gTWq5Z0HZd8rpOtQ==" saltValue="4uj1u2ImEwRmHIq7UwKDog==" spinCount="100000" sheet="1" objects="1" scenarios="1"/>
  <protectedRanges>
    <protectedRange sqref="B9 Y14:AC24 B13:C24 E14:E24 G14:W24" name="EDICIÓN"/>
  </protectedRanges>
  <mergeCells count="15">
    <mergeCell ref="B1:AB2"/>
    <mergeCell ref="B12:Q12"/>
    <mergeCell ref="Z12:AC12"/>
    <mergeCell ref="V12:Y12"/>
    <mergeCell ref="T12:U12"/>
    <mergeCell ref="B9:AC9"/>
    <mergeCell ref="R12:S12"/>
    <mergeCell ref="B8:I8"/>
    <mergeCell ref="J8:S8"/>
    <mergeCell ref="T8:AC8"/>
    <mergeCell ref="B3:AC3"/>
    <mergeCell ref="B4:AC4"/>
    <mergeCell ref="B5:AC5"/>
    <mergeCell ref="B6:AC6"/>
    <mergeCell ref="B7:AC7"/>
  </mergeCells>
  <pageMargins left="0.25" right="0.25" top="0.75" bottom="0.75" header="0.3" footer="0.3"/>
  <pageSetup scale="31" fitToHeight="0" orientation="landscape" r:id="rId1"/>
  <headerFooter>
    <oddFooter>&amp;RGIL-F-045</oddFooter>
  </headerFooter>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BE4C7292-034C-4F23-9B88-3EEFD7D5E2FC}">
          <x14:formula1>
            <xm:f>'LISTADO PCI''s'!$F$2:$F$35</xm:f>
          </x14:formula1>
          <xm:sqref>E14:E24</xm:sqref>
        </x14:dataValidation>
        <x14:dataValidation type="list" allowBlank="1" showInputMessage="1" showErrorMessage="1" xr:uid="{00000000-0002-0000-0300-000001000000}">
          <x14:formula1>
            <xm:f>LISTAS!$A$2:$A$3</xm:f>
          </x14:formula1>
          <xm:sqref>T14:T24</xm:sqref>
        </x14:dataValidation>
        <x14:dataValidation type="list" allowBlank="1" showInputMessage="1" showErrorMessage="1" xr:uid="{08DC4B06-ADC2-44B2-86F7-26DA29AD4DCB}">
          <x14:formula1>
            <xm:f>LISTAS!$C$2:$C$9</xm:f>
          </x14:formula1>
          <xm:sqref>H14:H24</xm:sqref>
        </x14:dataValidation>
        <x14:dataValidation type="list" allowBlank="1" showInputMessage="1" showErrorMessage="1" xr:uid="{98ED87DE-5C0C-4F8A-A9F4-4FB46383DDB3}">
          <x14:formula1>
            <xm:f>'LISTADO PCI''s'!$A$2:$A$153</xm:f>
          </x14:formula1>
          <xm:sqref>C14:C24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FA407-826B-4EE4-ACEF-08423D94F082}">
  <dimension ref="A1:C10"/>
  <sheetViews>
    <sheetView workbookViewId="0">
      <selection activeCell="C1" sqref="C1:C9"/>
    </sheetView>
  </sheetViews>
  <sheetFormatPr baseColWidth="10" defaultColWidth="11.42578125" defaultRowHeight="15" x14ac:dyDescent="0.25"/>
  <cols>
    <col min="3" max="3" width="23.5703125" customWidth="1"/>
  </cols>
  <sheetData>
    <row r="1" spans="1:3" x14ac:dyDescent="0.25">
      <c r="C1" s="9" t="s">
        <v>21</v>
      </c>
    </row>
    <row r="2" spans="1:3" x14ac:dyDescent="0.25">
      <c r="A2" s="1" t="s">
        <v>65</v>
      </c>
      <c r="C2" s="1" t="s">
        <v>66</v>
      </c>
    </row>
    <row r="3" spans="1:3" x14ac:dyDescent="0.25">
      <c r="A3" s="1" t="s">
        <v>67</v>
      </c>
      <c r="C3" t="s">
        <v>68</v>
      </c>
    </row>
    <row r="4" spans="1:3" x14ac:dyDescent="0.25">
      <c r="A4" t="s">
        <v>69</v>
      </c>
      <c r="C4" s="1" t="s">
        <v>70</v>
      </c>
    </row>
    <row r="5" spans="1:3" x14ac:dyDescent="0.25">
      <c r="C5" s="1" t="s">
        <v>71</v>
      </c>
    </row>
    <row r="6" spans="1:3" x14ac:dyDescent="0.25">
      <c r="C6" s="1" t="s">
        <v>72</v>
      </c>
    </row>
    <row r="7" spans="1:3" x14ac:dyDescent="0.25">
      <c r="C7" s="1" t="s">
        <v>73</v>
      </c>
    </row>
    <row r="8" spans="1:3" x14ac:dyDescent="0.25">
      <c r="C8" s="1" t="s">
        <v>74</v>
      </c>
    </row>
    <row r="9" spans="1:3" x14ac:dyDescent="0.25">
      <c r="C9" s="1" t="s">
        <v>75</v>
      </c>
    </row>
    <row r="10" spans="1:3" x14ac:dyDescent="0.25">
      <c r="C10"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E87A3-7AA1-4D4F-81E9-AE94799CBFF4}">
  <sheetPr>
    <tabColor theme="4" tint="0.39997558519241921"/>
  </sheetPr>
  <dimension ref="A1:G153"/>
  <sheetViews>
    <sheetView topLeftCell="A18" workbookViewId="0">
      <selection activeCell="D37" sqref="D37"/>
    </sheetView>
  </sheetViews>
  <sheetFormatPr baseColWidth="10" defaultColWidth="11.42578125" defaultRowHeight="15" x14ac:dyDescent="0.25"/>
  <cols>
    <col min="1" max="1" width="77.140625" style="5" bestFit="1" customWidth="1"/>
    <col min="2" max="2" width="21.42578125" style="5" bestFit="1" customWidth="1"/>
    <col min="3" max="3" width="26.140625" style="8" customWidth="1"/>
    <col min="4" max="4" width="58.42578125" style="5" bestFit="1" customWidth="1"/>
    <col min="5" max="5" width="11.42578125" style="5"/>
    <col min="6" max="6" width="22.5703125" style="5" customWidth="1"/>
    <col min="7" max="7" width="11.42578125" style="5" customWidth="1"/>
    <col min="8" max="16384" width="11.42578125" style="5"/>
  </cols>
  <sheetData>
    <row r="1" spans="1:7" ht="15.75" thickBot="1" x14ac:dyDescent="0.3">
      <c r="A1" s="2" t="s">
        <v>76</v>
      </c>
      <c r="B1" s="3" t="s">
        <v>77</v>
      </c>
      <c r="C1" s="4" t="s">
        <v>78</v>
      </c>
      <c r="D1" s="4" t="s">
        <v>79</v>
      </c>
      <c r="F1" s="3" t="s">
        <v>77</v>
      </c>
    </row>
    <row r="2" spans="1:7" ht="15.75" thickBot="1" x14ac:dyDescent="0.3">
      <c r="A2" s="5" t="str">
        <f t="shared" ref="A2:A65" si="0">+B2&amp;" "&amp;D2</f>
        <v>DIRECCIÓN GENERAL Dirección General</v>
      </c>
      <c r="B2" s="26" t="s">
        <v>80</v>
      </c>
      <c r="C2" s="27" t="s">
        <v>81</v>
      </c>
      <c r="D2" s="28" t="s">
        <v>286</v>
      </c>
      <c r="F2" s="6" t="s">
        <v>80</v>
      </c>
      <c r="G2" s="5" t="str">
        <f>+VLOOKUP(F2,B:C,2,0)</f>
        <v>36-02-00-001-0000</v>
      </c>
    </row>
    <row r="3" spans="1:7" x14ac:dyDescent="0.25">
      <c r="A3" s="5" t="str">
        <f t="shared" si="0"/>
        <v>ANTIOQUIA Dirección Regional</v>
      </c>
      <c r="B3" s="29" t="s">
        <v>64</v>
      </c>
      <c r="C3" s="30" t="s">
        <v>82</v>
      </c>
      <c r="D3" s="31" t="s">
        <v>287</v>
      </c>
      <c r="F3" s="6" t="s">
        <v>64</v>
      </c>
      <c r="G3" s="5" t="str">
        <f>+VLOOKUP(F3,B:C,2,0)</f>
        <v>36-02-00-005-000000</v>
      </c>
    </row>
    <row r="4" spans="1:7" x14ac:dyDescent="0.25">
      <c r="A4" s="5" t="str">
        <f t="shared" si="0"/>
        <v>ANTIOQUIA Centro De Los Recursos Naturales Renovables-La Salada</v>
      </c>
      <c r="B4" s="32" t="s">
        <v>64</v>
      </c>
      <c r="C4" s="33" t="s">
        <v>83</v>
      </c>
      <c r="D4" s="34" t="s">
        <v>288</v>
      </c>
      <c r="F4" s="6" t="s">
        <v>84</v>
      </c>
      <c r="G4" s="5" t="str">
        <f t="shared" ref="G4:G35" si="1">+VLOOKUP(F4,B:C,2,0)</f>
        <v>36-02-00-008-000000</v>
      </c>
    </row>
    <row r="5" spans="1:7" x14ac:dyDescent="0.25">
      <c r="A5" s="5" t="str">
        <f t="shared" si="0"/>
        <v>ANTIOQUIA Centro De Formación Profesional Minero Ambiental</v>
      </c>
      <c r="B5" s="32" t="s">
        <v>64</v>
      </c>
      <c r="C5" s="33" t="s">
        <v>85</v>
      </c>
      <c r="D5" s="34" t="s">
        <v>289</v>
      </c>
      <c r="F5" s="6" t="s">
        <v>86</v>
      </c>
      <c r="G5" s="5" t="str">
        <f t="shared" si="1"/>
        <v>36-02-00-011-000000</v>
      </c>
    </row>
    <row r="6" spans="1:7" x14ac:dyDescent="0.25">
      <c r="A6" s="5" t="str">
        <f t="shared" si="0"/>
        <v>ANTIOQUIA Centro De Diseño Y Manufactura Del Cuero</v>
      </c>
      <c r="B6" s="32" t="s">
        <v>64</v>
      </c>
      <c r="C6" s="33" t="s">
        <v>87</v>
      </c>
      <c r="D6" s="34" t="s">
        <v>290</v>
      </c>
      <c r="F6" s="6" t="s">
        <v>88</v>
      </c>
      <c r="G6" s="5" t="str">
        <f t="shared" si="1"/>
        <v>36-02-00-013-000000</v>
      </c>
    </row>
    <row r="7" spans="1:7" x14ac:dyDescent="0.25">
      <c r="A7" s="5" t="str">
        <f t="shared" si="0"/>
        <v>ANTIOQUIA Centro De Formación En Diseño, Confección y Moda</v>
      </c>
      <c r="B7" s="32" t="s">
        <v>64</v>
      </c>
      <c r="C7" s="33" t="s">
        <v>89</v>
      </c>
      <c r="D7" s="34" t="s">
        <v>291</v>
      </c>
      <c r="F7" s="6" t="s">
        <v>90</v>
      </c>
      <c r="G7" s="5" t="str">
        <f t="shared" si="1"/>
        <v>36-02-00-015-000000</v>
      </c>
    </row>
    <row r="8" spans="1:7" x14ac:dyDescent="0.25">
      <c r="A8" s="5" t="str">
        <f t="shared" si="0"/>
        <v>ANTIOQUIA Centro Para El Desarrollo Del Hábitat Y la Construcción.</v>
      </c>
      <c r="B8" s="32" t="s">
        <v>64</v>
      </c>
      <c r="C8" s="33" t="s">
        <v>91</v>
      </c>
      <c r="D8" s="34" t="s">
        <v>292</v>
      </c>
      <c r="F8" s="6" t="s">
        <v>92</v>
      </c>
      <c r="G8" s="5" t="str">
        <f t="shared" si="1"/>
        <v>36-02-00-017-000000</v>
      </c>
    </row>
    <row r="9" spans="1:7" x14ac:dyDescent="0.25">
      <c r="A9" s="5" t="str">
        <f t="shared" si="0"/>
        <v>ANTIOQUIA Centro De Tecnología De La Manufactura Avanzada</v>
      </c>
      <c r="B9" s="32" t="s">
        <v>64</v>
      </c>
      <c r="C9" s="33" t="s">
        <v>93</v>
      </c>
      <c r="D9" s="34" t="s">
        <v>293</v>
      </c>
      <c r="F9" s="6" t="s">
        <v>94</v>
      </c>
      <c r="G9" s="5" t="str">
        <f t="shared" si="1"/>
        <v>36-02-00-018-000000</v>
      </c>
    </row>
    <row r="10" spans="1:7" x14ac:dyDescent="0.25">
      <c r="A10" s="5" t="str">
        <f t="shared" si="0"/>
        <v>ANTIOQUIA Centro  Tecnológico Del Mobiliario</v>
      </c>
      <c r="B10" s="32" t="s">
        <v>64</v>
      </c>
      <c r="C10" s="33" t="s">
        <v>95</v>
      </c>
      <c r="D10" s="34" t="s">
        <v>294</v>
      </c>
      <c r="F10" s="6" t="s">
        <v>96</v>
      </c>
      <c r="G10" s="5" t="str">
        <f t="shared" si="1"/>
        <v>36-02-00-019-000000</v>
      </c>
    </row>
    <row r="11" spans="1:7" x14ac:dyDescent="0.25">
      <c r="A11" s="5" t="str">
        <f t="shared" si="0"/>
        <v>ANTIOQUIA Centro Textil y De Gestión Industrial</v>
      </c>
      <c r="B11" s="32" t="s">
        <v>64</v>
      </c>
      <c r="C11" s="33" t="s">
        <v>97</v>
      </c>
      <c r="D11" s="34" t="s">
        <v>295</v>
      </c>
      <c r="F11" s="6" t="s">
        <v>98</v>
      </c>
      <c r="G11" s="5" t="str">
        <f t="shared" si="1"/>
        <v>36-02-00-020-000000</v>
      </c>
    </row>
    <row r="12" spans="1:7" x14ac:dyDescent="0.25">
      <c r="A12" s="5" t="str">
        <f t="shared" si="0"/>
        <v>ANTIOQUIA Centro De Comercio</v>
      </c>
      <c r="B12" s="32" t="s">
        <v>64</v>
      </c>
      <c r="C12" s="33" t="s">
        <v>99</v>
      </c>
      <c r="D12" s="34" t="s">
        <v>296</v>
      </c>
      <c r="F12" s="6" t="s">
        <v>100</v>
      </c>
      <c r="G12" s="5" t="str">
        <f t="shared" si="1"/>
        <v>36-02-00-023-000000</v>
      </c>
    </row>
    <row r="13" spans="1:7" x14ac:dyDescent="0.25">
      <c r="A13" s="5" t="str">
        <f t="shared" si="0"/>
        <v>ANTIOQUIA Centro De Servicios De Salud</v>
      </c>
      <c r="B13" s="32" t="s">
        <v>64</v>
      </c>
      <c r="C13" s="33" t="s">
        <v>101</v>
      </c>
      <c r="D13" s="34" t="s">
        <v>297</v>
      </c>
      <c r="F13" s="6" t="s">
        <v>102</v>
      </c>
      <c r="G13" s="5" t="str">
        <f t="shared" si="1"/>
        <v>36-02-00-025-000000</v>
      </c>
    </row>
    <row r="14" spans="1:7" x14ac:dyDescent="0.25">
      <c r="A14" s="5" t="str">
        <f t="shared" si="0"/>
        <v>ANTIOQUIA Centro De Servicios Y Gestión Empresarial</v>
      </c>
      <c r="B14" s="32" t="s">
        <v>64</v>
      </c>
      <c r="C14" s="33" t="s">
        <v>103</v>
      </c>
      <c r="D14" s="34" t="s">
        <v>298</v>
      </c>
      <c r="F14" s="7" t="s">
        <v>104</v>
      </c>
      <c r="G14" s="5" t="str">
        <f t="shared" si="1"/>
        <v>36-02-00-027-000000</v>
      </c>
    </row>
    <row r="15" spans="1:7" x14ac:dyDescent="0.25">
      <c r="A15" s="5" t="str">
        <f t="shared" si="0"/>
        <v>ANTIOQUIA Complejo Tecnológico Para La Gestión Agroempresarial.</v>
      </c>
      <c r="B15" s="32" t="s">
        <v>64</v>
      </c>
      <c r="C15" s="33" t="s">
        <v>105</v>
      </c>
      <c r="D15" s="34" t="s">
        <v>299</v>
      </c>
      <c r="F15" s="6" t="s">
        <v>106</v>
      </c>
      <c r="G15" s="5" t="str">
        <f t="shared" si="1"/>
        <v>36-02-00-041-000000</v>
      </c>
    </row>
    <row r="16" spans="1:7" x14ac:dyDescent="0.25">
      <c r="A16" s="5" t="str">
        <f t="shared" si="0"/>
        <v>ANTIOQUIA Complejo Tecnológico Minero Agroempresarial</v>
      </c>
      <c r="B16" s="32" t="s">
        <v>64</v>
      </c>
      <c r="C16" s="33" t="s">
        <v>107</v>
      </c>
      <c r="D16" s="34" t="s">
        <v>300</v>
      </c>
      <c r="F16" s="6" t="s">
        <v>108</v>
      </c>
      <c r="G16" s="5" t="str">
        <f t="shared" si="1"/>
        <v>36-02-00-044-000000</v>
      </c>
    </row>
    <row r="17" spans="1:7" x14ac:dyDescent="0.25">
      <c r="A17" s="5" t="str">
        <f t="shared" si="0"/>
        <v>ANTIOQUIA Centro De La Innovación, La Agroindustria y el Turismo.</v>
      </c>
      <c r="B17" s="32" t="s">
        <v>64</v>
      </c>
      <c r="C17" s="33" t="s">
        <v>109</v>
      </c>
      <c r="D17" s="34" t="s">
        <v>301</v>
      </c>
      <c r="F17" s="6" t="s">
        <v>110</v>
      </c>
      <c r="G17" s="5" t="str">
        <f t="shared" si="1"/>
        <v>36-02-00-047-000000</v>
      </c>
    </row>
    <row r="18" spans="1:7" x14ac:dyDescent="0.25">
      <c r="A18" s="5" t="str">
        <f t="shared" si="0"/>
        <v>ANTIOQUIA Complejo Tecnológico Agroindustrial, Pecuario y Turístico</v>
      </c>
      <c r="B18" s="32" t="s">
        <v>64</v>
      </c>
      <c r="C18" s="33" t="s">
        <v>111</v>
      </c>
      <c r="D18" s="34" t="s">
        <v>302</v>
      </c>
      <c r="F18" s="6" t="s">
        <v>112</v>
      </c>
      <c r="G18" s="5" t="str">
        <f t="shared" si="1"/>
        <v>36-02-00-050-000000</v>
      </c>
    </row>
    <row r="19" spans="1:7" ht="30.75" thickBot="1" x14ac:dyDescent="0.3">
      <c r="A19" s="5" t="str">
        <f t="shared" si="0"/>
        <v>ANTIOQUIA Complejo Tecnológico, Turístico y Agroindustrial del Occidente Antioqueño.</v>
      </c>
      <c r="B19" s="35" t="s">
        <v>64</v>
      </c>
      <c r="C19" s="36" t="s">
        <v>113</v>
      </c>
      <c r="D19" s="37" t="s">
        <v>303</v>
      </c>
      <c r="F19" s="6" t="s">
        <v>114</v>
      </c>
      <c r="G19" s="5" t="str">
        <f t="shared" si="1"/>
        <v>36-02-00-052-000000</v>
      </c>
    </row>
    <row r="20" spans="1:7" x14ac:dyDescent="0.25">
      <c r="A20" s="5" t="str">
        <f t="shared" si="0"/>
        <v>ATLÁNTICO Dirección Regional</v>
      </c>
      <c r="B20" s="38" t="s">
        <v>84</v>
      </c>
      <c r="C20" s="30" t="s">
        <v>115</v>
      </c>
      <c r="D20" s="31" t="s">
        <v>287</v>
      </c>
      <c r="F20" s="7" t="s">
        <v>116</v>
      </c>
      <c r="G20" s="5" t="str">
        <f t="shared" si="1"/>
        <v>36-02-00-054-000000</v>
      </c>
    </row>
    <row r="21" spans="1:7" x14ac:dyDescent="0.25">
      <c r="A21" s="5" t="str">
        <f t="shared" si="0"/>
        <v>ATLÁNTICO Centro Para El Desarrollo Agroecológico Y Agroindustrial</v>
      </c>
      <c r="B21" s="16" t="s">
        <v>84</v>
      </c>
      <c r="C21" s="33" t="s">
        <v>117</v>
      </c>
      <c r="D21" s="34" t="s">
        <v>304</v>
      </c>
      <c r="F21" s="6" t="s">
        <v>373</v>
      </c>
      <c r="G21" s="5" t="str">
        <f t="shared" si="1"/>
        <v>36-02-00-063-000000</v>
      </c>
    </row>
    <row r="22" spans="1:7" x14ac:dyDescent="0.25">
      <c r="A22" s="5" t="str">
        <f t="shared" si="0"/>
        <v>ATLÁNTICO Centro Nacional Colombo Alemán</v>
      </c>
      <c r="B22" s="16" t="s">
        <v>84</v>
      </c>
      <c r="C22" s="33" t="s">
        <v>118</v>
      </c>
      <c r="D22" s="34" t="s">
        <v>305</v>
      </c>
      <c r="F22" s="6" t="s">
        <v>119</v>
      </c>
      <c r="G22" s="5" t="str">
        <f t="shared" si="1"/>
        <v>36-02-00-066-000000</v>
      </c>
    </row>
    <row r="23" spans="1:7" x14ac:dyDescent="0.25">
      <c r="A23" s="5" t="str">
        <f t="shared" si="0"/>
        <v>ATLÁNTICO Centro Industrial Y De Aviación</v>
      </c>
      <c r="B23" s="16" t="s">
        <v>84</v>
      </c>
      <c r="C23" s="33" t="s">
        <v>120</v>
      </c>
      <c r="D23" s="34" t="s">
        <v>306</v>
      </c>
      <c r="F23" s="6" t="s">
        <v>121</v>
      </c>
      <c r="G23" s="5" t="str">
        <f t="shared" si="1"/>
        <v>36-02-00-068-000000</v>
      </c>
    </row>
    <row r="24" spans="1:7" ht="15.75" thickBot="1" x14ac:dyDescent="0.3">
      <c r="A24" s="5" t="str">
        <f t="shared" si="0"/>
        <v xml:space="preserve">ATLÁNTICO Centro De Comercio Y Servicios </v>
      </c>
      <c r="B24" s="18" t="s">
        <v>84</v>
      </c>
      <c r="C24" s="39" t="s">
        <v>122</v>
      </c>
      <c r="D24" s="40" t="s">
        <v>307</v>
      </c>
      <c r="F24" s="6" t="s">
        <v>123</v>
      </c>
      <c r="G24" s="5" t="str">
        <f t="shared" si="1"/>
        <v>36-02-00-070-000000</v>
      </c>
    </row>
    <row r="25" spans="1:7" x14ac:dyDescent="0.25">
      <c r="A25" s="5" t="str">
        <f t="shared" si="0"/>
        <v>AMAZONAS  Dirección Regional</v>
      </c>
      <c r="B25" s="38" t="s">
        <v>136</v>
      </c>
      <c r="C25" s="41" t="s">
        <v>252</v>
      </c>
      <c r="D25" s="31" t="s">
        <v>308</v>
      </c>
      <c r="F25" s="6" t="s">
        <v>125</v>
      </c>
      <c r="G25" s="5" t="str">
        <f t="shared" si="1"/>
        <v>36-02-00-073-000000</v>
      </c>
    </row>
    <row r="26" spans="1:7" ht="15.75" thickBot="1" x14ac:dyDescent="0.3">
      <c r="A26" s="5" t="str">
        <f t="shared" si="0"/>
        <v>AMAZONAS Centro  Para La Biodiversidad Y El Turismo</v>
      </c>
      <c r="B26" s="18" t="s">
        <v>136</v>
      </c>
      <c r="C26" s="42" t="s">
        <v>253</v>
      </c>
      <c r="D26" s="40" t="s">
        <v>309</v>
      </c>
      <c r="F26" s="6" t="s">
        <v>127</v>
      </c>
      <c r="G26" s="5" t="str">
        <f t="shared" si="1"/>
        <v>36-02-00-076-000000</v>
      </c>
    </row>
    <row r="27" spans="1:7" x14ac:dyDescent="0.25">
      <c r="A27" s="5" t="str">
        <f t="shared" si="0"/>
        <v>ARAUCA Dirección Regional</v>
      </c>
      <c r="B27" s="38" t="s">
        <v>129</v>
      </c>
      <c r="C27" s="30" t="s">
        <v>244</v>
      </c>
      <c r="D27" s="31" t="s">
        <v>287</v>
      </c>
      <c r="F27" s="6" t="s">
        <v>129</v>
      </c>
      <c r="G27" s="5" t="str">
        <f t="shared" si="1"/>
        <v>36-02-00-081-000000</v>
      </c>
    </row>
    <row r="28" spans="1:7" ht="15.75" thickBot="1" x14ac:dyDescent="0.3">
      <c r="A28" s="5" t="str">
        <f t="shared" si="0"/>
        <v xml:space="preserve">ARAUCA Centro De Gestión Y Desarrollo Agroindustrial </v>
      </c>
      <c r="B28" s="18" t="s">
        <v>129</v>
      </c>
      <c r="C28" s="39" t="s">
        <v>245</v>
      </c>
      <c r="D28" s="40" t="s">
        <v>310</v>
      </c>
      <c r="F28" s="6" t="s">
        <v>131</v>
      </c>
      <c r="G28" s="5" t="str">
        <f t="shared" si="1"/>
        <v>36-02-00-085-000000</v>
      </c>
    </row>
    <row r="29" spans="1:7" x14ac:dyDescent="0.25">
      <c r="A29" s="5" t="str">
        <f t="shared" si="0"/>
        <v>BOLÍVAR Dirección Regional</v>
      </c>
      <c r="B29" s="38" t="s">
        <v>88</v>
      </c>
      <c r="C29" s="30" t="s">
        <v>150</v>
      </c>
      <c r="D29" s="31" t="s">
        <v>287</v>
      </c>
      <c r="F29" s="6" t="s">
        <v>133</v>
      </c>
      <c r="G29" s="5" t="str">
        <f t="shared" si="1"/>
        <v>36-02-00-086-000000</v>
      </c>
    </row>
    <row r="30" spans="1:7" x14ac:dyDescent="0.25">
      <c r="A30" s="5" t="str">
        <f t="shared" si="0"/>
        <v>BOLÍVAR Centro Agroempresarial Y Minero</v>
      </c>
      <c r="B30" s="16" t="s">
        <v>88</v>
      </c>
      <c r="C30" s="33" t="s">
        <v>151</v>
      </c>
      <c r="D30" s="34" t="s">
        <v>311</v>
      </c>
      <c r="F30" s="6" t="s">
        <v>401</v>
      </c>
      <c r="G30" s="5" t="str">
        <f t="shared" si="1"/>
        <v>36-02-00-088-000000</v>
      </c>
    </row>
    <row r="31" spans="1:7" x14ac:dyDescent="0.25">
      <c r="A31" s="5" t="str">
        <f t="shared" si="0"/>
        <v>BOLÍVAR Centro Internacional Náutico, Fluvial y Portuario.</v>
      </c>
      <c r="B31" s="16" t="s">
        <v>88</v>
      </c>
      <c r="C31" s="33" t="s">
        <v>152</v>
      </c>
      <c r="D31" s="34" t="s">
        <v>312</v>
      </c>
      <c r="F31" s="6" t="s">
        <v>136</v>
      </c>
      <c r="G31" s="5" t="str">
        <f t="shared" si="1"/>
        <v>36-02-00-091-000000</v>
      </c>
    </row>
    <row r="32" spans="1:7" x14ac:dyDescent="0.25">
      <c r="A32" s="5" t="str">
        <f t="shared" si="0"/>
        <v>BOLÍVAR Centro Para La Industria Petroquímica</v>
      </c>
      <c r="B32" s="16" t="s">
        <v>88</v>
      </c>
      <c r="C32" s="33" t="s">
        <v>153</v>
      </c>
      <c r="D32" s="34" t="s">
        <v>313</v>
      </c>
      <c r="F32" s="6" t="s">
        <v>138</v>
      </c>
      <c r="G32" s="5" t="str">
        <f t="shared" si="1"/>
        <v>36-02-00-094-000000</v>
      </c>
    </row>
    <row r="33" spans="1:7" ht="15.75" thickBot="1" x14ac:dyDescent="0.3">
      <c r="A33" s="5" t="str">
        <f t="shared" si="0"/>
        <v xml:space="preserve">BOLÍVAR Centro De Comercio Y Servicios </v>
      </c>
      <c r="B33" s="18" t="s">
        <v>88</v>
      </c>
      <c r="C33" s="39" t="s">
        <v>154</v>
      </c>
      <c r="D33" s="40" t="s">
        <v>307</v>
      </c>
      <c r="F33" s="6" t="s">
        <v>140</v>
      </c>
      <c r="G33" s="5" t="str">
        <f t="shared" si="1"/>
        <v>36-02-00-095-000000</v>
      </c>
    </row>
    <row r="34" spans="1:7" x14ac:dyDescent="0.25">
      <c r="A34" s="5" t="str">
        <f t="shared" si="0"/>
        <v>BOYACÁ Dirección Regional</v>
      </c>
      <c r="B34" s="29" t="s">
        <v>90</v>
      </c>
      <c r="C34" s="30" t="s">
        <v>155</v>
      </c>
      <c r="D34" s="31" t="s">
        <v>287</v>
      </c>
      <c r="F34" s="6" t="s">
        <v>142</v>
      </c>
      <c r="G34" s="5" t="str">
        <f t="shared" si="1"/>
        <v>36-02-00-097-000000</v>
      </c>
    </row>
    <row r="35" spans="1:7" x14ac:dyDescent="0.25">
      <c r="A35" s="5" t="str">
        <f t="shared" si="0"/>
        <v>BOYACÁ Centro De Desarrollo Agropecuario Y Agroindustrial</v>
      </c>
      <c r="B35" s="32" t="s">
        <v>90</v>
      </c>
      <c r="C35" s="33" t="s">
        <v>156</v>
      </c>
      <c r="D35" s="34" t="s">
        <v>314</v>
      </c>
      <c r="F35" s="6" t="s">
        <v>144</v>
      </c>
      <c r="G35" s="5" t="str">
        <f t="shared" si="1"/>
        <v>36-02-00-099-000000</v>
      </c>
    </row>
    <row r="36" spans="1:7" x14ac:dyDescent="0.25">
      <c r="A36" s="5" t="str">
        <f t="shared" si="0"/>
        <v>BOYACÁ Centro  Minero</v>
      </c>
      <c r="B36" s="32" t="s">
        <v>90</v>
      </c>
      <c r="C36" s="33" t="s">
        <v>157</v>
      </c>
      <c r="D36" s="34" t="s">
        <v>315</v>
      </c>
    </row>
    <row r="37" spans="1:7" x14ac:dyDescent="0.25">
      <c r="A37" s="5" t="str">
        <f t="shared" si="0"/>
        <v>BOYACÁ Centro De Gestión Administrativa Y Fortalecimiento Empresarial</v>
      </c>
      <c r="B37" s="32" t="s">
        <v>90</v>
      </c>
      <c r="C37" s="33" t="s">
        <v>158</v>
      </c>
      <c r="D37" s="34" t="s">
        <v>316</v>
      </c>
    </row>
    <row r="38" spans="1:7" x14ac:dyDescent="0.25">
      <c r="A38" s="5" t="str">
        <f t="shared" si="0"/>
        <v>BOYACÁ Centro Industrial De Mantenimiento Y Manufactura</v>
      </c>
      <c r="B38" s="32" t="s">
        <v>90</v>
      </c>
      <c r="C38" s="33" t="s">
        <v>159</v>
      </c>
      <c r="D38" s="34" t="s">
        <v>317</v>
      </c>
    </row>
    <row r="39" spans="1:7" ht="15.75" thickBot="1" x14ac:dyDescent="0.3">
      <c r="A39" s="5" t="str">
        <f t="shared" si="0"/>
        <v>BOYACÁ Centro de la innovación Agroindustrial y de Servicios.</v>
      </c>
      <c r="B39" s="43" t="s">
        <v>90</v>
      </c>
      <c r="C39" s="39" t="s">
        <v>285</v>
      </c>
      <c r="D39" s="40" t="s">
        <v>318</v>
      </c>
    </row>
    <row r="40" spans="1:7" x14ac:dyDescent="0.25">
      <c r="A40" s="5" t="str">
        <f t="shared" si="0"/>
        <v>CALDAS Dirección Regional</v>
      </c>
      <c r="B40" s="38" t="s">
        <v>92</v>
      </c>
      <c r="C40" s="30" t="s">
        <v>160</v>
      </c>
      <c r="D40" s="31" t="s">
        <v>287</v>
      </c>
    </row>
    <row r="41" spans="1:7" x14ac:dyDescent="0.25">
      <c r="A41" s="5" t="str">
        <f t="shared" si="0"/>
        <v>CALDAS Centro Para La Formación Cafetera</v>
      </c>
      <c r="B41" s="16" t="s">
        <v>92</v>
      </c>
      <c r="C41" s="33" t="s">
        <v>161</v>
      </c>
      <c r="D41" s="34" t="s">
        <v>319</v>
      </c>
    </row>
    <row r="42" spans="1:7" x14ac:dyDescent="0.25">
      <c r="A42" s="5" t="str">
        <f t="shared" si="0"/>
        <v>CALDAS Centro De Automatización Industrial</v>
      </c>
      <c r="B42" s="16" t="s">
        <v>92</v>
      </c>
      <c r="C42" s="33" t="s">
        <v>162</v>
      </c>
      <c r="D42" s="34" t="s">
        <v>320</v>
      </c>
    </row>
    <row r="43" spans="1:7" x14ac:dyDescent="0.25">
      <c r="A43" s="5" t="str">
        <f t="shared" si="0"/>
        <v>CALDAS Centro De Procesos Industriales y Construcción.</v>
      </c>
      <c r="B43" s="16" t="s">
        <v>92</v>
      </c>
      <c r="C43" s="33" t="s">
        <v>163</v>
      </c>
      <c r="D43" s="34" t="s">
        <v>321</v>
      </c>
    </row>
    <row r="44" spans="1:7" x14ac:dyDescent="0.25">
      <c r="A44" s="5" t="str">
        <f t="shared" si="0"/>
        <v xml:space="preserve">CALDAS Centro De Comercio Y Servicios </v>
      </c>
      <c r="B44" s="16" t="s">
        <v>92</v>
      </c>
      <c r="C44" s="33" t="s">
        <v>164</v>
      </c>
      <c r="D44" s="34" t="s">
        <v>307</v>
      </c>
    </row>
    <row r="45" spans="1:7" ht="15.75" thickBot="1" x14ac:dyDescent="0.3">
      <c r="A45" s="5" t="str">
        <f t="shared" si="0"/>
        <v>CALDAS Centro Pecuario Y Agroempresarial</v>
      </c>
      <c r="B45" s="18" t="s">
        <v>92</v>
      </c>
      <c r="C45" s="39" t="s">
        <v>165</v>
      </c>
      <c r="D45" s="40" t="s">
        <v>322</v>
      </c>
    </row>
    <row r="46" spans="1:7" x14ac:dyDescent="0.25">
      <c r="A46" s="5" t="str">
        <f t="shared" si="0"/>
        <v>CAQUETÁ Dirección Regional</v>
      </c>
      <c r="B46" s="38" t="s">
        <v>94</v>
      </c>
      <c r="C46" s="30" t="s">
        <v>166</v>
      </c>
      <c r="D46" s="31" t="s">
        <v>287</v>
      </c>
    </row>
    <row r="47" spans="1:7" ht="15.75" thickBot="1" x14ac:dyDescent="0.3">
      <c r="A47" s="5" t="str">
        <f t="shared" si="0"/>
        <v>CAQUETÁ Centro Tecnológico De La Amazonia</v>
      </c>
      <c r="B47" s="18" t="s">
        <v>94</v>
      </c>
      <c r="C47" s="39" t="s">
        <v>167</v>
      </c>
      <c r="D47" s="40" t="s">
        <v>323</v>
      </c>
    </row>
    <row r="48" spans="1:7" x14ac:dyDescent="0.25">
      <c r="A48" s="5" t="str">
        <f t="shared" si="0"/>
        <v>CAUCA Dirección Regional</v>
      </c>
      <c r="B48" s="38" t="s">
        <v>96</v>
      </c>
      <c r="C48" s="30" t="s">
        <v>168</v>
      </c>
      <c r="D48" s="31" t="s">
        <v>287</v>
      </c>
    </row>
    <row r="49" spans="1:4" x14ac:dyDescent="0.25">
      <c r="A49" s="5" t="str">
        <f t="shared" si="0"/>
        <v>CAUCA Centro Agropecuario</v>
      </c>
      <c r="B49" s="16" t="s">
        <v>96</v>
      </c>
      <c r="C49" s="33" t="s">
        <v>169</v>
      </c>
      <c r="D49" s="34" t="s">
        <v>324</v>
      </c>
    </row>
    <row r="50" spans="1:4" x14ac:dyDescent="0.25">
      <c r="A50" s="5" t="str">
        <f t="shared" si="0"/>
        <v>CAUCA Centro De Teleinformática Y Producción Industrial</v>
      </c>
      <c r="B50" s="16" t="s">
        <v>96</v>
      </c>
      <c r="C50" s="33" t="s">
        <v>170</v>
      </c>
      <c r="D50" s="34" t="s">
        <v>325</v>
      </c>
    </row>
    <row r="51" spans="1:4" ht="15.75" thickBot="1" x14ac:dyDescent="0.3">
      <c r="A51" s="5" t="str">
        <f t="shared" si="0"/>
        <v>CAUCA Centro De Comercio Y Servicios</v>
      </c>
      <c r="B51" s="18" t="s">
        <v>96</v>
      </c>
      <c r="C51" s="44" t="s">
        <v>171</v>
      </c>
      <c r="D51" s="40" t="s">
        <v>326</v>
      </c>
    </row>
    <row r="52" spans="1:4" x14ac:dyDescent="0.25">
      <c r="A52" s="5" t="str">
        <f t="shared" si="0"/>
        <v>CASANARE Dirección Regional</v>
      </c>
      <c r="B52" s="38" t="s">
        <v>131</v>
      </c>
      <c r="C52" s="30" t="s">
        <v>246</v>
      </c>
      <c r="D52" s="31" t="s">
        <v>287</v>
      </c>
    </row>
    <row r="53" spans="1:4" ht="15.75" thickBot="1" x14ac:dyDescent="0.3">
      <c r="A53" s="5" t="str">
        <f t="shared" si="0"/>
        <v>CASANARE Centro Agroindustrial Y Fortalecimiento Empresarial de Casanare</v>
      </c>
      <c r="B53" s="18" t="s">
        <v>131</v>
      </c>
      <c r="C53" s="39" t="s">
        <v>247</v>
      </c>
      <c r="D53" s="40" t="s">
        <v>327</v>
      </c>
    </row>
    <row r="54" spans="1:4" x14ac:dyDescent="0.25">
      <c r="A54" s="5" t="str">
        <f t="shared" si="0"/>
        <v>CESAR Dirección Regional</v>
      </c>
      <c r="B54" s="38" t="s">
        <v>98</v>
      </c>
      <c r="C54" s="30" t="s">
        <v>172</v>
      </c>
      <c r="D54" s="31" t="s">
        <v>287</v>
      </c>
    </row>
    <row r="55" spans="1:4" x14ac:dyDescent="0.25">
      <c r="A55" s="5" t="str">
        <f t="shared" si="0"/>
        <v>CESAR Centro Biotecnológico Del Caribe</v>
      </c>
      <c r="B55" s="16" t="s">
        <v>98</v>
      </c>
      <c r="C55" s="33" t="s">
        <v>173</v>
      </c>
      <c r="D55" s="34" t="s">
        <v>328</v>
      </c>
    </row>
    <row r="56" spans="1:4" x14ac:dyDescent="0.25">
      <c r="A56" s="5" t="str">
        <f t="shared" si="0"/>
        <v>CESAR Centro Agroempresarial</v>
      </c>
      <c r="B56" s="16" t="s">
        <v>98</v>
      </c>
      <c r="C56" s="33" t="s">
        <v>174</v>
      </c>
      <c r="D56" s="34" t="s">
        <v>329</v>
      </c>
    </row>
    <row r="57" spans="1:4" ht="15.75" thickBot="1" x14ac:dyDescent="0.3">
      <c r="A57" s="5" t="str">
        <f t="shared" si="0"/>
        <v>CESAR Centro De Operación Y Mantenimiento Minero</v>
      </c>
      <c r="B57" s="18" t="s">
        <v>98</v>
      </c>
      <c r="C57" s="39" t="s">
        <v>175</v>
      </c>
      <c r="D57" s="40" t="s">
        <v>330</v>
      </c>
    </row>
    <row r="58" spans="1:4" x14ac:dyDescent="0.25">
      <c r="A58" s="5" t="str">
        <f t="shared" si="0"/>
        <v>CÓRDOBA Dirección Regional</v>
      </c>
      <c r="B58" s="38" t="s">
        <v>100</v>
      </c>
      <c r="C58" s="30" t="s">
        <v>176</v>
      </c>
      <c r="D58" s="31" t="s">
        <v>287</v>
      </c>
    </row>
    <row r="59" spans="1:4" x14ac:dyDescent="0.25">
      <c r="A59" s="5" t="str">
        <f t="shared" si="0"/>
        <v>CÓRDOBA Centro Agropecuario Y De Biotecnología El Porvenir</v>
      </c>
      <c r="B59" s="16" t="s">
        <v>100</v>
      </c>
      <c r="C59" s="33" t="s">
        <v>177</v>
      </c>
      <c r="D59" s="34" t="s">
        <v>331</v>
      </c>
    </row>
    <row r="60" spans="1:4" ht="15.75" thickBot="1" x14ac:dyDescent="0.3">
      <c r="A60" s="5" t="str">
        <f t="shared" si="0"/>
        <v>CÓRDOBA Centro De Comercio  Industria Y Turismo de Córdoba</v>
      </c>
      <c r="B60" s="18" t="s">
        <v>100</v>
      </c>
      <c r="C60" s="39" t="s">
        <v>178</v>
      </c>
      <c r="D60" s="40" t="s">
        <v>332</v>
      </c>
    </row>
    <row r="61" spans="1:4" x14ac:dyDescent="0.25">
      <c r="A61" s="5" t="str">
        <f t="shared" si="0"/>
        <v>CUNDINAMARCA Dirección Regional</v>
      </c>
      <c r="B61" s="38" t="s">
        <v>102</v>
      </c>
      <c r="C61" s="30" t="s">
        <v>179</v>
      </c>
      <c r="D61" s="31" t="s">
        <v>287</v>
      </c>
    </row>
    <row r="62" spans="1:4" x14ac:dyDescent="0.25">
      <c r="A62" s="5" t="str">
        <f t="shared" si="0"/>
        <v>CUNDINAMARCA Centro Industrial Y Desarrollo Empresarial de Soacha</v>
      </c>
      <c r="B62" s="16" t="s">
        <v>102</v>
      </c>
      <c r="C62" s="33" t="s">
        <v>180</v>
      </c>
      <c r="D62" s="34" t="s">
        <v>333</v>
      </c>
    </row>
    <row r="63" spans="1:4" x14ac:dyDescent="0.25">
      <c r="A63" s="5" t="str">
        <f t="shared" si="0"/>
        <v>CUNDINAMARCA Centro De Desarrollo Agroindustrial Y Empresarial</v>
      </c>
      <c r="B63" s="16" t="s">
        <v>102</v>
      </c>
      <c r="C63" s="33" t="s">
        <v>181</v>
      </c>
      <c r="D63" s="34" t="s">
        <v>334</v>
      </c>
    </row>
    <row r="64" spans="1:4" x14ac:dyDescent="0.25">
      <c r="A64" s="5" t="str">
        <f t="shared" si="0"/>
        <v>CUNDINAMARCA Centro  Agroecológico Y Empresarial</v>
      </c>
      <c r="B64" s="16" t="s">
        <v>102</v>
      </c>
      <c r="C64" s="33" t="s">
        <v>182</v>
      </c>
      <c r="D64" s="34" t="s">
        <v>335</v>
      </c>
    </row>
    <row r="65" spans="1:4" x14ac:dyDescent="0.25">
      <c r="A65" s="5" t="str">
        <f t="shared" si="0"/>
        <v>CUNDINAMARCA Centro De La Tecnología Del Diseño Y La productividad Empresarial</v>
      </c>
      <c r="B65" s="16" t="s">
        <v>102</v>
      </c>
      <c r="C65" s="33" t="s">
        <v>183</v>
      </c>
      <c r="D65" s="34" t="s">
        <v>336</v>
      </c>
    </row>
    <row r="66" spans="1:4" x14ac:dyDescent="0.25">
      <c r="A66" s="5" t="str">
        <f t="shared" ref="A66:A129" si="2">+B66&amp;" "&amp;D66</f>
        <v>CUNDINAMARCA Centro De Biotecnología Agropecuaria</v>
      </c>
      <c r="B66" s="16" t="s">
        <v>102</v>
      </c>
      <c r="C66" s="33" t="s">
        <v>184</v>
      </c>
      <c r="D66" s="34" t="s">
        <v>337</v>
      </c>
    </row>
    <row r="67" spans="1:4" ht="15.75" thickBot="1" x14ac:dyDescent="0.3">
      <c r="A67" s="5" t="str">
        <f t="shared" si="2"/>
        <v xml:space="preserve">CUNDINAMARCA Centro De Desarrollo Agroempresarial </v>
      </c>
      <c r="B67" s="18" t="s">
        <v>102</v>
      </c>
      <c r="C67" s="39" t="s">
        <v>185</v>
      </c>
      <c r="D67" s="40" t="s">
        <v>338</v>
      </c>
    </row>
    <row r="68" spans="1:4" x14ac:dyDescent="0.25">
      <c r="A68" s="5" t="str">
        <f t="shared" si="2"/>
        <v>CHOCÓ Dirección Regional</v>
      </c>
      <c r="B68" s="45" t="s">
        <v>104</v>
      </c>
      <c r="C68" s="30" t="s">
        <v>186</v>
      </c>
      <c r="D68" s="31" t="s">
        <v>287</v>
      </c>
    </row>
    <row r="69" spans="1:4" ht="15.75" thickBot="1" x14ac:dyDescent="0.3">
      <c r="A69" s="5" t="str">
        <f t="shared" si="2"/>
        <v>CHOCÓ Centro De Recursos Naturales. Industria y Biodiversidad.</v>
      </c>
      <c r="B69" s="46" t="s">
        <v>104</v>
      </c>
      <c r="C69" s="39" t="s">
        <v>187</v>
      </c>
      <c r="D69" s="40" t="s">
        <v>339</v>
      </c>
    </row>
    <row r="70" spans="1:4" x14ac:dyDescent="0.25">
      <c r="A70" s="5" t="str">
        <f t="shared" si="2"/>
        <v>DISTRITO CAPITAL Dirección Regional</v>
      </c>
      <c r="B70" s="38" t="s">
        <v>86</v>
      </c>
      <c r="C70" s="30" t="s">
        <v>124</v>
      </c>
      <c r="D70" s="31" t="s">
        <v>287</v>
      </c>
    </row>
    <row r="71" spans="1:4" x14ac:dyDescent="0.25">
      <c r="A71" s="5" t="str">
        <f t="shared" si="2"/>
        <v>DISTRITO CAPITAL Centro De Tecnologías Para La Construcción y la Madera</v>
      </c>
      <c r="B71" s="16" t="s">
        <v>86</v>
      </c>
      <c r="C71" s="33" t="s">
        <v>126</v>
      </c>
      <c r="D71" s="34" t="s">
        <v>340</v>
      </c>
    </row>
    <row r="72" spans="1:4" x14ac:dyDescent="0.25">
      <c r="A72" s="5" t="str">
        <f t="shared" si="2"/>
        <v>DISTRITO CAPITAL Centro De Electricidad, Electrónica y Telecomunicaciones.</v>
      </c>
      <c r="B72" s="16" t="s">
        <v>86</v>
      </c>
      <c r="C72" s="33" t="s">
        <v>128</v>
      </c>
      <c r="D72" s="34" t="s">
        <v>341</v>
      </c>
    </row>
    <row r="73" spans="1:4" x14ac:dyDescent="0.25">
      <c r="A73" s="5" t="str">
        <f t="shared" si="2"/>
        <v>DISTRITO CAPITAL Centro De Gestión Industrial</v>
      </c>
      <c r="B73" s="16" t="s">
        <v>86</v>
      </c>
      <c r="C73" s="33" t="s">
        <v>130</v>
      </c>
      <c r="D73" s="34" t="s">
        <v>342</v>
      </c>
    </row>
    <row r="74" spans="1:4" x14ac:dyDescent="0.25">
      <c r="A74" s="5" t="str">
        <f t="shared" si="2"/>
        <v>DISTRITO CAPITAL Centro De Manufactura En Textiles Y Cuero</v>
      </c>
      <c r="B74" s="16" t="s">
        <v>86</v>
      </c>
      <c r="C74" s="33" t="s">
        <v>132</v>
      </c>
      <c r="D74" s="34" t="s">
        <v>343</v>
      </c>
    </row>
    <row r="75" spans="1:4" x14ac:dyDescent="0.25">
      <c r="A75" s="5" t="str">
        <f t="shared" si="2"/>
        <v>DISTRITO CAPITAL Centro De Tecnologías Del  Transporte</v>
      </c>
      <c r="B75" s="16" t="s">
        <v>86</v>
      </c>
      <c r="C75" s="33" t="s">
        <v>134</v>
      </c>
      <c r="D75" s="34" t="s">
        <v>344</v>
      </c>
    </row>
    <row r="76" spans="1:4" x14ac:dyDescent="0.25">
      <c r="A76" s="5" t="str">
        <f t="shared" si="2"/>
        <v>DISTRITO CAPITAL Centro Metalmecánico</v>
      </c>
      <c r="B76" s="16" t="s">
        <v>86</v>
      </c>
      <c r="C76" s="33" t="s">
        <v>135</v>
      </c>
      <c r="D76" s="34" t="s">
        <v>345</v>
      </c>
    </row>
    <row r="77" spans="1:4" x14ac:dyDescent="0.25">
      <c r="A77" s="5" t="str">
        <f t="shared" si="2"/>
        <v>DISTRITO CAPITAL Centro De Materiales Y Ensayos</v>
      </c>
      <c r="B77" s="16" t="s">
        <v>86</v>
      </c>
      <c r="C77" s="33" t="s">
        <v>137</v>
      </c>
      <c r="D77" s="34" t="s">
        <v>346</v>
      </c>
    </row>
    <row r="78" spans="1:4" x14ac:dyDescent="0.25">
      <c r="A78" s="5" t="str">
        <f t="shared" si="2"/>
        <v>DISTRITO CAPITAL Centro De Diseño Y  Metrología</v>
      </c>
      <c r="B78" s="16" t="s">
        <v>86</v>
      </c>
      <c r="C78" s="33" t="s">
        <v>139</v>
      </c>
      <c r="D78" s="34" t="s">
        <v>347</v>
      </c>
    </row>
    <row r="79" spans="1:4" x14ac:dyDescent="0.25">
      <c r="A79" s="5" t="str">
        <f t="shared" si="2"/>
        <v>DISTRITO CAPITAL Centro Para La Industria De La Comunicación Gráfica</v>
      </c>
      <c r="B79" s="16" t="s">
        <v>86</v>
      </c>
      <c r="C79" s="33" t="s">
        <v>141</v>
      </c>
      <c r="D79" s="34" t="s">
        <v>348</v>
      </c>
    </row>
    <row r="80" spans="1:4" ht="30" x14ac:dyDescent="0.25">
      <c r="A80" s="5" t="str">
        <f t="shared" si="2"/>
        <v xml:space="preserve">DISTRITO CAPITAL Centro De Gestión De Mercados, Logística y Tecnologías de la Información. </v>
      </c>
      <c r="B80" s="16" t="s">
        <v>86</v>
      </c>
      <c r="C80" s="33" t="s">
        <v>143</v>
      </c>
      <c r="D80" s="47" t="s">
        <v>349</v>
      </c>
    </row>
    <row r="81" spans="1:4" x14ac:dyDescent="0.25">
      <c r="A81" s="5" t="str">
        <f t="shared" si="2"/>
        <v>DISTRITO CAPITAL Centro De Formación De Talento Humano En Salud.</v>
      </c>
      <c r="B81" s="16" t="s">
        <v>86</v>
      </c>
      <c r="C81" s="33" t="s">
        <v>145</v>
      </c>
      <c r="D81" s="34" t="s">
        <v>350</v>
      </c>
    </row>
    <row r="82" spans="1:4" x14ac:dyDescent="0.25">
      <c r="A82" s="5" t="str">
        <f t="shared" si="2"/>
        <v>DISTRITO CAPITAL Centro De Gestión Administrativa</v>
      </c>
      <c r="B82" s="16" t="s">
        <v>86</v>
      </c>
      <c r="C82" s="33" t="s">
        <v>146</v>
      </c>
      <c r="D82" s="34" t="s">
        <v>351</v>
      </c>
    </row>
    <row r="83" spans="1:4" x14ac:dyDescent="0.25">
      <c r="A83" s="5" t="str">
        <f t="shared" si="2"/>
        <v>DISTRITO CAPITAL Centro De Servicios Financieros</v>
      </c>
      <c r="B83" s="16" t="s">
        <v>86</v>
      </c>
      <c r="C83" s="33" t="s">
        <v>147</v>
      </c>
      <c r="D83" s="34" t="s">
        <v>352</v>
      </c>
    </row>
    <row r="84" spans="1:4" x14ac:dyDescent="0.25">
      <c r="A84" s="5" t="str">
        <f t="shared" si="2"/>
        <v>DISTRITO CAPITAL Centro Nacional De Hotelería. Turismo Y Alimentos.</v>
      </c>
      <c r="B84" s="16" t="s">
        <v>86</v>
      </c>
      <c r="C84" s="33" t="s">
        <v>148</v>
      </c>
      <c r="D84" s="34" t="s">
        <v>353</v>
      </c>
    </row>
    <row r="85" spans="1:4" ht="15.75" thickBot="1" x14ac:dyDescent="0.3">
      <c r="A85" s="5" t="str">
        <f t="shared" si="2"/>
        <v>DISTRITO CAPITAL Centro De Formación Y Actividad Física Y Cultura</v>
      </c>
      <c r="B85" s="18" t="s">
        <v>86</v>
      </c>
      <c r="C85" s="39" t="s">
        <v>149</v>
      </c>
      <c r="D85" s="40" t="s">
        <v>354</v>
      </c>
    </row>
    <row r="86" spans="1:4" x14ac:dyDescent="0.25">
      <c r="A86" s="5" t="str">
        <f t="shared" si="2"/>
        <v>GUAINÍA Sena Regional Guainía  Dirección Regional</v>
      </c>
      <c r="B86" s="38" t="s">
        <v>138</v>
      </c>
      <c r="C86" s="30" t="s">
        <v>254</v>
      </c>
      <c r="D86" s="31" t="s">
        <v>355</v>
      </c>
    </row>
    <row r="87" spans="1:4" ht="15.75" thickBot="1" x14ac:dyDescent="0.3">
      <c r="A87" s="5" t="str">
        <f t="shared" si="2"/>
        <v>GUAINÍA Centro Ambiental Y Ecoturístico Del Nororiente Amazónico</v>
      </c>
      <c r="B87" s="18" t="s">
        <v>138</v>
      </c>
      <c r="C87" s="39" t="s">
        <v>255</v>
      </c>
      <c r="D87" s="40" t="s">
        <v>356</v>
      </c>
    </row>
    <row r="88" spans="1:4" x14ac:dyDescent="0.25">
      <c r="A88" s="5" t="str">
        <f t="shared" si="2"/>
        <v>GUAVIARE Dirección Regional</v>
      </c>
      <c r="B88" s="38" t="s">
        <v>140</v>
      </c>
      <c r="C88" s="30" t="s">
        <v>256</v>
      </c>
      <c r="D88" s="31" t="s">
        <v>287</v>
      </c>
    </row>
    <row r="89" spans="1:4" ht="30.75" thickBot="1" x14ac:dyDescent="0.3">
      <c r="A89" s="5" t="str">
        <f t="shared" si="2"/>
        <v>GUAVIARE Centro De Desarrollo Agroindustrial, Turístico y Tecnológico del Guaviare.</v>
      </c>
      <c r="B89" s="18" t="s">
        <v>140</v>
      </c>
      <c r="C89" s="39" t="s">
        <v>257</v>
      </c>
      <c r="D89" s="48" t="s">
        <v>357</v>
      </c>
    </row>
    <row r="90" spans="1:4" x14ac:dyDescent="0.25">
      <c r="A90" s="5" t="str">
        <f t="shared" si="2"/>
        <v>HUILA Dirección Regional</v>
      </c>
      <c r="B90" s="38" t="s">
        <v>106</v>
      </c>
      <c r="C90" s="30" t="s">
        <v>188</v>
      </c>
      <c r="D90" s="31" t="s">
        <v>287</v>
      </c>
    </row>
    <row r="91" spans="1:4" x14ac:dyDescent="0.25">
      <c r="A91" s="5" t="str">
        <f t="shared" si="2"/>
        <v>HUILA Centro De Formación Agroindustrial</v>
      </c>
      <c r="B91" s="16" t="s">
        <v>106</v>
      </c>
      <c r="C91" s="33" t="s">
        <v>189</v>
      </c>
      <c r="D91" s="34" t="s">
        <v>358</v>
      </c>
    </row>
    <row r="92" spans="1:4" x14ac:dyDescent="0.25">
      <c r="A92" s="5" t="str">
        <f t="shared" si="2"/>
        <v>HUILA Centro Agroempresarial Y Desarrollo Pecuario del Huila</v>
      </c>
      <c r="B92" s="16" t="s">
        <v>106</v>
      </c>
      <c r="C92" s="33" t="s">
        <v>190</v>
      </c>
      <c r="D92" s="34" t="s">
        <v>359</v>
      </c>
    </row>
    <row r="93" spans="1:4" x14ac:dyDescent="0.25">
      <c r="A93" s="5" t="str">
        <f t="shared" si="2"/>
        <v>HUILA Centro De Desarrollo Agroempresarial Y Turístico del Huila</v>
      </c>
      <c r="B93" s="16" t="s">
        <v>106</v>
      </c>
      <c r="C93" s="33" t="s">
        <v>191</v>
      </c>
      <c r="D93" s="34" t="s">
        <v>360</v>
      </c>
    </row>
    <row r="94" spans="1:4" x14ac:dyDescent="0.25">
      <c r="A94" s="5" t="str">
        <f t="shared" si="2"/>
        <v xml:space="preserve">HUILA Centro De La Industria La Empresa Y Los Servicios </v>
      </c>
      <c r="B94" s="16" t="s">
        <v>106</v>
      </c>
      <c r="C94" s="33" t="s">
        <v>192</v>
      </c>
      <c r="D94" s="34" t="s">
        <v>361</v>
      </c>
    </row>
    <row r="95" spans="1:4" ht="15.75" thickBot="1" x14ac:dyDescent="0.3">
      <c r="A95" s="5" t="str">
        <f t="shared" si="2"/>
        <v>HUILA Centro De Gestión Y Desarrollo Sostenible Sur colombiano</v>
      </c>
      <c r="B95" s="18" t="s">
        <v>106</v>
      </c>
      <c r="C95" s="39" t="s">
        <v>193</v>
      </c>
      <c r="D95" s="40" t="s">
        <v>362</v>
      </c>
    </row>
    <row r="96" spans="1:4" x14ac:dyDescent="0.25">
      <c r="A96" s="5" t="str">
        <f t="shared" si="2"/>
        <v>LA GUAJIRA Dirección Regional</v>
      </c>
      <c r="B96" s="38" t="s">
        <v>108</v>
      </c>
      <c r="C96" s="30" t="s">
        <v>194</v>
      </c>
      <c r="D96" s="31" t="s">
        <v>287</v>
      </c>
    </row>
    <row r="97" spans="1:4" x14ac:dyDescent="0.25">
      <c r="A97" s="5" t="str">
        <f t="shared" si="2"/>
        <v>LA GUAJIRA Centro Industrial Y De Energías Alternativas</v>
      </c>
      <c r="B97" s="16" t="s">
        <v>108</v>
      </c>
      <c r="C97" s="33" t="s">
        <v>195</v>
      </c>
      <c r="D97" s="34" t="s">
        <v>363</v>
      </c>
    </row>
    <row r="98" spans="1:4" ht="15.75" thickBot="1" x14ac:dyDescent="0.3">
      <c r="A98" s="5" t="str">
        <f t="shared" si="2"/>
        <v>LA GUAJIRA Centro Agroempresarial Y Acuícola</v>
      </c>
      <c r="B98" s="18" t="s">
        <v>108</v>
      </c>
      <c r="C98" s="39" t="s">
        <v>196</v>
      </c>
      <c r="D98" s="40" t="s">
        <v>364</v>
      </c>
    </row>
    <row r="99" spans="1:4" x14ac:dyDescent="0.25">
      <c r="A99" s="5" t="str">
        <f t="shared" si="2"/>
        <v>MAGDALENA Dirección Regional</v>
      </c>
      <c r="B99" s="38" t="s">
        <v>110</v>
      </c>
      <c r="C99" s="30" t="s">
        <v>197</v>
      </c>
      <c r="D99" s="31" t="s">
        <v>287</v>
      </c>
    </row>
    <row r="100" spans="1:4" x14ac:dyDescent="0.25">
      <c r="A100" s="5" t="str">
        <f t="shared" si="2"/>
        <v>MAGDALENA Centro Acuícola Y Agroindustrial De Gaira</v>
      </c>
      <c r="B100" s="16" t="s">
        <v>110</v>
      </c>
      <c r="C100" s="33" t="s">
        <v>198</v>
      </c>
      <c r="D100" s="34" t="s">
        <v>365</v>
      </c>
    </row>
    <row r="101" spans="1:4" ht="15.75" thickBot="1" x14ac:dyDescent="0.3">
      <c r="A101" s="5" t="str">
        <f t="shared" si="2"/>
        <v>MAGDALENA Centro De Logística Y Promoción Ecoturística</v>
      </c>
      <c r="B101" s="18" t="s">
        <v>110</v>
      </c>
      <c r="C101" s="39" t="s">
        <v>199</v>
      </c>
      <c r="D101" s="40" t="s">
        <v>366</v>
      </c>
    </row>
    <row r="102" spans="1:4" x14ac:dyDescent="0.25">
      <c r="A102" s="5" t="str">
        <f t="shared" si="2"/>
        <v>META Dirección Regional</v>
      </c>
      <c r="B102" s="38" t="s">
        <v>112</v>
      </c>
      <c r="C102" s="30" t="s">
        <v>200</v>
      </c>
      <c r="D102" s="31" t="s">
        <v>287</v>
      </c>
    </row>
    <row r="103" spans="1:4" x14ac:dyDescent="0.25">
      <c r="A103" s="5" t="str">
        <f t="shared" si="2"/>
        <v>META Centro Agroindustrial Del Meta</v>
      </c>
      <c r="B103" s="16" t="s">
        <v>112</v>
      </c>
      <c r="C103" s="33" t="s">
        <v>201</v>
      </c>
      <c r="D103" s="34" t="s">
        <v>284</v>
      </c>
    </row>
    <row r="104" spans="1:4" ht="15.75" thickBot="1" x14ac:dyDescent="0.3">
      <c r="A104" s="5" t="str">
        <f t="shared" si="2"/>
        <v xml:space="preserve">META Centro De Industria Y Servicios </v>
      </c>
      <c r="B104" s="18" t="s">
        <v>112</v>
      </c>
      <c r="C104" s="39" t="s">
        <v>202</v>
      </c>
      <c r="D104" s="40" t="s">
        <v>367</v>
      </c>
    </row>
    <row r="105" spans="1:4" x14ac:dyDescent="0.25">
      <c r="A105" s="5" t="str">
        <f t="shared" si="2"/>
        <v>NARIÑO Dirección Regional</v>
      </c>
      <c r="B105" s="38" t="s">
        <v>114</v>
      </c>
      <c r="C105" s="30" t="s">
        <v>203</v>
      </c>
      <c r="D105" s="31" t="s">
        <v>287</v>
      </c>
    </row>
    <row r="106" spans="1:4" x14ac:dyDescent="0.25">
      <c r="A106" s="5" t="str">
        <f t="shared" si="2"/>
        <v>NARIÑO Centro Sur Colombiano De Logística Internacional</v>
      </c>
      <c r="B106" s="16" t="s">
        <v>114</v>
      </c>
      <c r="C106" s="33" t="s">
        <v>204</v>
      </c>
      <c r="D106" s="34" t="s">
        <v>368</v>
      </c>
    </row>
    <row r="107" spans="1:4" x14ac:dyDescent="0.25">
      <c r="A107" s="5" t="str">
        <f t="shared" si="2"/>
        <v>NARIÑO Centro Agroindustrial Y Pesquero De La Costa Pacífica</v>
      </c>
      <c r="B107" s="16" t="s">
        <v>114</v>
      </c>
      <c r="C107" s="33" t="s">
        <v>205</v>
      </c>
      <c r="D107" s="34" t="s">
        <v>369</v>
      </c>
    </row>
    <row r="108" spans="1:4" ht="15.75" thickBot="1" x14ac:dyDescent="0.3">
      <c r="A108" s="5" t="str">
        <f t="shared" si="2"/>
        <v>NARIÑO Centro Internacional De Producción Limpia</v>
      </c>
      <c r="B108" s="49" t="s">
        <v>114</v>
      </c>
      <c r="C108" s="36" t="s">
        <v>206</v>
      </c>
      <c r="D108" s="50" t="s">
        <v>370</v>
      </c>
    </row>
    <row r="109" spans="1:4" x14ac:dyDescent="0.25">
      <c r="A109" s="5" t="str">
        <f t="shared" si="2"/>
        <v>NORTE DE SANTANDER Dirección Regional</v>
      </c>
      <c r="B109" s="45" t="s">
        <v>116</v>
      </c>
      <c r="C109" s="30" t="s">
        <v>207</v>
      </c>
      <c r="D109" s="31" t="s">
        <v>287</v>
      </c>
    </row>
    <row r="110" spans="1:4" x14ac:dyDescent="0.25">
      <c r="A110" s="5" t="str">
        <f t="shared" si="2"/>
        <v>NORTE DE SANTANDER Centro de Formación para el Desarrollo Rural y Minero.</v>
      </c>
      <c r="B110" s="51" t="s">
        <v>116</v>
      </c>
      <c r="C110" s="33" t="s">
        <v>208</v>
      </c>
      <c r="D110" s="34" t="s">
        <v>371</v>
      </c>
    </row>
    <row r="111" spans="1:4" ht="15.75" thickBot="1" x14ac:dyDescent="0.3">
      <c r="A111" s="5" t="str">
        <f t="shared" si="2"/>
        <v>NORTE DE SANTANDER Centro De La Industria, La Empresa Y Los servicios.</v>
      </c>
      <c r="B111" s="46" t="s">
        <v>116</v>
      </c>
      <c r="C111" s="39" t="s">
        <v>209</v>
      </c>
      <c r="D111" s="40" t="s">
        <v>372</v>
      </c>
    </row>
    <row r="112" spans="1:4" x14ac:dyDescent="0.25">
      <c r="A112" s="5" t="str">
        <f t="shared" si="2"/>
        <v>QUINDÍO Dirección Regional</v>
      </c>
      <c r="B112" s="17" t="s">
        <v>373</v>
      </c>
      <c r="C112" s="52" t="s">
        <v>210</v>
      </c>
      <c r="D112" s="53" t="s">
        <v>287</v>
      </c>
    </row>
    <row r="113" spans="1:4" x14ac:dyDescent="0.25">
      <c r="A113" s="5" t="str">
        <f t="shared" si="2"/>
        <v>QUINDÍO Centro Agroindustrial</v>
      </c>
      <c r="B113" s="16" t="s">
        <v>373</v>
      </c>
      <c r="C113" s="33" t="s">
        <v>211</v>
      </c>
      <c r="D113" s="34" t="s">
        <v>374</v>
      </c>
    </row>
    <row r="114" spans="1:4" x14ac:dyDescent="0.25">
      <c r="A114" s="5" t="str">
        <f t="shared" si="2"/>
        <v>QUINDÍO Centro Para El Desarrollo Tecnológico De la construcción y la Industria.</v>
      </c>
      <c r="B114" s="16" t="s">
        <v>373</v>
      </c>
      <c r="C114" s="33" t="s">
        <v>212</v>
      </c>
      <c r="D114" s="34" t="s">
        <v>375</v>
      </c>
    </row>
    <row r="115" spans="1:4" ht="15.75" thickBot="1" x14ac:dyDescent="0.3">
      <c r="A115" s="5" t="str">
        <f t="shared" si="2"/>
        <v>QUINDÍO Centro De Comercio Industria Y Turismo</v>
      </c>
      <c r="B115" s="18" t="s">
        <v>373</v>
      </c>
      <c r="C115" s="39" t="s">
        <v>213</v>
      </c>
      <c r="D115" s="40" t="s">
        <v>376</v>
      </c>
    </row>
    <row r="116" spans="1:4" x14ac:dyDescent="0.25">
      <c r="A116" s="5" t="str">
        <f t="shared" si="2"/>
        <v>RISARALDA Dirección Regional</v>
      </c>
      <c r="B116" s="38" t="s">
        <v>119</v>
      </c>
      <c r="C116" s="30" t="s">
        <v>214</v>
      </c>
      <c r="D116" s="31" t="s">
        <v>287</v>
      </c>
    </row>
    <row r="117" spans="1:4" x14ac:dyDescent="0.25">
      <c r="A117" s="5" t="str">
        <f t="shared" si="2"/>
        <v>RISARALDA Centro Atención Sector Agropecuario</v>
      </c>
      <c r="B117" s="16" t="s">
        <v>119</v>
      </c>
      <c r="C117" s="33" t="s">
        <v>215</v>
      </c>
      <c r="D117" s="34" t="s">
        <v>377</v>
      </c>
    </row>
    <row r="118" spans="1:4" x14ac:dyDescent="0.25">
      <c r="A118" s="5" t="str">
        <f t="shared" si="2"/>
        <v>RISARALDA Centro De Diseño E Innovación  Tecnológica Industrial</v>
      </c>
      <c r="B118" s="16" t="s">
        <v>119</v>
      </c>
      <c r="C118" s="33" t="s">
        <v>216</v>
      </c>
      <c r="D118" s="34" t="s">
        <v>378</v>
      </c>
    </row>
    <row r="119" spans="1:4" ht="15.75" thickBot="1" x14ac:dyDescent="0.3">
      <c r="A119" s="5" t="str">
        <f t="shared" si="2"/>
        <v>RISARALDA Centro De Comercio Y Servicios</v>
      </c>
      <c r="B119" s="18" t="s">
        <v>119</v>
      </c>
      <c r="C119" s="39" t="s">
        <v>217</v>
      </c>
      <c r="D119" s="40" t="s">
        <v>326</v>
      </c>
    </row>
    <row r="120" spans="1:4" x14ac:dyDescent="0.25">
      <c r="A120" s="5" t="str">
        <f t="shared" si="2"/>
        <v>SANTANDER Dirección Regional</v>
      </c>
      <c r="B120" s="38" t="s">
        <v>121</v>
      </c>
      <c r="C120" s="30" t="s">
        <v>218</v>
      </c>
      <c r="D120" s="31" t="s">
        <v>287</v>
      </c>
    </row>
    <row r="121" spans="1:4" x14ac:dyDescent="0.25">
      <c r="A121" s="5" t="str">
        <f t="shared" si="2"/>
        <v>SANTANDER Centro Atención Sector Agropecuario</v>
      </c>
      <c r="B121" s="16" t="s">
        <v>121</v>
      </c>
      <c r="C121" s="33" t="s">
        <v>219</v>
      </c>
      <c r="D121" s="34" t="s">
        <v>377</v>
      </c>
    </row>
    <row r="122" spans="1:4" x14ac:dyDescent="0.25">
      <c r="A122" s="5" t="str">
        <f t="shared" si="2"/>
        <v>SANTANDER Centro Industrial De Mantenimiento Integral</v>
      </c>
      <c r="B122" s="16" t="s">
        <v>121</v>
      </c>
      <c r="C122" s="33" t="s">
        <v>220</v>
      </c>
      <c r="D122" s="34" t="s">
        <v>379</v>
      </c>
    </row>
    <row r="123" spans="1:4" x14ac:dyDescent="0.25">
      <c r="A123" s="5" t="str">
        <f t="shared" si="2"/>
        <v>SANTANDER Centro Industrial Del Diseño Y La Manufactura</v>
      </c>
      <c r="B123" s="16" t="s">
        <v>121</v>
      </c>
      <c r="C123" s="33" t="s">
        <v>221</v>
      </c>
      <c r="D123" s="34" t="s">
        <v>380</v>
      </c>
    </row>
    <row r="124" spans="1:4" x14ac:dyDescent="0.25">
      <c r="A124" s="5" t="str">
        <f t="shared" si="2"/>
        <v>SANTANDER Centro De Servicios Empresariales Y Turístico</v>
      </c>
      <c r="B124" s="16" t="s">
        <v>121</v>
      </c>
      <c r="C124" s="33" t="s">
        <v>222</v>
      </c>
      <c r="D124" s="34" t="s">
        <v>381</v>
      </c>
    </row>
    <row r="125" spans="1:4" x14ac:dyDescent="0.25">
      <c r="A125" s="5" t="str">
        <f t="shared" si="2"/>
        <v>SANTANDER Centro Industrial Y Del Desarrollo Tecnológico</v>
      </c>
      <c r="B125" s="16" t="s">
        <v>121</v>
      </c>
      <c r="C125" s="33" t="s">
        <v>223</v>
      </c>
      <c r="D125" s="34" t="s">
        <v>382</v>
      </c>
    </row>
    <row r="126" spans="1:4" x14ac:dyDescent="0.25">
      <c r="A126" s="5" t="str">
        <f t="shared" si="2"/>
        <v xml:space="preserve">SANTANDER Centro Agroturístico  </v>
      </c>
      <c r="B126" s="16" t="s">
        <v>121</v>
      </c>
      <c r="C126" s="33" t="s">
        <v>224</v>
      </c>
      <c r="D126" s="34" t="s">
        <v>383</v>
      </c>
    </row>
    <row r="127" spans="1:4" x14ac:dyDescent="0.25">
      <c r="A127" s="5" t="str">
        <f t="shared" si="2"/>
        <v>SANTANDER Centro Agroempresarial Y Turístico De Los Andes</v>
      </c>
      <c r="B127" s="16" t="s">
        <v>121</v>
      </c>
      <c r="C127" s="33" t="s">
        <v>225</v>
      </c>
      <c r="D127" s="34" t="s">
        <v>384</v>
      </c>
    </row>
    <row r="128" spans="1:4" ht="15.75" thickBot="1" x14ac:dyDescent="0.3">
      <c r="A128" s="5" t="str">
        <f t="shared" si="2"/>
        <v>SANTANDER Centro De Gestión Agroempresarial Del Oriente</v>
      </c>
      <c r="B128" s="18" t="s">
        <v>121</v>
      </c>
      <c r="C128" s="39" t="s">
        <v>226</v>
      </c>
      <c r="D128" s="40" t="s">
        <v>385</v>
      </c>
    </row>
    <row r="129" spans="1:4" x14ac:dyDescent="0.25">
      <c r="A129" s="5" t="str">
        <f t="shared" si="2"/>
        <v>SUCRE Dirección Regional</v>
      </c>
      <c r="B129" s="38" t="s">
        <v>123</v>
      </c>
      <c r="C129" s="30" t="s">
        <v>227</v>
      </c>
      <c r="D129" s="31" t="s">
        <v>287</v>
      </c>
    </row>
    <row r="130" spans="1:4" ht="15.75" thickBot="1" x14ac:dyDescent="0.3">
      <c r="A130" s="5" t="str">
        <f t="shared" ref="A130:A153" si="3">+B130&amp;" "&amp;D130</f>
        <v>SUCRE Centro De La Innovación, La Tecnología y Los servicios.</v>
      </c>
      <c r="B130" s="18" t="s">
        <v>123</v>
      </c>
      <c r="C130" s="39" t="s">
        <v>228</v>
      </c>
      <c r="D130" s="40" t="s">
        <v>386</v>
      </c>
    </row>
    <row r="131" spans="1:4" x14ac:dyDescent="0.25">
      <c r="A131" s="5" t="str">
        <f t="shared" si="3"/>
        <v>TOLIMA Sena Regional Tolima  Dirección Regional</v>
      </c>
      <c r="B131" s="38" t="s">
        <v>125</v>
      </c>
      <c r="C131" s="41" t="s">
        <v>229</v>
      </c>
      <c r="D131" s="31" t="s">
        <v>387</v>
      </c>
    </row>
    <row r="132" spans="1:4" x14ac:dyDescent="0.25">
      <c r="A132" s="5" t="str">
        <f t="shared" si="3"/>
        <v>TOLIMA Centro Agropecuario La Granja</v>
      </c>
      <c r="B132" s="16" t="s">
        <v>125</v>
      </c>
      <c r="C132" s="54" t="s">
        <v>230</v>
      </c>
      <c r="D132" s="34" t="s">
        <v>388</v>
      </c>
    </row>
    <row r="133" spans="1:4" x14ac:dyDescent="0.25">
      <c r="A133" s="5" t="str">
        <f t="shared" si="3"/>
        <v>TOLIMA Centro De Industria Y Construcción</v>
      </c>
      <c r="B133" s="16" t="s">
        <v>125</v>
      </c>
      <c r="C133" s="54" t="s">
        <v>231</v>
      </c>
      <c r="D133" s="34" t="s">
        <v>389</v>
      </c>
    </row>
    <row r="134" spans="1:4" ht="15.75" thickBot="1" x14ac:dyDescent="0.3">
      <c r="A134" s="5" t="str">
        <f t="shared" si="3"/>
        <v>TOLIMA Centro De Comercio Y Servicios</v>
      </c>
      <c r="B134" s="18" t="s">
        <v>125</v>
      </c>
      <c r="C134" s="42" t="s">
        <v>232</v>
      </c>
      <c r="D134" s="40" t="s">
        <v>326</v>
      </c>
    </row>
    <row r="135" spans="1:4" x14ac:dyDescent="0.25">
      <c r="A135" s="5" t="str">
        <f t="shared" si="3"/>
        <v>VALLE DEL CAUCA Dirección Regional</v>
      </c>
      <c r="B135" s="38" t="s">
        <v>127</v>
      </c>
      <c r="C135" s="30" t="s">
        <v>233</v>
      </c>
      <c r="D135" s="31" t="s">
        <v>287</v>
      </c>
    </row>
    <row r="136" spans="1:4" x14ac:dyDescent="0.25">
      <c r="A136" s="5" t="str">
        <f t="shared" si="3"/>
        <v>VALLE DEL CAUCA Centro Agropecuario De Buga</v>
      </c>
      <c r="B136" s="16" t="s">
        <v>127</v>
      </c>
      <c r="C136" s="33" t="s">
        <v>234</v>
      </c>
      <c r="D136" s="34" t="s">
        <v>390</v>
      </c>
    </row>
    <row r="137" spans="1:4" x14ac:dyDescent="0.25">
      <c r="A137" s="5" t="str">
        <f t="shared" si="3"/>
        <v>VALLE DEL CAUCA Centro Latinoamericano De Especies Menores</v>
      </c>
      <c r="B137" s="16" t="s">
        <v>127</v>
      </c>
      <c r="C137" s="33" t="s">
        <v>235</v>
      </c>
      <c r="D137" s="34" t="s">
        <v>391</v>
      </c>
    </row>
    <row r="138" spans="1:4" x14ac:dyDescent="0.25">
      <c r="A138" s="5" t="str">
        <f t="shared" si="3"/>
        <v>VALLE DEL CAUCA Centro Náutico Pesquero De Buenaventura</v>
      </c>
      <c r="B138" s="16" t="s">
        <v>127</v>
      </c>
      <c r="C138" s="33" t="s">
        <v>236</v>
      </c>
      <c r="D138" s="34" t="s">
        <v>392</v>
      </c>
    </row>
    <row r="139" spans="1:4" x14ac:dyDescent="0.25">
      <c r="A139" s="5" t="str">
        <f t="shared" si="3"/>
        <v>VALLE DEL CAUCA Centro De Electricidad Y Automatización Industrial-CEAI</v>
      </c>
      <c r="B139" s="16" t="s">
        <v>127</v>
      </c>
      <c r="C139" s="33" t="s">
        <v>237</v>
      </c>
      <c r="D139" s="34" t="s">
        <v>393</v>
      </c>
    </row>
    <row r="140" spans="1:4" x14ac:dyDescent="0.25">
      <c r="A140" s="5" t="str">
        <f t="shared" si="3"/>
        <v>VALLE DEL CAUCA Centro De La Construcción</v>
      </c>
      <c r="B140" s="16" t="s">
        <v>127</v>
      </c>
      <c r="C140" s="33" t="s">
        <v>238</v>
      </c>
      <c r="D140" s="34" t="s">
        <v>394</v>
      </c>
    </row>
    <row r="141" spans="1:4" x14ac:dyDescent="0.25">
      <c r="A141" s="5" t="str">
        <f t="shared" si="3"/>
        <v>VALLE DEL CAUCA Centro De Diseño Tecnológico Industrial</v>
      </c>
      <c r="B141" s="16" t="s">
        <v>127</v>
      </c>
      <c r="C141" s="33" t="s">
        <v>239</v>
      </c>
      <c r="D141" s="34" t="s">
        <v>395</v>
      </c>
    </row>
    <row r="142" spans="1:4" x14ac:dyDescent="0.25">
      <c r="A142" s="5" t="str">
        <f t="shared" si="3"/>
        <v>VALLE DEL CAUCA Centro Nacional De Asistencia Técnica A la industria</v>
      </c>
      <c r="B142" s="16" t="s">
        <v>127</v>
      </c>
      <c r="C142" s="33" t="s">
        <v>240</v>
      </c>
      <c r="D142" s="34" t="s">
        <v>396</v>
      </c>
    </row>
    <row r="143" spans="1:4" x14ac:dyDescent="0.25">
      <c r="A143" s="5" t="str">
        <f t="shared" si="3"/>
        <v>VALLE DEL CAUCA Centro De Gestión Tecnológica De Servicios</v>
      </c>
      <c r="B143" s="16" t="s">
        <v>127</v>
      </c>
      <c r="C143" s="33" t="s">
        <v>241</v>
      </c>
      <c r="D143" s="34" t="s">
        <v>397</v>
      </c>
    </row>
    <row r="144" spans="1:4" x14ac:dyDescent="0.25">
      <c r="A144" s="5" t="str">
        <f t="shared" si="3"/>
        <v>VALLE DEL CAUCA Centro De Tecnologías Agroindustriales</v>
      </c>
      <c r="B144" s="16" t="s">
        <v>127</v>
      </c>
      <c r="C144" s="33" t="s">
        <v>242</v>
      </c>
      <c r="D144" s="34" t="s">
        <v>398</v>
      </c>
    </row>
    <row r="145" spans="1:4" ht="15.75" thickBot="1" x14ac:dyDescent="0.3">
      <c r="A145" s="5" t="str">
        <f t="shared" si="3"/>
        <v>VALLE DEL CAUCA Centro De Biotecnología Industrial</v>
      </c>
      <c r="B145" s="18" t="s">
        <v>127</v>
      </c>
      <c r="C145" s="39" t="s">
        <v>243</v>
      </c>
      <c r="D145" s="40" t="s">
        <v>399</v>
      </c>
    </row>
    <row r="146" spans="1:4" x14ac:dyDescent="0.25">
      <c r="A146" s="5" t="str">
        <f t="shared" si="3"/>
        <v>PUTUMAYO Dirección Regional</v>
      </c>
      <c r="B146" s="55" t="s">
        <v>133</v>
      </c>
      <c r="C146" s="30" t="s">
        <v>248</v>
      </c>
      <c r="D146" s="31" t="s">
        <v>287</v>
      </c>
    </row>
    <row r="147" spans="1:4" ht="15.75" thickBot="1" x14ac:dyDescent="0.3">
      <c r="A147" s="5" t="str">
        <f t="shared" si="3"/>
        <v>PUTUMAYO Centro Agroforestal Y Acuícola Arapaima</v>
      </c>
      <c r="B147" s="56" t="s">
        <v>133</v>
      </c>
      <c r="C147" s="39" t="s">
        <v>249</v>
      </c>
      <c r="D147" s="40" t="s">
        <v>400</v>
      </c>
    </row>
    <row r="148" spans="1:4" x14ac:dyDescent="0.25">
      <c r="A148" s="5" t="str">
        <f t="shared" si="3"/>
        <v>SAN ANDRÉS Dirección Regional</v>
      </c>
      <c r="B148" s="55" t="s">
        <v>401</v>
      </c>
      <c r="C148" s="41" t="s">
        <v>250</v>
      </c>
      <c r="D148" s="31" t="s">
        <v>287</v>
      </c>
    </row>
    <row r="149" spans="1:4" ht="15.75" thickBot="1" x14ac:dyDescent="0.3">
      <c r="A149" s="5" t="str">
        <f t="shared" si="3"/>
        <v>SAN ANDRÉS Centro De Formación Turística, Gente De Mar y de Servicios.</v>
      </c>
      <c r="B149" s="56" t="s">
        <v>401</v>
      </c>
      <c r="C149" s="42" t="s">
        <v>251</v>
      </c>
      <c r="D149" s="40" t="s">
        <v>402</v>
      </c>
    </row>
    <row r="150" spans="1:4" x14ac:dyDescent="0.25">
      <c r="A150" s="5" t="str">
        <f t="shared" si="3"/>
        <v>VAUPÉS Dirección Regional</v>
      </c>
      <c r="B150" s="38" t="s">
        <v>142</v>
      </c>
      <c r="C150" s="30" t="s">
        <v>258</v>
      </c>
      <c r="D150" s="31" t="s">
        <v>287</v>
      </c>
    </row>
    <row r="151" spans="1:4" ht="15.75" thickBot="1" x14ac:dyDescent="0.3">
      <c r="A151" s="5" t="str">
        <f t="shared" si="3"/>
        <v>VAUPÉS Centro Agropecuario Y De Servicios Ambientales "Jiri-Jirimo"</v>
      </c>
      <c r="B151" s="18" t="s">
        <v>142</v>
      </c>
      <c r="C151" s="39" t="s">
        <v>259</v>
      </c>
      <c r="D151" s="40" t="s">
        <v>403</v>
      </c>
    </row>
    <row r="152" spans="1:4" x14ac:dyDescent="0.25">
      <c r="A152" s="5" t="str">
        <f t="shared" si="3"/>
        <v>VICHADA Dirección Regional</v>
      </c>
      <c r="B152" s="38" t="s">
        <v>144</v>
      </c>
      <c r="C152" s="41" t="s">
        <v>260</v>
      </c>
      <c r="D152" s="31" t="s">
        <v>287</v>
      </c>
    </row>
    <row r="153" spans="1:4" ht="15.75" thickBot="1" x14ac:dyDescent="0.3">
      <c r="A153" s="5" t="str">
        <f t="shared" si="3"/>
        <v>VICHADA Centro De Producción Y Transformación Agroindustrial de la Orinoquía</v>
      </c>
      <c r="B153" s="18" t="s">
        <v>144</v>
      </c>
      <c r="C153" s="42" t="s">
        <v>261</v>
      </c>
      <c r="D153" s="40" t="s">
        <v>404</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INSTRUCCIONES</vt:lpstr>
      <vt:lpstr>FORMATO GIL-F-045</vt:lpstr>
      <vt:lpstr>LISTAS</vt:lpstr>
      <vt:lpstr>LISTADO PCI's</vt:lpstr>
      <vt:lpstr>'LISTADO PCI''s'!_FilterDatabase</vt:lpstr>
      <vt:lpstr>'FORMATO GIL-F-045'!Área_de_impresión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JLRIOS</dc:creator>
  <cp:keywords/>
  <dc:description/>
  <cp:lastModifiedBy>Gloria Patricia Ardila Rios</cp:lastModifiedBy>
  <cp:revision/>
  <dcterms:created xsi:type="dcterms:W3CDTF">2015-11-05T14:23:50Z</dcterms:created>
  <dcterms:modified xsi:type="dcterms:W3CDTF">2026-08-04T12:42:37Z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2025-05-23T13:02:26Z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b1a4318a-654b-4448-95dc-28e6dea8327b</vt:lpwstr>
  </property>
  <property fmtid="{D5CDD505-2E9C-101B-9397-08002B2CF9AE}" pid="8" name="MSIP_Label_fc111285-cafa-4fc9-8a9a-bd902089b24f_ContentBits">
    <vt:lpwstr>0</vt:lpwstr>
  </property>
</Properties>
</file>