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ossa_sena_edu_co/Documents/Escritorio/CONTRATACIÓN 2026/PROCESOS CONTRACTUALES/MTTO SISTEMA HIDRAULICO MOTOBOMBAS/"/>
    </mc:Choice>
  </mc:AlternateContent>
  <xr:revisionPtr revIDLastSave="28" documentId="8_{BE041A78-1EAC-4279-BF6D-70FE1C19467F}" xr6:coauthVersionLast="47" xr6:coauthVersionMax="47" xr10:uidLastSave="{F4410FFE-3F33-4B31-AEF3-A120660279AF}"/>
  <bookViews>
    <workbookView xWindow="-120" yWindow="-120" windowWidth="29040" windowHeight="15720" firstSheet="1" activeTab="1" xr2:uid="{071C893B-0A30-4C1D-9251-046A1C5A13D2}"/>
  </bookViews>
  <sheets>
    <sheet name="RESUMEN" sheetId="37" state="hidden" r:id="rId1"/>
    <sheet name="MTTO SIST HIDRAULICO MOTOBOMBAS" sheetId="36" r:id="rId2"/>
  </sheets>
  <definedNames>
    <definedName name="_xlnm._FilterDatabase" localSheetId="1" hidden="1">'MTTO SIST HIDRAULICO MOTOBOMBAS'!$A$2:$E$4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36" l="1"/>
  <c r="H4" i="36"/>
  <c r="I4" i="36" s="1"/>
  <c r="G3" i="36" l="1"/>
  <c r="H3" i="36" s="1"/>
  <c r="I3" i="36" s="1"/>
  <c r="D34" i="37"/>
  <c r="I5" i="36" l="1"/>
  <c r="D25" i="37"/>
  <c r="D23" i="37"/>
  <c r="D22" i="37"/>
  <c r="D21" i="37"/>
  <c r="C35" i="37"/>
  <c r="C42" i="37" l="1"/>
  <c r="C41" i="37"/>
  <c r="C40" i="37"/>
  <c r="C43" i="37" l="1"/>
  <c r="D17" i="37" l="1"/>
  <c r="C17" i="37"/>
  <c r="E16" i="37" l="1"/>
  <c r="E15" i="37"/>
  <c r="E14" i="37"/>
  <c r="E13" i="37"/>
  <c r="E12" i="37"/>
  <c r="E11" i="37"/>
  <c r="E4" i="37" l="1"/>
  <c r="E5" i="37"/>
  <c r="E6" i="37"/>
  <c r="E7" i="37"/>
  <c r="E8" i="37"/>
  <c r="E9" i="37"/>
  <c r="E10" i="37"/>
  <c r="E3" i="37"/>
  <c r="E17" i="37" l="1"/>
  <c r="D27" i="37" l="1"/>
  <c r="F16" i="37"/>
  <c r="F9" i="37" l="1"/>
  <c r="F10" i="37"/>
  <c r="D28" i="37"/>
  <c r="F12" i="37"/>
  <c r="D30" i="37"/>
  <c r="F14" i="37"/>
  <c r="D32" i="37"/>
  <c r="F15" i="37"/>
  <c r="D33" i="37"/>
  <c r="F13" i="37"/>
  <c r="D31" i="37"/>
  <c r="F11" i="37" l="1"/>
  <c r="D29" i="37"/>
  <c r="F8" i="37"/>
  <c r="D26" i="37"/>
  <c r="F6" i="37"/>
  <c r="D24" i="37"/>
  <c r="D35" i="37" s="1"/>
  <c r="F7" i="37" l="1"/>
  <c r="F5" i="37"/>
  <c r="F3" i="37" l="1"/>
  <c r="F4" i="37" l="1"/>
  <c r="F17" i="3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tc={E0ED76CF-7283-4E0D-8B58-9858C0CEC416}</author>
  </authors>
  <commentList>
    <comment ref="G2" authorId="0" shapeId="0" xr:uid="{E0ED76CF-7283-4E0D-8B58-9858C0CEC416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Si el ítem está exento de IVA, indique valor cero (0)</t>
      </text>
    </comment>
  </commentList>
</comments>
</file>

<file path=xl/sharedStrings.xml><?xml version="1.0" encoding="utf-8"?>
<sst xmlns="http://schemas.openxmlformats.org/spreadsheetml/2006/main" count="95" uniqueCount="55">
  <si>
    <t>ITEM</t>
  </si>
  <si>
    <t>ESPECIFICACIÓN TÉCNICA</t>
  </si>
  <si>
    <t>UNIDAD DE MEDIDA</t>
  </si>
  <si>
    <t>CANTIDAD REQUERIDA</t>
  </si>
  <si>
    <t>NOMBRE DEL ELEMENTO</t>
  </si>
  <si>
    <t>MATERIA PRIMA LABORATORIO</t>
  </si>
  <si>
    <t>OTROS INSUMOS MEDICOS</t>
  </si>
  <si>
    <t>INYECTOLOGIA</t>
  </si>
  <si>
    <t>SOLUCIONES - ENEMAS</t>
  </si>
  <si>
    <t>ITEMS COTIZADOS</t>
  </si>
  <si>
    <t>IMPLEMENTOS DEPORTIVOS</t>
  </si>
  <si>
    <t>VALOR LOTE</t>
  </si>
  <si>
    <t>1 COTIZACION</t>
  </si>
  <si>
    <t>SALUD ORAL</t>
  </si>
  <si>
    <t>INSUMOS USO MEDICO</t>
  </si>
  <si>
    <t>1 COTIZACION Y 4 HISTORICOS INCOMPLETOS</t>
  </si>
  <si>
    <t>1 HISTORICO INCOMPLETO</t>
  </si>
  <si>
    <t>4 HISTORICOS INCOMPLETOS</t>
  </si>
  <si>
    <t>MUESTRAS</t>
  </si>
  <si>
    <t>SONDAS</t>
  </si>
  <si>
    <t>RESPIRATORIOS</t>
  </si>
  <si>
    <t>DISPOSITIVO VENOSO</t>
  </si>
  <si>
    <t>TRAUMA EMERGENCIAS</t>
  </si>
  <si>
    <t>OTROS FARMACEUTICOS</t>
  </si>
  <si>
    <t>LOTES</t>
  </si>
  <si>
    <t>ITEMS SIN COTIZAR</t>
  </si>
  <si>
    <t>OBSERVACION</t>
  </si>
  <si>
    <t>PAPELERIA DIDACTICOS</t>
  </si>
  <si>
    <t>8 HISTORICOS INCOMPLETOS</t>
  </si>
  <si>
    <t>6 HISTORICOS INCOMPLETOS</t>
  </si>
  <si>
    <t>5 HISTORICOS INCOMPLETOS</t>
  </si>
  <si>
    <t>REGULAR</t>
  </si>
  <si>
    <t>MEDIA TECNICA</t>
  </si>
  <si>
    <t>DESPLAZADOS</t>
  </si>
  <si>
    <t>CAMPESENA</t>
  </si>
  <si>
    <t>ECONOMIA POPULAR</t>
  </si>
  <si>
    <t>RECURSO DEL QUE SE PUEDE DISPONER PARA LA SUBASTA</t>
  </si>
  <si>
    <t>PROYECTO</t>
  </si>
  <si>
    <t>LO QUE SUMA LA NECESIDAD DE LA MEDIA TECNICA</t>
  </si>
  <si>
    <t>ITEMS DEFINITIVOS LOTE</t>
  </si>
  <si>
    <t>ITEMS INICIALES LOTE</t>
  </si>
  <si>
    <t>INICIAL</t>
  </si>
  <si>
    <t>DEFINITIVO VS ALMACEN</t>
  </si>
  <si>
    <t>VALOR IVA</t>
  </si>
  <si>
    <t>VALOR UNITARIO IVA INCLUIDO</t>
  </si>
  <si>
    <t>VALOR TOTAL</t>
  </si>
  <si>
    <t>VALOR UNITARIO ANTES DE IVA</t>
  </si>
  <si>
    <t>TOTAL</t>
  </si>
  <si>
    <t>“5_9401_601 Contratar la prestación del servicio de mantenimiento preventivo, correctivo y/o calibración del sistema hidráulico y de las motobombas del Centro de Servicios de Salud del SENA Regional Antioquia, sede El Pomar, el cual comprende el suministro, instalación y/o reemplazo de las partes, repuestos y accesorios que se requieran para garantizar su adecuado y continuo funcionamiento, de conformidad con la normatividad técnica vigente”.</t>
  </si>
  <si>
    <t>Sistema de motobombas Marca 
Pearl – Ref. VPS 5-9</t>
  </si>
  <si>
    <t xml:space="preserve">Caudal:5 -9 gpm
Altura Máxima:740 ft
Potencia:0.75 - 10 hp
Hp 3
Acople 90L
Lb 87
Kgs 40 </t>
  </si>
  <si>
    <r>
      <t xml:space="preserve">NO MODIFICAR LA PRESENTE PLANTILLA
SÓLO DIGITE SUS VALORES UNITARIOS </t>
    </r>
    <r>
      <rPr>
        <b/>
        <sz val="11"/>
        <color theme="1"/>
        <rFont val="Calibri"/>
        <family val="2"/>
        <scheme val="minor"/>
      </rPr>
      <t>(COLUMNA G)</t>
    </r>
    <r>
      <rPr>
        <sz val="11"/>
        <color theme="1"/>
        <rFont val="Calibri"/>
        <family val="2"/>
        <scheme val="minor"/>
      </rPr>
      <t xml:space="preserve"> PARA CADA ÍTEM </t>
    </r>
    <r>
      <rPr>
        <b/>
        <sz val="11"/>
        <color theme="1"/>
        <rFont val="Calibri"/>
        <family val="2"/>
        <scheme val="minor"/>
      </rPr>
      <t>TENIENDO EN CUENTA TODO TIPO DE COSTO DIRECTO E INDIRECTO PARA EL PRESENTE OBJETO</t>
    </r>
    <r>
      <rPr>
        <sz val="11"/>
        <color theme="1"/>
        <rFont val="Calibri"/>
        <family val="2"/>
        <scheme val="minor"/>
      </rPr>
      <t xml:space="preserve">, Y TENGA EN CUENTA EL COMENTARIO DE LA </t>
    </r>
    <r>
      <rPr>
        <b/>
        <sz val="11"/>
        <color theme="1"/>
        <rFont val="Calibri"/>
        <family val="2"/>
        <scheme val="minor"/>
      </rPr>
      <t>CELDA H2</t>
    </r>
  </si>
  <si>
    <t>((INGRESE AQUÍ LOGO DE SU EMPRESA))</t>
  </si>
  <si>
    <r>
      <rPr>
        <b/>
        <u/>
        <sz val="10"/>
        <color rgb="FF000000"/>
        <rFont val="Calibri"/>
        <family val="2"/>
        <scheme val="minor"/>
      </rPr>
      <t xml:space="preserve">Mantenimiento Preventivo:
</t>
    </r>
    <r>
      <rPr>
        <sz val="10"/>
        <color rgb="FF000000"/>
        <rFont val="Calibri"/>
        <family val="2"/>
        <scheme val="minor"/>
      </rPr>
      <t>(PARA OFERTAR VALOR, POR FAVOR VER TODA LA ESPECIFICACIÓN Y/O ALCANCE DE ESTE TIPO DE MANTENIMIENTO EN EL DOCUMENTO ANEXO 'GCCON-F-046-EstudioprevioPARABIENESYSERVICIOSV6_ Mtto Sist Hidráulico y Motobombas.PDF' numerales 2,6 y 2,7)</t>
    </r>
  </si>
  <si>
    <r>
      <t xml:space="preserve">Mantenimiento Correctivo:
</t>
    </r>
    <r>
      <rPr>
        <sz val="10"/>
        <color rgb="FF000000"/>
        <rFont val="Calibri"/>
        <family val="2"/>
        <scheme val="minor"/>
      </rPr>
      <t>(PARA OFERTAR VALOR, POR FAVOR VER TODA LA ESPECIFICACIÓN Y/O ALCANCE DE ESTE TIPO DE MANTENIMIENTO EN EL DOCUMENTO ANEXO 'GCCON-F-046-EstudioprevioPARABIENESYSERVICIOSV6_ Mtto Sist Hidráulico y Motobombas.PDF' numerales 2,6 y 2,7)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</si>
</sst>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240A]\ * #,##0.00_-;\-[$$-240A]\ * #,##0.00_-;_-[$$-240A]\ * &quot;-&quot;??_-;_-@_-"/>
    <numFmt numFmtId="168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165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6" fontId="0" fillId="0" borderId="1" xfId="5" applyNumberFormat="1" applyFont="1" applyBorder="1"/>
    <xf numFmtId="0" fontId="4" fillId="3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/>
    <xf numFmtId="0" fontId="4" fillId="0" borderId="1" xfId="0" applyFont="1" applyBorder="1" applyAlignment="1">
      <alignment horizontal="center"/>
    </xf>
    <xf numFmtId="166" fontId="0" fillId="0" borderId="0" xfId="0" applyNumberFormat="1"/>
    <xf numFmtId="166" fontId="4" fillId="0" borderId="0" xfId="0" applyNumberFormat="1" applyFont="1"/>
    <xf numFmtId="166" fontId="0" fillId="0" borderId="0" xfId="5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166" fontId="0" fillId="0" borderId="1" xfId="5" applyNumberFormat="1" applyFont="1" applyFill="1" applyBorder="1" applyAlignment="1">
      <alignment horizontal="center"/>
    </xf>
    <xf numFmtId="0" fontId="5" fillId="0" borderId="1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7" fontId="6" fillId="5" borderId="1" xfId="0" applyNumberFormat="1" applyFont="1" applyFill="1" applyBorder="1" applyAlignment="1">
      <alignment vertical="center"/>
    </xf>
    <xf numFmtId="0" fontId="6" fillId="0" borderId="2" xfId="3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6" fillId="0" borderId="0" xfId="0" applyNumberFormat="1" applyFont="1" applyAlignment="1">
      <alignment vertical="center"/>
    </xf>
    <xf numFmtId="168" fontId="9" fillId="0" borderId="0" xfId="0" applyNumberFormat="1" applyFont="1" applyAlignment="1">
      <alignment vertical="center"/>
    </xf>
    <xf numFmtId="0" fontId="4" fillId="3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wrapText="1"/>
    </xf>
    <xf numFmtId="0" fontId="0" fillId="4" borderId="5" xfId="0" applyFont="1" applyFill="1" applyBorder="1" applyAlignment="1">
      <alignment horizontal="center" wrapText="1"/>
    </xf>
    <xf numFmtId="0" fontId="0" fillId="4" borderId="6" xfId="0" applyFont="1" applyFill="1" applyBorder="1" applyAlignment="1">
      <alignment horizontal="center" wrapText="1"/>
    </xf>
    <xf numFmtId="0" fontId="0" fillId="4" borderId="7" xfId="0" applyFont="1" applyFill="1" applyBorder="1" applyAlignment="1">
      <alignment horizontal="center" wrapText="1"/>
    </xf>
    <xf numFmtId="0" fontId="0" fillId="4" borderId="8" xfId="0" applyFont="1" applyFill="1" applyBorder="1" applyAlignment="1">
      <alignment horizontal="center" wrapText="1"/>
    </xf>
    <xf numFmtId="0" fontId="0" fillId="4" borderId="9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67" fontId="6" fillId="7" borderId="1" xfId="0" applyNumberFormat="1" applyFont="1" applyFill="1" applyBorder="1" applyAlignment="1">
      <alignment vertical="center"/>
    </xf>
    <xf numFmtId="0" fontId="13" fillId="5" borderId="1" xfId="0" applyFont="1" applyFill="1" applyBorder="1" applyAlignment="1">
      <alignment horizontal="left" vertical="center"/>
    </xf>
    <xf numFmtId="167" fontId="13" fillId="5" borderId="1" xfId="0" applyNumberFormat="1" applyFont="1" applyFill="1" applyBorder="1" applyAlignment="1">
      <alignment vertical="center"/>
    </xf>
  </cellXfs>
  <cellStyles count="6">
    <cellStyle name="Moneda" xfId="5" builtinId="4"/>
    <cellStyle name="Moneda [0] 2" xfId="2" xr:uid="{7A52B25B-D290-47D0-94E5-C006CBFCF773}"/>
    <cellStyle name="Moneda 2" xfId="1" xr:uid="{BAE87EFC-C088-4D84-96BE-2784E5CFAD50}"/>
    <cellStyle name="Normal" xfId="0" builtinId="0"/>
    <cellStyle name="Normal 2" xfId="3" xr:uid="{B65B83A9-0948-439D-862C-1214D7BB985E}"/>
    <cellStyle name="Normal 2 2" xfId="4" xr:uid="{4FDF1A1A-F9F8-4BE0-A388-6F4CED41E8A4}"/>
  </cellStyles>
  <dxfs count="0"/>
  <tableStyles count="0" defaultTableStyle="TableStyleMedium2" defaultPivotStyle="PivotStyleLight16"/>
  <colors>
    <mruColors>
      <color rgb="FFFDEDFD"/>
      <color rgb="FFE8FAFE"/>
      <color rgb="FFFAD1FB"/>
      <color rgb="FFF5A3F7"/>
      <color rgb="FFFBA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58101</xdr:colOff>
      <xdr:row>0</xdr:row>
      <xdr:rowOff>77902</xdr:rowOff>
    </xdr:from>
    <xdr:to>
      <xdr:col>12</xdr:col>
      <xdr:colOff>757237</xdr:colOff>
      <xdr:row>0</xdr:row>
      <xdr:rowOff>755282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DB84A3-CD06-4796-A1C4-80F58CF77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5320" y="77902"/>
          <a:ext cx="699136" cy="6773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talina Ossa Ortega" id="{646E1884-AF44-4A09-ADAC-C9E1CB5C0187}" userId="S::cossa@sena.edu.co::16be35de-856c-450e-89c2-be92bedb2b1c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" dT="2026-06-10T19:54:13.49" personId="{646E1884-AF44-4A09-ADAC-C9E1CB5C0187}" id="{E0ED76CF-7283-4E0D-8B58-9858C0CEC416}">
    <text>Si el ítem está exento de IVA, indique valor cero (0)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0E4EC-FB68-4776-98BA-838017963337}">
  <dimension ref="A1:J43"/>
  <sheetViews>
    <sheetView workbookViewId="0">
      <selection activeCell="D17" sqref="D17"/>
    </sheetView>
  </sheetViews>
  <sheetFormatPr baseColWidth="10" defaultRowHeight="15" x14ac:dyDescent="0.25"/>
  <cols>
    <col min="1" max="1" width="7.140625" customWidth="1"/>
    <col min="2" max="2" width="28.5703125" customWidth="1"/>
    <col min="3" max="3" width="16.7109375" bestFit="1" customWidth="1"/>
    <col min="4" max="4" width="14" bestFit="1" customWidth="1"/>
    <col min="5" max="5" width="46.5703125" bestFit="1" customWidth="1"/>
    <col min="6" max="6" width="15.85546875" bestFit="1" customWidth="1"/>
    <col min="7" max="7" width="40.7109375" customWidth="1"/>
    <col min="10" max="10" width="13" bestFit="1" customWidth="1"/>
  </cols>
  <sheetData>
    <row r="1" spans="1:10" x14ac:dyDescent="0.25">
      <c r="B1" s="31" t="s">
        <v>41</v>
      </c>
      <c r="C1" s="31"/>
      <c r="D1" s="31"/>
      <c r="E1" s="31"/>
      <c r="F1" s="31"/>
      <c r="G1" s="31"/>
    </row>
    <row r="2" spans="1:10" s="1" customFormat="1" ht="27.75" customHeight="1" x14ac:dyDescent="0.25">
      <c r="B2" s="5" t="s">
        <v>24</v>
      </c>
      <c r="C2" s="5" t="s">
        <v>40</v>
      </c>
      <c r="D2" s="5" t="s">
        <v>9</v>
      </c>
      <c r="E2" s="5" t="s">
        <v>25</v>
      </c>
      <c r="F2" s="5" t="s">
        <v>11</v>
      </c>
      <c r="G2" s="5" t="s">
        <v>26</v>
      </c>
    </row>
    <row r="3" spans="1:10" x14ac:dyDescent="0.25">
      <c r="A3">
        <v>1</v>
      </c>
      <c r="B3" s="2" t="s">
        <v>27</v>
      </c>
      <c r="C3" s="3">
        <v>31</v>
      </c>
      <c r="D3" s="3">
        <v>15</v>
      </c>
      <c r="E3" s="3">
        <f>+C3-D3</f>
        <v>16</v>
      </c>
      <c r="F3" s="4" t="e">
        <f>+#REF!</f>
        <v>#REF!</v>
      </c>
      <c r="G3" s="2" t="s">
        <v>29</v>
      </c>
    </row>
    <row r="4" spans="1:10" x14ac:dyDescent="0.25">
      <c r="A4">
        <v>2</v>
      </c>
      <c r="B4" s="2" t="s">
        <v>10</v>
      </c>
      <c r="C4" s="3">
        <v>76</v>
      </c>
      <c r="D4" s="3">
        <v>51</v>
      </c>
      <c r="E4" s="3">
        <f t="shared" ref="E4:E16" si="0">+C4-D4</f>
        <v>25</v>
      </c>
      <c r="F4" s="4" t="e">
        <f>+#REF!</f>
        <v>#REF!</v>
      </c>
      <c r="G4" s="2" t="s">
        <v>28</v>
      </c>
    </row>
    <row r="5" spans="1:10" x14ac:dyDescent="0.25">
      <c r="A5">
        <v>3</v>
      </c>
      <c r="B5" s="2" t="s">
        <v>5</v>
      </c>
      <c r="C5" s="3">
        <v>6</v>
      </c>
      <c r="D5" s="3">
        <v>6</v>
      </c>
      <c r="E5" s="3">
        <f t="shared" si="0"/>
        <v>0</v>
      </c>
      <c r="F5" s="4" t="e">
        <f>+'MTTO SIST HIDRAULICO MOTOBOMBAS'!#REF!</f>
        <v>#REF!</v>
      </c>
      <c r="G5" s="2" t="s">
        <v>12</v>
      </c>
    </row>
    <row r="6" spans="1:10" x14ac:dyDescent="0.25">
      <c r="A6">
        <v>4</v>
      </c>
      <c r="B6" s="2" t="s">
        <v>13</v>
      </c>
      <c r="C6" s="3">
        <v>52</v>
      </c>
      <c r="D6" s="3">
        <v>44</v>
      </c>
      <c r="E6" s="3">
        <f t="shared" si="0"/>
        <v>8</v>
      </c>
      <c r="F6" s="4" t="e">
        <f>+#REF!</f>
        <v>#REF!</v>
      </c>
      <c r="G6" s="2" t="s">
        <v>15</v>
      </c>
    </row>
    <row r="7" spans="1:10" x14ac:dyDescent="0.25">
      <c r="A7">
        <v>5</v>
      </c>
      <c r="B7" s="2" t="s">
        <v>14</v>
      </c>
      <c r="C7" s="3">
        <v>10</v>
      </c>
      <c r="D7" s="3">
        <v>5</v>
      </c>
      <c r="E7" s="3">
        <f t="shared" si="0"/>
        <v>5</v>
      </c>
      <c r="F7" s="4" t="e">
        <f>+#REF!</f>
        <v>#REF!</v>
      </c>
      <c r="G7" s="2" t="s">
        <v>16</v>
      </c>
    </row>
    <row r="8" spans="1:10" x14ac:dyDescent="0.25">
      <c r="A8">
        <v>6</v>
      </c>
      <c r="B8" s="2" t="s">
        <v>6</v>
      </c>
      <c r="C8" s="3">
        <v>68</v>
      </c>
      <c r="D8" s="3">
        <v>35</v>
      </c>
      <c r="E8" s="3">
        <f t="shared" si="0"/>
        <v>33</v>
      </c>
      <c r="F8" s="4" t="e">
        <f>+#REF!</f>
        <v>#REF!</v>
      </c>
      <c r="G8" s="2" t="s">
        <v>17</v>
      </c>
    </row>
    <row r="9" spans="1:10" x14ac:dyDescent="0.25">
      <c r="A9">
        <v>7</v>
      </c>
      <c r="B9" s="2" t="s">
        <v>7</v>
      </c>
      <c r="C9" s="3">
        <v>22</v>
      </c>
      <c r="D9" s="3">
        <v>10</v>
      </c>
      <c r="E9" s="3">
        <f t="shared" si="0"/>
        <v>12</v>
      </c>
      <c r="F9" s="4" t="e">
        <f>+#REF!</f>
        <v>#REF!</v>
      </c>
      <c r="G9" s="2" t="s">
        <v>30</v>
      </c>
    </row>
    <row r="10" spans="1:10" x14ac:dyDescent="0.25">
      <c r="A10">
        <v>8</v>
      </c>
      <c r="B10" s="2" t="s">
        <v>8</v>
      </c>
      <c r="C10" s="3">
        <v>9</v>
      </c>
      <c r="D10" s="3">
        <v>8</v>
      </c>
      <c r="E10" s="3">
        <f t="shared" si="0"/>
        <v>1</v>
      </c>
      <c r="F10" s="4" t="e">
        <f>+#REF!</f>
        <v>#REF!</v>
      </c>
      <c r="G10" s="2" t="s">
        <v>17</v>
      </c>
    </row>
    <row r="11" spans="1:10" x14ac:dyDescent="0.25">
      <c r="A11">
        <v>9</v>
      </c>
      <c r="B11" s="2" t="s">
        <v>18</v>
      </c>
      <c r="C11" s="3">
        <v>10</v>
      </c>
      <c r="D11" s="3">
        <v>10</v>
      </c>
      <c r="E11" s="3">
        <f t="shared" si="0"/>
        <v>0</v>
      </c>
      <c r="F11" s="4" t="e">
        <f>+#REF!</f>
        <v>#REF!</v>
      </c>
      <c r="G11" s="2" t="s">
        <v>15</v>
      </c>
    </row>
    <row r="12" spans="1:10" x14ac:dyDescent="0.25">
      <c r="A12">
        <v>10</v>
      </c>
      <c r="B12" s="2" t="s">
        <v>19</v>
      </c>
      <c r="C12" s="3">
        <v>29</v>
      </c>
      <c r="D12" s="3">
        <v>25</v>
      </c>
      <c r="E12" s="3">
        <f t="shared" si="0"/>
        <v>4</v>
      </c>
      <c r="F12" s="4" t="e">
        <f>+#REF!</f>
        <v>#REF!</v>
      </c>
      <c r="G12" s="2" t="s">
        <v>17</v>
      </c>
    </row>
    <row r="13" spans="1:10" x14ac:dyDescent="0.25">
      <c r="A13">
        <v>11</v>
      </c>
      <c r="B13" s="2" t="s">
        <v>20</v>
      </c>
      <c r="C13" s="3">
        <v>29</v>
      </c>
      <c r="D13" s="3">
        <v>18</v>
      </c>
      <c r="E13" s="3">
        <f t="shared" si="0"/>
        <v>11</v>
      </c>
      <c r="F13" s="4" t="e">
        <f>+#REF!</f>
        <v>#REF!</v>
      </c>
      <c r="G13" s="2" t="s">
        <v>17</v>
      </c>
    </row>
    <row r="14" spans="1:10" x14ac:dyDescent="0.25">
      <c r="A14">
        <v>12</v>
      </c>
      <c r="B14" s="2" t="s">
        <v>21</v>
      </c>
      <c r="C14" s="3">
        <v>14</v>
      </c>
      <c r="D14" s="3">
        <v>9</v>
      </c>
      <c r="E14" s="3">
        <f t="shared" si="0"/>
        <v>5</v>
      </c>
      <c r="F14" s="4" t="e">
        <f>+#REF!</f>
        <v>#REF!</v>
      </c>
      <c r="G14" s="2" t="s">
        <v>17</v>
      </c>
    </row>
    <row r="15" spans="1:10" x14ac:dyDescent="0.25">
      <c r="A15">
        <v>13</v>
      </c>
      <c r="B15" s="2" t="s">
        <v>22</v>
      </c>
      <c r="C15" s="3">
        <v>7</v>
      </c>
      <c r="D15" s="3">
        <v>5</v>
      </c>
      <c r="E15" s="3">
        <f t="shared" si="0"/>
        <v>2</v>
      </c>
      <c r="F15" s="4" t="e">
        <f>+#REF!</f>
        <v>#REF!</v>
      </c>
      <c r="G15" s="2" t="s">
        <v>30</v>
      </c>
    </row>
    <row r="16" spans="1:10" x14ac:dyDescent="0.25">
      <c r="A16">
        <v>14</v>
      </c>
      <c r="B16" s="2" t="s">
        <v>23</v>
      </c>
      <c r="C16" s="3">
        <v>5</v>
      </c>
      <c r="D16" s="3">
        <v>5</v>
      </c>
      <c r="E16" s="3">
        <f t="shared" si="0"/>
        <v>0</v>
      </c>
      <c r="F16" s="4" t="e">
        <f>+#REF!</f>
        <v>#REF!</v>
      </c>
      <c r="G16" s="2" t="s">
        <v>17</v>
      </c>
      <c r="J16" s="8"/>
    </row>
    <row r="17" spans="1:6" x14ac:dyDescent="0.25">
      <c r="C17" s="7">
        <f>SUM(C3:C16)</f>
        <v>368</v>
      </c>
      <c r="D17" s="7">
        <f>SUM(D3:D16)</f>
        <v>246</v>
      </c>
      <c r="E17" s="7">
        <f>SUM(E3:E16)</f>
        <v>122</v>
      </c>
      <c r="F17" s="6" t="e">
        <f>SUM(F3:F16)</f>
        <v>#REF!</v>
      </c>
    </row>
    <row r="19" spans="1:6" x14ac:dyDescent="0.25">
      <c r="B19" s="31" t="s">
        <v>42</v>
      </c>
      <c r="C19" s="31"/>
      <c r="D19" s="31"/>
      <c r="E19" s="31"/>
    </row>
    <row r="20" spans="1:6" s="1" customFormat="1" ht="27.75" customHeight="1" x14ac:dyDescent="0.25">
      <c r="B20" s="5" t="s">
        <v>24</v>
      </c>
      <c r="C20" s="5" t="s">
        <v>39</v>
      </c>
      <c r="D20" s="5" t="s">
        <v>11</v>
      </c>
      <c r="E20" s="5" t="s">
        <v>26</v>
      </c>
    </row>
    <row r="21" spans="1:6" x14ac:dyDescent="0.25">
      <c r="A21">
        <v>1</v>
      </c>
      <c r="B21" s="2" t="s">
        <v>27</v>
      </c>
      <c r="C21" s="3">
        <v>10</v>
      </c>
      <c r="D21" s="4" t="e">
        <f>+#REF!</f>
        <v>#REF!</v>
      </c>
      <c r="E21" s="2" t="s">
        <v>29</v>
      </c>
    </row>
    <row r="22" spans="1:6" x14ac:dyDescent="0.25">
      <c r="A22">
        <v>2</v>
      </c>
      <c r="B22" s="2" t="s">
        <v>10</v>
      </c>
      <c r="C22" s="3">
        <v>47</v>
      </c>
      <c r="D22" s="4" t="e">
        <f>+#REF!</f>
        <v>#REF!</v>
      </c>
      <c r="E22" s="2" t="s">
        <v>28</v>
      </c>
    </row>
    <row r="23" spans="1:6" x14ac:dyDescent="0.25">
      <c r="A23">
        <v>3</v>
      </c>
      <c r="B23" s="2" t="s">
        <v>5</v>
      </c>
      <c r="C23" s="3">
        <v>6</v>
      </c>
      <c r="D23" s="4" t="e">
        <f>+'MTTO SIST HIDRAULICO MOTOBOMBAS'!#REF!</f>
        <v>#REF!</v>
      </c>
      <c r="E23" s="2" t="s">
        <v>12</v>
      </c>
    </row>
    <row r="24" spans="1:6" x14ac:dyDescent="0.25">
      <c r="A24">
        <v>4</v>
      </c>
      <c r="B24" s="2" t="s">
        <v>13</v>
      </c>
      <c r="C24" s="3">
        <v>34</v>
      </c>
      <c r="D24" s="4" t="e">
        <f>+#REF!</f>
        <v>#REF!</v>
      </c>
      <c r="E24" s="2" t="s">
        <v>15</v>
      </c>
    </row>
    <row r="25" spans="1:6" x14ac:dyDescent="0.25">
      <c r="A25">
        <v>5</v>
      </c>
      <c r="B25" s="2" t="s">
        <v>14</v>
      </c>
      <c r="C25" s="3">
        <v>4</v>
      </c>
      <c r="D25" s="4" t="e">
        <f>+#REF!</f>
        <v>#REF!</v>
      </c>
      <c r="E25" s="2" t="s">
        <v>16</v>
      </c>
    </row>
    <row r="26" spans="1:6" x14ac:dyDescent="0.25">
      <c r="A26">
        <v>6</v>
      </c>
      <c r="B26" s="2" t="s">
        <v>6</v>
      </c>
      <c r="C26" s="3">
        <v>27</v>
      </c>
      <c r="D26" s="4" t="e">
        <f>+#REF!</f>
        <v>#REF!</v>
      </c>
      <c r="E26" s="2" t="s">
        <v>17</v>
      </c>
    </row>
    <row r="27" spans="1:6" x14ac:dyDescent="0.25">
      <c r="A27">
        <v>7</v>
      </c>
      <c r="B27" s="2" t="s">
        <v>7</v>
      </c>
      <c r="C27" s="3">
        <v>8</v>
      </c>
      <c r="D27" s="4" t="e">
        <f>+#REF!</f>
        <v>#REF!</v>
      </c>
      <c r="E27" s="2" t="s">
        <v>30</v>
      </c>
    </row>
    <row r="28" spans="1:6" x14ac:dyDescent="0.25">
      <c r="A28">
        <v>8</v>
      </c>
      <c r="B28" s="2" t="s">
        <v>8</v>
      </c>
      <c r="C28" s="3">
        <v>6</v>
      </c>
      <c r="D28" s="4" t="e">
        <f>+#REF!</f>
        <v>#REF!</v>
      </c>
      <c r="E28" s="2" t="s">
        <v>17</v>
      </c>
    </row>
    <row r="29" spans="1:6" x14ac:dyDescent="0.25">
      <c r="A29">
        <v>9</v>
      </c>
      <c r="B29" s="2" t="s">
        <v>18</v>
      </c>
      <c r="C29" s="3">
        <v>10</v>
      </c>
      <c r="D29" s="4" t="e">
        <f>+#REF!</f>
        <v>#REF!</v>
      </c>
      <c r="E29" s="2" t="s">
        <v>15</v>
      </c>
    </row>
    <row r="30" spans="1:6" x14ac:dyDescent="0.25">
      <c r="A30">
        <v>10</v>
      </c>
      <c r="B30" s="2" t="s">
        <v>19</v>
      </c>
      <c r="C30" s="3">
        <v>18</v>
      </c>
      <c r="D30" s="4" t="e">
        <f>+#REF!</f>
        <v>#REF!</v>
      </c>
      <c r="E30" s="2" t="s">
        <v>17</v>
      </c>
    </row>
    <row r="31" spans="1:6" x14ac:dyDescent="0.25">
      <c r="A31">
        <v>11</v>
      </c>
      <c r="B31" s="2" t="s">
        <v>20</v>
      </c>
      <c r="C31" s="3">
        <v>7</v>
      </c>
      <c r="D31" s="4" t="e">
        <f>+#REF!</f>
        <v>#REF!</v>
      </c>
      <c r="E31" s="2" t="s">
        <v>17</v>
      </c>
    </row>
    <row r="32" spans="1:6" x14ac:dyDescent="0.25">
      <c r="A32">
        <v>12</v>
      </c>
      <c r="B32" s="2" t="s">
        <v>21</v>
      </c>
      <c r="C32" s="3">
        <v>9</v>
      </c>
      <c r="D32" s="4" t="e">
        <f>+#REF!</f>
        <v>#REF!</v>
      </c>
      <c r="E32" s="2" t="s">
        <v>17</v>
      </c>
    </row>
    <row r="33" spans="1:10" x14ac:dyDescent="0.25">
      <c r="A33">
        <v>13</v>
      </c>
      <c r="B33" s="2" t="s">
        <v>22</v>
      </c>
      <c r="C33" s="3">
        <v>4</v>
      </c>
      <c r="D33" s="4" t="e">
        <f>+#REF!</f>
        <v>#REF!</v>
      </c>
      <c r="E33" s="2" t="s">
        <v>30</v>
      </c>
    </row>
    <row r="34" spans="1:10" x14ac:dyDescent="0.25">
      <c r="A34">
        <v>14</v>
      </c>
      <c r="B34" s="2" t="s">
        <v>23</v>
      </c>
      <c r="C34" s="3">
        <v>2</v>
      </c>
      <c r="D34" s="4" t="e">
        <f>+#REF!</f>
        <v>#REF!</v>
      </c>
      <c r="E34" s="2" t="s">
        <v>17</v>
      </c>
      <c r="J34" s="8"/>
    </row>
    <row r="35" spans="1:10" x14ac:dyDescent="0.25">
      <c r="C35" s="7">
        <f>SUM(C21:C34)</f>
        <v>192</v>
      </c>
      <c r="D35" s="6" t="e">
        <f>SUM(D21:D34)</f>
        <v>#REF!</v>
      </c>
    </row>
    <row r="36" spans="1:10" x14ac:dyDescent="0.25">
      <c r="C36" s="15"/>
      <c r="D36" s="9"/>
    </row>
    <row r="37" spans="1:10" ht="69.75" customHeight="1" x14ac:dyDescent="0.25">
      <c r="B37" s="11" t="s">
        <v>37</v>
      </c>
      <c r="C37" s="12" t="s">
        <v>36</v>
      </c>
      <c r="D37" s="8"/>
    </row>
    <row r="38" spans="1:10" x14ac:dyDescent="0.25">
      <c r="B38" s="2" t="s">
        <v>31</v>
      </c>
      <c r="C38" s="13">
        <v>282241426</v>
      </c>
    </row>
    <row r="39" spans="1:10" x14ac:dyDescent="0.25">
      <c r="B39" s="2" t="s">
        <v>32</v>
      </c>
      <c r="C39" s="13">
        <v>24327821</v>
      </c>
      <c r="D39" s="9">
        <v>17971052.702199001</v>
      </c>
      <c r="E39" t="s">
        <v>38</v>
      </c>
      <c r="F39" s="8"/>
    </row>
    <row r="40" spans="1:10" x14ac:dyDescent="0.25">
      <c r="B40" s="14" t="s">
        <v>33</v>
      </c>
      <c r="C40" s="13">
        <f>64770000/2</f>
        <v>32385000</v>
      </c>
      <c r="F40" s="10"/>
    </row>
    <row r="41" spans="1:10" x14ac:dyDescent="0.25">
      <c r="B41" s="14" t="s">
        <v>34</v>
      </c>
      <c r="C41" s="13">
        <f>131638000/2</f>
        <v>65819000</v>
      </c>
      <c r="F41" s="10"/>
    </row>
    <row r="42" spans="1:10" x14ac:dyDescent="0.25">
      <c r="B42" s="14" t="s">
        <v>35</v>
      </c>
      <c r="C42" s="13">
        <f>63445487/2</f>
        <v>31722743.5</v>
      </c>
      <c r="F42" s="10"/>
    </row>
    <row r="43" spans="1:10" x14ac:dyDescent="0.25">
      <c r="C43" s="9">
        <f>SUM(C38:C42)</f>
        <v>436495990.5</v>
      </c>
    </row>
  </sheetData>
  <mergeCells count="2">
    <mergeCell ref="B1:G1"/>
    <mergeCell ref="B19:E1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30C01-0B53-40BE-BE86-9EBAADC17A3E}">
  <sheetPr>
    <tabColor theme="4" tint="-0.249977111117893"/>
  </sheetPr>
  <dimension ref="A1:O6"/>
  <sheetViews>
    <sheetView showGridLines="0" tabSelected="1" zoomScale="90" zoomScaleNormal="90" workbookViewId="0">
      <pane ySplit="2" topLeftCell="A3" activePane="bottomLeft" state="frozen"/>
      <selection pane="bottomLeft" activeCell="F3" sqref="F3"/>
    </sheetView>
  </sheetViews>
  <sheetFormatPr baseColWidth="10" defaultColWidth="11.42578125" defaultRowHeight="12.75" x14ac:dyDescent="0.2"/>
  <cols>
    <col min="1" max="1" width="4.85546875" style="16" customWidth="1"/>
    <col min="2" max="2" width="20.7109375" style="16" customWidth="1"/>
    <col min="3" max="3" width="27" style="16" customWidth="1"/>
    <col min="4" max="4" width="36.7109375" style="16" customWidth="1"/>
    <col min="5" max="5" width="12.140625" style="16" customWidth="1"/>
    <col min="6" max="6" width="15.28515625" style="16" customWidth="1"/>
    <col min="7" max="7" width="15" style="16" bestFit="1" customWidth="1"/>
    <col min="8" max="8" width="18.85546875" style="16" bestFit="1" customWidth="1"/>
    <col min="9" max="9" width="18.85546875" style="16" customWidth="1"/>
    <col min="10" max="10" width="13.42578125" style="16" customWidth="1"/>
    <col min="11" max="16384" width="11.42578125" style="16"/>
  </cols>
  <sheetData>
    <row r="1" spans="1:15" ht="75.75" customHeight="1" x14ac:dyDescent="0.2">
      <c r="A1" s="32" t="s">
        <v>48</v>
      </c>
      <c r="B1" s="32"/>
      <c r="C1" s="32"/>
      <c r="D1" s="32"/>
      <c r="E1" s="32"/>
      <c r="F1" s="39" t="s">
        <v>52</v>
      </c>
      <c r="G1" s="39"/>
      <c r="H1" s="39"/>
      <c r="I1" s="39"/>
      <c r="J1" s="27"/>
      <c r="K1" s="33" t="s">
        <v>51</v>
      </c>
      <c r="L1" s="34"/>
      <c r="M1" s="34"/>
      <c r="N1" s="34"/>
      <c r="O1" s="35"/>
    </row>
    <row r="2" spans="1:15" ht="63" customHeight="1" thickBot="1" x14ac:dyDescent="0.25">
      <c r="A2" s="25" t="s">
        <v>0</v>
      </c>
      <c r="B2" s="26" t="s">
        <v>4</v>
      </c>
      <c r="C2" s="26" t="s">
        <v>1</v>
      </c>
      <c r="D2" s="26" t="s">
        <v>2</v>
      </c>
      <c r="E2" s="26" t="s">
        <v>3</v>
      </c>
      <c r="F2" s="40" t="s">
        <v>46</v>
      </c>
      <c r="G2" s="24" t="s">
        <v>43</v>
      </c>
      <c r="H2" s="24" t="s">
        <v>44</v>
      </c>
      <c r="I2" s="24" t="s">
        <v>45</v>
      </c>
      <c r="J2" s="28"/>
      <c r="K2" s="36"/>
      <c r="L2" s="37"/>
      <c r="M2" s="37"/>
      <c r="N2" s="37"/>
      <c r="O2" s="38"/>
    </row>
    <row r="3" spans="1:15" ht="110.25" customHeight="1" x14ac:dyDescent="0.2">
      <c r="A3" s="17">
        <v>1</v>
      </c>
      <c r="B3" s="21" t="s">
        <v>49</v>
      </c>
      <c r="C3" s="18" t="s">
        <v>50</v>
      </c>
      <c r="D3" s="22" t="s">
        <v>53</v>
      </c>
      <c r="E3" s="18">
        <v>3</v>
      </c>
      <c r="F3" s="41"/>
      <c r="G3" s="20">
        <f>F3*19%</f>
        <v>0</v>
      </c>
      <c r="H3" s="20">
        <f>F3+G3</f>
        <v>0</v>
      </c>
      <c r="I3" s="20">
        <f>H3*E3</f>
        <v>0</v>
      </c>
      <c r="J3" s="29"/>
    </row>
    <row r="4" spans="1:15" ht="110.25" customHeight="1" x14ac:dyDescent="0.2">
      <c r="A4" s="17">
        <v>2</v>
      </c>
      <c r="B4" s="21" t="s">
        <v>49</v>
      </c>
      <c r="C4" s="18" t="s">
        <v>50</v>
      </c>
      <c r="D4" s="23" t="s">
        <v>54</v>
      </c>
      <c r="E4" s="18">
        <v>1</v>
      </c>
      <c r="F4" s="41"/>
      <c r="G4" s="20">
        <f>F4*19%</f>
        <v>0</v>
      </c>
      <c r="H4" s="20">
        <f>F4+G4</f>
        <v>0</v>
      </c>
      <c r="I4" s="20">
        <f>H4*E4</f>
        <v>0</v>
      </c>
      <c r="J4" s="29"/>
    </row>
    <row r="5" spans="1:15" ht="29.25" customHeight="1" x14ac:dyDescent="0.2">
      <c r="F5" s="19"/>
      <c r="H5" s="42" t="s">
        <v>47</v>
      </c>
      <c r="I5" s="43">
        <f>SUM(I3:I4)</f>
        <v>0</v>
      </c>
      <c r="J5" s="30"/>
    </row>
    <row r="6" spans="1:15" x14ac:dyDescent="0.2">
      <c r="F6" s="19"/>
    </row>
  </sheetData>
  <mergeCells count="3">
    <mergeCell ref="F1:I1"/>
    <mergeCell ref="K1:O2"/>
    <mergeCell ref="A1:E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MTTO SIST HIDRAULICO MOTOBOMBAS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Ossa Ortega</dc:creator>
  <cp:lastModifiedBy>Catalina Ossa Ortega</cp:lastModifiedBy>
  <dcterms:created xsi:type="dcterms:W3CDTF">2024-05-08T13:35:50Z</dcterms:created>
  <dcterms:modified xsi:type="dcterms:W3CDTF">2026-08-04T15:46:30Z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2024-05-08T13:36:44Z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723667ec-7539-4f7a-b452-6eebd356b7af</vt:lpwstr>
  </property>
  <property fmtid="{D5CDD505-2E9C-101B-9397-08002B2CF9AE}" pid="8" name="MSIP_Label_fc111285-cafa-4fc9-8a9a-bd902089b24f_ContentBits">
    <vt:lpwstr>0</vt:lpwstr>
  </property>
</Properties>
</file>