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Users\17648595\Desktop\Enviar a Estefani Plantas Eléctricas\"/>
    </mc:Choice>
  </mc:AlternateContent>
  <xr:revisionPtr revIDLastSave="0" documentId="13_ncr:1_{445D2EBF-CA66-4C4F-974D-0A16C3D970BB}" xr6:coauthVersionLast="47" xr6:coauthVersionMax="47" xr10:uidLastSave="{00000000-0000-0000-0000-000000000000}"/>
  <bookViews>
    <workbookView xWindow="-120" yWindow="-120" windowWidth="29040" windowHeight="15720" xr2:uid="{00000000-000D-0000-FFFF-FFFF00000000}"/>
  </bookViews>
  <sheets>
    <sheet name="ESTUDIO DE MERCADO" sheetId="1" r:id="rId1"/>
  </sheets>
  <definedNames>
    <definedName name="_xlnm.Print_Area" localSheetId="0">'ESTUDIO DE MERCADO'!$B$4:$C$54</definedName>
    <definedName name="_xlnm.Print_Titles" localSheetId="0">'ESTUDIO DE MERCADO'!$B:$C,'ESTUDIO DE MERCADO'!$4:$4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1" i="1" l="1"/>
  <c r="K61" i="1"/>
  <c r="L60" i="1"/>
  <c r="M60" i="1" s="1"/>
  <c r="N60" i="1" s="1"/>
  <c r="J60" i="1"/>
  <c r="K60" i="1" s="1"/>
  <c r="G60" i="1"/>
  <c r="H60" i="1" s="1"/>
  <c r="L58" i="1"/>
  <c r="M58" i="1" s="1"/>
  <c r="N58" i="1" s="1"/>
  <c r="J58" i="1"/>
  <c r="K58" i="1" s="1"/>
  <c r="G58" i="1"/>
  <c r="H58" i="1" s="1"/>
  <c r="L53" i="1"/>
  <c r="J53" i="1"/>
  <c r="K53" i="1" s="1"/>
  <c r="G53" i="1"/>
  <c r="H53" i="1" s="1"/>
  <c r="L51" i="1"/>
  <c r="J51" i="1"/>
  <c r="K51" i="1" s="1"/>
  <c r="G51" i="1"/>
  <c r="H51" i="1" s="1"/>
  <c r="L49" i="1"/>
  <c r="J49" i="1"/>
  <c r="K49" i="1" s="1"/>
  <c r="G49" i="1"/>
  <c r="H49" i="1" s="1"/>
  <c r="L47" i="1"/>
  <c r="J47" i="1"/>
  <c r="K47" i="1" s="1"/>
  <c r="G47" i="1"/>
  <c r="H47" i="1" s="1"/>
  <c r="L44" i="1"/>
  <c r="J44" i="1"/>
  <c r="K44" i="1" s="1"/>
  <c r="G44" i="1"/>
  <c r="H44" i="1" s="1"/>
  <c r="L42" i="1"/>
  <c r="J42" i="1"/>
  <c r="K42" i="1" s="1"/>
  <c r="G42" i="1"/>
  <c r="H42" i="1" s="1"/>
  <c r="L40" i="1"/>
  <c r="J40" i="1"/>
  <c r="K40" i="1" s="1"/>
  <c r="G40" i="1"/>
  <c r="H40" i="1" s="1"/>
  <c r="L38" i="1"/>
  <c r="J38" i="1"/>
  <c r="K38" i="1" s="1"/>
  <c r="G38" i="1"/>
  <c r="H38" i="1" s="1"/>
  <c r="L36" i="1"/>
  <c r="M36" i="1" s="1"/>
  <c r="N36" i="1" s="1"/>
  <c r="J36" i="1"/>
  <c r="K36" i="1" s="1"/>
  <c r="G36" i="1"/>
  <c r="H36" i="1" s="1"/>
  <c r="H61" i="1" s="1"/>
  <c r="L34" i="1"/>
  <c r="J34" i="1"/>
  <c r="K34" i="1" s="1"/>
  <c r="G34" i="1"/>
  <c r="H34" i="1" s="1"/>
  <c r="L32" i="1"/>
  <c r="J32" i="1"/>
  <c r="K32" i="1" s="1"/>
  <c r="G32" i="1"/>
  <c r="H32" i="1" s="1"/>
  <c r="L30" i="1"/>
  <c r="J30" i="1"/>
  <c r="K30" i="1" s="1"/>
  <c r="G30" i="1"/>
  <c r="H30" i="1" s="1"/>
  <c r="L28" i="1"/>
  <c r="J28" i="1"/>
  <c r="K28" i="1" s="1"/>
  <c r="G28" i="1"/>
  <c r="H28" i="1" s="1"/>
  <c r="L26" i="1"/>
  <c r="J26" i="1"/>
  <c r="K26" i="1" s="1"/>
  <c r="G26" i="1"/>
  <c r="H26" i="1" s="1"/>
  <c r="L24" i="1"/>
  <c r="J24" i="1"/>
  <c r="K24" i="1" s="1"/>
  <c r="G24" i="1"/>
  <c r="H24" i="1" s="1"/>
  <c r="L22" i="1"/>
  <c r="J22" i="1"/>
  <c r="K22" i="1" s="1"/>
  <c r="G22" i="1"/>
  <c r="H22" i="1" s="1"/>
  <c r="L19" i="1"/>
  <c r="J19" i="1"/>
  <c r="K19" i="1" s="1"/>
  <c r="G19" i="1"/>
  <c r="H19" i="1" s="1"/>
  <c r="L17" i="1"/>
  <c r="J17" i="1"/>
  <c r="K17" i="1" s="1"/>
  <c r="G17" i="1"/>
  <c r="H17" i="1" s="1"/>
  <c r="L14" i="1"/>
  <c r="J14" i="1"/>
  <c r="K14" i="1" s="1"/>
  <c r="G14" i="1"/>
  <c r="H14" i="1" s="1"/>
  <c r="L13" i="1"/>
  <c r="J13" i="1"/>
  <c r="K13" i="1" s="1"/>
  <c r="G13" i="1"/>
  <c r="H13" i="1" s="1"/>
  <c r="M11" i="1"/>
  <c r="N11" i="1" s="1"/>
  <c r="L11" i="1"/>
  <c r="K11" i="1"/>
  <c r="J11" i="1"/>
  <c r="G11" i="1"/>
  <c r="H11" i="1" s="1"/>
  <c r="L9" i="1"/>
  <c r="M9" i="1" s="1"/>
  <c r="J9" i="1"/>
  <c r="K9" i="1" s="1"/>
  <c r="H9" i="1"/>
  <c r="G9" i="1"/>
  <c r="N9" i="1" l="1"/>
  <c r="M53" i="1"/>
  <c r="N53" i="1" s="1"/>
  <c r="M51" i="1"/>
  <c r="N51" i="1" s="1"/>
  <c r="M49" i="1"/>
  <c r="N49" i="1" s="1"/>
  <c r="M47" i="1"/>
  <c r="N47" i="1" s="1"/>
  <c r="M44" i="1"/>
  <c r="N44" i="1" s="1"/>
  <c r="M42" i="1"/>
  <c r="N42" i="1" s="1"/>
  <c r="M40" i="1"/>
  <c r="N40" i="1" s="1"/>
  <c r="M38" i="1"/>
  <c r="N38" i="1" s="1"/>
  <c r="M34" i="1"/>
  <c r="N34" i="1" s="1"/>
  <c r="M32" i="1"/>
  <c r="N32" i="1" s="1"/>
  <c r="M30" i="1"/>
  <c r="N30" i="1" s="1"/>
  <c r="M28" i="1"/>
  <c r="N28" i="1" s="1"/>
  <c r="M26" i="1"/>
  <c r="N26" i="1" s="1"/>
  <c r="M24" i="1"/>
  <c r="N24" i="1" s="1"/>
  <c r="M22" i="1"/>
  <c r="N22" i="1" s="1"/>
  <c r="M19" i="1"/>
  <c r="N19" i="1" s="1"/>
  <c r="M17" i="1"/>
  <c r="N17" i="1" s="1"/>
  <c r="M14" i="1"/>
  <c r="N14" i="1" s="1"/>
  <c r="M13" i="1"/>
  <c r="N13" i="1" s="1"/>
</calcChain>
</file>

<file path=xl/sharedStrings.xml><?xml version="1.0" encoding="utf-8"?>
<sst xmlns="http://schemas.openxmlformats.org/spreadsheetml/2006/main" count="106" uniqueCount="62">
  <si>
    <t>PLANTAS ELÉCTRICAS Y SISTEMA DE TRANSFERENCIA ELÉCTRICA EN LAS DIFERENTES SEDES DE LA FISCALÍA
GENERAL DE LA NACIÓN SECCIONALES TOLIMA, HUILA, CAQUETÁ Y PUTUMAYO.</t>
  </si>
  <si>
    <t>ITEM</t>
  </si>
  <si>
    <t>DESCRIPCIÓN DE ACTIVIDADES</t>
  </si>
  <si>
    <t>SECCIONAL TOLIMA</t>
  </si>
  <si>
    <t>SEDE PRINCIPAL IBAGUE</t>
  </si>
  <si>
    <t>SEDE BELÉN - IBAGUE</t>
  </si>
  <si>
    <t>SEDE CHAPARRAL</t>
  </si>
  <si>
    <t>SECCIONAL HUILA</t>
  </si>
  <si>
    <t>PATIO DE INCAUTADOS KM 4 VIA NEIVA - PALERMO</t>
  </si>
  <si>
    <t>SECCIONAL CAQUETA</t>
  </si>
  <si>
    <t>SEDE URI CALLE 18 No.11-46 - FLORENCIA</t>
  </si>
  <si>
    <t xml:space="preserve">SEDE  ADMINISTRATIVA - AVENIDA CIRCUNVALAR No.5-14 BARRIO LAS AVENIDAS - FLORENCIA  </t>
  </si>
  <si>
    <t xml:space="preserve">SEDE  ADMINISTRATIVA INVENTARIOS - AVENIDA CIRCUNVALAR No.5-14 BARRIO LAS AVENIDAS - FLORENCIA  </t>
  </si>
  <si>
    <t>SECCIONAL PUTUMAYO</t>
  </si>
  <si>
    <t>SEDE  BELEN DE LOS ANDAQUIES - CR 5  No 4 - 15 - CAQUETA</t>
  </si>
  <si>
    <t>SEDE SAN VICENTE DEL CAGUAN  - CL 5  No 3 - 17/21 - CAQUETA</t>
  </si>
  <si>
    <t>SEDE PUERTO RICO  - CR 7  No 5 - 41/43/49/51 - CAQUETA</t>
  </si>
  <si>
    <t xml:space="preserve">Carrera 21 A No. 26-65 Sur </t>
  </si>
  <si>
    <t>SEDE CARTAGENA DEL CHAIRA CL 3 NO 2 - 27</t>
  </si>
  <si>
    <t>SEDE CURILLO CL 4 NO 3 - 59</t>
  </si>
  <si>
    <t>SEDE SAN JOSE DEL FRAGUA CR 4 NO 3 - 75</t>
  </si>
  <si>
    <t>SEDE VALPARAISO CR 4 NO 11 - 15</t>
  </si>
  <si>
    <t>SEDE EL PAUJIL CL 5A NO 4 - 28</t>
  </si>
  <si>
    <t>SEDE MILAN CR 6 NO 6 - 10</t>
  </si>
  <si>
    <t>VALOR SIN IVA</t>
  </si>
  <si>
    <t>IVA 19%</t>
  </si>
  <si>
    <t>TOTAL</t>
  </si>
  <si>
    <t>PLANTAS ELÉCTRICAS 2026</t>
  </si>
  <si>
    <t xml:space="preserve">SEDE CARTAGENA DEL CHAIRA DE LA CL 3 NO 2 - 27   A NUEVA SEDE  CRA 3 N° 3-34 </t>
  </si>
  <si>
    <r>
      <rPr>
        <b/>
        <sz val="12"/>
        <color rgb="FF000000"/>
        <rFont val="Arial"/>
        <family val="2"/>
      </rPr>
      <t>PLANTA ELECTRICA ABC POWER SOLUTIONS  20 KVA</t>
    </r>
    <r>
      <rPr>
        <sz val="12"/>
        <color rgb="FF000000"/>
        <rFont val="Arial"/>
        <family val="2"/>
      </rPr>
      <t xml:space="preserve">, Se requiere:
-Desmonte de red eléctrica de planta hasta transferencia.
-Desmonte de marco, puerto y muro para movilizar planta eléctrica a salida.
-Traslado de planta electrica de punto actual a sitio de traslado nuevo.
-Inslación de 2 páneles eléctricos hacia transferencia.
-Montaje de Transferencia.
-Instalación eléctrica de transferencia a planta.
-Montaje de ducto en EMT de gases a salida de calle.
-Desmonte de montaje lámina PUC con marco para ventana de inspección.
-Adecuación de red eléctrica de instalación donde se retira transferencia hacia planta.
-Se entregue funcionando correctamente.
</t>
    </r>
  </si>
  <si>
    <r>
      <rPr>
        <b/>
        <sz val="12"/>
        <color rgb="FF000000"/>
        <rFont val="Arial"/>
        <family val="2"/>
      </rPr>
      <t>PLANTA ELECTRICA ABC POWER SOLUTIONS  10 KVA</t>
    </r>
    <r>
      <rPr>
        <sz val="12"/>
        <color rgb="FF000000"/>
        <rFont val="Arial"/>
        <family val="2"/>
      </rPr>
      <t>:   Se requiere:
-Desmonte de red eléctrica de planta hasta transferencia.
-Desmonte de marco, puerto y muro para movilizar planta eléctrica a salida.
-Traslado de planta electrica de punto actual a sitio de traslado nuevo.
-Inslación de 2 páneles eléctricos hacia transferencia.
-Montaje de Transferencia.
-Instalación eléctrica de transferencia a planta.
-Montaje de ducto en EMT de gases a salida de calle.
-Desmonte de montaje lámina PUC con marco para ventana de inspección.
-Adecuación de red eléctrica de instalación donde se retira transferencia hacia planta.
-Se entregue funcionando correctamente.</t>
    </r>
  </si>
  <si>
    <t>DESINSTALACION, TRASLADO E INSTALACIÓN DE PLANTAS ELECTRICAS EN LA SECCIONAL CAQUETA</t>
  </si>
  <si>
    <t>SEDE VALPARAISO DE LA CR 4 NO 11 - 15 A NUEVA SEDE EN CALLE 11 No. 3-32</t>
  </si>
  <si>
    <r>
      <rPr>
        <b/>
        <sz val="12"/>
        <color theme="1"/>
        <rFont val="Arial"/>
        <family val="2"/>
      </rPr>
      <t xml:space="preserve">PLANTA ELECTRICA MOD. 30CL2 DE 230KVA MOTOR CUMINS:  </t>
    </r>
    <r>
      <rPr>
        <sz val="12"/>
        <color theme="1"/>
        <rFont val="Arial"/>
        <family val="2"/>
      </rPr>
      <t xml:space="preserve">
</t>
    </r>
    <r>
      <rPr>
        <b/>
        <u/>
        <sz val="12"/>
        <color theme="1"/>
        <rFont val="Arial"/>
        <family val="2"/>
      </rPr>
      <t>Mantenimiento Preventivo</t>
    </r>
    <r>
      <rPr>
        <sz val="12"/>
        <color theme="1"/>
        <rFont val="Arial"/>
        <family val="2"/>
      </rPr>
      <t xml:space="preserve">: Cambio aceite, filtro de aceite, aire, combustible y separador, cambio de refrigerante, mantenimiento de dos baterías 8D -12 V, mantenimiento de cargador de baterias   verificación estado de correa ventilador, eliminación de residuos revisión de mangueras de refrigeración, revisión de tuberías de gases de escape, detección de fugas, ajuste de voltaje y mantenimiento tablero de mandos, revisiones de controles de motor, revisión operacional en vacío y con carga y limpieza general del grupo electrógeno y limpieza general de la maquinaria.  (incluye mano de obra, insumos, accesorios y todos los elementos necesarios para su normal funcionamiento) </t>
    </r>
  </si>
  <si>
    <r>
      <rPr>
        <b/>
        <sz val="12"/>
        <color theme="1"/>
        <rFont val="Arial"/>
        <family val="2"/>
      </rPr>
      <t>PLANTA ELECTRICA MARCA CUMMINS MOD125DGEA-2173 KVA-83</t>
    </r>
    <r>
      <rPr>
        <sz val="12"/>
        <color theme="1"/>
        <rFont val="Arial"/>
        <family val="2"/>
      </rPr>
      <t xml:space="preserve">: 
</t>
    </r>
    <r>
      <rPr>
        <b/>
        <u/>
        <sz val="12"/>
        <color theme="1"/>
        <rFont val="Arial"/>
        <family val="2"/>
      </rPr>
      <t>Mantenimiento Preventivo</t>
    </r>
    <r>
      <rPr>
        <sz val="12"/>
        <color theme="1"/>
        <rFont val="Arial"/>
        <family val="2"/>
      </rPr>
      <t>: Cambio aceite, filtro de aceite, aire, combustible y separador, cambio de refrigerante, mantenimiento de batería 31H -12V, mantenimiento de cargador de baterias   verificación estado de correa ventilador, eliminación de residuos revisión de mangueras de refrigeración, revisión de tuberías de gases de escape, detección de fugas, ajuste de voltaje y mantenimiento tablero de mandos, revisiones de controles de motor, revisión operacional en vacío y con carga y limpieza general del grupo electrógeno y limpieza general de la maquinaria.  (incluye mano de obra, insumos, accesorios y todos los elementos necesarios para su normal funcionamiento)</t>
    </r>
  </si>
  <si>
    <r>
      <rPr>
        <b/>
        <sz val="12"/>
        <color theme="1"/>
        <rFont val="Arial"/>
        <family val="2"/>
      </rPr>
      <t xml:space="preserve">PLANTA ELECTRICA 75KW-93KVA-220V:  </t>
    </r>
    <r>
      <rPr>
        <sz val="12"/>
        <color theme="1"/>
        <rFont val="Arial"/>
        <family val="2"/>
      </rPr>
      <t xml:space="preserve">
</t>
    </r>
    <r>
      <rPr>
        <b/>
        <u/>
        <sz val="12"/>
        <color theme="1"/>
        <rFont val="Arial"/>
        <family val="2"/>
      </rPr>
      <t>Mantenimiento Preventivo</t>
    </r>
    <r>
      <rPr>
        <sz val="12"/>
        <color theme="1"/>
        <rFont val="Arial"/>
        <family val="2"/>
      </rPr>
      <t>: Cambio de aceite y cambio de aditivo líquido refrigerante,cambio de filtros de aceite, aire, combustible y separador, verificación estado de correa ventilador, eliminación de residuos revisión de mangueras de refrigeración, Mantenimiento de cargador de baterías, y mantenimiento de baterias 31H -1200. revisión de tuberías de gases de escape, detección de fugas, ajuste de voltaje, revisiones de controles de motor, revisión operacional en vacío y con carga y limpieza general del grupo electrógeno y limpieza general de la maquinaria.  (incluye mano de obra, insumos, accesorios y todos los elementos necesarios para su normal funcionamiento)</t>
    </r>
  </si>
  <si>
    <r>
      <rPr>
        <b/>
        <sz val="12"/>
        <color theme="1"/>
        <rFont val="Arial"/>
        <family val="2"/>
      </rPr>
      <t>PLANTA ELECTRICA MARCA HONDA EP,00</t>
    </r>
    <r>
      <rPr>
        <sz val="12"/>
        <color theme="1"/>
        <rFont val="Arial"/>
        <family val="2"/>
      </rPr>
      <t xml:space="preserve">
</t>
    </r>
    <r>
      <rPr>
        <b/>
        <u/>
        <sz val="12"/>
        <color theme="1"/>
        <rFont val="Arial"/>
        <family val="2"/>
      </rPr>
      <t>Mantenimiento Preventivo:</t>
    </r>
    <r>
      <rPr>
        <sz val="12"/>
        <color theme="1"/>
        <rFont val="Arial"/>
        <family val="2"/>
      </rPr>
      <t xml:space="preserve"> Cambio de aceite y cambio de aditivo líquido refrigerante,cambio de filtros de aceite, aire, combustible y separador, verificación estado de correa ventilador, eliminación de residuos revisión de mangueras de refrigeración, Mantenimiento de cargador de baterías, revisión de tuberías de gases de escape, detección de fugas, ajuste de voltaje, revisiones de controles de motor, revisión operacional en vacío y con carga y limpieza general del grupo electrógeno y limpieza general de la maquinaria.  (incluye mano de obra, insumos, accesorios y todos los elementos necesarios para su normal funcionamiento)</t>
    </r>
  </si>
  <si>
    <r>
      <rPr>
        <b/>
        <sz val="12"/>
        <color theme="1"/>
        <rFont val="Arial"/>
        <family val="2"/>
      </rPr>
      <t xml:space="preserve">PLANTA ELECTRICA YAMAHA EF3000ISEB 2800VA: </t>
    </r>
    <r>
      <rPr>
        <sz val="12"/>
        <color theme="1"/>
        <rFont val="Arial"/>
        <family val="2"/>
      </rPr>
      <t xml:space="preserve">
</t>
    </r>
    <r>
      <rPr>
        <b/>
        <u/>
        <sz val="12"/>
        <color theme="1"/>
        <rFont val="Arial"/>
        <family val="2"/>
      </rPr>
      <t xml:space="preserve">Mantenimiento Preventivo: </t>
    </r>
    <r>
      <rPr>
        <sz val="12"/>
        <color theme="1"/>
        <rFont val="Arial"/>
        <family val="2"/>
      </rPr>
      <t xml:space="preserve">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</si>
  <si>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r>
      <rPr>
        <b/>
        <sz val="12"/>
        <color theme="1"/>
        <rFont val="Arial"/>
        <family val="2"/>
      </rPr>
      <t xml:space="preserve">PLANTA ELECTRICA MARCA ELITE 20 KVA: </t>
    </r>
    <r>
      <rPr>
        <sz val="12"/>
        <color theme="1"/>
        <rFont val="Arial"/>
        <family val="2"/>
      </rPr>
      <t xml:space="preserve">
</t>
    </r>
    <r>
      <rPr>
        <b/>
        <u/>
        <sz val="12"/>
        <color theme="1"/>
        <rFont val="Arial"/>
        <family val="2"/>
      </rPr>
      <t xml:space="preserve">Mantenimiento Preventivo: </t>
    </r>
    <r>
      <rPr>
        <sz val="12"/>
        <color theme="1"/>
        <rFont val="Arial"/>
        <family val="2"/>
      </rPr>
      <t xml:space="preserve">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</si>
  <si>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r>
      <rPr>
        <b/>
        <sz val="12"/>
        <color rgb="FF000000"/>
        <rFont val="Arial"/>
        <family val="2"/>
      </rPr>
      <t xml:space="preserve">PLANTA ELECTRICA PP80-STANFORD de 93.75 KVA: </t>
    </r>
    <r>
      <rPr>
        <u/>
        <sz val="12"/>
        <color rgb="FF000000"/>
        <rFont val="Arial"/>
        <family val="2"/>
      </rPr>
      <t xml:space="preserve">
</t>
    </r>
    <r>
      <rPr>
        <b/>
        <u/>
        <sz val="12"/>
        <color rgb="FF000000"/>
        <rFont val="Arial"/>
        <family val="2"/>
      </rPr>
      <t>Mantenimiento Preventivo</t>
    </r>
    <r>
      <rPr>
        <sz val="12"/>
        <color rgb="FF000000"/>
        <rFont val="Arial"/>
        <family val="2"/>
      </rPr>
      <t>: Cambio aceite, filtro de aceite, aire, combustible y separador, cambio de refrigerante, mantenimiento de baterías, mantenimiento de cargador de baterías   verificación estado de correa ventilador, eliminación de residuos revisión de mangueras de refrigeración, revisión de tuberías de gases de escape, detección de fugas, ajuste de voltaje y mantenimiento tablero de mandos, revisiones de controles de motor, revisión operacional en vacío y con carga y limpieza general del grupo electrógeno y limpieza general de la maquinaria.  (incluye mano de obra, insumos, accesorios y todos los elementos necesarios para su normal funcionamiento)</t>
    </r>
  </si>
  <si>
    <r>
      <rPr>
        <b/>
        <sz val="12"/>
        <color rgb="FF000000"/>
        <rFont val="Arial"/>
        <family val="2"/>
      </rPr>
      <t>PLANTA ELECTRICA PERKINS de 50 KVA</t>
    </r>
    <r>
      <rPr>
        <sz val="12"/>
        <color rgb="FF000000"/>
        <rFont val="Arial"/>
        <family val="2"/>
      </rPr>
      <t xml:space="preserve">: </t>
    </r>
    <r>
      <rPr>
        <u/>
        <sz val="12"/>
        <color rgb="FF000000"/>
        <rFont val="Arial"/>
        <family val="2"/>
      </rPr>
      <t xml:space="preserve">
</t>
    </r>
    <r>
      <rPr>
        <b/>
        <u/>
        <sz val="12"/>
        <color rgb="FF000000"/>
        <rFont val="Arial"/>
        <family val="2"/>
      </rPr>
      <t>Mantenimiento Preventivo</t>
    </r>
    <r>
      <rPr>
        <sz val="12"/>
        <color rgb="FF000000"/>
        <rFont val="Arial"/>
        <family val="2"/>
      </rPr>
      <t>:  Cambio aceite, filtro de aceite, aire, combustible y separador, cambio de refrigerante, mantenimiento de baterías, mantenimiento de cargador de baterías   verificación estado de correa ventilador, eliminación de residuos revisión de mangueras de refrigeración, revisión de tuberías de gases de escape, detección de fugas, ajuste de voltaje y mantenimiento tablero de mandos, revisiones de controles de motor, revisión operacional en vacío y con carga y limpieza general del grupo electrógeno y limpieza general de la maquinaria.  (incluye mano de obra, insumos, accesorios y todos los elementos necesarios para su normal funcionamiento)</t>
    </r>
  </si>
  <si>
    <r>
      <rPr>
        <b/>
        <sz val="12"/>
        <color rgb="FF000000"/>
        <rFont val="Arial"/>
        <family val="2"/>
      </rPr>
      <t>PLANTA ELECTRICA PORTATIL HONDA 2500</t>
    </r>
    <r>
      <rPr>
        <sz val="12"/>
        <color rgb="FF000000"/>
        <rFont val="Arial"/>
        <family val="2"/>
      </rPr>
      <t xml:space="preserve">: </t>
    </r>
    <r>
      <rPr>
        <u/>
        <sz val="12"/>
        <color rgb="FF000000"/>
        <rFont val="Arial"/>
        <family val="2"/>
      </rPr>
      <t xml:space="preserve">
</t>
    </r>
    <r>
      <rPr>
        <b/>
        <u/>
        <sz val="12"/>
        <color rgb="FF000000"/>
        <rFont val="Arial"/>
        <family val="2"/>
      </rPr>
      <t>Mantenimiento Preventivo</t>
    </r>
    <r>
      <rPr>
        <sz val="12"/>
        <color rgb="FF000000"/>
        <rFont val="Arial"/>
        <family val="2"/>
      </rPr>
      <t>: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</si>
  <si>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r>
      <rPr>
        <b/>
        <sz val="11"/>
        <color rgb="FF000000"/>
        <rFont val="Arial"/>
        <family val="2"/>
      </rPr>
      <t>PLANTA ELECTRICA ABC POWER SOLUTIONS  31 KVA</t>
    </r>
    <r>
      <rPr>
        <sz val="11"/>
        <color rgb="FF000000"/>
        <rFont val="Arial"/>
        <family val="2"/>
      </rPr>
      <t xml:space="preserve">: </t>
    </r>
    <r>
      <rPr>
        <u/>
        <sz val="11"/>
        <color rgb="FF000000"/>
        <rFont val="Arial"/>
        <family val="2"/>
      </rPr>
      <t xml:space="preserve">
</t>
    </r>
    <r>
      <rPr>
        <b/>
        <u/>
        <sz val="11"/>
        <color rgb="FF000000"/>
        <rFont val="Arial"/>
        <family val="2"/>
      </rPr>
      <t>Mantenimiento Preventivo</t>
    </r>
    <r>
      <rPr>
        <sz val="11"/>
        <color rgb="FF000000"/>
        <rFont val="Arial"/>
        <family val="2"/>
      </rPr>
      <t>: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</si>
  <si>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r>
      <rPr>
        <b/>
        <sz val="11"/>
        <color rgb="FF000000"/>
        <rFont val="Arial"/>
        <family val="2"/>
      </rPr>
      <t>PLANTA ELECTRICA ABC POWER SOLUTIONS  20 KVA</t>
    </r>
    <r>
      <rPr>
        <sz val="11"/>
        <color rgb="FF000000"/>
        <rFont val="Arial"/>
        <family val="2"/>
      </rPr>
      <t xml:space="preserve">: </t>
    </r>
    <r>
      <rPr>
        <u/>
        <sz val="11"/>
        <color rgb="FF000000"/>
        <rFont val="Arial"/>
        <family val="2"/>
      </rPr>
      <t xml:space="preserve">
</t>
    </r>
    <r>
      <rPr>
        <b/>
        <u/>
        <sz val="11"/>
        <color rgb="FF000000"/>
        <rFont val="Arial"/>
        <family val="2"/>
      </rPr>
      <t>Mantenimiento Preventivo</t>
    </r>
    <r>
      <rPr>
        <sz val="11"/>
        <color rgb="FF000000"/>
        <rFont val="Arial"/>
        <family val="2"/>
      </rPr>
      <t>: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</si>
  <si>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r>
      <rPr>
        <b/>
        <sz val="11"/>
        <color rgb="FF000000"/>
        <rFont val="Arial"/>
        <family val="2"/>
      </rPr>
      <t>PLANTA ELECTRICA ABC POWER SOLUTIONS  10 KVA</t>
    </r>
    <r>
      <rPr>
        <sz val="11"/>
        <color rgb="FF000000"/>
        <rFont val="Arial"/>
        <family val="2"/>
      </rPr>
      <t xml:space="preserve">: </t>
    </r>
    <r>
      <rPr>
        <u/>
        <sz val="11"/>
        <color rgb="FF000000"/>
        <rFont val="Arial"/>
        <family val="2"/>
      </rPr>
      <t xml:space="preserve">
</t>
    </r>
    <r>
      <rPr>
        <b/>
        <u/>
        <sz val="11"/>
        <color rgb="FF000000"/>
        <rFont val="Arial"/>
        <family val="2"/>
      </rPr>
      <t>Mantenimiento Preventivo</t>
    </r>
    <r>
      <rPr>
        <sz val="11"/>
        <color rgb="FF000000"/>
        <rFont val="Arial"/>
        <family val="2"/>
      </rPr>
      <t>: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</si>
  <si>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r>
      <rPr>
        <b/>
        <sz val="11"/>
        <color rgb="FF000000"/>
        <rFont val="Arial"/>
        <family val="2"/>
      </rPr>
      <t>PLANTA ELECTRICA ABC POWER SOLUTIONS  10 KVA</t>
    </r>
    <r>
      <rPr>
        <sz val="11"/>
        <color rgb="FF000000"/>
        <rFont val="Arial"/>
        <family val="2"/>
      </rPr>
      <t>:</t>
    </r>
    <r>
      <rPr>
        <u/>
        <sz val="11"/>
        <color rgb="FF000000"/>
        <rFont val="Arial"/>
        <family val="2"/>
      </rPr>
      <t xml:space="preserve"> 
</t>
    </r>
    <r>
      <rPr>
        <b/>
        <u/>
        <sz val="11"/>
        <color rgb="FF000000"/>
        <rFont val="Arial"/>
        <family val="2"/>
      </rPr>
      <t>Mantenimiento Preventivo</t>
    </r>
    <r>
      <rPr>
        <sz val="11"/>
        <color rgb="FF000000"/>
        <rFont val="Arial"/>
        <family val="2"/>
      </rPr>
      <t>: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</si>
  <si>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t>SEDE MOCOA Calle 15 No. 7 A - 26 Edificio Moderno</t>
  </si>
  <si>
    <r>
      <rPr>
        <b/>
        <sz val="12"/>
        <color rgb="FF000000"/>
        <rFont val="Arial"/>
        <family val="2"/>
      </rPr>
      <t>PLANTA ELECTRICA YIHUA DE 30KVA-24KW: - Motor Diesel,</t>
    </r>
    <r>
      <rPr>
        <sz val="12"/>
        <color rgb="FF000000"/>
        <rFont val="Arial"/>
        <family val="2"/>
      </rPr>
      <t xml:space="preserve">
</t>
    </r>
    <r>
      <rPr>
        <b/>
        <u/>
        <sz val="12"/>
        <color rgb="FF000000"/>
        <rFont val="Arial"/>
        <family val="2"/>
      </rPr>
      <t>Mantenimiento Preventivo:</t>
    </r>
    <r>
      <rPr>
        <sz val="12"/>
        <color rgb="FF000000"/>
        <rFont val="Arial"/>
        <family val="2"/>
      </rPr>
      <t xml:space="preserve"> Cambio aceite, filtro de aceite, aire, combustible y separador, mantenimiento de refrigerante, mantenimiento de batería 8D -12V, mantenimiento de cargador de baterias   verificación estado de correa ventilador, eliminación de residuos revisión de mangueras de refrigeración, revisión de tuberías de gases de escape, detección de fugas, ajuste de voltaje y mantenimiento tablero de mandos, revisiones de controles de motor, revisión operacional en vacío y con carga y limpieza general del grupo electrógeno y limpieza general de la maquinaria.  (incluye mano de obra, insumos, accesorios y todos los elementos necesarios para su normal funcionamiento).</t>
    </r>
  </si>
  <si>
    <t>SEDE LA HORMIGA Calle 7N°6-50 Barrio La Amistad</t>
  </si>
  <si>
    <r>
      <rPr>
        <b/>
        <sz val="12"/>
        <rFont val="Arial"/>
        <family val="2"/>
      </rPr>
      <t>PLANTA ELECTRICA YIHUA DE 30KVA-24KW: - Motor Diesel,</t>
    </r>
    <r>
      <rPr>
        <sz val="12"/>
        <rFont val="Arial"/>
        <family val="2"/>
      </rPr>
      <t xml:space="preserve">
</t>
    </r>
    <r>
      <rPr>
        <b/>
        <u/>
        <sz val="12"/>
        <rFont val="Arial"/>
        <family val="2"/>
      </rPr>
      <t>Mantenimiento Preventivo:</t>
    </r>
    <r>
      <rPr>
        <sz val="12"/>
        <rFont val="Arial"/>
        <family val="2"/>
      </rPr>
      <t xml:space="preserve"> Cambio aceite, filtro de aceite, aire, combustible y separador, mantenimiento de refrigerante, mantenimiento de batería 8D -12V, mantenimiento de cargador de baterias   verificación estado de correa ventilador, eliminación de residuos revisión de mangueras de refrigeración, revisión de tuberías de gases de escape, detección de fugas, ajuste de voltaje y mantenimiento tablero de mandos, revisiones de controles de motor, revisión operacional en vacío y con carga y limpieza general del grupo electrógeno y limpieza general de la maquinaria.  (incluye mano de obra, insumos, accesorios y todos los elementos necesarios para su normal funcionamiento).</t>
    </r>
  </si>
  <si>
    <t>SEDE VILLAGARZON SECTOR PORVENIR</t>
  </si>
  <si>
    <r>
      <rPr>
        <b/>
        <sz val="12"/>
        <color rgb="FF000000"/>
        <rFont val="Arial"/>
        <family val="2"/>
      </rPr>
      <t>PLANTA ELECTRICA YAMAHA de 6.5 KVA YE6199:</t>
    </r>
    <r>
      <rPr>
        <sz val="12"/>
        <color rgb="FF000000"/>
        <rFont val="Arial"/>
        <family val="2"/>
      </rPr>
      <t xml:space="preserve"> 
</t>
    </r>
    <r>
      <rPr>
        <b/>
        <u/>
        <sz val="12"/>
        <color rgb="FF000000"/>
        <rFont val="Arial"/>
        <family val="2"/>
      </rPr>
      <t>Mantenimiento Preventivo:</t>
    </r>
    <r>
      <rPr>
        <sz val="12"/>
        <color rgb="FF000000"/>
        <rFont val="Arial"/>
        <family val="2"/>
      </rPr>
      <t xml:space="preserve">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</si>
  <si>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t xml:space="preserve">SEDE SIBUNDOY Carrera 14 No. 15 - 56 barrio Oriental </t>
  </si>
  <si>
    <r>
      <rPr>
        <b/>
        <sz val="12"/>
        <color rgb="FF000000"/>
        <rFont val="Arial"/>
        <family val="2"/>
      </rPr>
      <t xml:space="preserve">PLANTA ELECTRICA YAMAHA de 6.5 KVA YE6200: </t>
    </r>
    <r>
      <rPr>
        <sz val="12"/>
        <color rgb="FF000000"/>
        <rFont val="Arial"/>
        <family val="2"/>
      </rPr>
      <t xml:space="preserve">
</t>
    </r>
    <r>
      <rPr>
        <b/>
        <u/>
        <sz val="12"/>
        <color rgb="FF000000"/>
        <rFont val="Arial"/>
        <family val="2"/>
      </rPr>
      <t>Mantenimiento Preventivo:</t>
    </r>
    <r>
      <rPr>
        <sz val="12"/>
        <color rgb="FF000000"/>
        <rFont val="Arial"/>
        <family val="2"/>
      </rPr>
      <t xml:space="preserve">  Cambio aceite, filtro de aire,  cambio de bujía, eliminación de residuos, revisión de mangueras, revisión de tuberías de gases de escape, detección de fugas, ajuste de voltaje y sistema eléctrico de la planta, carburación y suministro de combustible (incluye mano de obra, insumos, accesorios y todos los elementos necesarios para su normal funcionamiento).</t>
    </r>
  </si>
  <si>
    <t>UNIDAD DE MEDIDA</t>
  </si>
  <si>
    <t>GLOBAL</t>
  </si>
  <si>
    <t>CANTIDAD</t>
  </si>
  <si>
    <t>ESTUDIO DE MERCADO</t>
  </si>
  <si>
    <t>PROMEDIO MERCADO</t>
  </si>
  <si>
    <t>VALOR TOTAL ESTUDIO DE MERCADO</t>
  </si>
  <si>
    <t>COTIZACION 1
DISTRISERVICIOS CAVAR SAS</t>
  </si>
  <si>
    <t>COTIZACION 2
INDUSTRIAL SUPPLY GROUP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</si>
</sst>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0" x14ac:knownFonts="1">
    <font>
      <sz val="11"/>
      <color theme="1"/>
      <name val="Calibri"/>
      <family val="2"/>
      <scheme val="minor"/>
    </font>
    <font>
      <sz val="10"/>
      <color theme="1"/>
      <name val="Arial"/>
      <family val="2"/>
    </font>
    <font>
      <b/>
      <sz val="18"/>
      <color theme="1"/>
      <name val="Arial"/>
      <family val="2"/>
    </font>
    <font>
      <b/>
      <sz val="12"/>
      <color theme="1"/>
      <name val="Arial"/>
      <family val="2"/>
    </font>
    <font>
      <b/>
      <sz val="25"/>
      <color theme="1"/>
      <name val="Arial"/>
      <family val="2"/>
    </font>
    <font>
      <b/>
      <sz val="10"/>
      <color theme="1"/>
      <name val="Arial"/>
      <family val="2"/>
    </font>
    <font>
      <b/>
      <sz val="12"/>
      <color rgb="FF000000"/>
      <name val="Arial"/>
      <family val="2"/>
    </font>
    <font>
      <sz val="12"/>
      <color theme="1"/>
      <name val="Arial"/>
      <family val="2"/>
    </font>
    <font>
      <u/>
      <sz val="12"/>
      <color theme="1"/>
      <name val="Arial"/>
      <family val="2"/>
    </font>
    <font>
      <b/>
      <u/>
      <sz val="12"/>
      <color theme="1"/>
      <name val="Arial"/>
      <family val="2"/>
    </font>
    <font>
      <sz val="12"/>
      <color rgb="FF000000"/>
      <name val="Arial"/>
      <family val="2"/>
    </font>
    <font>
      <u/>
      <sz val="12"/>
      <color rgb="FF000000"/>
      <name val="Arial"/>
      <family val="2"/>
    </font>
    <font>
      <b/>
      <u/>
      <sz val="12"/>
      <color rgb="FF000000"/>
      <name val="Arial"/>
      <family val="2"/>
    </font>
    <font>
      <b/>
      <u/>
      <sz val="12"/>
      <name val="Arial"/>
      <family val="2"/>
    </font>
    <font>
      <b/>
      <sz val="12"/>
      <name val="Arial"/>
      <family val="2"/>
    </font>
    <font>
      <sz val="12"/>
      <name val="Arial"/>
      <family val="2"/>
    </font>
    <font>
      <b/>
      <sz val="24"/>
      <color theme="1"/>
      <name val="Arial"/>
      <family val="2"/>
    </font>
    <font>
      <b/>
      <sz val="14"/>
      <color rgb="FF000000"/>
      <name val="Arial"/>
      <family val="2"/>
    </font>
    <font>
      <sz val="10"/>
      <color rgb="FF000000"/>
      <name val="Arial"/>
      <family val="2"/>
    </font>
    <font>
      <u/>
      <sz val="11"/>
      <color rgb="FF000000"/>
      <name val="Arial"/>
      <family val="2"/>
    </font>
    <font>
      <b/>
      <u/>
      <sz val="11"/>
      <color rgb="FF000000"/>
      <name val="Arial"/>
      <family val="2"/>
    </font>
    <font>
      <sz val="11"/>
      <color rgb="FF000000"/>
      <name val="Arial"/>
      <family val="2"/>
    </font>
    <font>
      <b/>
      <sz val="14"/>
      <color theme="1"/>
      <name val="Arial"/>
      <family val="2"/>
    </font>
    <font>
      <b/>
      <sz val="11"/>
      <color rgb="FF000000"/>
      <name val="Arial"/>
      <family val="2"/>
    </font>
    <font>
      <sz val="11"/>
      <color theme="1"/>
      <name val="Calibri"/>
      <family val="2"/>
      <scheme val="minor"/>
    </font>
    <font>
      <b/>
      <sz val="16"/>
      <color theme="1"/>
      <name val="Arial"/>
      <family val="2"/>
    </font>
    <font>
      <b/>
      <sz val="20"/>
      <color theme="1"/>
      <name val="Arial"/>
      <family val="2"/>
    </font>
    <font>
      <sz val="16"/>
      <color theme="1"/>
      <name val="Arial"/>
      <family val="2"/>
    </font>
    <font>
      <b/>
      <sz val="16"/>
      <color rgb="FF000000"/>
      <name val="Arial"/>
      <family val="2"/>
    </font>
    <font>
      <b/>
      <sz val="26"/>
      <color theme="1"/>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5" tint="0.59999389629810485"/>
        <bgColor indexed="64"/>
      </patternFill>
    </fill>
  </fills>
  <borders count="36">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auto="1"/>
      </left>
      <right/>
      <top style="medium">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auto="1"/>
      </right>
      <top style="thin">
        <color auto="1"/>
      </top>
      <bottom style="medium">
        <color auto="1"/>
      </bottom>
      <diagonal/>
    </border>
    <border>
      <left style="medium">
        <color indexed="64"/>
      </left>
      <right/>
      <top style="thin">
        <color auto="1"/>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style="medium">
        <color auto="1"/>
      </top>
      <bottom style="thin">
        <color auto="1"/>
      </bottom>
      <diagonal/>
    </border>
    <border>
      <left style="medium">
        <color indexed="64"/>
      </left>
      <right style="thin">
        <color auto="1"/>
      </right>
      <top style="thin">
        <color auto="1"/>
      </top>
      <bottom style="medium">
        <color auto="1"/>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auto="1"/>
      </right>
      <top style="medium">
        <color auto="1"/>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thin">
        <color auto="1"/>
      </right>
      <top style="medium">
        <color auto="1"/>
      </top>
      <bottom style="thin">
        <color auto="1"/>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s>
  <cellStyleXfs count="2">
    <xf numFmtId="0" fontId="0" fillId="0" borderId="0"/>
    <xf numFmtId="43" fontId="24" fillId="0" borderId="0" applyFont="0" applyFill="0" applyBorder="0" applyAlignment="0" applyProtection="0"/>
  </cellStyleXfs>
  <cellXfs count="120">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5" fillId="0" borderId="0" xfId="0" applyFont="1" applyAlignment="1">
      <alignment vertical="center" wrapText="1"/>
    </xf>
    <xf numFmtId="0" fontId="2" fillId="3" borderId="1" xfId="0" applyFont="1" applyFill="1" applyBorder="1" applyAlignment="1">
      <alignment vertical="center"/>
    </xf>
    <xf numFmtId="0" fontId="2" fillId="3" borderId="5" xfId="0" applyFont="1" applyFill="1" applyBorder="1" applyAlignment="1">
      <alignment vertical="center"/>
    </xf>
    <xf numFmtId="0" fontId="2" fillId="3" borderId="7" xfId="0" applyFont="1" applyFill="1" applyBorder="1" applyAlignment="1">
      <alignment vertical="center"/>
    </xf>
    <xf numFmtId="0" fontId="6" fillId="4" borderId="8" xfId="0" applyFont="1" applyFill="1" applyBorder="1" applyAlignment="1">
      <alignment horizontal="center" vertical="center" wrapText="1"/>
    </xf>
    <xf numFmtId="0" fontId="2" fillId="3" borderId="9" xfId="0" applyFont="1" applyFill="1" applyBorder="1" applyAlignment="1">
      <alignment vertical="center"/>
    </xf>
    <xf numFmtId="0" fontId="6" fillId="4" borderId="3" xfId="0" applyFont="1" applyFill="1" applyBorder="1" applyAlignment="1">
      <alignment horizontal="left" vertical="center" wrapText="1"/>
    </xf>
    <xf numFmtId="0" fontId="10" fillId="2" borderId="2" xfId="0" applyFont="1" applyFill="1" applyBorder="1" applyAlignment="1">
      <alignment horizontal="justify" vertical="center" wrapText="1"/>
    </xf>
    <xf numFmtId="0" fontId="1" fillId="0" borderId="16" xfId="0" applyFont="1" applyBorder="1" applyAlignment="1">
      <alignment vertical="center" wrapText="1"/>
    </xf>
    <xf numFmtId="0" fontId="1" fillId="0" borderId="18" xfId="0" applyFont="1" applyBorder="1" applyAlignment="1">
      <alignment vertical="center" wrapText="1"/>
    </xf>
    <xf numFmtId="0" fontId="1" fillId="0" borderId="19" xfId="0" applyFont="1" applyBorder="1" applyAlignment="1">
      <alignment vertical="center" wrapText="1"/>
    </xf>
    <xf numFmtId="0" fontId="3" fillId="0" borderId="20" xfId="0" applyFont="1" applyBorder="1" applyAlignment="1">
      <alignment horizontal="center" vertical="center" wrapText="1"/>
    </xf>
    <xf numFmtId="0" fontId="2" fillId="3" borderId="17" xfId="0" applyFont="1" applyFill="1" applyBorder="1" applyAlignment="1">
      <alignment vertical="center"/>
    </xf>
    <xf numFmtId="0" fontId="7" fillId="0" borderId="23" xfId="0" applyFont="1" applyBorder="1" applyAlignment="1">
      <alignment horizontal="center" vertical="center" wrapText="1"/>
    </xf>
    <xf numFmtId="0" fontId="3" fillId="0" borderId="23"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4" xfId="0" applyFont="1" applyBorder="1" applyAlignment="1">
      <alignment horizontal="center" vertical="center" wrapText="1"/>
    </xf>
    <xf numFmtId="0" fontId="2" fillId="3" borderId="25" xfId="0" applyFont="1" applyFill="1" applyBorder="1" applyAlignment="1">
      <alignment vertical="center"/>
    </xf>
    <xf numFmtId="0" fontId="3"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3" fillId="3" borderId="23"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10" fillId="2" borderId="23"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2" fillId="3" borderId="28" xfId="0" applyFont="1" applyFill="1" applyBorder="1" applyAlignment="1">
      <alignment vertical="center"/>
    </xf>
    <xf numFmtId="0" fontId="7" fillId="2" borderId="20"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23" xfId="0" applyFont="1" applyFill="1" applyBorder="1" applyAlignment="1">
      <alignment horizontal="center" vertical="center"/>
    </xf>
    <xf numFmtId="0" fontId="10" fillId="2" borderId="14" xfId="0" applyFont="1" applyFill="1" applyBorder="1" applyAlignment="1">
      <alignment horizontal="justify" vertical="center" wrapText="1"/>
    </xf>
    <xf numFmtId="0" fontId="2" fillId="6" borderId="15" xfId="0" applyFont="1" applyFill="1" applyBorder="1" applyAlignment="1">
      <alignment horizontal="center" vertical="center"/>
    </xf>
    <xf numFmtId="0" fontId="2" fillId="6" borderId="13" xfId="0" applyFont="1" applyFill="1" applyBorder="1" applyAlignment="1">
      <alignment horizontal="center" vertical="center"/>
    </xf>
    <xf numFmtId="0" fontId="6" fillId="4" borderId="31" xfId="0" applyFont="1" applyFill="1" applyBorder="1" applyAlignment="1">
      <alignment horizontal="center" vertical="center" wrapText="1"/>
    </xf>
    <xf numFmtId="0" fontId="8" fillId="0" borderId="2" xfId="0" applyFont="1" applyBorder="1" applyAlignment="1">
      <alignment horizontal="justify" vertical="center" wrapText="1"/>
    </xf>
    <xf numFmtId="0" fontId="6" fillId="4" borderId="2" xfId="0" applyFont="1" applyFill="1" applyBorder="1" applyAlignment="1">
      <alignment horizontal="center" vertical="center" wrapText="1"/>
    </xf>
    <xf numFmtId="0" fontId="8" fillId="0" borderId="14"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10" xfId="0" applyFont="1" applyBorder="1" applyAlignment="1">
      <alignment horizontal="justify" vertical="center" wrapText="1"/>
    </xf>
    <xf numFmtId="0" fontId="17" fillId="4" borderId="2" xfId="0" applyFont="1" applyFill="1" applyBorder="1" applyAlignment="1">
      <alignment horizontal="center" vertical="center" wrapText="1"/>
    </xf>
    <xf numFmtId="0" fontId="11" fillId="2" borderId="2" xfId="0" applyFont="1" applyFill="1" applyBorder="1" applyAlignment="1">
      <alignment horizontal="justify" vertical="center" wrapText="1"/>
    </xf>
    <xf numFmtId="0" fontId="11" fillId="2" borderId="14" xfId="0" applyFont="1" applyFill="1" applyBorder="1" applyAlignment="1">
      <alignment horizontal="justify" vertical="center" wrapText="1"/>
    </xf>
    <xf numFmtId="0" fontId="19" fillId="2" borderId="14" xfId="0" applyFont="1" applyFill="1" applyBorder="1" applyAlignment="1">
      <alignment horizontal="justify" vertical="center" wrapText="1"/>
    </xf>
    <xf numFmtId="0" fontId="19" fillId="2" borderId="12" xfId="0" applyFont="1" applyFill="1" applyBorder="1" applyAlignment="1">
      <alignment horizontal="justify" vertical="center" wrapText="1"/>
    </xf>
    <xf numFmtId="0" fontId="6" fillId="4" borderId="11" xfId="0" applyFont="1" applyFill="1" applyBorder="1" applyAlignment="1">
      <alignment horizontal="center" vertical="center" wrapText="1"/>
    </xf>
    <xf numFmtId="0" fontId="15" fillId="2" borderId="2" xfId="0" applyFont="1" applyFill="1" applyBorder="1" applyAlignment="1">
      <alignment horizontal="justify" vertical="center" wrapText="1"/>
    </xf>
    <xf numFmtId="0" fontId="2" fillId="3" borderId="0" xfId="0" applyFont="1" applyFill="1" applyAlignment="1">
      <alignment vertical="center"/>
    </xf>
    <xf numFmtId="0" fontId="6" fillId="4" borderId="10"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6" fillId="4" borderId="16" xfId="0" applyFont="1" applyFill="1" applyBorder="1" applyAlignment="1">
      <alignment horizontal="left" vertical="center" wrapText="1"/>
    </xf>
    <xf numFmtId="0" fontId="4" fillId="2" borderId="12" xfId="0" applyFont="1" applyFill="1" applyBorder="1" applyAlignment="1">
      <alignment horizontal="center" vertical="center" wrapText="1"/>
    </xf>
    <xf numFmtId="0" fontId="22" fillId="2" borderId="11" xfId="0" applyFont="1" applyFill="1" applyBorder="1" applyAlignment="1">
      <alignment horizontal="center" vertical="center" wrapText="1"/>
    </xf>
    <xf numFmtId="0" fontId="22" fillId="0" borderId="2" xfId="0" applyFont="1" applyBorder="1" applyAlignment="1">
      <alignment horizontal="center" vertical="center"/>
    </xf>
    <xf numFmtId="0" fontId="7" fillId="0" borderId="12" xfId="0" applyFont="1" applyBorder="1" applyAlignment="1">
      <alignment horizontal="center" vertical="center" wrapText="1"/>
    </xf>
    <xf numFmtId="0" fontId="2" fillId="3" borderId="32" xfId="0" applyFont="1" applyFill="1" applyBorder="1" applyAlignment="1">
      <alignment horizontal="center" vertical="center"/>
    </xf>
    <xf numFmtId="0" fontId="7" fillId="0" borderId="10" xfId="0" applyFont="1" applyBorder="1" applyAlignment="1">
      <alignment horizontal="center" vertical="center" wrapText="1"/>
    </xf>
    <xf numFmtId="0" fontId="2" fillId="3" borderId="0" xfId="0" applyFont="1" applyFill="1" applyAlignment="1">
      <alignment horizontal="center" vertical="center"/>
    </xf>
    <xf numFmtId="0" fontId="10" fillId="2" borderId="2"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7" fillId="0" borderId="2" xfId="0" applyFont="1" applyBorder="1" applyAlignment="1">
      <alignment horizontal="center" vertical="center" wrapText="1"/>
    </xf>
    <xf numFmtId="0" fontId="10" fillId="2" borderId="12" xfId="0" applyFont="1" applyFill="1" applyBorder="1" applyAlignment="1">
      <alignment horizontal="center" vertical="center" wrapText="1"/>
    </xf>
    <xf numFmtId="0" fontId="21" fillId="2" borderId="12"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4" fillId="2" borderId="6"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2" xfId="0" applyFont="1" applyBorder="1" applyAlignment="1">
      <alignment horizontal="center" vertical="center" wrapText="1"/>
    </xf>
    <xf numFmtId="0" fontId="17" fillId="4" borderId="32"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21" fillId="2" borderId="33"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 fillId="0" borderId="11" xfId="0" applyFont="1" applyBorder="1" applyAlignment="1">
      <alignment vertical="center" wrapText="1"/>
    </xf>
    <xf numFmtId="0" fontId="1" fillId="0" borderId="22" xfId="0" applyFont="1" applyBorder="1" applyAlignment="1">
      <alignment vertical="center" wrapText="1"/>
    </xf>
    <xf numFmtId="0" fontId="2" fillId="3" borderId="15"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29" xfId="0" applyFont="1" applyFill="1" applyBorder="1" applyAlignment="1">
      <alignment horizontal="center" vertical="center"/>
    </xf>
    <xf numFmtId="0" fontId="5" fillId="3" borderId="0" xfId="0" applyFont="1" applyFill="1" applyAlignment="1">
      <alignment vertical="center" wrapText="1"/>
    </xf>
    <xf numFmtId="0" fontId="2" fillId="0" borderId="0" xfId="0" applyFont="1" applyAlignment="1">
      <alignment vertical="center" wrapText="1"/>
    </xf>
    <xf numFmtId="0" fontId="25" fillId="0" borderId="33"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29" xfId="0" applyFont="1" applyBorder="1" applyAlignment="1">
      <alignment horizontal="center" vertical="center" wrapText="1"/>
    </xf>
    <xf numFmtId="0" fontId="16" fillId="5" borderId="18" xfId="0" applyFont="1" applyFill="1" applyBorder="1" applyAlignment="1">
      <alignment horizontal="center" vertical="center" wrapText="1"/>
    </xf>
    <xf numFmtId="0" fontId="16" fillId="5" borderId="0" xfId="0" applyFont="1" applyFill="1" applyBorder="1" applyAlignment="1">
      <alignment horizontal="center" vertical="center" wrapText="1"/>
    </xf>
    <xf numFmtId="0" fontId="1" fillId="0" borderId="3" xfId="0" applyFont="1" applyBorder="1" applyAlignment="1">
      <alignment vertical="center" wrapText="1"/>
    </xf>
    <xf numFmtId="43" fontId="26" fillId="0" borderId="35" xfId="0" applyNumberFormat="1" applyFont="1" applyBorder="1" applyAlignment="1">
      <alignment vertical="center" wrapText="1"/>
    </xf>
    <xf numFmtId="43" fontId="27" fillId="0" borderId="2" xfId="1" applyFont="1" applyBorder="1" applyAlignment="1">
      <alignment horizontal="center" vertical="center" wrapText="1"/>
    </xf>
    <xf numFmtId="43" fontId="27" fillId="0" borderId="2" xfId="0" applyNumberFormat="1" applyFont="1" applyBorder="1" applyAlignment="1">
      <alignment horizontal="center" vertical="center" wrapText="1"/>
    </xf>
    <xf numFmtId="0" fontId="27" fillId="0" borderId="2" xfId="0" applyFont="1" applyBorder="1" applyAlignment="1">
      <alignment horizontal="center" vertical="center" wrapText="1"/>
    </xf>
    <xf numFmtId="0" fontId="28" fillId="4" borderId="10" xfId="0" applyFont="1" applyFill="1" applyBorder="1" applyAlignment="1">
      <alignment horizontal="center" vertical="center" wrapText="1"/>
    </xf>
    <xf numFmtId="0" fontId="25" fillId="3" borderId="32" xfId="0" applyFont="1" applyFill="1" applyBorder="1" applyAlignment="1">
      <alignment horizontal="center" vertical="center"/>
    </xf>
    <xf numFmtId="0" fontId="28" fillId="4" borderId="32" xfId="0" applyFont="1" applyFill="1" applyBorder="1" applyAlignment="1">
      <alignment horizontal="center" vertical="center" wrapText="1"/>
    </xf>
    <xf numFmtId="0" fontId="25" fillId="3" borderId="0" xfId="0" applyFont="1" applyFill="1" applyBorder="1" applyAlignment="1">
      <alignment horizontal="center" vertical="center"/>
    </xf>
    <xf numFmtId="0" fontId="28" fillId="4" borderId="11" xfId="0" applyFont="1" applyFill="1" applyBorder="1" applyAlignment="1">
      <alignment horizontal="center" vertical="center" wrapText="1"/>
    </xf>
    <xf numFmtId="43" fontId="28" fillId="4" borderId="10" xfId="1" applyFont="1" applyFill="1" applyBorder="1" applyAlignment="1">
      <alignment horizontal="center" vertical="center" wrapText="1"/>
    </xf>
    <xf numFmtId="43" fontId="25" fillId="3" borderId="32" xfId="1" applyFont="1" applyFill="1" applyBorder="1" applyAlignment="1">
      <alignment horizontal="center" vertical="center"/>
    </xf>
    <xf numFmtId="43" fontId="25" fillId="3" borderId="10" xfId="1" applyFont="1" applyFill="1" applyBorder="1" applyAlignment="1">
      <alignment horizontal="center" vertical="center"/>
    </xf>
    <xf numFmtId="43" fontId="28" fillId="4" borderId="32" xfId="1" applyFont="1" applyFill="1" applyBorder="1" applyAlignment="1">
      <alignment horizontal="center" vertical="center" wrapText="1"/>
    </xf>
    <xf numFmtId="43" fontId="25" fillId="3" borderId="0" xfId="1" applyFont="1" applyFill="1" applyBorder="1" applyAlignment="1">
      <alignment horizontal="center" vertical="center"/>
    </xf>
    <xf numFmtId="43" fontId="25" fillId="3" borderId="34" xfId="1" applyFont="1" applyFill="1" applyBorder="1" applyAlignment="1">
      <alignment horizontal="center" vertical="center"/>
    </xf>
    <xf numFmtId="43" fontId="28" fillId="4" borderId="11" xfId="1" applyFont="1" applyFill="1" applyBorder="1" applyAlignment="1">
      <alignment horizontal="center" vertical="center" wrapText="1"/>
    </xf>
    <xf numFmtId="0" fontId="27" fillId="0" borderId="30" xfId="0" applyFont="1" applyBorder="1" applyAlignment="1">
      <alignment vertical="center" wrapText="1"/>
    </xf>
    <xf numFmtId="0" fontId="27" fillId="0" borderId="16" xfId="0" applyFont="1" applyBorder="1" applyAlignment="1">
      <alignment vertical="center" wrapText="1"/>
    </xf>
    <xf numFmtId="0" fontId="29" fillId="7" borderId="33" xfId="0" applyFont="1" applyFill="1" applyBorder="1" applyAlignment="1">
      <alignment horizontal="center" vertical="center" wrapText="1"/>
    </xf>
    <xf numFmtId="0" fontId="29" fillId="7" borderId="13" xfId="0" applyFont="1" applyFill="1" applyBorder="1" applyAlignment="1">
      <alignment horizontal="center" vertical="center" wrapText="1"/>
    </xf>
    <xf numFmtId="0" fontId="29" fillId="7" borderId="29" xfId="0" applyFont="1" applyFill="1" applyBorder="1" applyAlignment="1">
      <alignment horizontal="center" vertical="center" wrapText="1"/>
    </xf>
    <xf numFmtId="43" fontId="26" fillId="7" borderId="35" xfId="0" applyNumberFormat="1" applyFont="1" applyFill="1" applyBorder="1" applyAlignment="1">
      <alignment vertical="center" wrapText="1"/>
    </xf>
    <xf numFmtId="0" fontId="25" fillId="0" borderId="11"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2"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pageSetUpPr fitToPage="1"/>
  </sheetPr>
  <dimension ref="B1:N61"/>
  <sheetViews>
    <sheetView tabSelected="1" topLeftCell="A49" zoomScale="50" zoomScaleNormal="50" zoomScaleSheetLayoutView="55" workbookViewId="0">
      <pane xSplit="3" topLeftCell="G1" activePane="topRight" state="frozen"/>
      <selection activeCell="A14" sqref="A14"/>
      <selection pane="topRight" activeCell="E58" sqref="E58"/>
    </sheetView>
  </sheetViews>
  <sheetFormatPr baseColWidth="10" defaultColWidth="43.7109375" defaultRowHeight="12.75" x14ac:dyDescent="0.25"/>
  <cols>
    <col min="1" max="1" width="5" style="1" customWidth="1"/>
    <col min="2" max="2" width="13.7109375" style="1" customWidth="1"/>
    <col min="3" max="3" width="134.7109375" style="1" customWidth="1"/>
    <col min="4" max="5" width="42" style="1" customWidth="1"/>
    <col min="6" max="16384" width="43.7109375" style="1"/>
  </cols>
  <sheetData>
    <row r="1" spans="2:14" ht="30.75" customHeight="1" x14ac:dyDescent="0.25">
      <c r="B1" s="92" t="s">
        <v>57</v>
      </c>
      <c r="C1" s="93"/>
      <c r="D1" s="93"/>
      <c r="E1" s="93"/>
      <c r="F1" s="93"/>
      <c r="G1" s="93"/>
      <c r="H1" s="93"/>
      <c r="I1" s="93"/>
      <c r="J1" s="93"/>
      <c r="K1" s="93"/>
      <c r="L1" s="93"/>
      <c r="M1" s="93"/>
      <c r="N1" s="93"/>
    </row>
    <row r="2" spans="2:14" customFormat="1" ht="75" customHeight="1" x14ac:dyDescent="0.25">
      <c r="B2" s="92" t="s">
        <v>27</v>
      </c>
      <c r="C2" s="93"/>
      <c r="D2" s="93"/>
      <c r="E2" s="93"/>
      <c r="F2" s="93"/>
      <c r="G2" s="93"/>
      <c r="H2" s="93"/>
      <c r="I2" s="93"/>
      <c r="J2" s="93"/>
      <c r="K2" s="93"/>
      <c r="L2" s="93"/>
      <c r="M2" s="93"/>
      <c r="N2" s="93"/>
    </row>
    <row r="3" spans="2:14" customFormat="1" ht="68.25" customHeight="1" x14ac:dyDescent="0.25">
      <c r="B3" s="92" t="s">
        <v>0</v>
      </c>
      <c r="C3" s="93"/>
      <c r="D3" s="93"/>
      <c r="E3" s="93"/>
      <c r="F3" s="93"/>
      <c r="G3" s="93"/>
      <c r="H3" s="93"/>
      <c r="I3" s="93"/>
      <c r="J3" s="93"/>
      <c r="K3" s="93"/>
      <c r="L3" s="93"/>
      <c r="M3" s="93"/>
      <c r="N3" s="93"/>
    </row>
    <row r="4" spans="2:14" ht="13.5" thickBot="1" x14ac:dyDescent="0.3">
      <c r="B4" s="12"/>
      <c r="H4" s="13"/>
    </row>
    <row r="5" spans="2:14" ht="45.75" customHeight="1" x14ac:dyDescent="0.25">
      <c r="B5" s="69" t="s">
        <v>1</v>
      </c>
      <c r="C5" s="71" t="s">
        <v>2</v>
      </c>
      <c r="D5" s="54"/>
      <c r="E5" s="54"/>
      <c r="F5" s="89" t="s">
        <v>60</v>
      </c>
      <c r="G5" s="90"/>
      <c r="H5" s="91"/>
      <c r="I5" s="89" t="s">
        <v>61</v>
      </c>
      <c r="J5" s="90"/>
      <c r="K5" s="91"/>
      <c r="L5" s="113" t="s">
        <v>58</v>
      </c>
      <c r="M5" s="114"/>
      <c r="N5" s="115"/>
    </row>
    <row r="6" spans="2:14" s="3" customFormat="1" ht="42.75" customHeight="1" thickBot="1" x14ac:dyDescent="0.3">
      <c r="B6" s="70"/>
      <c r="C6" s="72"/>
      <c r="D6" s="55" t="s">
        <v>54</v>
      </c>
      <c r="E6" s="55" t="s">
        <v>56</v>
      </c>
      <c r="F6" s="117" t="s">
        <v>24</v>
      </c>
      <c r="G6" s="117" t="s">
        <v>25</v>
      </c>
      <c r="H6" s="118" t="s">
        <v>26</v>
      </c>
      <c r="I6" s="117" t="s">
        <v>24</v>
      </c>
      <c r="J6" s="117" t="s">
        <v>25</v>
      </c>
      <c r="K6" s="118" t="s">
        <v>26</v>
      </c>
      <c r="L6" s="117" t="s">
        <v>24</v>
      </c>
      <c r="M6" s="117" t="s">
        <v>25</v>
      </c>
      <c r="N6" s="118" t="s">
        <v>26</v>
      </c>
    </row>
    <row r="7" spans="2:14" ht="30" customHeight="1" thickBot="1" x14ac:dyDescent="0.3">
      <c r="B7" s="15" t="s">
        <v>3</v>
      </c>
      <c r="C7" s="5"/>
      <c r="D7" s="49"/>
      <c r="E7" s="49"/>
      <c r="F7" s="49"/>
      <c r="G7" s="49"/>
      <c r="H7" s="49"/>
      <c r="I7" s="49"/>
      <c r="J7" s="49"/>
      <c r="K7" s="49"/>
      <c r="L7" s="49"/>
      <c r="M7" s="49"/>
      <c r="N7" s="49"/>
    </row>
    <row r="8" spans="2:14" ht="30" customHeight="1" x14ac:dyDescent="0.25">
      <c r="B8" s="14"/>
      <c r="C8" s="36" t="s">
        <v>4</v>
      </c>
      <c r="D8" s="50"/>
      <c r="E8" s="50"/>
      <c r="F8" s="50"/>
      <c r="G8" s="50"/>
      <c r="H8" s="50"/>
      <c r="I8" s="50"/>
      <c r="J8" s="50"/>
      <c r="K8" s="50"/>
      <c r="L8" s="50"/>
      <c r="M8" s="50"/>
      <c r="N8" s="50"/>
    </row>
    <row r="9" spans="2:14" ht="130.5" customHeight="1" x14ac:dyDescent="0.25">
      <c r="B9" s="16">
        <v>1</v>
      </c>
      <c r="C9" s="37" t="s">
        <v>33</v>
      </c>
      <c r="D9" s="64" t="s">
        <v>55</v>
      </c>
      <c r="E9" s="73">
        <v>1</v>
      </c>
      <c r="F9" s="96">
        <v>1100000</v>
      </c>
      <c r="G9" s="96">
        <f>+F9*19%</f>
        <v>209000</v>
      </c>
      <c r="H9" s="96">
        <f>+F9+G9</f>
        <v>1309000</v>
      </c>
      <c r="I9" s="96">
        <v>1150000</v>
      </c>
      <c r="J9" s="96">
        <f>+I9*19%</f>
        <v>218500</v>
      </c>
      <c r="K9" s="96">
        <f>+I9+J9</f>
        <v>1368500</v>
      </c>
      <c r="L9" s="96">
        <f>(+F9+I9)/2</f>
        <v>1125000</v>
      </c>
      <c r="M9" s="96">
        <f>+L9*19%</f>
        <v>213750</v>
      </c>
      <c r="N9" s="96">
        <f>+L9+M9</f>
        <v>1338750</v>
      </c>
    </row>
    <row r="10" spans="2:14" ht="30" customHeight="1" x14ac:dyDescent="0.25">
      <c r="B10" s="17"/>
      <c r="C10" s="38" t="s">
        <v>5</v>
      </c>
      <c r="D10" s="50"/>
      <c r="E10" s="51"/>
      <c r="F10" s="99"/>
      <c r="G10" s="99"/>
      <c r="H10" s="104"/>
      <c r="I10" s="104"/>
      <c r="J10" s="104"/>
      <c r="K10" s="104"/>
      <c r="L10" s="104"/>
      <c r="M10" s="104"/>
      <c r="N10" s="104"/>
    </row>
    <row r="11" spans="2:14" ht="130.5" customHeight="1" x14ac:dyDescent="0.25">
      <c r="B11" s="16">
        <v>2</v>
      </c>
      <c r="C11" s="37" t="s">
        <v>34</v>
      </c>
      <c r="D11" s="64" t="s">
        <v>55</v>
      </c>
      <c r="E11" s="73">
        <v>1</v>
      </c>
      <c r="F11" s="96">
        <v>700000</v>
      </c>
      <c r="G11" s="96">
        <f>+F11*19%</f>
        <v>133000</v>
      </c>
      <c r="H11" s="96">
        <f>+F11+G11</f>
        <v>833000</v>
      </c>
      <c r="I11" s="96">
        <v>700000</v>
      </c>
      <c r="J11" s="96">
        <f>+I11*19%</f>
        <v>133000</v>
      </c>
      <c r="K11" s="96">
        <f>+I11+J11</f>
        <v>833000</v>
      </c>
      <c r="L11" s="96">
        <f>(+F11+I11)/2</f>
        <v>700000</v>
      </c>
      <c r="M11" s="96">
        <f>+L11*19%</f>
        <v>133000</v>
      </c>
      <c r="N11" s="96">
        <f>+L11+M11</f>
        <v>833000</v>
      </c>
    </row>
    <row r="12" spans="2:14" ht="30" customHeight="1" x14ac:dyDescent="0.25">
      <c r="B12" s="17"/>
      <c r="C12" s="38" t="s">
        <v>6</v>
      </c>
      <c r="D12" s="50"/>
      <c r="E12" s="51"/>
      <c r="F12" s="99"/>
      <c r="G12" s="99"/>
      <c r="H12" s="104"/>
      <c r="I12" s="104"/>
      <c r="J12" s="104"/>
      <c r="K12" s="104"/>
      <c r="L12" s="104"/>
      <c r="M12" s="104"/>
      <c r="N12" s="104"/>
    </row>
    <row r="13" spans="2:14" ht="125.25" customHeight="1" thickBot="1" x14ac:dyDescent="0.3">
      <c r="B13" s="18">
        <v>3</v>
      </c>
      <c r="C13" s="39" t="s">
        <v>35</v>
      </c>
      <c r="D13" s="57" t="s">
        <v>55</v>
      </c>
      <c r="E13" s="74">
        <v>1</v>
      </c>
      <c r="F13" s="96">
        <v>700000</v>
      </c>
      <c r="G13" s="96">
        <f>+F13*19%</f>
        <v>133000</v>
      </c>
      <c r="H13" s="96">
        <f>+F13+G13</f>
        <v>833000</v>
      </c>
      <c r="I13" s="96">
        <v>700000</v>
      </c>
      <c r="J13" s="96">
        <f>+I13*19%</f>
        <v>133000</v>
      </c>
      <c r="K13" s="96">
        <f>+I13+J13</f>
        <v>833000</v>
      </c>
      <c r="L13" s="96">
        <f>(+F13+I13)/2</f>
        <v>700000</v>
      </c>
      <c r="M13" s="96">
        <f>+L13*19%</f>
        <v>133000</v>
      </c>
      <c r="N13" s="96">
        <f>+L13+M13</f>
        <v>833000</v>
      </c>
    </row>
    <row r="14" spans="2:14" ht="125.25" customHeight="1" thickBot="1" x14ac:dyDescent="0.3">
      <c r="B14" s="19">
        <v>4</v>
      </c>
      <c r="C14" s="40" t="s">
        <v>36</v>
      </c>
      <c r="D14" s="57" t="s">
        <v>55</v>
      </c>
      <c r="E14" s="74">
        <v>1</v>
      </c>
      <c r="F14" s="96">
        <v>700000</v>
      </c>
      <c r="G14" s="96">
        <f>+F14*19%</f>
        <v>133000</v>
      </c>
      <c r="H14" s="96">
        <f>+F14+G14</f>
        <v>833000</v>
      </c>
      <c r="I14" s="96">
        <v>700000</v>
      </c>
      <c r="J14" s="96">
        <f>+I14*19%</f>
        <v>133000</v>
      </c>
      <c r="K14" s="96">
        <f>+I14+J14</f>
        <v>833000</v>
      </c>
      <c r="L14" s="96">
        <f>(+F14+I14)/2</f>
        <v>700000</v>
      </c>
      <c r="M14" s="96">
        <f>+L14*19%</f>
        <v>133000</v>
      </c>
      <c r="N14" s="96">
        <f>+L14+M14</f>
        <v>833000</v>
      </c>
    </row>
    <row r="15" spans="2:14" ht="30" customHeight="1" thickBot="1" x14ac:dyDescent="0.3">
      <c r="B15" s="20" t="s">
        <v>7</v>
      </c>
      <c r="C15" s="6"/>
      <c r="D15" s="58"/>
      <c r="E15" s="58"/>
      <c r="F15" s="100"/>
      <c r="G15" s="100"/>
      <c r="H15" s="105"/>
      <c r="I15" s="105"/>
      <c r="J15" s="105"/>
      <c r="K15" s="105"/>
      <c r="L15" s="105"/>
      <c r="M15" s="105"/>
      <c r="N15" s="106"/>
    </row>
    <row r="16" spans="2:14" ht="30" customHeight="1" x14ac:dyDescent="0.25">
      <c r="B16" s="21"/>
      <c r="C16" s="7" t="s">
        <v>8</v>
      </c>
      <c r="D16" s="51"/>
      <c r="E16" s="51"/>
      <c r="F16" s="101"/>
      <c r="G16" s="101"/>
      <c r="H16" s="107"/>
      <c r="I16" s="107"/>
      <c r="J16" s="107"/>
      <c r="K16" s="107"/>
      <c r="L16" s="107"/>
      <c r="M16" s="107"/>
      <c r="N16" s="104"/>
    </row>
    <row r="17" spans="2:14" ht="125.25" customHeight="1" x14ac:dyDescent="0.25">
      <c r="B17" s="22">
        <v>5</v>
      </c>
      <c r="C17" s="41" t="s">
        <v>37</v>
      </c>
      <c r="D17" s="59" t="s">
        <v>55</v>
      </c>
      <c r="E17" s="75">
        <v>1</v>
      </c>
      <c r="F17" s="96">
        <v>500000</v>
      </c>
      <c r="G17" s="96">
        <f>+F17*19%</f>
        <v>95000</v>
      </c>
      <c r="H17" s="96">
        <f>+F17+G17</f>
        <v>595000</v>
      </c>
      <c r="I17" s="96">
        <v>500000</v>
      </c>
      <c r="J17" s="96">
        <f>+I17*19%</f>
        <v>95000</v>
      </c>
      <c r="K17" s="96">
        <f>+I17+J17</f>
        <v>595000</v>
      </c>
      <c r="L17" s="96">
        <f>(+F17+I17)/2</f>
        <v>500000</v>
      </c>
      <c r="M17" s="96">
        <f>+L17*19%</f>
        <v>95000</v>
      </c>
      <c r="N17" s="96">
        <f>+L17+M17</f>
        <v>595000</v>
      </c>
    </row>
    <row r="18" spans="2:14" ht="20.25" x14ac:dyDescent="0.25">
      <c r="B18" s="23"/>
      <c r="C18" s="42" t="s">
        <v>17</v>
      </c>
      <c r="D18" s="52"/>
      <c r="E18" s="76"/>
      <c r="F18" s="99"/>
      <c r="G18" s="99"/>
      <c r="H18" s="104"/>
      <c r="I18" s="104"/>
      <c r="J18" s="104"/>
      <c r="K18" s="104"/>
      <c r="L18" s="104"/>
      <c r="M18" s="104"/>
      <c r="N18" s="104"/>
    </row>
    <row r="19" spans="2:14" ht="77.25" thickBot="1" x14ac:dyDescent="0.3">
      <c r="B19" s="16">
        <v>6</v>
      </c>
      <c r="C19" s="41" t="s">
        <v>38</v>
      </c>
      <c r="D19" s="59" t="s">
        <v>55</v>
      </c>
      <c r="E19" s="75">
        <v>1</v>
      </c>
      <c r="F19" s="96">
        <v>500000</v>
      </c>
      <c r="G19" s="96">
        <f>+F19*19%</f>
        <v>95000</v>
      </c>
      <c r="H19" s="96">
        <f>+F19+G19</f>
        <v>595000</v>
      </c>
      <c r="I19" s="96">
        <v>500000</v>
      </c>
      <c r="J19" s="96">
        <f>+I19*19%</f>
        <v>95000</v>
      </c>
      <c r="K19" s="96">
        <f>+I19+J19</f>
        <v>595000</v>
      </c>
      <c r="L19" s="96">
        <f>(+F19+I19)/2</f>
        <v>500000</v>
      </c>
      <c r="M19" s="96">
        <f>+L19*19%</f>
        <v>95000</v>
      </c>
      <c r="N19" s="96">
        <f>+L19+M19</f>
        <v>595000</v>
      </c>
    </row>
    <row r="20" spans="2:14" ht="30" customHeight="1" thickBot="1" x14ac:dyDescent="0.3">
      <c r="B20" s="4" t="s">
        <v>9</v>
      </c>
      <c r="C20" s="4"/>
      <c r="D20" s="60"/>
      <c r="E20" s="60"/>
      <c r="F20" s="100"/>
      <c r="G20" s="102"/>
      <c r="H20" s="108"/>
      <c r="I20" s="108"/>
      <c r="J20" s="108"/>
      <c r="K20" s="108"/>
      <c r="L20" s="108"/>
      <c r="M20" s="108"/>
      <c r="N20" s="109"/>
    </row>
    <row r="21" spans="2:14" s="2" customFormat="1" ht="30" customHeight="1" x14ac:dyDescent="0.25">
      <c r="B21" s="24"/>
      <c r="C21" s="38" t="s">
        <v>10</v>
      </c>
      <c r="D21" s="50"/>
      <c r="E21" s="51"/>
      <c r="F21" s="99"/>
      <c r="G21" s="99"/>
      <c r="H21" s="104"/>
      <c r="I21" s="104"/>
      <c r="J21" s="104"/>
      <c r="K21" s="104"/>
      <c r="L21" s="104"/>
      <c r="M21" s="104"/>
      <c r="N21" s="104"/>
    </row>
    <row r="22" spans="2:14" s="2" customFormat="1" ht="131.25" customHeight="1" x14ac:dyDescent="0.25">
      <c r="B22" s="25">
        <v>7</v>
      </c>
      <c r="C22" s="43" t="s">
        <v>39</v>
      </c>
      <c r="D22" s="61" t="s">
        <v>55</v>
      </c>
      <c r="E22" s="77">
        <v>1</v>
      </c>
      <c r="F22" s="96">
        <v>450000</v>
      </c>
      <c r="G22" s="96">
        <f>+F22*19%</f>
        <v>85500</v>
      </c>
      <c r="H22" s="96">
        <f>+F22+G22</f>
        <v>535500</v>
      </c>
      <c r="I22" s="96">
        <v>450000</v>
      </c>
      <c r="J22" s="96">
        <f>+I22*19%</f>
        <v>85500</v>
      </c>
      <c r="K22" s="96">
        <f>+I22+J22</f>
        <v>535500</v>
      </c>
      <c r="L22" s="96">
        <f>(+F22+I22)/2</f>
        <v>450000</v>
      </c>
      <c r="M22" s="96">
        <f>+L22*19%</f>
        <v>85500</v>
      </c>
      <c r="N22" s="96">
        <f>+L22+M22</f>
        <v>535500</v>
      </c>
    </row>
    <row r="23" spans="2:14" s="2" customFormat="1" ht="40.5" customHeight="1" x14ac:dyDescent="0.25">
      <c r="B23" s="26"/>
      <c r="C23" s="38" t="s">
        <v>11</v>
      </c>
      <c r="D23" s="50"/>
      <c r="E23" s="51"/>
      <c r="F23" s="99"/>
      <c r="G23" s="99"/>
      <c r="H23" s="104"/>
      <c r="I23" s="104"/>
      <c r="J23" s="104"/>
      <c r="K23" s="104"/>
      <c r="L23" s="104"/>
      <c r="M23" s="104"/>
      <c r="N23" s="104"/>
    </row>
    <row r="24" spans="2:14" s="2" customFormat="1" ht="140.25" customHeight="1" x14ac:dyDescent="0.25">
      <c r="B24" s="25">
        <v>8</v>
      </c>
      <c r="C24" s="43" t="s">
        <v>40</v>
      </c>
      <c r="D24" s="61" t="s">
        <v>55</v>
      </c>
      <c r="E24" s="77">
        <v>1</v>
      </c>
      <c r="F24" s="96">
        <v>450000</v>
      </c>
      <c r="G24" s="96">
        <f>+F24*19%</f>
        <v>85500</v>
      </c>
      <c r="H24" s="96">
        <f>+F24+G24</f>
        <v>535500</v>
      </c>
      <c r="I24" s="96">
        <v>450000</v>
      </c>
      <c r="J24" s="96">
        <f>+I24*19%</f>
        <v>85500</v>
      </c>
      <c r="K24" s="96">
        <f>+I24+J24</f>
        <v>535500</v>
      </c>
      <c r="L24" s="96">
        <f>(+F24+I24)/2</f>
        <v>450000</v>
      </c>
      <c r="M24" s="96">
        <f>+L24*19%</f>
        <v>85500</v>
      </c>
      <c r="N24" s="96">
        <f>+L24+M24</f>
        <v>535500</v>
      </c>
    </row>
    <row r="25" spans="2:14" s="2" customFormat="1" ht="36" customHeight="1" x14ac:dyDescent="0.25">
      <c r="B25" s="26"/>
      <c r="C25" s="38" t="s">
        <v>12</v>
      </c>
      <c r="D25" s="50"/>
      <c r="E25" s="51"/>
      <c r="F25" s="99"/>
      <c r="G25" s="99"/>
      <c r="H25" s="104"/>
      <c r="I25" s="104"/>
      <c r="J25" s="104"/>
      <c r="K25" s="104"/>
      <c r="L25" s="104"/>
      <c r="M25" s="104"/>
      <c r="N25" s="104"/>
    </row>
    <row r="26" spans="2:14" s="2" customFormat="1" ht="82.5" customHeight="1" thickBot="1" x14ac:dyDescent="0.3">
      <c r="B26" s="27">
        <v>9</v>
      </c>
      <c r="C26" s="44" t="s">
        <v>41</v>
      </c>
      <c r="D26" s="65" t="s">
        <v>55</v>
      </c>
      <c r="E26" s="78">
        <v>1</v>
      </c>
      <c r="F26" s="96">
        <v>450000</v>
      </c>
      <c r="G26" s="96">
        <f>+F26*19%</f>
        <v>85500</v>
      </c>
      <c r="H26" s="96">
        <f>+F26+G26</f>
        <v>535500</v>
      </c>
      <c r="I26" s="96">
        <v>450000</v>
      </c>
      <c r="J26" s="96">
        <f>+I26*19%</f>
        <v>85500</v>
      </c>
      <c r="K26" s="96">
        <f>+I26+J26</f>
        <v>535500</v>
      </c>
      <c r="L26" s="96">
        <f>(+F26+I26)/2</f>
        <v>450000</v>
      </c>
      <c r="M26" s="96">
        <f>+L26*19%</f>
        <v>85500</v>
      </c>
      <c r="N26" s="96">
        <f>+L26+M26</f>
        <v>535500</v>
      </c>
    </row>
    <row r="27" spans="2:14" s="2" customFormat="1" ht="20.25" x14ac:dyDescent="0.25">
      <c r="B27" s="28"/>
      <c r="C27" s="38" t="s">
        <v>14</v>
      </c>
      <c r="D27" s="50"/>
      <c r="E27" s="51"/>
      <c r="F27" s="99"/>
      <c r="G27" s="99"/>
      <c r="H27" s="104"/>
      <c r="I27" s="104"/>
      <c r="J27" s="104"/>
      <c r="K27" s="104"/>
      <c r="L27" s="104"/>
      <c r="M27" s="104"/>
      <c r="N27" s="104"/>
    </row>
    <row r="28" spans="2:14" s="2" customFormat="1" ht="82.5" customHeight="1" thickBot="1" x14ac:dyDescent="0.3">
      <c r="B28" s="28">
        <v>10</v>
      </c>
      <c r="C28" s="45" t="s">
        <v>42</v>
      </c>
      <c r="D28" s="66" t="s">
        <v>55</v>
      </c>
      <c r="E28" s="79">
        <v>1</v>
      </c>
      <c r="F28" s="96">
        <v>650000</v>
      </c>
      <c r="G28" s="96">
        <f>+F28*19%</f>
        <v>123500</v>
      </c>
      <c r="H28" s="96">
        <f>+F28+G28</f>
        <v>773500</v>
      </c>
      <c r="I28" s="96">
        <v>650000</v>
      </c>
      <c r="J28" s="96">
        <f>+I28*19%</f>
        <v>123500</v>
      </c>
      <c r="K28" s="96">
        <f>+I28+J28</f>
        <v>773500</v>
      </c>
      <c r="L28" s="96">
        <f>(+F28+I28)/2</f>
        <v>650000</v>
      </c>
      <c r="M28" s="96">
        <f>+L28*19%</f>
        <v>123500</v>
      </c>
      <c r="N28" s="96">
        <f>+L28+M28</f>
        <v>773500</v>
      </c>
    </row>
    <row r="29" spans="2:14" s="2" customFormat="1" ht="20.25" x14ac:dyDescent="0.25">
      <c r="B29" s="28"/>
      <c r="C29" s="38" t="s">
        <v>15</v>
      </c>
      <c r="D29" s="50"/>
      <c r="E29" s="51"/>
      <c r="F29" s="99"/>
      <c r="G29" s="99"/>
      <c r="H29" s="104"/>
      <c r="I29" s="104"/>
      <c r="J29" s="104"/>
      <c r="K29" s="104"/>
      <c r="L29" s="104"/>
      <c r="M29" s="104"/>
      <c r="N29" s="104"/>
    </row>
    <row r="30" spans="2:14" s="2" customFormat="1" ht="82.5" customHeight="1" thickBot="1" x14ac:dyDescent="0.3">
      <c r="B30" s="28">
        <v>11</v>
      </c>
      <c r="C30" s="45" t="s">
        <v>42</v>
      </c>
      <c r="D30" s="66" t="s">
        <v>55</v>
      </c>
      <c r="E30" s="79">
        <v>1</v>
      </c>
      <c r="F30" s="96">
        <v>650000</v>
      </c>
      <c r="G30" s="96">
        <f>+F30*19%</f>
        <v>123500</v>
      </c>
      <c r="H30" s="96">
        <f>+F30+G30</f>
        <v>773500</v>
      </c>
      <c r="I30" s="96">
        <v>650000</v>
      </c>
      <c r="J30" s="96">
        <f>+I30*19%</f>
        <v>123500</v>
      </c>
      <c r="K30" s="96">
        <f>+I30+J30</f>
        <v>773500</v>
      </c>
      <c r="L30" s="96">
        <f>(+F30+I30)/2</f>
        <v>650000</v>
      </c>
      <c r="M30" s="96">
        <f>+L30*19%</f>
        <v>123500</v>
      </c>
      <c r="N30" s="96">
        <f>+L30+M30</f>
        <v>773500</v>
      </c>
    </row>
    <row r="31" spans="2:14" s="2" customFormat="1" ht="20.25" x14ac:dyDescent="0.25">
      <c r="B31" s="28"/>
      <c r="C31" s="38" t="s">
        <v>16</v>
      </c>
      <c r="D31" s="50"/>
      <c r="E31" s="51"/>
      <c r="F31" s="99"/>
      <c r="G31" s="99"/>
      <c r="H31" s="104"/>
      <c r="I31" s="104"/>
      <c r="J31" s="104"/>
      <c r="K31" s="104"/>
      <c r="L31" s="104"/>
      <c r="M31" s="104"/>
      <c r="N31" s="104"/>
    </row>
    <row r="32" spans="2:14" s="2" customFormat="1" ht="82.5" customHeight="1" thickBot="1" x14ac:dyDescent="0.3">
      <c r="B32" s="28">
        <v>12</v>
      </c>
      <c r="C32" s="45" t="s">
        <v>42</v>
      </c>
      <c r="D32" s="66" t="s">
        <v>55</v>
      </c>
      <c r="E32" s="79">
        <v>1</v>
      </c>
      <c r="F32" s="96">
        <v>650000</v>
      </c>
      <c r="G32" s="96">
        <f>+F32*19%</f>
        <v>123500</v>
      </c>
      <c r="H32" s="96">
        <f>+F32+G32</f>
        <v>773500</v>
      </c>
      <c r="I32" s="96">
        <v>650000</v>
      </c>
      <c r="J32" s="96">
        <f>+I32*19%</f>
        <v>123500</v>
      </c>
      <c r="K32" s="96">
        <f>+I32+J32</f>
        <v>773500</v>
      </c>
      <c r="L32" s="96">
        <f>(+F32+I32)/2</f>
        <v>650000</v>
      </c>
      <c r="M32" s="96">
        <f>+L32*19%</f>
        <v>123500</v>
      </c>
      <c r="N32" s="96">
        <f>+L32+M32</f>
        <v>773500</v>
      </c>
    </row>
    <row r="33" spans="2:14" s="2" customFormat="1" ht="32.25" customHeight="1" x14ac:dyDescent="0.25">
      <c r="B33" s="28"/>
      <c r="C33" s="38" t="s">
        <v>18</v>
      </c>
      <c r="D33" s="50"/>
      <c r="E33" s="51"/>
      <c r="F33" s="99"/>
      <c r="G33" s="99"/>
      <c r="H33" s="104"/>
      <c r="I33" s="104"/>
      <c r="J33" s="104"/>
      <c r="K33" s="104"/>
      <c r="L33" s="104"/>
      <c r="M33" s="104"/>
      <c r="N33" s="104"/>
    </row>
    <row r="34" spans="2:14" s="2" customFormat="1" ht="82.5" customHeight="1" thickBot="1" x14ac:dyDescent="0.3">
      <c r="B34" s="28">
        <v>13</v>
      </c>
      <c r="C34" s="45" t="s">
        <v>43</v>
      </c>
      <c r="D34" s="66" t="s">
        <v>55</v>
      </c>
      <c r="E34" s="79">
        <v>1</v>
      </c>
      <c r="F34" s="96">
        <v>650000</v>
      </c>
      <c r="G34" s="96">
        <f>+F34*19%</f>
        <v>123500</v>
      </c>
      <c r="H34" s="96">
        <f>+F34+G34</f>
        <v>773500</v>
      </c>
      <c r="I34" s="96">
        <v>650000</v>
      </c>
      <c r="J34" s="96">
        <f>+I34*19%</f>
        <v>123500</v>
      </c>
      <c r="K34" s="96">
        <f>+I34+J34</f>
        <v>773500</v>
      </c>
      <c r="L34" s="96">
        <f>(+F34+I34)/2</f>
        <v>650000</v>
      </c>
      <c r="M34" s="96">
        <f>+L34*19%</f>
        <v>123500</v>
      </c>
      <c r="N34" s="96">
        <f>+L34+M34</f>
        <v>773500</v>
      </c>
    </row>
    <row r="35" spans="2:14" s="2" customFormat="1" ht="34.5" customHeight="1" x14ac:dyDescent="0.25">
      <c r="B35" s="28"/>
      <c r="C35" s="38" t="s">
        <v>19</v>
      </c>
      <c r="D35" s="50"/>
      <c r="E35" s="51"/>
      <c r="F35" s="99"/>
      <c r="G35" s="99"/>
      <c r="H35" s="104"/>
      <c r="I35" s="104"/>
      <c r="J35" s="104"/>
      <c r="K35" s="104"/>
      <c r="L35" s="104"/>
      <c r="M35" s="104"/>
      <c r="N35" s="104"/>
    </row>
    <row r="36" spans="2:14" s="2" customFormat="1" ht="82.5" customHeight="1" thickBot="1" x14ac:dyDescent="0.3">
      <c r="B36" s="28">
        <v>14</v>
      </c>
      <c r="C36" s="45" t="s">
        <v>44</v>
      </c>
      <c r="D36" s="66" t="s">
        <v>55</v>
      </c>
      <c r="E36" s="79">
        <v>1</v>
      </c>
      <c r="F36" s="96">
        <v>650000</v>
      </c>
      <c r="G36" s="96">
        <f>+F36*19%</f>
        <v>123500</v>
      </c>
      <c r="H36" s="96">
        <f>+F36+G36</f>
        <v>773500</v>
      </c>
      <c r="I36" s="96">
        <v>650000</v>
      </c>
      <c r="J36" s="96">
        <f>+I36*19%</f>
        <v>123500</v>
      </c>
      <c r="K36" s="96">
        <f>+I36+J36</f>
        <v>773500</v>
      </c>
      <c r="L36" s="96">
        <f>(+F36+I36)/2</f>
        <v>650000</v>
      </c>
      <c r="M36" s="96">
        <f>+L36*19%</f>
        <v>123500</v>
      </c>
      <c r="N36" s="96">
        <f>+L36+M36</f>
        <v>773500</v>
      </c>
    </row>
    <row r="37" spans="2:14" s="2" customFormat="1" ht="82.5" customHeight="1" x14ac:dyDescent="0.25">
      <c r="B37" s="28"/>
      <c r="C37" s="38" t="s">
        <v>20</v>
      </c>
      <c r="D37" s="50"/>
      <c r="E37" s="51"/>
      <c r="F37" s="99"/>
      <c r="G37" s="99"/>
      <c r="H37" s="104"/>
      <c r="I37" s="104"/>
      <c r="J37" s="104"/>
      <c r="K37" s="104"/>
      <c r="L37" s="104"/>
      <c r="M37" s="104"/>
      <c r="N37" s="104"/>
    </row>
    <row r="38" spans="2:14" s="2" customFormat="1" ht="82.5" customHeight="1" thickBot="1" x14ac:dyDescent="0.3">
      <c r="B38" s="28">
        <v>15</v>
      </c>
      <c r="C38" s="45" t="s">
        <v>45</v>
      </c>
      <c r="D38" s="66" t="s">
        <v>55</v>
      </c>
      <c r="E38" s="79">
        <v>1</v>
      </c>
      <c r="F38" s="96">
        <v>650000</v>
      </c>
      <c r="G38" s="96">
        <f>+F38*19%</f>
        <v>123500</v>
      </c>
      <c r="H38" s="96">
        <f>+F38+G38</f>
        <v>773500</v>
      </c>
      <c r="I38" s="96">
        <v>650000</v>
      </c>
      <c r="J38" s="96">
        <f>+I38*19%</f>
        <v>123500</v>
      </c>
      <c r="K38" s="96">
        <f>+I38+J38</f>
        <v>773500</v>
      </c>
      <c r="L38" s="96">
        <f>(+F38+I38)/2</f>
        <v>650000</v>
      </c>
      <c r="M38" s="96">
        <f>+L38*19%</f>
        <v>123500</v>
      </c>
      <c r="N38" s="96">
        <f>+L38+M38</f>
        <v>773500</v>
      </c>
    </row>
    <row r="39" spans="2:14" s="2" customFormat="1" ht="82.5" customHeight="1" x14ac:dyDescent="0.25">
      <c r="B39" s="28"/>
      <c r="C39" s="38" t="s">
        <v>21</v>
      </c>
      <c r="D39" s="50"/>
      <c r="E39" s="51"/>
      <c r="F39" s="99"/>
      <c r="G39" s="99"/>
      <c r="H39" s="104"/>
      <c r="I39" s="104"/>
      <c r="J39" s="104"/>
      <c r="K39" s="104"/>
      <c r="L39" s="104"/>
      <c r="M39" s="104"/>
      <c r="N39" s="104"/>
    </row>
    <row r="40" spans="2:14" s="2" customFormat="1" ht="82.5" customHeight="1" thickBot="1" x14ac:dyDescent="0.3">
      <c r="B40" s="28">
        <v>16</v>
      </c>
      <c r="C40" s="45" t="s">
        <v>44</v>
      </c>
      <c r="D40" s="66" t="s">
        <v>55</v>
      </c>
      <c r="E40" s="79">
        <v>1</v>
      </c>
      <c r="F40" s="96">
        <v>650000</v>
      </c>
      <c r="G40" s="96">
        <f>+F40*19%</f>
        <v>123500</v>
      </c>
      <c r="H40" s="96">
        <f>+F40+G40</f>
        <v>773500</v>
      </c>
      <c r="I40" s="96">
        <v>650000</v>
      </c>
      <c r="J40" s="96">
        <f>+I40*19%</f>
        <v>123500</v>
      </c>
      <c r="K40" s="96">
        <f>+I40+J40</f>
        <v>773500</v>
      </c>
      <c r="L40" s="96">
        <f>(+F40+I40)/2</f>
        <v>650000</v>
      </c>
      <c r="M40" s="96">
        <f>+L40*19%</f>
        <v>123500</v>
      </c>
      <c r="N40" s="96">
        <f>+L40+M40</f>
        <v>773500</v>
      </c>
    </row>
    <row r="41" spans="2:14" s="2" customFormat="1" ht="82.5" customHeight="1" x14ac:dyDescent="0.25">
      <c r="B41" s="28"/>
      <c r="C41" s="38" t="s">
        <v>22</v>
      </c>
      <c r="D41" s="50"/>
      <c r="E41" s="51"/>
      <c r="F41" s="99"/>
      <c r="G41" s="99"/>
      <c r="H41" s="104"/>
      <c r="I41" s="104"/>
      <c r="J41" s="104"/>
      <c r="K41" s="104"/>
      <c r="L41" s="104"/>
      <c r="M41" s="104"/>
      <c r="N41" s="104"/>
    </row>
    <row r="42" spans="2:14" s="2" customFormat="1" ht="82.5" customHeight="1" thickBot="1" x14ac:dyDescent="0.3">
      <c r="B42" s="28">
        <v>17</v>
      </c>
      <c r="C42" s="45" t="s">
        <v>44</v>
      </c>
      <c r="D42" s="66" t="s">
        <v>55</v>
      </c>
      <c r="E42" s="79">
        <v>1</v>
      </c>
      <c r="F42" s="96">
        <v>650000</v>
      </c>
      <c r="G42" s="96">
        <f>+F42*19%</f>
        <v>123500</v>
      </c>
      <c r="H42" s="96">
        <f>+F42+G42</f>
        <v>773500</v>
      </c>
      <c r="I42" s="96">
        <v>650000</v>
      </c>
      <c r="J42" s="96">
        <f>+I42*19%</f>
        <v>123500</v>
      </c>
      <c r="K42" s="96">
        <f>+I42+J42</f>
        <v>773500</v>
      </c>
      <c r="L42" s="96">
        <f>(+F42+I42)/2</f>
        <v>650000</v>
      </c>
      <c r="M42" s="96">
        <f>+L42*19%</f>
        <v>123500</v>
      </c>
      <c r="N42" s="96">
        <f>+L42+M42</f>
        <v>773500</v>
      </c>
    </row>
    <row r="43" spans="2:14" s="2" customFormat="1" ht="82.5" customHeight="1" x14ac:dyDescent="0.25">
      <c r="B43" s="28"/>
      <c r="C43" s="38" t="s">
        <v>23</v>
      </c>
      <c r="D43" s="50"/>
      <c r="E43" s="51"/>
      <c r="F43" s="99"/>
      <c r="G43" s="99"/>
      <c r="H43" s="104"/>
      <c r="I43" s="104"/>
      <c r="J43" s="104"/>
      <c r="K43" s="104"/>
      <c r="L43" s="104"/>
      <c r="M43" s="104"/>
      <c r="N43" s="104"/>
    </row>
    <row r="44" spans="2:14" s="2" customFormat="1" ht="82.5" customHeight="1" thickBot="1" x14ac:dyDescent="0.3">
      <c r="B44" s="28">
        <v>18</v>
      </c>
      <c r="C44" s="46" t="s">
        <v>44</v>
      </c>
      <c r="D44" s="66" t="s">
        <v>55</v>
      </c>
      <c r="E44" s="79">
        <v>1</v>
      </c>
      <c r="F44" s="96">
        <v>650000</v>
      </c>
      <c r="G44" s="96">
        <f>+F44*19%</f>
        <v>123500</v>
      </c>
      <c r="H44" s="96">
        <f>+F44+G44</f>
        <v>773500</v>
      </c>
      <c r="I44" s="96">
        <v>650000</v>
      </c>
      <c r="J44" s="96">
        <f>+I44*19%</f>
        <v>123500</v>
      </c>
      <c r="K44" s="96">
        <f>+I44+J44</f>
        <v>773500</v>
      </c>
      <c r="L44" s="96">
        <f>(+F44+I44)/2</f>
        <v>650000</v>
      </c>
      <c r="M44" s="96">
        <f>+L44*19%</f>
        <v>123500</v>
      </c>
      <c r="N44" s="96">
        <f>+L44+M44</f>
        <v>773500</v>
      </c>
    </row>
    <row r="45" spans="2:14" ht="30" customHeight="1" thickBot="1" x14ac:dyDescent="0.3">
      <c r="B45" s="29" t="s">
        <v>13</v>
      </c>
      <c r="C45" s="8"/>
      <c r="D45" s="58"/>
      <c r="E45" s="58"/>
      <c r="F45" s="100"/>
      <c r="G45" s="100"/>
      <c r="H45" s="105"/>
      <c r="I45" s="105"/>
      <c r="J45" s="105"/>
      <c r="K45" s="105"/>
      <c r="L45" s="105"/>
      <c r="M45" s="105"/>
      <c r="N45" s="106"/>
    </row>
    <row r="46" spans="2:14" s="2" customFormat="1" ht="30" customHeight="1" x14ac:dyDescent="0.25">
      <c r="B46" s="30"/>
      <c r="C46" s="47" t="s">
        <v>46</v>
      </c>
      <c r="D46" s="50"/>
      <c r="E46" s="51"/>
      <c r="F46" s="99"/>
      <c r="G46" s="99"/>
      <c r="H46" s="104"/>
      <c r="I46" s="104"/>
      <c r="J46" s="104"/>
      <c r="K46" s="104"/>
      <c r="L46" s="104"/>
      <c r="M46" s="104"/>
      <c r="N46" s="104"/>
    </row>
    <row r="47" spans="2:14" s="2" customFormat="1" ht="118.5" customHeight="1" x14ac:dyDescent="0.25">
      <c r="B47" s="31">
        <v>19</v>
      </c>
      <c r="C47" s="10" t="s">
        <v>47</v>
      </c>
      <c r="D47" s="61" t="s">
        <v>55</v>
      </c>
      <c r="E47" s="77">
        <v>1</v>
      </c>
      <c r="F47" s="96">
        <v>650000</v>
      </c>
      <c r="G47" s="96">
        <f>+F47*19%</f>
        <v>123500</v>
      </c>
      <c r="H47" s="96">
        <f>+F47+G47</f>
        <v>773500</v>
      </c>
      <c r="I47" s="96">
        <v>650000</v>
      </c>
      <c r="J47" s="96">
        <f>+I47*19%</f>
        <v>123500</v>
      </c>
      <c r="K47" s="96">
        <f>+I47+J47</f>
        <v>773500</v>
      </c>
      <c r="L47" s="96">
        <f>(+F47+I47)/2</f>
        <v>650000</v>
      </c>
      <c r="M47" s="96">
        <f>+L47*19%</f>
        <v>123500</v>
      </c>
      <c r="N47" s="96">
        <f>+L47+M47</f>
        <v>773500</v>
      </c>
    </row>
    <row r="48" spans="2:14" s="2" customFormat="1" ht="35.25" customHeight="1" x14ac:dyDescent="0.25">
      <c r="B48" s="31"/>
      <c r="C48" s="47" t="s">
        <v>48</v>
      </c>
      <c r="D48" s="47"/>
      <c r="E48" s="7"/>
      <c r="F48" s="103"/>
      <c r="G48" s="103"/>
      <c r="H48" s="110"/>
      <c r="I48" s="110"/>
      <c r="J48" s="110"/>
      <c r="K48" s="110"/>
      <c r="L48" s="110"/>
      <c r="M48" s="110"/>
      <c r="N48" s="110"/>
    </row>
    <row r="49" spans="2:14" s="2" customFormat="1" ht="117" customHeight="1" x14ac:dyDescent="0.25">
      <c r="B49" s="31">
        <v>20</v>
      </c>
      <c r="C49" s="48" t="s">
        <v>49</v>
      </c>
      <c r="D49" s="62" t="s">
        <v>55</v>
      </c>
      <c r="E49" s="80">
        <v>1</v>
      </c>
      <c r="F49" s="96">
        <v>650000</v>
      </c>
      <c r="G49" s="96">
        <f>+F49*19%</f>
        <v>123500</v>
      </c>
      <c r="H49" s="96">
        <f>+F49+G49</f>
        <v>773500</v>
      </c>
      <c r="I49" s="96">
        <v>650000</v>
      </c>
      <c r="J49" s="96">
        <f>+I49*19%</f>
        <v>123500</v>
      </c>
      <c r="K49" s="96">
        <f>+I49+J49</f>
        <v>773500</v>
      </c>
      <c r="L49" s="96">
        <f>(+F49+I49)/2</f>
        <v>650000</v>
      </c>
      <c r="M49" s="96">
        <f>+L49*19%</f>
        <v>123500</v>
      </c>
      <c r="N49" s="96">
        <f>+L49+M49</f>
        <v>773500</v>
      </c>
    </row>
    <row r="50" spans="2:14" s="2" customFormat="1" ht="31.5" customHeight="1" x14ac:dyDescent="0.25">
      <c r="B50" s="31"/>
      <c r="C50" s="47" t="s">
        <v>50</v>
      </c>
      <c r="D50" s="47"/>
      <c r="E50" s="7"/>
      <c r="F50" s="103"/>
      <c r="G50" s="103"/>
      <c r="H50" s="110"/>
      <c r="I50" s="110"/>
      <c r="J50" s="110"/>
      <c r="K50" s="110"/>
      <c r="L50" s="110"/>
      <c r="M50" s="110"/>
      <c r="N50" s="110"/>
    </row>
    <row r="51" spans="2:14" s="2" customFormat="1" ht="82.5" customHeight="1" x14ac:dyDescent="0.25">
      <c r="B51" s="32">
        <v>21</v>
      </c>
      <c r="C51" s="10" t="s">
        <v>51</v>
      </c>
      <c r="D51" s="61" t="s">
        <v>55</v>
      </c>
      <c r="E51" s="77">
        <v>1</v>
      </c>
      <c r="F51" s="96">
        <v>650000</v>
      </c>
      <c r="G51" s="96">
        <f>+F51*19%</f>
        <v>123500</v>
      </c>
      <c r="H51" s="96">
        <f>+F51+G51</f>
        <v>773500</v>
      </c>
      <c r="I51" s="96">
        <v>650000</v>
      </c>
      <c r="J51" s="96">
        <f>+I51*19%</f>
        <v>123500</v>
      </c>
      <c r="K51" s="96">
        <f>+I51+J51</f>
        <v>773500</v>
      </c>
      <c r="L51" s="96">
        <f>(+F51+I51)/2</f>
        <v>650000</v>
      </c>
      <c r="M51" s="96">
        <f>+L51*19%</f>
        <v>123500</v>
      </c>
      <c r="N51" s="96">
        <f>+L51+M51</f>
        <v>773500</v>
      </c>
    </row>
    <row r="52" spans="2:14" s="2" customFormat="1" ht="30" customHeight="1" x14ac:dyDescent="0.25">
      <c r="B52" s="32"/>
      <c r="C52" s="38" t="s">
        <v>52</v>
      </c>
      <c r="D52" s="50"/>
      <c r="E52" s="51"/>
      <c r="F52" s="99"/>
      <c r="G52" s="99"/>
      <c r="H52" s="104"/>
      <c r="I52" s="104"/>
      <c r="J52" s="104"/>
      <c r="K52" s="104"/>
      <c r="L52" s="104"/>
      <c r="M52" s="104"/>
      <c r="N52" s="104"/>
    </row>
    <row r="53" spans="2:14" s="2" customFormat="1" ht="86.25" customHeight="1" x14ac:dyDescent="0.25">
      <c r="B53" s="32">
        <v>22</v>
      </c>
      <c r="C53" s="10" t="s">
        <v>53</v>
      </c>
      <c r="D53" s="63" t="s">
        <v>55</v>
      </c>
      <c r="E53" s="81">
        <v>1</v>
      </c>
      <c r="F53" s="96">
        <v>650000</v>
      </c>
      <c r="G53" s="96">
        <f>+F53*19%</f>
        <v>123500</v>
      </c>
      <c r="H53" s="96">
        <f>+F53+G53</f>
        <v>773500</v>
      </c>
      <c r="I53" s="96">
        <v>650000</v>
      </c>
      <c r="J53" s="96">
        <f>+I53*19%</f>
        <v>123500</v>
      </c>
      <c r="K53" s="96">
        <f>+I53+J53</f>
        <v>773500</v>
      </c>
      <c r="L53" s="96">
        <f>(+F53+I53)/2</f>
        <v>650000</v>
      </c>
      <c r="M53" s="96">
        <f>+L53*19%</f>
        <v>123500</v>
      </c>
      <c r="N53" s="96">
        <f>+L53+M53</f>
        <v>773500</v>
      </c>
    </row>
    <row r="54" spans="2:14" s="2" customFormat="1" ht="15" x14ac:dyDescent="0.25">
      <c r="B54" s="32"/>
      <c r="C54" s="10"/>
      <c r="D54" s="10"/>
      <c r="E54" s="10"/>
      <c r="F54" s="82"/>
      <c r="G54" s="82"/>
      <c r="H54" s="83"/>
    </row>
    <row r="55" spans="2:14" s="3" customFormat="1" ht="30" customHeight="1" x14ac:dyDescent="0.25">
      <c r="B55" s="84" t="s">
        <v>31</v>
      </c>
      <c r="C55" s="85"/>
      <c r="D55" s="85"/>
      <c r="E55" s="85"/>
      <c r="F55" s="85"/>
      <c r="G55" s="85"/>
      <c r="H55" s="86"/>
      <c r="I55" s="87"/>
      <c r="J55" s="87"/>
      <c r="K55" s="87"/>
      <c r="L55" s="87"/>
      <c r="M55" s="87"/>
      <c r="N55" s="87"/>
    </row>
    <row r="56" spans="2:14" s="3" customFormat="1" ht="30" customHeight="1" x14ac:dyDescent="0.25">
      <c r="B56" s="34"/>
      <c r="C56" s="35"/>
      <c r="D56" s="56" t="s">
        <v>54</v>
      </c>
      <c r="E56" s="56"/>
      <c r="F56" s="119" t="s">
        <v>24</v>
      </c>
      <c r="G56" s="119" t="s">
        <v>25</v>
      </c>
      <c r="H56" s="119" t="s">
        <v>26</v>
      </c>
      <c r="I56" s="119" t="s">
        <v>24</v>
      </c>
      <c r="J56" s="119" t="s">
        <v>25</v>
      </c>
      <c r="K56" s="119" t="s">
        <v>26</v>
      </c>
      <c r="L56" s="119" t="s">
        <v>24</v>
      </c>
      <c r="M56" s="119" t="s">
        <v>25</v>
      </c>
      <c r="N56" s="119" t="s">
        <v>26</v>
      </c>
    </row>
    <row r="57" spans="2:14" ht="15.75" x14ac:dyDescent="0.25">
      <c r="B57" s="24"/>
      <c r="C57" s="9" t="s">
        <v>28</v>
      </c>
      <c r="D57" s="53"/>
      <c r="E57" s="53"/>
      <c r="F57" s="53"/>
      <c r="G57" s="53"/>
      <c r="H57" s="53"/>
      <c r="I57" s="53"/>
      <c r="J57" s="53"/>
      <c r="K57" s="53"/>
      <c r="L57" s="53"/>
      <c r="M57" s="53"/>
      <c r="N57" s="53"/>
    </row>
    <row r="58" spans="2:14" ht="180.75" x14ac:dyDescent="0.25">
      <c r="B58" s="25">
        <v>1</v>
      </c>
      <c r="C58" s="10" t="s">
        <v>29</v>
      </c>
      <c r="D58" s="61" t="s">
        <v>55</v>
      </c>
      <c r="E58" s="61">
        <v>1</v>
      </c>
      <c r="F58" s="96">
        <v>6200000</v>
      </c>
      <c r="G58" s="96">
        <f>+F58*19%</f>
        <v>1178000</v>
      </c>
      <c r="H58" s="96">
        <f>+F58+G58</f>
        <v>7378000</v>
      </c>
      <c r="I58" s="96">
        <v>6000000</v>
      </c>
      <c r="J58" s="96">
        <f>+I58*19%</f>
        <v>1140000</v>
      </c>
      <c r="K58" s="96">
        <f>+I58+J58</f>
        <v>7140000</v>
      </c>
      <c r="L58" s="97">
        <f>(+F58+I58)/2</f>
        <v>6100000</v>
      </c>
      <c r="M58" s="98">
        <f>+L58*19%</f>
        <v>1159000</v>
      </c>
      <c r="N58" s="97">
        <f>+L58+M58</f>
        <v>7259000</v>
      </c>
    </row>
    <row r="59" spans="2:14" ht="20.25" x14ac:dyDescent="0.25">
      <c r="B59" s="26"/>
      <c r="C59" s="9" t="s">
        <v>32</v>
      </c>
      <c r="D59" s="67"/>
      <c r="E59" s="67"/>
      <c r="F59" s="112"/>
      <c r="G59" s="112"/>
      <c r="H59" s="111"/>
      <c r="I59" s="112"/>
      <c r="J59" s="112"/>
      <c r="K59" s="111"/>
      <c r="L59" s="112"/>
      <c r="M59" s="112"/>
      <c r="N59" s="111"/>
    </row>
    <row r="60" spans="2:14" ht="181.5" customHeight="1" thickBot="1" x14ac:dyDescent="0.3">
      <c r="B60" s="27">
        <v>2</v>
      </c>
      <c r="C60" s="33" t="s">
        <v>30</v>
      </c>
      <c r="D60" s="68" t="s">
        <v>55</v>
      </c>
      <c r="E60" s="68">
        <v>1</v>
      </c>
      <c r="F60" s="96">
        <v>4500000</v>
      </c>
      <c r="G60" s="96">
        <f>+F60*19%</f>
        <v>855000</v>
      </c>
      <c r="H60" s="96">
        <f>+F60+G60</f>
        <v>5355000</v>
      </c>
      <c r="I60" s="96">
        <v>4000000</v>
      </c>
      <c r="J60" s="96">
        <f>+I60*19%</f>
        <v>760000</v>
      </c>
      <c r="K60" s="96">
        <f>+I60+J60</f>
        <v>4760000</v>
      </c>
      <c r="L60" s="97">
        <f>(+F60+I60)/2</f>
        <v>4250000</v>
      </c>
      <c r="M60" s="98">
        <f>+L60*19%</f>
        <v>807500</v>
      </c>
      <c r="N60" s="97">
        <f>+L60+M60</f>
        <v>5057500</v>
      </c>
    </row>
    <row r="61" spans="2:14" ht="34.5" customHeight="1" x14ac:dyDescent="0.25">
      <c r="C61" s="88" t="s">
        <v>59</v>
      </c>
      <c r="F61" s="94"/>
      <c r="G61" s="11"/>
      <c r="H61" s="95">
        <f>+H9+H11+H13+H14+H17+H19+H22+H24+H26+H28+H30+H32+H34+H36+H38+H40+H42+H44+H47+H49+H51+H53+H58+H60</f>
        <v>29393000</v>
      </c>
      <c r="I61" s="94"/>
      <c r="J61" s="11"/>
      <c r="K61" s="95">
        <f>+K9+K11+K13+K14+K17+K19+K22+K24+K26+K28+K30+K32+K34+K36+K38+K40+K42+K44+K47+K49+K51+K53+K58+K60</f>
        <v>28619500</v>
      </c>
      <c r="L61" s="94"/>
      <c r="M61" s="11"/>
      <c r="N61" s="116">
        <f>+N9+N11+N13+N14+N17+N19+N22+N24+N26+N28+N30+N32+N34+N36+N38+N40+N42+N44+N47+N49+N51+N53+N58+N60</f>
        <v>29006250</v>
      </c>
    </row>
  </sheetData>
  <sheetProtection selectLockedCells="1"/>
  <mergeCells count="9">
    <mergeCell ref="I5:K5"/>
    <mergeCell ref="L5:N5"/>
    <mergeCell ref="B1:N1"/>
    <mergeCell ref="B2:N2"/>
    <mergeCell ref="B3:N3"/>
    <mergeCell ref="B55:H55"/>
    <mergeCell ref="B5:B6"/>
    <mergeCell ref="C5:C6"/>
    <mergeCell ref="F5:H5"/>
  </mergeCells>
  <printOptions horizontalCentered="1" verticalCentered="1"/>
  <pageMargins left="0.25" right="0.25" top="0.75" bottom="0.75" header="0.3" footer="0.3"/>
  <pageSetup paperSize="14" scale="5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ESTUDIO DE MERCADO</vt:lpstr>
      <vt:lpstr>'ESTUDIO DE MERCADO'!Área_de_impresión</vt:lpstr>
      <vt:lpstr>'ESTUDIO DE MERCADO'!Títulos_a_imprimir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Suarez Ochoa</dc:creator>
  <cp:keywords/>
  <dc:description/>
  <cp:lastModifiedBy>Luis Alberto Rojas Sanchez</cp:lastModifiedBy>
  <cp:revision/>
  <dcterms:created xsi:type="dcterms:W3CDTF">2022-02-21T22:08:22Z</dcterms:created>
  <dcterms:modified xsi:type="dcterms:W3CDTF">2026-07-15T23:40:40Z</dcterms:modified>
  <cp:category/>
  <cp:contentStatus/>
</cp:coreProperties>
</file>