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CBAC6848-3607-4FCB-BCE7-EEF827C5935E}" xr6:coauthVersionLast="47" xr6:coauthVersionMax="47" xr10:uidLastSave="{00000000-0000-0000-0000-000000000000}"/>
  <bookViews>
    <workbookView xWindow="-110" yWindow="-110" windowWidth="19420" windowHeight="10300" xr2:uid="{27FC7965-CAE9-4469-B4D0-F88A12858D94}"/>
  </bookViews>
  <sheets>
    <sheet name="Hoja2" sheetId="1" r:id="rId1"/>
  </sheets>
  <definedNames>
    <definedName name="_xlnm._FilterDatabase" localSheetId="0" hidden="1">Hoja2!$A$7:$V$7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L10" i="1"/>
  <c r="H10" i="1"/>
  <c r="H9" i="1"/>
  <c r="I8" i="1"/>
  <c r="N8" i="1" s="1"/>
  <c r="L8" i="1"/>
  <c r="K9" i="1" l="1"/>
  <c r="J9" i="1"/>
  <c r="M9" i="1" s="1"/>
  <c r="I9" i="1"/>
  <c r="N9" i="1" s="1"/>
  <c r="O9" i="1" s="1"/>
  <c r="P9" i="1" s="1"/>
  <c r="K10" i="1"/>
  <c r="K8" i="1"/>
  <c r="J10" i="1"/>
  <c r="M10" i="1" s="1"/>
  <c r="I10" i="1"/>
  <c r="N10" i="1" s="1"/>
  <c r="O10" i="1" s="1"/>
  <c r="P10" i="1" s="1"/>
  <c r="H8" i="1"/>
  <c r="O8" i="1" s="1"/>
  <c r="P8" i="1" s="1"/>
  <c r="J8" i="1"/>
  <c r="M8" i="1" s="1"/>
</calcChain>
</file>

<file path=xl/sharedStrings.xml><?xml version="1.0" encoding="utf-8"?>
<sst xmlns="http://schemas.openxmlformats.org/spreadsheetml/2006/main" count="39" uniqueCount="35">
  <si>
    <t>ITEM</t>
  </si>
  <si>
    <t>DESCRIPCION</t>
  </si>
  <si>
    <t>UNIDAD DE MEDIDA</t>
  </si>
  <si>
    <t>CANTIDAD</t>
  </si>
  <si>
    <t>PORCENTAJE DE IVA</t>
  </si>
  <si>
    <t>Valor Unitario CON IVA SI APLICA</t>
  </si>
  <si>
    <t>MENOR VALOR</t>
  </si>
  <si>
    <t>MEDIANA</t>
  </si>
  <si>
    <t xml:space="preserve">PROMEDIO </t>
  </si>
  <si>
    <t>MEDIA GEOMETRICA</t>
  </si>
  <si>
    <t>DESVIACIÓN</t>
  </si>
  <si>
    <t>DISPERSIÓN</t>
  </si>
  <si>
    <t xml:space="preserve">VALOR DE REFERENCIA UNITARIO </t>
  </si>
  <si>
    <t>VALOR DE REFERENCIA UNITARIO  CON IVA SI APLICA</t>
  </si>
  <si>
    <t>VALOR DE REFERENCIA TOTAL CON IVA SI APLICA</t>
  </si>
  <si>
    <t>METRICA</t>
  </si>
  <si>
    <t>UNIDAD</t>
  </si>
  <si>
    <t>VALOR OFERTADO UNITARIO  CON IVA SI APLICA</t>
  </si>
  <si>
    <t>IVA</t>
  </si>
  <si>
    <t>VALOR OFERTADO CON IVA SI APLICA</t>
  </si>
  <si>
    <t>PRECIO TOTAL CON IVA SI APLICA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</si>
  <si>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</si>
  <si>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NOMBRE REPRESENTANTE LEGAL</t>
  </si>
  <si>
    <t>FIRMA REPRESENTANTE LEGAL</t>
  </si>
  <si>
    <t>Dirección</t>
  </si>
  <si>
    <t>Teléfono</t>
  </si>
  <si>
    <t>email</t>
  </si>
  <si>
    <t>PROMEDIO</t>
  </si>
  <si>
    <t>Lavado de sillas en tela de microfibra de gamuza sintética</t>
  </si>
  <si>
    <t>Lavado de alfombra tipo moqueta instalada en el suelo del auditorio TJ. Zambrano</t>
  </si>
  <si>
    <t>Lavado de tapete tipo moqueta.</t>
  </si>
  <si>
    <t>Metro Cuadrado</t>
  </si>
  <si>
    <t>SOBREPASAR EL PRECIO DE REFERENCIA, ES CAUSAL DE RECHAZO DE LAS OFERTAS</t>
  </si>
  <si>
    <t>PRODUCTOS DIGITALES Y CONSTRUCCIONES S.A.S</t>
  </si>
  <si>
    <t>LYL LAVANDERÍA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</si>
</sst>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b/>
      <sz val="7"/>
      <color theme="1"/>
      <name val="Verdana"/>
      <family val="2"/>
    </font>
    <font>
      <sz val="7"/>
      <color rgb="FF000000"/>
      <name val="Verdana"/>
      <family val="2"/>
    </font>
    <font>
      <sz val="7"/>
      <name val="Verdana"/>
      <family val="2"/>
    </font>
    <font>
      <sz val="8"/>
      <color rgb="FF000000"/>
      <name val="Arial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1"/>
      <color theme="3" tint="-0.249977111117893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left" vertical="center" wrapText="1" inden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 indent="2"/>
    </xf>
    <xf numFmtId="0" fontId="4" fillId="4" borderId="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0" xfId="0" applyFont="1" applyFill="1" applyAlignment="1">
      <alignment vertical="center" wrapText="1"/>
    </xf>
    <xf numFmtId="0" fontId="4" fillId="0" borderId="0" xfId="0" applyFont="1" applyAlignment="1">
      <alignment horizontal="center"/>
    </xf>
    <xf numFmtId="0" fontId="2" fillId="7" borderId="1" xfId="0" applyFont="1" applyFill="1" applyBorder="1" applyAlignment="1">
      <alignment horizontal="left" vertical="center" wrapText="1" indent="2"/>
    </xf>
    <xf numFmtId="9" fontId="5" fillId="0" borderId="1" xfId="0" applyNumberFormat="1" applyFont="1" applyBorder="1" applyAlignment="1">
      <alignment horizontal="center" vertical="center" wrapText="1"/>
    </xf>
    <xf numFmtId="42" fontId="5" fillId="0" borderId="1" xfId="1" applyFont="1" applyFill="1" applyBorder="1" applyAlignment="1">
      <alignment horizontal="center" vertical="center" wrapText="1"/>
    </xf>
    <xf numFmtId="43" fontId="6" fillId="0" borderId="1" xfId="0" applyNumberFormat="1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 wrapText="1"/>
    </xf>
    <xf numFmtId="9" fontId="6" fillId="0" borderId="1" xfId="2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6" fontId="8" fillId="0" borderId="0" xfId="0" applyNumberFormat="1" applyFont="1"/>
    <xf numFmtId="0" fontId="2" fillId="2" borderId="0" xfId="0" applyFont="1" applyFill="1"/>
    <xf numFmtId="0" fontId="3" fillId="6" borderId="4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6" fontId="5" fillId="0" borderId="1" xfId="1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4824B-CE53-4CD7-9FA2-EF4FC4D00B2E}">
  <dimension ref="A1:V53"/>
  <sheetViews>
    <sheetView tabSelected="1" zoomScale="81" zoomScaleNormal="81" workbookViewId="0">
      <selection activeCell="A7" sqref="A7:Q10"/>
    </sheetView>
  </sheetViews>
  <sheetFormatPr baseColWidth="10" defaultColWidth="16.54296875" defaultRowHeight="9" x14ac:dyDescent="0.2"/>
  <cols>
    <col min="1" max="1" width="12.7265625" style="1" bestFit="1" customWidth="1"/>
    <col min="2" max="2" width="20.453125" style="1" customWidth="1"/>
    <col min="3" max="3" width="19.453125" style="1" bestFit="1" customWidth="1"/>
    <col min="4" max="4" width="14.7265625" style="2" bestFit="1" customWidth="1"/>
    <col min="5" max="5" width="14.7265625" style="2" customWidth="1"/>
    <col min="6" max="6" width="21.7265625" style="1" hidden="1" customWidth="1"/>
    <col min="7" max="7" width="19.81640625" style="24" hidden="1" customWidth="1"/>
    <col min="8" max="8" width="18.1796875" style="1" hidden="1" customWidth="1"/>
    <col min="9" max="9" width="14" style="1" hidden="1" customWidth="1"/>
    <col min="10" max="10" width="14.81640625" style="1" hidden="1" customWidth="1"/>
    <col min="11" max="11" width="17" style="1" hidden="1" customWidth="1"/>
    <col min="12" max="12" width="16" style="1" hidden="1" customWidth="1"/>
    <col min="13" max="13" width="15.7265625" style="1" hidden="1" customWidth="1"/>
    <col min="14" max="14" width="22.1796875" style="1" hidden="1" customWidth="1"/>
    <col min="15" max="17" width="25.26953125" style="1" customWidth="1"/>
    <col min="18" max="16384" width="16.54296875" style="1"/>
  </cols>
  <sheetData>
    <row r="1" spans="1:22" ht="31.5" customHeight="1" x14ac:dyDescent="0.2">
      <c r="A1" s="32" t="s">
        <v>21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ht="31.5" customHeight="1" x14ac:dyDescent="0.2">
      <c r="A2" s="33" t="s">
        <v>32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ht="31.5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ht="31.5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ht="31.5" customHeight="1" x14ac:dyDescent="0.2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ht="31.5" customHeight="1" x14ac:dyDescent="0.2">
      <c r="A6" s="28"/>
      <c r="B6" s="28"/>
      <c r="C6" s="28"/>
      <c r="D6" s="28"/>
      <c r="E6" s="28"/>
      <c r="F6" s="28" t="s">
        <v>33</v>
      </c>
      <c r="G6" s="28" t="s">
        <v>34</v>
      </c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14" customFormat="1" ht="27" x14ac:dyDescent="0.2">
      <c r="A7" s="4" t="s">
        <v>0</v>
      </c>
      <c r="B7" s="5" t="s">
        <v>1</v>
      </c>
      <c r="C7" s="6" t="s">
        <v>2</v>
      </c>
      <c r="D7" s="7" t="s">
        <v>3</v>
      </c>
      <c r="E7" s="8" t="s">
        <v>4</v>
      </c>
      <c r="F7" s="10" t="s">
        <v>5</v>
      </c>
      <c r="G7" s="3" t="s">
        <v>5</v>
      </c>
      <c r="H7" s="11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12" t="s">
        <v>12</v>
      </c>
      <c r="O7" s="12" t="s">
        <v>13</v>
      </c>
      <c r="P7" s="13" t="s">
        <v>14</v>
      </c>
      <c r="Q7" s="13" t="s">
        <v>15</v>
      </c>
      <c r="R7" s="25" t="s">
        <v>17</v>
      </c>
      <c r="S7" s="25" t="s">
        <v>18</v>
      </c>
      <c r="T7" s="25" t="s">
        <v>19</v>
      </c>
      <c r="U7" s="25" t="s">
        <v>20</v>
      </c>
    </row>
    <row r="8" spans="1:22" ht="27" x14ac:dyDescent="0.2">
      <c r="A8" s="15">
        <v>1</v>
      </c>
      <c r="B8" s="15" t="s">
        <v>28</v>
      </c>
      <c r="C8" s="15" t="s">
        <v>16</v>
      </c>
      <c r="D8" s="15">
        <v>208</v>
      </c>
      <c r="E8" s="16">
        <v>0.19</v>
      </c>
      <c r="F8" s="29">
        <v>30000</v>
      </c>
      <c r="G8" s="17">
        <v>17600</v>
      </c>
      <c r="H8" s="18">
        <f>MIN(F8:G8)</f>
        <v>17600</v>
      </c>
      <c r="I8" s="18">
        <f>MEDIAN(F8:G8)</f>
        <v>23800</v>
      </c>
      <c r="J8" s="18">
        <f>AVERAGE(F8:G8)</f>
        <v>23800</v>
      </c>
      <c r="K8" s="18">
        <f>GEOMEAN(F8:G8)</f>
        <v>22978.250586152113</v>
      </c>
      <c r="L8" s="19">
        <f>+STDEVA(F8:G8)</f>
        <v>8768.1240867131892</v>
      </c>
      <c r="M8" s="20">
        <f t="shared" ref="M8" si="0">+L8/J8</f>
        <v>0.36840857507198271</v>
      </c>
      <c r="N8" s="21">
        <f>+I8</f>
        <v>23800</v>
      </c>
      <c r="O8" s="21">
        <f>ROUND(N8,0)</f>
        <v>23800</v>
      </c>
      <c r="P8" s="21">
        <f>O8*D8</f>
        <v>4950400</v>
      </c>
      <c r="Q8" s="21" t="s">
        <v>27</v>
      </c>
      <c r="R8" s="26"/>
      <c r="S8" s="26"/>
      <c r="T8" s="26"/>
      <c r="U8" s="26"/>
    </row>
    <row r="9" spans="1:22" ht="21" customHeight="1" x14ac:dyDescent="0.2">
      <c r="A9" s="15">
        <v>2</v>
      </c>
      <c r="B9" s="15" t="s">
        <v>29</v>
      </c>
      <c r="C9" s="15" t="s">
        <v>31</v>
      </c>
      <c r="D9" s="15">
        <v>170</v>
      </c>
      <c r="E9" s="16">
        <v>0.19</v>
      </c>
      <c r="F9" s="29">
        <v>17000</v>
      </c>
      <c r="G9" s="17">
        <v>32000</v>
      </c>
      <c r="H9" s="18">
        <f>MIN(F9:G9)</f>
        <v>17000</v>
      </c>
      <c r="I9" s="18">
        <f>MEDIAN(F9:G9)</f>
        <v>24500</v>
      </c>
      <c r="J9" s="18">
        <f>AVERAGE(F9:G9)</f>
        <v>24500</v>
      </c>
      <c r="K9" s="18">
        <f>GEOMEAN(F9:G9)</f>
        <v>23323.807579381202</v>
      </c>
      <c r="L9" s="19">
        <f>+STDEVA(F9:G9)</f>
        <v>10606.601717798212</v>
      </c>
      <c r="M9" s="20">
        <f t="shared" ref="M9:M10" si="1">+L9/J9</f>
        <v>0.43292251909380458</v>
      </c>
      <c r="N9" s="21">
        <f t="shared" ref="N9:N10" si="2">+I9</f>
        <v>24500</v>
      </c>
      <c r="O9" s="21">
        <f t="shared" ref="O9:O10" si="3">ROUND(N9,0)</f>
        <v>24500</v>
      </c>
      <c r="P9" s="21">
        <f>O9*D9</f>
        <v>4165000</v>
      </c>
      <c r="Q9" s="21" t="s">
        <v>27</v>
      </c>
      <c r="R9" s="27"/>
      <c r="S9" s="27"/>
      <c r="T9" s="27"/>
      <c r="U9" s="27"/>
    </row>
    <row r="10" spans="1:22" ht="21" customHeight="1" x14ac:dyDescent="0.2">
      <c r="A10" s="15">
        <v>3</v>
      </c>
      <c r="B10" s="15" t="s">
        <v>30</v>
      </c>
      <c r="C10" s="15" t="s">
        <v>31</v>
      </c>
      <c r="D10" s="15">
        <v>12</v>
      </c>
      <c r="E10" s="16">
        <v>0.19</v>
      </c>
      <c r="F10" s="29">
        <v>72500</v>
      </c>
      <c r="G10" s="17">
        <v>32000</v>
      </c>
      <c r="H10" s="18">
        <f>MIN(F10:G10)</f>
        <v>32000</v>
      </c>
      <c r="I10" s="18">
        <f>MEDIAN(F10:G10)</f>
        <v>52250</v>
      </c>
      <c r="J10" s="18">
        <f>AVERAGE(F10:G10)</f>
        <v>52250</v>
      </c>
      <c r="K10" s="18">
        <f>GEOMEAN(F10:G10)</f>
        <v>48166.378315169182</v>
      </c>
      <c r="L10" s="19">
        <f>+STDEVA(F10:G10)</f>
        <v>28637.824638055175</v>
      </c>
      <c r="M10" s="20">
        <f t="shared" si="1"/>
        <v>0.54809233757043396</v>
      </c>
      <c r="N10" s="21">
        <f t="shared" si="2"/>
        <v>52250</v>
      </c>
      <c r="O10" s="21">
        <f t="shared" si="3"/>
        <v>52250</v>
      </c>
      <c r="P10" s="21">
        <f>O10*D10</f>
        <v>627000</v>
      </c>
      <c r="Q10" s="21" t="s">
        <v>27</v>
      </c>
      <c r="R10" s="27"/>
      <c r="S10" s="27"/>
      <c r="T10" s="27"/>
      <c r="U10" s="27"/>
    </row>
    <row r="11" spans="1:22" x14ac:dyDescent="0.2">
      <c r="G11" s="1"/>
    </row>
    <row r="12" spans="1:22" x14ac:dyDescent="0.2">
      <c r="G12" s="1"/>
    </row>
    <row r="13" spans="1:22" ht="14.5" x14ac:dyDescent="0.2">
      <c r="A13" s="30" t="s">
        <v>22</v>
      </c>
      <c r="B13" s="31"/>
      <c r="G13" s="1"/>
    </row>
    <row r="14" spans="1:22" ht="14.5" x14ac:dyDescent="0.2">
      <c r="A14" s="30" t="s">
        <v>23</v>
      </c>
      <c r="B14" s="31"/>
      <c r="G14" s="1"/>
    </row>
    <row r="15" spans="1:22" ht="14.5" x14ac:dyDescent="0.2">
      <c r="A15" s="30" t="s">
        <v>24</v>
      </c>
      <c r="B15" s="31"/>
      <c r="G15" s="1"/>
    </row>
    <row r="16" spans="1:22" ht="14.5" x14ac:dyDescent="0.2">
      <c r="A16" s="30" t="s">
        <v>25</v>
      </c>
      <c r="B16" s="31"/>
      <c r="G16" s="1"/>
    </row>
    <row r="17" spans="1:11" ht="14.5" x14ac:dyDescent="0.2">
      <c r="A17" s="30" t="s">
        <v>26</v>
      </c>
      <c r="B17" s="31"/>
      <c r="G17" s="1"/>
    </row>
    <row r="18" spans="1:11" x14ac:dyDescent="0.2">
      <c r="G18" s="1"/>
    </row>
    <row r="19" spans="1:11" x14ac:dyDescent="0.2">
      <c r="G19" s="1"/>
    </row>
    <row r="20" spans="1:11" ht="10" x14ac:dyDescent="0.2">
      <c r="G20" s="1"/>
      <c r="J20" s="22"/>
    </row>
    <row r="21" spans="1:11" ht="15.5" x14ac:dyDescent="0.35">
      <c r="G21" s="1"/>
      <c r="J21" s="22"/>
      <c r="K21" s="23"/>
    </row>
    <row r="22" spans="1:11" x14ac:dyDescent="0.2">
      <c r="G22" s="1"/>
    </row>
    <row r="23" spans="1:11" x14ac:dyDescent="0.2">
      <c r="G23" s="1"/>
    </row>
    <row r="24" spans="1:11" x14ac:dyDescent="0.2">
      <c r="G24" s="1"/>
    </row>
    <row r="25" spans="1:11" x14ac:dyDescent="0.2">
      <c r="G25" s="1"/>
    </row>
    <row r="26" spans="1:11" x14ac:dyDescent="0.2">
      <c r="G26" s="1"/>
    </row>
    <row r="27" spans="1:11" x14ac:dyDescent="0.2">
      <c r="G27" s="1"/>
    </row>
    <row r="28" spans="1:11" x14ac:dyDescent="0.2">
      <c r="G28" s="1"/>
    </row>
    <row r="29" spans="1:11" x14ac:dyDescent="0.2">
      <c r="G29" s="1"/>
    </row>
    <row r="30" spans="1:11" x14ac:dyDescent="0.2">
      <c r="G30" s="1"/>
    </row>
    <row r="31" spans="1:11" x14ac:dyDescent="0.2">
      <c r="G31" s="1"/>
    </row>
    <row r="32" spans="1:11" x14ac:dyDescent="0.2">
      <c r="G32" s="1"/>
    </row>
    <row r="33" spans="7:7" x14ac:dyDescent="0.2">
      <c r="G33" s="1"/>
    </row>
    <row r="34" spans="7:7" x14ac:dyDescent="0.2">
      <c r="G34" s="1"/>
    </row>
    <row r="35" spans="7:7" x14ac:dyDescent="0.2">
      <c r="G35" s="1"/>
    </row>
    <row r="36" spans="7:7" x14ac:dyDescent="0.2">
      <c r="G36" s="1"/>
    </row>
    <row r="37" spans="7:7" x14ac:dyDescent="0.2">
      <c r="G37" s="1"/>
    </row>
    <row r="38" spans="7:7" x14ac:dyDescent="0.2">
      <c r="G38" s="1"/>
    </row>
    <row r="39" spans="7:7" x14ac:dyDescent="0.2">
      <c r="G39" s="1"/>
    </row>
    <row r="40" spans="7:7" x14ac:dyDescent="0.2">
      <c r="G40" s="1"/>
    </row>
    <row r="41" spans="7:7" x14ac:dyDescent="0.2">
      <c r="G41" s="1"/>
    </row>
    <row r="42" spans="7:7" x14ac:dyDescent="0.2">
      <c r="G42" s="1"/>
    </row>
    <row r="43" spans="7:7" x14ac:dyDescent="0.2">
      <c r="G43" s="1"/>
    </row>
    <row r="44" spans="7:7" x14ac:dyDescent="0.2">
      <c r="G44" s="1"/>
    </row>
    <row r="45" spans="7:7" x14ac:dyDescent="0.2">
      <c r="G45" s="1"/>
    </row>
    <row r="46" spans="7:7" x14ac:dyDescent="0.2">
      <c r="G46" s="1"/>
    </row>
    <row r="47" spans="7:7" x14ac:dyDescent="0.2">
      <c r="G47" s="1"/>
    </row>
    <row r="48" spans="7:7" x14ac:dyDescent="0.2">
      <c r="G48" s="1"/>
    </row>
    <row r="49" spans="7:7" x14ac:dyDescent="0.2">
      <c r="G49" s="1"/>
    </row>
    <row r="50" spans="7:7" x14ac:dyDescent="0.2">
      <c r="G50" s="1"/>
    </row>
    <row r="51" spans="7:7" x14ac:dyDescent="0.2">
      <c r="G51" s="1"/>
    </row>
    <row r="52" spans="7:7" x14ac:dyDescent="0.2">
      <c r="G52" s="1"/>
    </row>
    <row r="53" spans="7:7" x14ac:dyDescent="0.2">
      <c r="G53" s="1"/>
    </row>
  </sheetData>
  <autoFilter ref="A7:V7" xr:uid="{BF04824B-CE53-4CD7-9FA2-EF4FC4D00B2E}"/>
  <mergeCells count="7">
    <mergeCell ref="A16:B16"/>
    <mergeCell ref="A17:B17"/>
    <mergeCell ref="A1:V1"/>
    <mergeCell ref="A2:V2"/>
    <mergeCell ref="A13:B13"/>
    <mergeCell ref="A14:B14"/>
    <mergeCell ref="A15:B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lorena lozano</cp:lastModifiedBy>
  <dcterms:created xsi:type="dcterms:W3CDTF">2024-04-20T19:24:07Z</dcterms:created>
  <dcterms:modified xsi:type="dcterms:W3CDTF">2026-07-26T03:01:39Z</dcterms:modified>
</cp:coreProperties>
</file>