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C15CB23B-7BC1-4F9E-B272-B5C91B3EB16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VIGENCIA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O5" i="1"/>
  <c r="K5" i="1"/>
  <c r="J5" i="1"/>
  <c r="I5" i="1"/>
  <c r="Q5" i="1" s="1"/>
  <c r="H5" i="1"/>
  <c r="M5" i="1" l="1"/>
  <c r="P5" i="1" l="1"/>
  <c r="N5" i="1" s="1"/>
  <c r="L5" i="1"/>
</calcChain>
</file>

<file path=xl/sharedStrings.xml><?xml version="1.0" encoding="utf-8"?>
<sst xmlns="http://schemas.openxmlformats.org/spreadsheetml/2006/main" count="35" uniqueCount="35">
  <si>
    <t>ITEM</t>
  </si>
  <si>
    <t>1.1</t>
  </si>
  <si>
    <t>NOMBRE REPRESENTANTE LEGAL</t>
  </si>
  <si>
    <t>FIRMA REPRESENTANTE LEGAL</t>
  </si>
  <si>
    <t>Dirección</t>
  </si>
  <si>
    <t>Teléfono</t>
  </si>
  <si>
    <t>email</t>
  </si>
  <si>
    <t>Termino de Validez de la propuesta:</t>
  </si>
  <si>
    <t>ACTIVIDADES</t>
  </si>
  <si>
    <t>CANTIDAD</t>
  </si>
  <si>
    <t>TECHO INFERIOR</t>
  </si>
  <si>
    <t>TECHO SUPERIOR</t>
  </si>
  <si>
    <t>{6} DESVIACION ESTANDAR</t>
  </si>
  <si>
    <t>{5} DISPERSION {6}/{2}</t>
  </si>
  <si>
    <t>PRECIO  REFERENCIA  TOTAL</t>
  </si>
  <si>
    <t>METRICA UTILIZADA</t>
  </si>
  <si>
    <t>PRECIO  REFERENCIA  UNITARIO</t>
  </si>
  <si>
    <t>UNIDAD DE MEDIDA</t>
  </si>
  <si>
    <t>VALOR
UNITARIO</t>
  </si>
  <si>
    <t>VALOR IVA</t>
  </si>
  <si>
    <t>VALOR UNITARIO 
IVA INCLUIDO</t>
  </si>
  <si>
    <t xml:space="preserve">VALOR TOTAL 
(VALOR UNITARIO IVA INCLUIDO 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</si>
  <si>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</si>
  <si>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PRECIO DE REFERENCIA , ES CAUSAL DE RECHAZO DE LAS OFERTAS</t>
  </si>
  <si>
    <t>PROMEDIO</t>
  </si>
  <si>
    <t>OFERTA ECONOMICA:
SERVICIO DE CAPACITACIÓN PARA LA PREPARACIÓN DE LAS PRUEBAS TYT DE LOS ALUMNOS DE LA ESCUELA DE SUBOFICIALES FAC. .</t>
  </si>
  <si>
    <t>EL DESARROLLO DEL PROGRAMA DE PREPARACIÓN PARA LAS PRUEBAS TYT CON LOS ALUMNOS DE LA ESCUELA DE SUBOFICIALES "CT. ANDRES M DIAZ incluye 22.5 horas catedra por 5 sesiones incluye simulacros</t>
  </si>
  <si>
    <t>UNIVERSATE</t>
  </si>
  <si>
    <t>FORMARTE</t>
  </si>
  <si>
    <t xml:space="preserve">{1}MENOR VALOR DE LAS COTIZACIONES  </t>
  </si>
  <si>
    <t>}2{PROMEDIO COTIZACIONES</t>
  </si>
  <si>
    <t xml:space="preserve">{3}MEDIANA </t>
  </si>
  <si>
    <t xml:space="preserve">\4} MEDIA GEOMETRICA </t>
  </si>
  <si>
    <t>{5} MEDIA ARITMETICA BAJA O</t>
  </si>
  <si>
    <t>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</si>
</sst>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4" tint="-0.499984740745262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9"/>
      <color theme="0"/>
      <name val="Arial Narrow"/>
      <family val="2"/>
    </font>
    <font>
      <sz val="12"/>
      <color theme="1"/>
      <name val="Arial Narrow"/>
      <family val="2"/>
    </font>
    <font>
      <b/>
      <sz val="7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6600"/>
        <bgColor indexed="64"/>
      </patternFill>
    </fill>
    <fill>
      <patternFill patternType="solid">
        <fgColor theme="2" tint="-0.74999237037263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3" borderId="0" applyNumberFormat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5" fontId="7" fillId="2" borderId="1" xfId="2" applyNumberFormat="1" applyFont="1" applyFill="1" applyBorder="1" applyAlignment="1" applyProtection="1">
      <alignment horizontal="left" vertical="center" wrapText="1"/>
    </xf>
    <xf numFmtId="44" fontId="8" fillId="0" borderId="1" xfId="3" applyFont="1" applyBorder="1" applyAlignment="1">
      <alignment horizontal="left" vertical="center" shrinkToFit="1"/>
    </xf>
    <xf numFmtId="10" fontId="8" fillId="0" borderId="1" xfId="3" applyNumberFormat="1" applyFont="1" applyBorder="1" applyAlignment="1">
      <alignment horizontal="left" vertical="center" shrinkToFit="1"/>
    </xf>
    <xf numFmtId="164" fontId="8" fillId="0" borderId="1" xfId="3" applyNumberFormat="1" applyFont="1" applyBorder="1" applyAlignment="1">
      <alignment horizontal="left" vertical="center" shrinkToFit="1"/>
    </xf>
    <xf numFmtId="165" fontId="8" fillId="0" borderId="1" xfId="2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3" borderId="2" xfId="1" applyFont="1" applyBorder="1" applyAlignment="1">
      <alignment horizontal="center" wrapText="1"/>
    </xf>
    <xf numFmtId="0" fontId="0" fillId="3" borderId="0" xfId="1" applyFont="1" applyBorder="1" applyAlignment="1">
      <alignment horizontal="center" wrapText="1"/>
    </xf>
    <xf numFmtId="0" fontId="13" fillId="0" borderId="0" xfId="0" applyFont="1" applyAlignment="1">
      <alignment horizontal="center"/>
    </xf>
  </cellXfs>
  <cellStyles count="4">
    <cellStyle name="40% - Énfasis1" xfId="1" builtinId="31"/>
    <cellStyle name="Millares" xfId="2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16"/>
  <sheetViews>
    <sheetView tabSelected="1" zoomScale="110" zoomScaleNormal="110" workbookViewId="0">
      <selection activeCell="B4" sqref="B4:S5"/>
    </sheetView>
  </sheetViews>
  <sheetFormatPr baseColWidth="10" defaultRowHeight="14.5" x14ac:dyDescent="0.35"/>
  <cols>
    <col min="1" max="1" width="1.7265625" customWidth="1"/>
    <col min="2" max="2" width="4.7265625" customWidth="1"/>
    <col min="3" max="3" width="48.90625" customWidth="1"/>
    <col min="4" max="4" width="11.81640625" customWidth="1"/>
    <col min="5" max="5" width="8.453125" customWidth="1"/>
    <col min="6" max="6" width="8.453125" hidden="1" customWidth="1"/>
    <col min="7" max="7" width="19.1796875" hidden="1" customWidth="1"/>
    <col min="8" max="16" width="11.453125" hidden="1" customWidth="1"/>
    <col min="17" max="17" width="14.453125" bestFit="1" customWidth="1"/>
    <col min="18" max="18" width="14.453125" customWidth="1"/>
  </cols>
  <sheetData>
    <row r="1" spans="2:24" ht="44.5" customHeight="1" x14ac:dyDescent="0.35">
      <c r="B1" s="26" t="s">
        <v>22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2:24" x14ac:dyDescent="0.35">
      <c r="B2" s="33" t="s">
        <v>23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2:24" ht="32" customHeight="1" x14ac:dyDescent="0.35">
      <c r="B3" s="31" t="s">
        <v>25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2:24" s="8" customFormat="1" ht="36" customHeight="1" x14ac:dyDescent="0.35">
      <c r="B4" s="9" t="s">
        <v>0</v>
      </c>
      <c r="C4" s="19" t="s">
        <v>8</v>
      </c>
      <c r="D4" s="19" t="s">
        <v>17</v>
      </c>
      <c r="E4" s="9" t="s">
        <v>9</v>
      </c>
      <c r="F4" s="9" t="s">
        <v>27</v>
      </c>
      <c r="G4" s="9" t="s">
        <v>28</v>
      </c>
      <c r="H4" s="11" t="s">
        <v>29</v>
      </c>
      <c r="I4" s="11" t="s">
        <v>30</v>
      </c>
      <c r="J4" s="11" t="s">
        <v>31</v>
      </c>
      <c r="K4" s="11" t="s">
        <v>32</v>
      </c>
      <c r="L4" s="11" t="s">
        <v>33</v>
      </c>
      <c r="M4" s="11" t="s">
        <v>10</v>
      </c>
      <c r="N4" s="11" t="s">
        <v>11</v>
      </c>
      <c r="O4" s="11" t="s">
        <v>12</v>
      </c>
      <c r="P4" s="11" t="s">
        <v>13</v>
      </c>
      <c r="Q4" s="11" t="s">
        <v>16</v>
      </c>
      <c r="R4" s="11" t="s">
        <v>14</v>
      </c>
      <c r="S4" s="11" t="s">
        <v>15</v>
      </c>
      <c r="T4" s="23" t="s">
        <v>18</v>
      </c>
      <c r="U4" s="23" t="s">
        <v>19</v>
      </c>
      <c r="V4" s="23" t="s">
        <v>20</v>
      </c>
      <c r="W4" s="24" t="s">
        <v>21</v>
      </c>
    </row>
    <row r="5" spans="2:24" ht="63" customHeight="1" x14ac:dyDescent="0.35">
      <c r="B5" s="18" t="s">
        <v>1</v>
      </c>
      <c r="C5" s="20" t="s">
        <v>26</v>
      </c>
      <c r="D5" s="22" t="s">
        <v>34</v>
      </c>
      <c r="E5" s="21">
        <v>103</v>
      </c>
      <c r="F5" s="10">
        <v>436800</v>
      </c>
      <c r="G5" s="10">
        <v>340000</v>
      </c>
      <c r="H5" s="14">
        <f>+MIN(G5,F5)</f>
        <v>340000</v>
      </c>
      <c r="I5" s="14">
        <f>+AVERAGE(G5,F5)</f>
        <v>388400</v>
      </c>
      <c r="J5" s="14">
        <f>+MEDIAN(G5,F5)</f>
        <v>388400</v>
      </c>
      <c r="K5" s="12">
        <f>+GEOMEAN(G5,F5)</f>
        <v>385372.5470243048</v>
      </c>
      <c r="L5" s="12">
        <f t="shared" ref="L5" si="0">+(H5+I5)/2</f>
        <v>364200</v>
      </c>
      <c r="M5" s="12">
        <f>+I5-O5</f>
        <v>319952.06358114223</v>
      </c>
      <c r="N5" s="12">
        <f>+I5+P5</f>
        <v>388400.1762305263</v>
      </c>
      <c r="O5" s="12">
        <f>+STDEVA(G5,F5)</f>
        <v>68447.936418857804</v>
      </c>
      <c r="P5" s="13">
        <f>+O5/I5</f>
        <v>0.17623052631013852</v>
      </c>
      <c r="Q5" s="14">
        <f>I5</f>
        <v>388400</v>
      </c>
      <c r="R5" s="14">
        <f>+Q5*E5</f>
        <v>40005200</v>
      </c>
      <c r="S5" s="15" t="s">
        <v>24</v>
      </c>
      <c r="T5" s="25"/>
      <c r="U5" s="25"/>
      <c r="V5" s="25"/>
      <c r="W5" s="25"/>
    </row>
    <row r="6" spans="2:24" ht="13.9" customHeight="1" x14ac:dyDescent="0.35">
      <c r="B6" s="1"/>
    </row>
    <row r="7" spans="2:24" ht="27.65" customHeight="1" x14ac:dyDescent="0.35">
      <c r="B7" s="4" t="s">
        <v>2</v>
      </c>
      <c r="C7" s="5"/>
      <c r="D7" s="5"/>
    </row>
    <row r="8" spans="2:24" ht="31.9" customHeight="1" x14ac:dyDescent="0.35">
      <c r="B8" s="4" t="s">
        <v>3</v>
      </c>
      <c r="C8" s="5"/>
      <c r="D8" s="5"/>
    </row>
    <row r="9" spans="2:24" x14ac:dyDescent="0.35">
      <c r="B9" s="4" t="s">
        <v>4</v>
      </c>
      <c r="C9" s="5"/>
      <c r="D9" s="5"/>
    </row>
    <row r="10" spans="2:24" x14ac:dyDescent="0.35">
      <c r="B10" s="4" t="s">
        <v>5</v>
      </c>
      <c r="C10" s="5"/>
      <c r="D10" s="5"/>
    </row>
    <row r="11" spans="2:24" x14ac:dyDescent="0.35">
      <c r="B11" s="4" t="s">
        <v>6</v>
      </c>
      <c r="C11" s="5"/>
      <c r="D11" s="5"/>
    </row>
    <row r="12" spans="2:24" x14ac:dyDescent="0.35">
      <c r="B12" s="6"/>
      <c r="C12" s="7"/>
      <c r="D12" s="7"/>
    </row>
    <row r="13" spans="2:24" x14ac:dyDescent="0.35">
      <c r="B13" s="28" t="s">
        <v>7</v>
      </c>
      <c r="C13" s="29"/>
      <c r="D13" s="16"/>
    </row>
    <row r="14" spans="2:24" ht="15" thickBot="1" x14ac:dyDescent="0.4">
      <c r="B14" s="2"/>
      <c r="C14" s="3"/>
      <c r="D14" s="3"/>
      <c r="E14" s="3"/>
      <c r="F14" s="3"/>
      <c r="G14" s="3"/>
    </row>
    <row r="15" spans="2:24" x14ac:dyDescent="0.35">
      <c r="B15" s="30"/>
      <c r="C15" s="30"/>
      <c r="D15" s="17"/>
    </row>
    <row r="16" spans="2:24" ht="34.5" customHeight="1" x14ac:dyDescent="0.35">
      <c r="B16" s="27"/>
      <c r="C16" s="27"/>
      <c r="D16" s="27"/>
      <c r="E16" s="27"/>
      <c r="F16" s="27"/>
      <c r="G16" s="27"/>
    </row>
  </sheetData>
  <mergeCells count="6">
    <mergeCell ref="B1:X1"/>
    <mergeCell ref="B2:X2"/>
    <mergeCell ref="B16:G16"/>
    <mergeCell ref="B13:C13"/>
    <mergeCell ref="B15:C15"/>
    <mergeCell ref="B3:W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VIGENCIA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lorena lozano</cp:lastModifiedBy>
  <dcterms:created xsi:type="dcterms:W3CDTF">2022-08-18T13:45:00Z</dcterms:created>
  <dcterms:modified xsi:type="dcterms:W3CDTF">2026-07-27T15:41:20Z</dcterms:modified>
</cp:coreProperties>
</file>