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DEFENSORIA\Desktop\"/>
    </mc:Choice>
  </mc:AlternateContent>
  <xr:revisionPtr revIDLastSave="0" documentId="13_ncr:1_{611602C0-01EB-41D9-9973-14C6D1686C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ato Económico" sheetId="17" r:id="rId1"/>
  </sheets>
  <definedNames>
    <definedName name="_xlnm.Print_Area" localSheetId="0">'Formato Económico'!$A$2:$G$310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9" i="17" l="1"/>
  <c r="G275" i="17"/>
  <c r="G276" i="17"/>
  <c r="G277" i="17"/>
  <c r="G278" i="17"/>
  <c r="G279" i="17"/>
  <c r="G280" i="17"/>
  <c r="G281" i="17"/>
  <c r="G282" i="17"/>
  <c r="G283" i="17"/>
  <c r="G284" i="17"/>
  <c r="G285" i="17"/>
  <c r="G286" i="17"/>
  <c r="G287" i="17"/>
  <c r="G288" i="17"/>
  <c r="G289" i="17"/>
  <c r="G290" i="17"/>
  <c r="G291" i="17"/>
  <c r="G292" i="17"/>
  <c r="G293" i="17"/>
  <c r="G294" i="17"/>
  <c r="G295" i="17"/>
  <c r="G296" i="17"/>
  <c r="G297" i="17"/>
  <c r="G298" i="17"/>
  <c r="G299" i="17"/>
  <c r="G300" i="17"/>
  <c r="G301" i="17"/>
  <c r="G302" i="17"/>
  <c r="G303" i="17"/>
  <c r="G304" i="17"/>
  <c r="G305" i="17"/>
  <c r="G306" i="17"/>
  <c r="G307" i="17"/>
  <c r="G308" i="17"/>
  <c r="G274" i="17"/>
  <c r="G269" i="17"/>
  <c r="G270" i="17" s="1"/>
  <c r="G265" i="17"/>
  <c r="G266" i="17"/>
  <c r="G264" i="17"/>
  <c r="G267" i="17" s="1"/>
  <c r="G260" i="17"/>
  <c r="G262" i="17" s="1"/>
  <c r="G261" i="17"/>
  <c r="G259" i="17"/>
  <c r="G256" i="17"/>
  <c r="G255" i="17"/>
  <c r="G257" i="17" s="1"/>
  <c r="G253" i="17"/>
  <c r="G252" i="17"/>
  <c r="G249" i="17"/>
  <c r="G248" i="17"/>
  <c r="G250" i="17" s="1"/>
  <c r="G245" i="17"/>
  <c r="G244" i="17"/>
  <c r="G246" i="17" s="1"/>
  <c r="G242" i="17"/>
  <c r="G241" i="17"/>
  <c r="G235" i="17"/>
  <c r="G236" i="17"/>
  <c r="G237" i="17"/>
  <c r="G238" i="17"/>
  <c r="G234" i="17"/>
  <c r="G239" i="17" s="1"/>
  <c r="G228" i="17"/>
  <c r="G229" i="17" s="1"/>
  <c r="G226" i="17"/>
  <c r="G216" i="17"/>
  <c r="G217" i="17"/>
  <c r="G218" i="17"/>
  <c r="G219" i="17"/>
  <c r="G220" i="17"/>
  <c r="G221" i="17"/>
  <c r="G222" i="17"/>
  <c r="G223" i="17"/>
  <c r="G224" i="17"/>
  <c r="G225" i="17"/>
  <c r="G215" i="17"/>
  <c r="G213" i="17"/>
  <c r="G202" i="17"/>
  <c r="G203" i="17"/>
  <c r="G204" i="17"/>
  <c r="G205" i="17"/>
  <c r="G206" i="17"/>
  <c r="G207" i="17"/>
  <c r="G208" i="17"/>
  <c r="G209" i="17"/>
  <c r="G210" i="17"/>
  <c r="G211" i="17"/>
  <c r="G212" i="17"/>
  <c r="G201" i="17"/>
  <c r="G191" i="17"/>
  <c r="G192" i="17"/>
  <c r="G193" i="17"/>
  <c r="G194" i="17"/>
  <c r="G195" i="17"/>
  <c r="G196" i="17"/>
  <c r="G197" i="17"/>
  <c r="G198" i="17"/>
  <c r="G190" i="17"/>
  <c r="G199" i="17" s="1"/>
  <c r="G187" i="17"/>
  <c r="G188" i="17" s="1"/>
  <c r="G174" i="17"/>
  <c r="G175" i="17"/>
  <c r="G176" i="17"/>
  <c r="G177" i="17"/>
  <c r="G178" i="17"/>
  <c r="G179" i="17"/>
  <c r="G180" i="17"/>
  <c r="G181" i="17"/>
  <c r="G182" i="17"/>
  <c r="G183" i="17"/>
  <c r="G184" i="17"/>
  <c r="G173" i="17"/>
  <c r="G185" i="17" s="1"/>
  <c r="G160" i="17"/>
  <c r="G161" i="17"/>
  <c r="G162" i="17"/>
  <c r="G163" i="17"/>
  <c r="G164" i="17"/>
  <c r="G165" i="17"/>
  <c r="G166" i="17"/>
  <c r="G167" i="17"/>
  <c r="G168" i="17"/>
  <c r="G169" i="17"/>
  <c r="G170" i="17"/>
  <c r="G159" i="17"/>
  <c r="G171" i="17" s="1"/>
  <c r="G156" i="17"/>
  <c r="G157" i="17" s="1"/>
  <c r="G142" i="17"/>
  <c r="G143" i="17"/>
  <c r="G144" i="17"/>
  <c r="G145" i="17"/>
  <c r="G146" i="17"/>
  <c r="G147" i="17"/>
  <c r="G148" i="17"/>
  <c r="G149" i="17"/>
  <c r="G150" i="17"/>
  <c r="G151" i="17"/>
  <c r="G152" i="17"/>
  <c r="G153" i="17"/>
  <c r="G141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16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94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79" i="17"/>
  <c r="G66" i="17"/>
  <c r="G67" i="17"/>
  <c r="G68" i="17"/>
  <c r="G69" i="17"/>
  <c r="G70" i="17"/>
  <c r="G71" i="17"/>
  <c r="G72" i="17"/>
  <c r="G73" i="17"/>
  <c r="G74" i="17"/>
  <c r="G75" i="17"/>
  <c r="G76" i="17"/>
  <c r="G65" i="17"/>
  <c r="G77" i="17" s="1"/>
  <c r="G54" i="17"/>
  <c r="G55" i="17"/>
  <c r="G56" i="17"/>
  <c r="G57" i="17"/>
  <c r="G58" i="17"/>
  <c r="G59" i="17"/>
  <c r="G60" i="17"/>
  <c r="G61" i="17"/>
  <c r="G62" i="17"/>
  <c r="G53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37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22" i="17"/>
  <c r="G9" i="17"/>
  <c r="G10" i="17"/>
  <c r="G11" i="17"/>
  <c r="G12" i="17"/>
  <c r="G13" i="17"/>
  <c r="G14" i="17"/>
  <c r="G15" i="17"/>
  <c r="G16" i="17"/>
  <c r="G17" i="17"/>
  <c r="G18" i="17"/>
  <c r="G19" i="17"/>
  <c r="G8" i="17"/>
  <c r="G271" i="17" l="1"/>
  <c r="G154" i="17"/>
  <c r="G51" i="17"/>
  <c r="G20" i="17"/>
  <c r="G35" i="17"/>
  <c r="G92" i="17"/>
  <c r="G114" i="17"/>
  <c r="G63" i="17"/>
  <c r="G139" i="17"/>
  <c r="G230" i="17" l="1"/>
  <c r="G310" i="17" s="1"/>
</calcChain>
</file>

<file path=xl/sharedStrings.xml><?xml version="1.0" encoding="utf-8"?>
<sst xmlns="http://schemas.openxmlformats.org/spreadsheetml/2006/main" count="770" uniqueCount="391">
  <si>
    <t>FORMATO PROPUESTA ECONÓMICA</t>
  </si>
  <si>
    <t>OBJETO: CONTRATAR EL MANTENIMIENTO INTEGRAL DE LAS EMBARCACIONES DE LA DEFENSORIA DEL PUEBLO, INCLUIDO REPUESTOS Y MANO DE OBRA.</t>
  </si>
  <si>
    <t>SERVICIOS TÉCNICOS (MANTENIMIENTOS Y DIAGNÓSTICOS)</t>
  </si>
  <si>
    <t xml:space="preserve"> MOTOR FUERA DE BORDA YAMAHA 100 HP // SERIAL 6JYL1002615 // 119 HORAS - LETICIA AMAZONAS</t>
  </si>
  <si>
    <t>ÍTEM</t>
  </si>
  <si>
    <t>REFERENCIA</t>
  </si>
  <si>
    <t>DESCRIPCIÓN</t>
  </si>
  <si>
    <t>CANT. COMPONENTE</t>
  </si>
  <si>
    <t>VALOR UNITARIO  MÁXIMO INCLUIDO TODOS LOS IMPUESTOS A QUE HAYA LUGAR</t>
  </si>
  <si>
    <t>VALOR UNITARIO OFERTADO INCLUIDO TODOS LOS IMPUESTOS A QUE HAYA LUGAR</t>
  </si>
  <si>
    <t>VALOR TOTAL INCLUIDO TODOS LOS IMPUESTOS A QUE HAYA LUGAR
(vlr ofertado x cant. Componente)</t>
  </si>
  <si>
    <t>1.1</t>
  </si>
  <si>
    <t>Servicio tecnico nautico</t>
  </si>
  <si>
    <t>Diagnostico</t>
  </si>
  <si>
    <t>1.2</t>
  </si>
  <si>
    <t>Mano de Obra / intervención por horas</t>
  </si>
  <si>
    <t>1.3</t>
  </si>
  <si>
    <t xml:space="preserve">LE-YAMCUA4T-01 </t>
  </si>
  <si>
    <t xml:space="preserve">Cuarto de Aceite Yamalube 4T </t>
  </si>
  <si>
    <t>1.4</t>
  </si>
  <si>
    <t xml:space="preserve">90430-08003 </t>
  </si>
  <si>
    <t xml:space="preserve">Sello </t>
  </si>
  <si>
    <t>1.5</t>
  </si>
  <si>
    <t xml:space="preserve">LE-TRLPIN01-01 </t>
  </si>
  <si>
    <t xml:space="preserve">Pinta de TRANSMILUBE </t>
  </si>
  <si>
    <t>1.6</t>
  </si>
  <si>
    <t>5GH-13440-72</t>
  </si>
  <si>
    <t xml:space="preserve">Filtro de aceite </t>
  </si>
  <si>
    <t>1.7</t>
  </si>
  <si>
    <t xml:space="preserve">90794-46911 </t>
  </si>
  <si>
    <t xml:space="preserve">Filtro de combustible del bote "YAMAHA" </t>
  </si>
  <si>
    <t>1.8</t>
  </si>
  <si>
    <t>6FP-13915-00</t>
  </si>
  <si>
    <t xml:space="preserve">Filtro Bomba de combustible </t>
  </si>
  <si>
    <t>1.9</t>
  </si>
  <si>
    <t xml:space="preserve">6D8-WS24A-00 </t>
  </si>
  <si>
    <t xml:space="preserve">Elemento filtro de combustible </t>
  </si>
  <si>
    <t>1.10</t>
  </si>
  <si>
    <t>NGK-LKR6E-9N</t>
  </si>
  <si>
    <t xml:space="preserve">Bujías </t>
  </si>
  <si>
    <t>1.11</t>
  </si>
  <si>
    <t>6R3-44322-42</t>
  </si>
  <si>
    <t>Cartucho cromado</t>
  </si>
  <si>
    <t>1.12</t>
  </si>
  <si>
    <t xml:space="preserve"> 93210-86M38  </t>
  </si>
  <si>
    <t>O-ring</t>
  </si>
  <si>
    <t>Subtotal</t>
  </si>
  <si>
    <t>MOTOR FUERA DE BORDA YAMAHA // SERIAL 6BMX1007305 // 600 HORAS - QUIBDO CHOCO</t>
  </si>
  <si>
    <t>2.1</t>
  </si>
  <si>
    <t>2.2</t>
  </si>
  <si>
    <t>2.3</t>
  </si>
  <si>
    <t>2.4</t>
  </si>
  <si>
    <t>2.5</t>
  </si>
  <si>
    <t>2.6</t>
  </si>
  <si>
    <t>69J-13440-05</t>
  </si>
  <si>
    <t>2.7</t>
  </si>
  <si>
    <t xml:space="preserve">6P3-WS24A-02 </t>
  </si>
  <si>
    <t xml:space="preserve">Elemento filtrante Filtro de combustible </t>
  </si>
  <si>
    <t>2.8</t>
  </si>
  <si>
    <t>2.9</t>
  </si>
  <si>
    <t xml:space="preserve">63P-13915-00 </t>
  </si>
  <si>
    <t>2.10</t>
  </si>
  <si>
    <t xml:space="preserve">69J-24501-10 </t>
  </si>
  <si>
    <t xml:space="preserve">Filtro de combustible </t>
  </si>
  <si>
    <t>2.11</t>
  </si>
  <si>
    <t xml:space="preserve">NGK-LFR5A-11 </t>
  </si>
  <si>
    <t>2.12</t>
  </si>
  <si>
    <t>Servicio</t>
  </si>
  <si>
    <t xml:space="preserve">Servicio lavado inyectores </t>
  </si>
  <si>
    <t>2.13</t>
  </si>
  <si>
    <t xml:space="preserve">Microfiltro </t>
  </si>
  <si>
    <t>MOTOR FUERA DE BORDA YAMAHA F150FETX // SERIAL 6BMX1007340 // 600 HORAS - QUIBDO CHOCO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</si>
  <si>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</si>
  <si>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</si>
  <si>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</si>
  <si>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</si>
  <si>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</si>
  <si>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</si>
  <si>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</si>
  <si>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</si>
  <si>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</si>
  <si>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</si>
  <si>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</si>
  <si>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</si>
  <si>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</si>
  <si>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</si>
  <si>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 xml:space="preserve">G175SSY-133/4X17D </t>
  </si>
  <si>
    <t xml:space="preserve">HELICE STD SS-B-13 3/4 PASO 17D </t>
  </si>
  <si>
    <t>MOTOR FUERA DE BORDA YAMAHA F200BETX // SERIAL 6S1X1011018 // 1300 HORAS - INÍRIDA GUAINÍA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</si>
  <si>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</si>
  <si>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</si>
  <si>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</si>
  <si>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</si>
  <si>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</si>
  <si>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</si>
  <si>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</si>
  <si>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</si>
  <si>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</si>
  <si>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 xml:space="preserve">NGK-LFR6A-11 </t>
  </si>
  <si>
    <t>4.10</t>
  </si>
  <si>
    <t xml:space="preserve">G175SSY-133/4X19D </t>
  </si>
  <si>
    <t xml:space="preserve">Helice STD SS-B-13 3/4 PASO 19D </t>
  </si>
  <si>
    <t>MOTOR FUERA DE BORDA YAMAHA E40GMHS // SERIAL 6F6KS1005753 // 12 HORAS - INÍRIDA GUAINÍA</t>
  </si>
  <si>
    <t>5.1</t>
  </si>
  <si>
    <t>5.2</t>
  </si>
  <si>
    <t>5.3</t>
  </si>
  <si>
    <t xml:space="preserve">Sellos </t>
  </si>
  <si>
    <t>5.4</t>
  </si>
  <si>
    <t xml:space="preserve">LE-YAMCUA2T-01 </t>
  </si>
  <si>
    <t xml:space="preserve">Cuarto Yamalube 2T </t>
  </si>
  <si>
    <t>5.5</t>
  </si>
  <si>
    <t>5.6</t>
  </si>
  <si>
    <t xml:space="preserve">NGK-B7HS </t>
  </si>
  <si>
    <t>5.7</t>
  </si>
  <si>
    <t xml:space="preserve">676-W0078-0A </t>
  </si>
  <si>
    <t xml:space="preserve">Juego de reparación bomba cromada </t>
  </si>
  <si>
    <t>5.8</t>
  </si>
  <si>
    <t xml:space="preserve">663-44366-01 </t>
  </si>
  <si>
    <t xml:space="preserve">Empaque del sello del agua </t>
  </si>
  <si>
    <t>5.9</t>
  </si>
  <si>
    <t xml:space="preserve">6F5-44352-00 </t>
  </si>
  <si>
    <t xml:space="preserve">Impeler </t>
  </si>
  <si>
    <t>5.10</t>
  </si>
  <si>
    <t xml:space="preserve">676-44315-A1 </t>
  </si>
  <si>
    <t xml:space="preserve">Empaque bomba agua </t>
  </si>
  <si>
    <t>5.11</t>
  </si>
  <si>
    <t xml:space="preserve">676-44324-A1 </t>
  </si>
  <si>
    <t>5.12</t>
  </si>
  <si>
    <t xml:space="preserve">679-44316-A1 </t>
  </si>
  <si>
    <t>MOTOR FUERA DE BORDA YAMAHA F200BETX // SERIAL 6S1X1009160  //  98 HORAS - BARRANCABERMEJA SANTANDER</t>
  </si>
  <si>
    <t>6.1</t>
  </si>
  <si>
    <t>6.2</t>
  </si>
  <si>
    <t>6.3</t>
  </si>
  <si>
    <t>6.4</t>
  </si>
  <si>
    <t xml:space="preserve">69J-13440-04 </t>
  </si>
  <si>
    <t>6.5</t>
  </si>
  <si>
    <t>6.6</t>
  </si>
  <si>
    <t>6.7</t>
  </si>
  <si>
    <t xml:space="preserve">Filtro de inyector </t>
  </si>
  <si>
    <t>6.8</t>
  </si>
  <si>
    <t xml:space="preserve">Servicio técnico limpieza de inyectores </t>
  </si>
  <si>
    <t>6.9</t>
  </si>
  <si>
    <t xml:space="preserve">6P2-13907-22 </t>
  </si>
  <si>
    <t xml:space="preserve">Bomba de alta presión </t>
  </si>
  <si>
    <t>6.10</t>
  </si>
  <si>
    <t xml:space="preserve">G175SSY </t>
  </si>
  <si>
    <t xml:space="preserve">Hélice G175SSY-133/4X17D </t>
  </si>
  <si>
    <t>6.11</t>
  </si>
  <si>
    <t>6.12</t>
  </si>
  <si>
    <t>6.13</t>
  </si>
  <si>
    <t>6P3-WS24A-02</t>
  </si>
  <si>
    <t>Filtro de combustible</t>
  </si>
  <si>
    <t>MOTOR FUERA DE BORDA YAMAHA F150FETX // SERIAL 6BMX1007342  // 850 HORAS - PACÍFICO BUENAVENTURA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</si>
  <si>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</si>
  <si>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</si>
  <si>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</si>
  <si>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</si>
  <si>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</si>
  <si>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</si>
  <si>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</si>
  <si>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</si>
  <si>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</si>
  <si>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</si>
  <si>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</si>
  <si>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 xml:space="preserve">63P-46241-00 </t>
  </si>
  <si>
    <t xml:space="preserve">Correa de distribución </t>
  </si>
  <si>
    <t>7.12</t>
  </si>
  <si>
    <t xml:space="preserve">63P-13761-01 </t>
  </si>
  <si>
    <t xml:space="preserve">Inyector </t>
  </si>
  <si>
    <t>7.13</t>
  </si>
  <si>
    <t xml:space="preserve">63P-13907-05 </t>
  </si>
  <si>
    <t>7.14</t>
  </si>
  <si>
    <t xml:space="preserve">Filtro inyector </t>
  </si>
  <si>
    <t>7.15</t>
  </si>
  <si>
    <t xml:space="preserve">93101-30M17 </t>
  </si>
  <si>
    <t xml:space="preserve">Retenedor de aceite </t>
  </si>
  <si>
    <t>7.16</t>
  </si>
  <si>
    <t xml:space="preserve">93101-28M16 </t>
  </si>
  <si>
    <t>7.17</t>
  </si>
  <si>
    <t>7.18</t>
  </si>
  <si>
    <t>G175SSY-133/4X19D</t>
  </si>
  <si>
    <t>HELICE STD SS-B-13 3/4 PASO 19D</t>
  </si>
  <si>
    <t>7.19</t>
  </si>
  <si>
    <t>93210-86M38</t>
  </si>
  <si>
    <t>o-ring</t>
  </si>
  <si>
    <t>7.20</t>
  </si>
  <si>
    <t>93210-37M67</t>
  </si>
  <si>
    <t>MOTOR FUERA DE BORDA YAMAHA F150FETX // SERIAL 6BMX1007344 // 850 HORAS - PACÍFICO BUENAVENTURA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</si>
  <si>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</si>
  <si>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</si>
  <si>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</si>
  <si>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</si>
  <si>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</si>
  <si>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</si>
  <si>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</si>
  <si>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</si>
  <si>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</si>
  <si>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</si>
  <si>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</si>
  <si>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</si>
  <si>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</si>
  <si>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</si>
  <si>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</si>
  <si>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</si>
  <si>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</si>
  <si>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</si>
  <si>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</si>
  <si>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</si>
  <si>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6E5-44352-01</t>
  </si>
  <si>
    <t>Impeller</t>
  </si>
  <si>
    <t>8.21</t>
  </si>
  <si>
    <t>6G5-44323-41</t>
  </si>
  <si>
    <t>Platina cromada</t>
  </si>
  <si>
    <t>8.22</t>
  </si>
  <si>
    <t xml:space="preserve"> 6E5-44315-A0</t>
  </si>
  <si>
    <t>Empaque bomba</t>
  </si>
  <si>
    <t>8.23</t>
  </si>
  <si>
    <t>MOTOR FUERA DE BORDA YAMAHA E40JMHL // SERIAL 6JKL1027251F // 80 HORAS - PACÍFICO BUENAVENTURA</t>
  </si>
  <si>
    <t>9.1</t>
  </si>
  <si>
    <t>9.2</t>
  </si>
  <si>
    <t>9.3</t>
  </si>
  <si>
    <t>9.4</t>
  </si>
  <si>
    <t>9.5</t>
  </si>
  <si>
    <t>9.6</t>
  </si>
  <si>
    <t>9.7</t>
  </si>
  <si>
    <t>663-44366-01</t>
  </si>
  <si>
    <t>Empaque sello bomba</t>
  </si>
  <si>
    <t>9.8</t>
  </si>
  <si>
    <t>676-44322-40</t>
  </si>
  <si>
    <t>9.9</t>
  </si>
  <si>
    <t>6f5-44352-00</t>
  </si>
  <si>
    <t>9.10</t>
  </si>
  <si>
    <t>676-44315-A1</t>
  </si>
  <si>
    <t>9.11</t>
  </si>
  <si>
    <t>676.44323-40</t>
  </si>
  <si>
    <t>Placa exterior cartucho cromado</t>
  </si>
  <si>
    <t>9.12</t>
  </si>
  <si>
    <t>676-44324-A1</t>
  </si>
  <si>
    <t>empaque bomba de agua</t>
  </si>
  <si>
    <t>9.13</t>
  </si>
  <si>
    <t>679-44316-A1</t>
  </si>
  <si>
    <t>MOTOR FUERA DE BORDA YAMAHA F150FETX // SERIAL 6BMX1007330 // 300 HORAS - TUMACO NARIÑO</t>
  </si>
  <si>
    <t>10.1</t>
  </si>
  <si>
    <t>MOTOR FUERA DE BORDA YAMAHA F150FETX // SERIAL 6BMX1007343 // 370 HORAS - TUMACO NARIÑO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</si>
  <si>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</si>
  <si>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</si>
  <si>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</si>
  <si>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</si>
  <si>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</si>
  <si>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</si>
  <si>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</si>
  <si>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</si>
  <si>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</si>
  <si>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</si>
  <si>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</si>
  <si>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 xml:space="preserve">Servicio técnico lavado inyectores </t>
  </si>
  <si>
    <t>11.12</t>
  </si>
  <si>
    <t>Helice STD SS-B-13 3/4 PASO 19D</t>
  </si>
  <si>
    <t>MOTOR FUERA DE BORDA YAMAHA 150HP // SERIAL 6BMX1018297 // 80 HORAS- TUMACO NARIÑO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</si>
  <si>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</si>
  <si>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</si>
  <si>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</si>
  <si>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</si>
  <si>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</si>
  <si>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</si>
  <si>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</si>
  <si>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</si>
  <si>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</si>
  <si>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</si>
  <si>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</si>
  <si>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</si>
  <si>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MOTOR FUERA DE BORDA YAMAHA E75BMHDL // SERIAL 1062416C - TUMACO NARIÑO</t>
  </si>
  <si>
    <t>13.1</t>
  </si>
  <si>
    <t>MOTOR FUERA DE BORDA YAMAHA E40JMHL // SERIAL 1028794D // 10 HORAS - URABÁ DARIÉN</t>
  </si>
  <si>
    <t>14.1</t>
  </si>
  <si>
    <t>14.2</t>
  </si>
  <si>
    <t>14.3</t>
  </si>
  <si>
    <t>14.4</t>
  </si>
  <si>
    <t>14.5</t>
  </si>
  <si>
    <t>14.6</t>
  </si>
  <si>
    <t>14.7</t>
  </si>
  <si>
    <t xml:space="preserve">G48AL-11 </t>
  </si>
  <si>
    <t xml:space="preserve">Helice STD AL-W-11 5/8 PASO 11 </t>
  </si>
  <si>
    <t>14.8</t>
  </si>
  <si>
    <t xml:space="preserve">61J-24306-05 </t>
  </si>
  <si>
    <t xml:space="preserve">Tubo de combustible completo </t>
  </si>
  <si>
    <t>14.9</t>
  </si>
  <si>
    <t xml:space="preserve">6F6-W0093-00 </t>
  </si>
  <si>
    <t xml:space="preserve">Juego reparación carburador </t>
  </si>
  <si>
    <t>MOTOR FUERA DE BORDA YAMAHA F200BETX // SERIAL 6S1X1010491 // 58 HORAS - MITÚ VAUPÉS</t>
  </si>
  <si>
    <t>15.1</t>
  </si>
  <si>
    <t>15.2</t>
  </si>
  <si>
    <t>15.3</t>
  </si>
  <si>
    <t>15.4</t>
  </si>
  <si>
    <t>15.5</t>
  </si>
  <si>
    <t>15.6</t>
  </si>
  <si>
    <t>15.7</t>
  </si>
  <si>
    <t xml:space="preserve">Microfiltro Inyector </t>
  </si>
  <si>
    <t>15.8</t>
  </si>
  <si>
    <t>15.9</t>
  </si>
  <si>
    <t>15.10</t>
  </si>
  <si>
    <t>15.11</t>
  </si>
  <si>
    <t xml:space="preserve">6E5-44315-A0 </t>
  </si>
  <si>
    <t xml:space="preserve">Empaque bomba de agua </t>
  </si>
  <si>
    <t>15.12</t>
  </si>
  <si>
    <t xml:space="preserve">Lavado de inyectores ultrasonido </t>
  </si>
  <si>
    <t>MOTOR FURA DE BORDA YAMAHA F200BETX // SERIAL 6S1X1010447 // 25 HORAS - PTO CARREÑO VICHADA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</si>
  <si>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</si>
  <si>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</si>
  <si>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</si>
  <si>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</si>
  <si>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</si>
  <si>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</si>
  <si>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</si>
  <si>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</si>
  <si>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</si>
  <si>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</si>
  <si>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</si>
  <si>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Microfiltro Inyector</t>
  </si>
  <si>
    <t>MOTOR FUERA DE BORDA YAMAHA F150BETX // SERIAL 6BMX1000250G // 600 HORAS - GUAVIARE</t>
  </si>
  <si>
    <t>17.1</t>
  </si>
  <si>
    <t>TOTAL MANTENIMIENTO MOTORES</t>
  </si>
  <si>
    <t>BOTES (CASCOS)</t>
  </si>
  <si>
    <t>BOTE, TAXI 6.8 MTS REF. BTT-2024-0011-22B /Serie NVR68H24P3566 -  LETICIA AMAZONAS</t>
  </si>
  <si>
    <t>N/A</t>
  </si>
  <si>
    <t>Reparación fisura incluida insumos y mano de obra</t>
  </si>
  <si>
    <t>Servicio de Marcación en pintura, incluido mano de obra e insumos (Línea Franco Borda, Nombre, Matricula, Logo de la Entidad)</t>
  </si>
  <si>
    <t xml:space="preserve">cojinería completa </t>
  </si>
  <si>
    <t>luz de vela</t>
  </si>
  <si>
    <t>Luz de babor</t>
  </si>
  <si>
    <t>BOTE TAXI 260 EN FIBRA DE VIDRIO / SERIE NMA96F18U3765 - QUIBDO CHOCO</t>
  </si>
  <si>
    <t>BOTE TAXI 255 TC EN FIBRA DE VIDRIO / SERIE NMN30N20T3760 - PTO INIRIDA GUAINIA</t>
  </si>
  <si>
    <t xml:space="preserve">Cambio filtro de trampa  </t>
  </si>
  <si>
    <t>Carpa para bote, incluida instalación</t>
  </si>
  <si>
    <t xml:space="preserve">BOTE TAXI 255 TC EN FIBRA DE VIDRIO  / SERIE EJM76N09T3765 - SAN JOSE GUAVIARE </t>
  </si>
  <si>
    <t>Exploradoras para bote 12V Halógena 55w</t>
  </si>
  <si>
    <t>Bocina de niebla</t>
  </si>
  <si>
    <t>BOTE TAXI 255 TC EN FIBRA DE VIDRIO/ SERIE NMF39G19T3761 - BARRANCABERMEJA MAGDALENA MEDIO</t>
  </si>
  <si>
    <t>carpa para bote, incluida instalación</t>
  </si>
  <si>
    <t>BOTE TAXI 260 EN FIBRA DE VIDRIO / SERIE NMA95F18U3764 - BUENAVENTURA PACIFICO</t>
  </si>
  <si>
    <t>Tapiceria de cojineria</t>
  </si>
  <si>
    <t>BOTE TAXI 260 EN FIBRA DE VIDRIO  / SERIE NMA97F18U3766 - TUMACO /SAN ANDRES DE TUMACO</t>
  </si>
  <si>
    <t>Tapicería de cojinería completa</t>
  </si>
  <si>
    <t>BOTE 22 FT CON ACCESORIOS   / SERIE B87E12P3765 - TUMACO /SAN ANDRES DE TUMACO</t>
  </si>
  <si>
    <t>cambio tapa de motor Yamaha 75hp</t>
  </si>
  <si>
    <t>BOTE DE PESCA EDUARDONO MOD.E15AOB / SIN SERIE - URABA DARIEM/ APARTADO -RIO SUCIO</t>
  </si>
  <si>
    <t>TOTAL MANTENIMIENTO BOTES</t>
  </si>
  <si>
    <t>MANTENIMIENTO CORRECTIVO - COMPONENTES DE LA BOLSA DE REPUESTOS</t>
  </si>
  <si>
    <t xml:space="preserve">93210-37M67 </t>
  </si>
  <si>
    <t>60c-44323-40</t>
  </si>
  <si>
    <t xml:space="preserve">Platina cromada </t>
  </si>
  <si>
    <t xml:space="preserve">90280-04M05 </t>
  </si>
  <si>
    <t>Cuña</t>
  </si>
  <si>
    <t>93606-12019</t>
  </si>
  <si>
    <t xml:space="preserve">Pasador </t>
  </si>
  <si>
    <t>90119-08191</t>
  </si>
  <si>
    <t>Tornillo</t>
  </si>
  <si>
    <t>63P-W8195-00</t>
  </si>
  <si>
    <t xml:space="preserve">Relay completo </t>
  </si>
  <si>
    <t xml:space="preserve">6J9-45371-01 </t>
  </si>
  <si>
    <t xml:space="preserve">Anodo quilla estabilizadora </t>
  </si>
  <si>
    <t xml:space="preserve">90105-10M00 </t>
  </si>
  <si>
    <t xml:space="preserve">Tornillo quilla estabilizadora </t>
  </si>
  <si>
    <t xml:space="preserve">Retenedor de transmisión </t>
  </si>
  <si>
    <t xml:space="preserve">93210-37160 </t>
  </si>
  <si>
    <t xml:space="preserve">Anillo en O </t>
  </si>
  <si>
    <t xml:space="preserve">6R3-44322-42 </t>
  </si>
  <si>
    <t xml:space="preserve">Cartucho </t>
  </si>
  <si>
    <t xml:space="preserve">665-44323-41 </t>
  </si>
  <si>
    <t xml:space="preserve">Plato </t>
  </si>
  <si>
    <t>90280-04M00</t>
  </si>
  <si>
    <t>Cuña del impeler</t>
  </si>
  <si>
    <t xml:space="preserve">93210-86M38 </t>
  </si>
  <si>
    <t xml:space="preserve"> 6E5-44316-A0</t>
  </si>
  <si>
    <t xml:space="preserve">Empaque bomba auxiliar </t>
  </si>
  <si>
    <t xml:space="preserve">Batería 1000AMP/HR 12V </t>
  </si>
  <si>
    <t>Eje largo de trasmisión motor fuera de borda Yamaha 150hp</t>
  </si>
  <si>
    <t xml:space="preserve">Bomba de Achique automática 3.000 </t>
  </si>
  <si>
    <t>Eje corto de trasmisión motor fuera de borda Yamaha 150hp</t>
  </si>
  <si>
    <t>Juego completo de piñones de trasmisión motor fuera de borda Yamaha 150hp</t>
  </si>
  <si>
    <t xml:space="preserve">Guaya de control y aceleración 15´ </t>
  </si>
  <si>
    <t>Chaleco Salvavidas Adulto</t>
  </si>
  <si>
    <t>Aro Salvavidas</t>
  </si>
  <si>
    <t>kit de herramientas básico (destornillador pala y estrella, alicate, juego de llaves de boca y fija)</t>
  </si>
  <si>
    <t>Espejo de señal Heliográfico</t>
  </si>
  <si>
    <t>Radio de Comunicación HF</t>
  </si>
  <si>
    <t>Extintor de 10 libras</t>
  </si>
  <si>
    <t>Linterna tipo led impermeable, kit de seguridad y emergencia</t>
  </si>
  <si>
    <t>Pito kit de Seguridad y emergencia</t>
  </si>
  <si>
    <t>TOTAL PRECIOS REPUESTOS OFERTADOS INCLUIDOS TODOS LOS IMPUESTOS A QUE HAYA LUGAR</t>
  </si>
  <si>
    <t>TOTAL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</si>
</sst>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Trebuchet MS"/>
      <family val="2"/>
    </font>
    <font>
      <sz val="10"/>
      <color rgb="FF000000"/>
      <name val="Trebuchet MS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color rgb="FF000000"/>
      <name val="Trebuchet MS"/>
      <family val="2"/>
    </font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b/>
      <sz val="10"/>
      <color theme="1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  <font>
      <sz val="8"/>
      <color rgb="FF000000"/>
      <name val="Trebuchet MS"/>
      <family val="2"/>
    </font>
    <font>
      <sz val="10"/>
      <color rgb="FFFF0000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8" fillId="0" borderId="0"/>
    <xf numFmtId="43" fontId="10" fillId="0" borderId="0" applyFont="0" applyFill="0" applyBorder="0" applyAlignment="0" applyProtection="0"/>
  </cellStyleXfs>
  <cellXfs count="124">
    <xf numFmtId="0" fontId="0" fillId="0" borderId="0" xfId="0"/>
    <xf numFmtId="0" fontId="4" fillId="0" borderId="0" xfId="2" applyFont="1" applyAlignment="1">
      <alignment horizontal="center" vertical="center" wrapText="1"/>
    </xf>
    <xf numFmtId="0" fontId="7" fillId="0" borderId="0" xfId="2" applyFont="1"/>
    <xf numFmtId="0" fontId="6" fillId="0" borderId="0" xfId="3" applyFont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9" fillId="5" borderId="6" xfId="2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 wrapText="1"/>
    </xf>
    <xf numFmtId="43" fontId="7" fillId="0" borderId="0" xfId="4" applyFont="1"/>
    <xf numFmtId="43" fontId="7" fillId="0" borderId="0" xfId="2" applyNumberFormat="1" applyFont="1"/>
    <xf numFmtId="0" fontId="4" fillId="0" borderId="0" xfId="2" applyFont="1" applyAlignment="1">
      <alignment wrapText="1"/>
    </xf>
    <xf numFmtId="0" fontId="4" fillId="2" borderId="0" xfId="2" applyFont="1" applyFill="1" applyAlignment="1">
      <alignment wrapText="1"/>
    </xf>
    <xf numFmtId="0" fontId="4" fillId="0" borderId="0" xfId="0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7" fillId="0" borderId="0" xfId="2" applyFont="1" applyAlignment="1">
      <alignment horizontal="center" vertical="center"/>
    </xf>
    <xf numFmtId="44" fontId="7" fillId="0" borderId="0" xfId="1" applyFont="1"/>
    <xf numFmtId="44" fontId="7" fillId="0" borderId="0" xfId="2" applyNumberFormat="1" applyFont="1"/>
    <xf numFmtId="0" fontId="3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2" borderId="8" xfId="0" applyFont="1" applyFill="1" applyBorder="1"/>
    <xf numFmtId="0" fontId="14" fillId="2" borderId="8" xfId="0" applyFont="1" applyFill="1" applyBorder="1" applyAlignment="1">
      <alignment horizontal="center" vertical="center"/>
    </xf>
    <xf numFmtId="44" fontId="14" fillId="0" borderId="2" xfId="1" applyFont="1" applyBorder="1" applyAlignment="1">
      <alignment horizontal="center" vertical="center" wrapText="1"/>
    </xf>
    <xf numFmtId="0" fontId="14" fillId="2" borderId="2" xfId="0" applyFont="1" applyFill="1" applyBorder="1"/>
    <xf numFmtId="0" fontId="14" fillId="2" borderId="2" xfId="0" applyFont="1" applyFill="1" applyBorder="1" applyAlignment="1">
      <alignment horizontal="center" vertical="center"/>
    </xf>
    <xf numFmtId="0" fontId="14" fillId="0" borderId="2" xfId="0" applyFont="1" applyBorder="1"/>
    <xf numFmtId="0" fontId="14" fillId="0" borderId="2" xfId="0" applyFont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44" fontId="14" fillId="0" borderId="8" xfId="1" applyFont="1" applyBorder="1" applyAlignment="1">
      <alignment horizontal="center" vertical="center" wrapText="1"/>
    </xf>
    <xf numFmtId="44" fontId="14" fillId="0" borderId="2" xfId="1" applyFont="1" applyBorder="1" applyAlignment="1">
      <alignment vertical="center" wrapText="1"/>
    </xf>
    <xf numFmtId="0" fontId="14" fillId="0" borderId="2" xfId="0" applyFont="1" applyBorder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vertical="center"/>
    </xf>
    <xf numFmtId="44" fontId="14" fillId="2" borderId="8" xfId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/>
    </xf>
    <xf numFmtId="44" fontId="14" fillId="2" borderId="2" xfId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3" fontId="13" fillId="0" borderId="2" xfId="0" applyNumberFormat="1" applyFont="1" applyBorder="1" applyAlignment="1">
      <alignment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14" fillId="0" borderId="2" xfId="3" applyFont="1" applyBorder="1" applyAlignment="1">
      <alignment horizontal="center" vertical="center"/>
    </xf>
    <xf numFmtId="44" fontId="14" fillId="0" borderId="2" xfId="1" applyFont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5" fillId="0" borderId="0" xfId="2" applyFont="1" applyAlignment="1">
      <alignment horizontal="center" vertical="center"/>
    </xf>
    <xf numFmtId="0" fontId="15" fillId="0" borderId="0" xfId="2" applyFont="1"/>
    <xf numFmtId="0" fontId="11" fillId="8" borderId="2" xfId="0" applyFont="1" applyFill="1" applyBorder="1" applyAlignment="1">
      <alignment horizontal="center" vertical="center" wrapText="1"/>
    </xf>
    <xf numFmtId="44" fontId="14" fillId="0" borderId="8" xfId="1" applyFont="1" applyBorder="1" applyAlignment="1">
      <alignment vertical="center" wrapText="1"/>
    </xf>
    <xf numFmtId="43" fontId="13" fillId="0" borderId="8" xfId="0" applyNumberFormat="1" applyFont="1" applyBorder="1" applyAlignment="1">
      <alignment vertical="center" wrapText="1"/>
    </xf>
    <xf numFmtId="0" fontId="14" fillId="0" borderId="8" xfId="0" applyFont="1" applyBorder="1"/>
    <xf numFmtId="0" fontId="14" fillId="0" borderId="8" xfId="0" applyFont="1" applyBorder="1" applyAlignment="1">
      <alignment horizontal="center" vertical="center"/>
    </xf>
    <xf numFmtId="0" fontId="11" fillId="5" borderId="11" xfId="2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wrapText="1"/>
    </xf>
    <xf numFmtId="0" fontId="14" fillId="2" borderId="8" xfId="0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44" fontId="4" fillId="9" borderId="2" xfId="0" applyNumberFormat="1" applyFont="1" applyFill="1" applyBorder="1" applyAlignment="1">
      <alignment vertical="center" wrapText="1"/>
    </xf>
    <xf numFmtId="44" fontId="13" fillId="0" borderId="2" xfId="1" applyFont="1" applyBorder="1" applyAlignment="1">
      <alignment vertical="center" wrapText="1"/>
    </xf>
    <xf numFmtId="44" fontId="3" fillId="9" borderId="0" xfId="0" applyNumberFormat="1" applyFont="1" applyFill="1" applyAlignment="1">
      <alignment vertical="center" wrapText="1"/>
    </xf>
    <xf numFmtId="44" fontId="13" fillId="9" borderId="2" xfId="0" applyNumberFormat="1" applyFont="1" applyFill="1" applyBorder="1" applyAlignment="1">
      <alignment vertical="center" wrapText="1"/>
    </xf>
    <xf numFmtId="44" fontId="13" fillId="0" borderId="8" xfId="1" applyFont="1" applyBorder="1" applyAlignment="1">
      <alignment vertical="center" wrapText="1"/>
    </xf>
    <xf numFmtId="44" fontId="11" fillId="9" borderId="2" xfId="0" applyNumberFormat="1" applyFont="1" applyFill="1" applyBorder="1" applyAlignment="1">
      <alignment vertical="center" wrapText="1"/>
    </xf>
    <xf numFmtId="44" fontId="13" fillId="9" borderId="2" xfId="1" applyFont="1" applyFill="1" applyBorder="1" applyAlignment="1">
      <alignment vertical="center" wrapText="1"/>
    </xf>
    <xf numFmtId="44" fontId="13" fillId="9" borderId="6" xfId="1" applyFont="1" applyFill="1" applyBorder="1" applyAlignment="1">
      <alignment vertical="center" wrapText="1"/>
    </xf>
    <xf numFmtId="44" fontId="4" fillId="4" borderId="2" xfId="0" applyNumberFormat="1" applyFont="1" applyFill="1" applyBorder="1" applyAlignment="1">
      <alignment vertical="center" wrapText="1"/>
    </xf>
    <xf numFmtId="44" fontId="13" fillId="0" borderId="0" xfId="1" applyFont="1" applyAlignment="1">
      <alignment vertical="center" wrapText="1"/>
    </xf>
    <xf numFmtId="44" fontId="13" fillId="9" borderId="0" xfId="0" applyNumberFormat="1" applyFont="1" applyFill="1" applyAlignment="1">
      <alignment vertical="center" wrapText="1"/>
    </xf>
    <xf numFmtId="44" fontId="16" fillId="0" borderId="2" xfId="1" applyFont="1" applyBorder="1" applyAlignment="1">
      <alignment horizontal="center" vertical="center"/>
    </xf>
    <xf numFmtId="44" fontId="7" fillId="10" borderId="0" xfId="2" applyNumberFormat="1" applyFont="1" applyFill="1" applyAlignment="1">
      <alignment vertical="center"/>
    </xf>
    <xf numFmtId="44" fontId="15" fillId="4" borderId="2" xfId="2" applyNumberFormat="1" applyFont="1" applyFill="1" applyBorder="1"/>
    <xf numFmtId="44" fontId="14" fillId="8" borderId="2" xfId="1" applyFont="1" applyFill="1" applyBorder="1" applyAlignment="1">
      <alignment horizontal="center" vertical="center" wrapText="1"/>
    </xf>
    <xf numFmtId="44" fontId="14" fillId="8" borderId="8" xfId="1" applyFont="1" applyFill="1" applyBorder="1" applyAlignment="1">
      <alignment vertical="center" wrapText="1"/>
    </xf>
    <xf numFmtId="44" fontId="14" fillId="8" borderId="2" xfId="1" applyFont="1" applyFill="1" applyBorder="1" applyAlignment="1">
      <alignment vertical="center" wrapText="1"/>
    </xf>
    <xf numFmtId="44" fontId="14" fillId="8" borderId="8" xfId="1" applyFont="1" applyFill="1" applyBorder="1" applyAlignment="1">
      <alignment horizontal="center" vertical="center" wrapText="1"/>
    </xf>
    <xf numFmtId="44" fontId="14" fillId="8" borderId="3" xfId="1" applyFont="1" applyFill="1" applyBorder="1" applyAlignment="1">
      <alignment vertical="center" wrapText="1"/>
    </xf>
    <xf numFmtId="44" fontId="14" fillId="8" borderId="2" xfId="1" applyFont="1" applyFill="1" applyBorder="1" applyAlignment="1">
      <alignment horizontal="center" vertical="center"/>
    </xf>
    <xf numFmtId="0" fontId="17" fillId="0" borderId="0" xfId="2" applyFont="1" applyAlignment="1">
      <alignment wrapText="1"/>
    </xf>
    <xf numFmtId="0" fontId="3" fillId="0" borderId="3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12" fillId="10" borderId="3" xfId="2" applyFont="1" applyFill="1" applyBorder="1" applyAlignment="1">
      <alignment horizontal="center" vertical="center"/>
    </xf>
    <xf numFmtId="0" fontId="12" fillId="10" borderId="1" xfId="2" applyFont="1" applyFill="1" applyBorder="1" applyAlignment="1">
      <alignment horizontal="center" vertical="center"/>
    </xf>
    <xf numFmtId="0" fontId="12" fillId="10" borderId="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left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11" fillId="6" borderId="0" xfId="0" applyFont="1" applyFill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left" vertical="center" wrapText="1"/>
    </xf>
    <xf numFmtId="0" fontId="11" fillId="6" borderId="7" xfId="0" applyFont="1" applyFill="1" applyBorder="1" applyAlignment="1">
      <alignment horizontal="left" vertical="center" wrapText="1"/>
    </xf>
    <xf numFmtId="43" fontId="11" fillId="6" borderId="2" xfId="4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3" fillId="7" borderId="2" xfId="2" applyFont="1" applyFill="1" applyBorder="1" applyAlignment="1">
      <alignment horizontal="left" vertical="center" wrapText="1"/>
    </xf>
    <xf numFmtId="164" fontId="12" fillId="2" borderId="3" xfId="1" applyNumberFormat="1" applyFont="1" applyFill="1" applyBorder="1" applyAlignment="1">
      <alignment horizontal="center" vertical="center" wrapText="1"/>
    </xf>
    <xf numFmtId="164" fontId="12" fillId="2" borderId="1" xfId="1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1" fillId="6" borderId="4" xfId="0" applyFont="1" applyFill="1" applyBorder="1" applyAlignment="1">
      <alignment horizontal="left" vertical="center" wrapText="1"/>
    </xf>
  </cellXfs>
  <cellStyles count="5">
    <cellStyle name="Millares" xfId="4" builtinId="3"/>
    <cellStyle name="Moneda" xfId="1" builtinId="4"/>
    <cellStyle name="Normal" xfId="0" builtinId="0"/>
    <cellStyle name="Normal 2" xfId="2" xr:uid="{1F5F050C-2DFB-4704-9998-99B96DBE0DE7}"/>
    <cellStyle name="Normal 3" xfId="3" xr:uid="{5B242233-8AA6-4F36-B3DF-0CCB654A352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130968</xdr:colOff>
      <xdr:row>1</xdr:row>
      <xdr:rowOff>23813</xdr:rowOff>
    </xdr:from>
    <xdr:to>
      <xdr:col>1</xdr:col>
      <xdr:colOff>123824</xdr:colOff>
      <xdr:row>1</xdr:row>
      <xdr:rowOff>496106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5485AF-919D-420C-A498-DA6C0A6BB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68" y="90488"/>
          <a:ext cx="516731" cy="4722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997C-0B43-4AAB-B347-32AA14D05CA3}">
  <dimension ref="A1:H322"/>
  <sheetViews>
    <sheetView tabSelected="1" view="pageBreakPreview" topLeftCell="A265" zoomScale="86" zoomScaleNormal="66" zoomScaleSheetLayoutView="86" workbookViewId="0">
      <selection activeCell="H7" sqref="H7"/>
    </sheetView>
  </sheetViews>
  <sheetFormatPr baseColWidth="10" defaultColWidth="11.453125" defaultRowHeight="13"/>
  <cols>
    <col min="1" max="1" width="7.81640625" style="14" customWidth="1"/>
    <col min="2" max="2" width="22.453125" style="14" customWidth="1"/>
    <col min="3" max="3" width="44.7265625" style="2" customWidth="1"/>
    <col min="4" max="4" width="11.453125" style="2" customWidth="1"/>
    <col min="5" max="5" width="17.26953125" style="2" customWidth="1"/>
    <col min="6" max="6" width="18.453125" style="2" customWidth="1"/>
    <col min="7" max="7" width="21.7265625" style="2" customWidth="1"/>
    <col min="8" max="8" width="37.81640625" style="2" customWidth="1"/>
    <col min="9" max="16384" width="11.453125" style="2"/>
  </cols>
  <sheetData>
    <row r="1" spans="1:8" s="10" customFormat="1" ht="5.25" customHeight="1">
      <c r="A1" s="1"/>
      <c r="B1" s="1"/>
      <c r="C1" s="1"/>
      <c r="D1" s="1"/>
    </row>
    <row r="2" spans="1:8" s="10" customFormat="1" ht="39.75" customHeight="1">
      <c r="A2" s="111" t="s">
        <v>0</v>
      </c>
      <c r="B2" s="111"/>
      <c r="C2" s="111"/>
      <c r="D2" s="111"/>
      <c r="E2" s="111"/>
      <c r="F2" s="111"/>
      <c r="G2" s="111"/>
    </row>
    <row r="3" spans="1:8" s="10" customFormat="1" ht="108.75" customHeight="1">
      <c r="A3" s="111" t="s">
        <v>1</v>
      </c>
      <c r="B3" s="111"/>
      <c r="C3" s="111"/>
      <c r="D3" s="111"/>
      <c r="E3" s="111"/>
      <c r="F3" s="111"/>
      <c r="G3" s="111"/>
      <c r="H3" s="84"/>
    </row>
    <row r="4" spans="1:8" s="11" customFormat="1" ht="2.25" customHeight="1">
      <c r="A4" s="113"/>
      <c r="B4" s="114"/>
      <c r="C4" s="114"/>
      <c r="D4" s="114"/>
      <c r="E4" s="114"/>
      <c r="F4" s="114"/>
      <c r="G4" s="114"/>
    </row>
    <row r="5" spans="1:8" s="11" customFormat="1" ht="18.75" customHeight="1">
      <c r="A5" s="112" t="s">
        <v>2</v>
      </c>
      <c r="B5" s="112"/>
      <c r="C5" s="112"/>
      <c r="D5" s="112"/>
      <c r="E5" s="112"/>
      <c r="F5" s="112"/>
      <c r="G5" s="112"/>
    </row>
    <row r="6" spans="1:8" s="12" customFormat="1" ht="15.75" customHeight="1">
      <c r="A6" s="27">
        <v>1</v>
      </c>
      <c r="B6" s="115" t="s">
        <v>3</v>
      </c>
      <c r="C6" s="116"/>
      <c r="D6" s="116"/>
      <c r="E6" s="116"/>
      <c r="F6" s="116"/>
      <c r="G6" s="116"/>
    </row>
    <row r="7" spans="1:8" ht="81.75" customHeight="1">
      <c r="A7" s="5" t="s">
        <v>4</v>
      </c>
      <c r="B7" s="6" t="s">
        <v>5</v>
      </c>
      <c r="C7" s="4" t="s">
        <v>6</v>
      </c>
      <c r="D7" s="4" t="s">
        <v>7</v>
      </c>
      <c r="E7" s="4" t="s">
        <v>8</v>
      </c>
      <c r="F7" s="53" t="s">
        <v>9</v>
      </c>
      <c r="G7" s="4" t="s">
        <v>10</v>
      </c>
    </row>
    <row r="8" spans="1:8" s="12" customFormat="1" ht="16" customHeight="1">
      <c r="A8" s="18" t="s">
        <v>11</v>
      </c>
      <c r="B8" s="19" t="s">
        <v>12</v>
      </c>
      <c r="C8" s="20" t="s">
        <v>13</v>
      </c>
      <c r="D8" s="21">
        <v>1</v>
      </c>
      <c r="E8" s="22">
        <v>1529650</v>
      </c>
      <c r="F8" s="78"/>
      <c r="G8" s="65">
        <f>+ROUND(F8*D8,0)</f>
        <v>0</v>
      </c>
    </row>
    <row r="9" spans="1:8" s="12" customFormat="1" ht="16" customHeight="1">
      <c r="A9" s="18" t="s">
        <v>14</v>
      </c>
      <c r="B9" s="23" t="s">
        <v>12</v>
      </c>
      <c r="C9" s="23" t="s">
        <v>15</v>
      </c>
      <c r="D9" s="24">
        <v>2</v>
      </c>
      <c r="E9" s="22">
        <v>209461</v>
      </c>
      <c r="F9" s="78"/>
      <c r="G9" s="65">
        <f t="shared" ref="G9:G19" si="0">+ROUND(F9*D9,0)</f>
        <v>0</v>
      </c>
    </row>
    <row r="10" spans="1:8" s="12" customFormat="1" ht="16" customHeight="1">
      <c r="A10" s="18" t="s">
        <v>16</v>
      </c>
      <c r="B10" s="23" t="s">
        <v>17</v>
      </c>
      <c r="C10" s="23" t="s">
        <v>18</v>
      </c>
      <c r="D10" s="24">
        <v>3</v>
      </c>
      <c r="E10" s="22">
        <v>52425</v>
      </c>
      <c r="F10" s="78"/>
      <c r="G10" s="65">
        <f t="shared" si="0"/>
        <v>0</v>
      </c>
    </row>
    <row r="11" spans="1:8" s="12" customFormat="1" ht="16" customHeight="1">
      <c r="A11" s="18" t="s">
        <v>19</v>
      </c>
      <c r="B11" s="23" t="s">
        <v>20</v>
      </c>
      <c r="C11" s="23" t="s">
        <v>21</v>
      </c>
      <c r="D11" s="24">
        <v>4</v>
      </c>
      <c r="E11" s="22">
        <v>3761</v>
      </c>
      <c r="F11" s="78"/>
      <c r="G11" s="65">
        <f t="shared" si="0"/>
        <v>0</v>
      </c>
    </row>
    <row r="12" spans="1:8" s="12" customFormat="1" ht="16" customHeight="1">
      <c r="A12" s="18" t="s">
        <v>22</v>
      </c>
      <c r="B12" s="23" t="s">
        <v>23</v>
      </c>
      <c r="C12" s="23" t="s">
        <v>24</v>
      </c>
      <c r="D12" s="24">
        <v>5</v>
      </c>
      <c r="E12" s="22">
        <v>30740</v>
      </c>
      <c r="F12" s="78"/>
      <c r="G12" s="65">
        <f t="shared" si="0"/>
        <v>0</v>
      </c>
    </row>
    <row r="13" spans="1:8" s="12" customFormat="1" ht="16" customHeight="1">
      <c r="A13" s="18" t="s">
        <v>25</v>
      </c>
      <c r="B13" s="23" t="s">
        <v>26</v>
      </c>
      <c r="C13" s="23" t="s">
        <v>27</v>
      </c>
      <c r="D13" s="24">
        <v>6</v>
      </c>
      <c r="E13" s="22">
        <v>55994</v>
      </c>
      <c r="F13" s="78"/>
      <c r="G13" s="65">
        <f t="shared" si="0"/>
        <v>0</v>
      </c>
    </row>
    <row r="14" spans="1:8" s="12" customFormat="1" ht="16" customHeight="1">
      <c r="A14" s="18" t="s">
        <v>28</v>
      </c>
      <c r="B14" s="23" t="s">
        <v>29</v>
      </c>
      <c r="C14" s="23" t="s">
        <v>30</v>
      </c>
      <c r="D14" s="24">
        <v>7</v>
      </c>
      <c r="E14" s="22">
        <v>231702</v>
      </c>
      <c r="F14" s="78"/>
      <c r="G14" s="65">
        <f t="shared" si="0"/>
        <v>0</v>
      </c>
    </row>
    <row r="15" spans="1:8" s="12" customFormat="1" ht="16" customHeight="1">
      <c r="A15" s="18" t="s">
        <v>31</v>
      </c>
      <c r="B15" s="23" t="s">
        <v>32</v>
      </c>
      <c r="C15" s="23" t="s">
        <v>33</v>
      </c>
      <c r="D15" s="24">
        <v>8</v>
      </c>
      <c r="E15" s="22">
        <v>187171</v>
      </c>
      <c r="F15" s="78"/>
      <c r="G15" s="65">
        <f t="shared" si="0"/>
        <v>0</v>
      </c>
    </row>
    <row r="16" spans="1:8" s="12" customFormat="1" ht="16" customHeight="1">
      <c r="A16" s="18" t="s">
        <v>34</v>
      </c>
      <c r="B16" s="23" t="s">
        <v>35</v>
      </c>
      <c r="C16" s="23" t="s">
        <v>36</v>
      </c>
      <c r="D16" s="24">
        <v>1</v>
      </c>
      <c r="E16" s="22">
        <v>100068</v>
      </c>
      <c r="F16" s="78"/>
      <c r="G16" s="65">
        <f t="shared" si="0"/>
        <v>0</v>
      </c>
    </row>
    <row r="17" spans="1:7" s="12" customFormat="1" ht="16" customHeight="1">
      <c r="A17" s="18" t="s">
        <v>37</v>
      </c>
      <c r="B17" s="23" t="s">
        <v>38</v>
      </c>
      <c r="C17" s="23" t="s">
        <v>39</v>
      </c>
      <c r="D17" s="24">
        <v>4</v>
      </c>
      <c r="E17" s="22">
        <v>33885</v>
      </c>
      <c r="F17" s="78"/>
      <c r="G17" s="65">
        <f t="shared" si="0"/>
        <v>0</v>
      </c>
    </row>
    <row r="18" spans="1:7" s="12" customFormat="1" ht="16" customHeight="1">
      <c r="A18" s="18" t="s">
        <v>40</v>
      </c>
      <c r="B18" s="25" t="s">
        <v>41</v>
      </c>
      <c r="C18" s="25" t="s">
        <v>42</v>
      </c>
      <c r="D18" s="26">
        <v>1</v>
      </c>
      <c r="E18" s="22">
        <v>541987</v>
      </c>
      <c r="F18" s="78"/>
      <c r="G18" s="65">
        <f t="shared" si="0"/>
        <v>0</v>
      </c>
    </row>
    <row r="19" spans="1:7" s="12" customFormat="1" ht="16" customHeight="1">
      <c r="A19" s="18" t="s">
        <v>43</v>
      </c>
      <c r="B19" s="25" t="s">
        <v>44</v>
      </c>
      <c r="C19" s="25" t="s">
        <v>45</v>
      </c>
      <c r="D19" s="26">
        <v>1</v>
      </c>
      <c r="E19" s="22">
        <v>20247</v>
      </c>
      <c r="F19" s="78"/>
      <c r="G19" s="65">
        <f t="shared" si="0"/>
        <v>0</v>
      </c>
    </row>
    <row r="20" spans="1:7" s="12" customFormat="1" ht="13.5">
      <c r="A20" s="103" t="s">
        <v>46</v>
      </c>
      <c r="B20" s="104"/>
      <c r="C20" s="104"/>
      <c r="D20" s="104"/>
      <c r="E20" s="104"/>
      <c r="F20" s="105"/>
      <c r="G20" s="66">
        <f>SUM(G8:G19)</f>
        <v>0</v>
      </c>
    </row>
    <row r="21" spans="1:7" s="12" customFormat="1" ht="16.5" customHeight="1">
      <c r="A21" s="27">
        <v>2</v>
      </c>
      <c r="B21" s="106" t="s">
        <v>47</v>
      </c>
      <c r="C21" s="106"/>
      <c r="D21" s="106"/>
      <c r="E21" s="106"/>
      <c r="F21" s="106"/>
      <c r="G21" s="106"/>
    </row>
    <row r="22" spans="1:7" s="12" customFormat="1" ht="16" customHeight="1">
      <c r="A22" s="18" t="s">
        <v>48</v>
      </c>
      <c r="B22" s="20" t="s">
        <v>12</v>
      </c>
      <c r="C22" s="20" t="s">
        <v>13</v>
      </c>
      <c r="D22" s="21">
        <v>1</v>
      </c>
      <c r="E22" s="28">
        <v>1529650</v>
      </c>
      <c r="F22" s="79"/>
      <c r="G22" s="65">
        <f>ROUND(F22*D22,0)</f>
        <v>0</v>
      </c>
    </row>
    <row r="23" spans="1:7" s="12" customFormat="1" ht="16" customHeight="1">
      <c r="A23" s="18" t="s">
        <v>49</v>
      </c>
      <c r="B23" s="23" t="s">
        <v>12</v>
      </c>
      <c r="C23" s="23" t="s">
        <v>15</v>
      </c>
      <c r="D23" s="24">
        <v>1</v>
      </c>
      <c r="E23" s="22">
        <v>197892</v>
      </c>
      <c r="F23" s="80"/>
      <c r="G23" s="65">
        <f t="shared" ref="G23:G34" si="1">ROUND(F23*D23,0)</f>
        <v>0</v>
      </c>
    </row>
    <row r="24" spans="1:7" s="12" customFormat="1" ht="16" customHeight="1">
      <c r="A24" s="18" t="s">
        <v>50</v>
      </c>
      <c r="B24" s="25" t="s">
        <v>17</v>
      </c>
      <c r="C24" s="25" t="s">
        <v>18</v>
      </c>
      <c r="D24" s="26">
        <v>5</v>
      </c>
      <c r="E24" s="22">
        <v>51920</v>
      </c>
      <c r="F24" s="80"/>
      <c r="G24" s="65">
        <f t="shared" si="1"/>
        <v>0</v>
      </c>
    </row>
    <row r="25" spans="1:7" s="12" customFormat="1" ht="16" customHeight="1">
      <c r="A25" s="18" t="s">
        <v>51</v>
      </c>
      <c r="B25" s="25" t="s">
        <v>20</v>
      </c>
      <c r="C25" s="25" t="s">
        <v>21</v>
      </c>
      <c r="D25" s="26">
        <v>2</v>
      </c>
      <c r="E25" s="22">
        <v>3479</v>
      </c>
      <c r="F25" s="80"/>
      <c r="G25" s="65">
        <f t="shared" si="1"/>
        <v>0</v>
      </c>
    </row>
    <row r="26" spans="1:7" s="12" customFormat="1" ht="16" customHeight="1">
      <c r="A26" s="18" t="s">
        <v>52</v>
      </c>
      <c r="B26" s="25" t="s">
        <v>23</v>
      </c>
      <c r="C26" s="25" t="s">
        <v>24</v>
      </c>
      <c r="D26" s="26">
        <v>2</v>
      </c>
      <c r="E26" s="22">
        <v>31037</v>
      </c>
      <c r="F26" s="80"/>
      <c r="G26" s="65">
        <f t="shared" si="1"/>
        <v>0</v>
      </c>
    </row>
    <row r="27" spans="1:7" s="12" customFormat="1" ht="16" customHeight="1">
      <c r="A27" s="18" t="s">
        <v>53</v>
      </c>
      <c r="B27" s="25" t="s">
        <v>54</v>
      </c>
      <c r="C27" s="25" t="s">
        <v>27</v>
      </c>
      <c r="D27" s="26">
        <v>1</v>
      </c>
      <c r="E27" s="22">
        <v>126170</v>
      </c>
      <c r="F27" s="80"/>
      <c r="G27" s="65">
        <f t="shared" si="1"/>
        <v>0</v>
      </c>
    </row>
    <row r="28" spans="1:7" s="12" customFormat="1" ht="16" customHeight="1">
      <c r="A28" s="18" t="s">
        <v>55</v>
      </c>
      <c r="B28" s="25" t="s">
        <v>56</v>
      </c>
      <c r="C28" s="25" t="s">
        <v>57</v>
      </c>
      <c r="D28" s="26">
        <v>1</v>
      </c>
      <c r="E28" s="22">
        <v>130124</v>
      </c>
      <c r="F28" s="80"/>
      <c r="G28" s="65">
        <f t="shared" si="1"/>
        <v>0</v>
      </c>
    </row>
    <row r="29" spans="1:7" s="12" customFormat="1" ht="16" customHeight="1">
      <c r="A29" s="18" t="s">
        <v>58</v>
      </c>
      <c r="B29" s="25" t="s">
        <v>29</v>
      </c>
      <c r="C29" s="25" t="s">
        <v>30</v>
      </c>
      <c r="D29" s="26">
        <v>1</v>
      </c>
      <c r="E29" s="22">
        <v>233936</v>
      </c>
      <c r="F29" s="80"/>
      <c r="G29" s="65">
        <f t="shared" si="1"/>
        <v>0</v>
      </c>
    </row>
    <row r="30" spans="1:7" s="12" customFormat="1" ht="16" customHeight="1">
      <c r="A30" s="18" t="s">
        <v>59</v>
      </c>
      <c r="B30" s="25" t="s">
        <v>60</v>
      </c>
      <c r="C30" s="25" t="s">
        <v>33</v>
      </c>
      <c r="D30" s="26">
        <v>1</v>
      </c>
      <c r="E30" s="22">
        <v>293478</v>
      </c>
      <c r="F30" s="80"/>
      <c r="G30" s="65">
        <f t="shared" si="1"/>
        <v>0</v>
      </c>
    </row>
    <row r="31" spans="1:7" s="12" customFormat="1" ht="16" customHeight="1">
      <c r="A31" s="18" t="s">
        <v>61</v>
      </c>
      <c r="B31" s="25" t="s">
        <v>62</v>
      </c>
      <c r="C31" s="25" t="s">
        <v>63</v>
      </c>
      <c r="D31" s="26">
        <v>1</v>
      </c>
      <c r="E31" s="22">
        <v>182364</v>
      </c>
      <c r="F31" s="80"/>
      <c r="G31" s="65">
        <f t="shared" si="1"/>
        <v>0</v>
      </c>
    </row>
    <row r="32" spans="1:7" s="12" customFormat="1" ht="16" customHeight="1">
      <c r="A32" s="18" t="s">
        <v>64</v>
      </c>
      <c r="B32" s="25" t="s">
        <v>65</v>
      </c>
      <c r="C32" s="25" t="s">
        <v>39</v>
      </c>
      <c r="D32" s="26">
        <v>4</v>
      </c>
      <c r="E32" s="22">
        <v>43561</v>
      </c>
      <c r="F32" s="80"/>
      <c r="G32" s="65">
        <f t="shared" si="1"/>
        <v>0</v>
      </c>
    </row>
    <row r="33" spans="1:7" s="12" customFormat="1" ht="16" customHeight="1">
      <c r="A33" s="18" t="s">
        <v>66</v>
      </c>
      <c r="B33" s="25" t="s">
        <v>67</v>
      </c>
      <c r="C33" s="25" t="s">
        <v>68</v>
      </c>
      <c r="D33" s="26">
        <v>4</v>
      </c>
      <c r="E33" s="22">
        <v>70458</v>
      </c>
      <c r="F33" s="80"/>
      <c r="G33" s="65">
        <f t="shared" si="1"/>
        <v>0</v>
      </c>
    </row>
    <row r="34" spans="1:7" s="12" customFormat="1" ht="16" customHeight="1">
      <c r="A34" s="18" t="s">
        <v>69</v>
      </c>
      <c r="B34" s="30">
        <v>2017</v>
      </c>
      <c r="C34" s="25" t="s">
        <v>70</v>
      </c>
      <c r="D34" s="26">
        <v>4</v>
      </c>
      <c r="E34" s="22">
        <v>15096</v>
      </c>
      <c r="F34" s="80"/>
      <c r="G34" s="65">
        <f t="shared" si="1"/>
        <v>0</v>
      </c>
    </row>
    <row r="35" spans="1:7" s="12" customFormat="1" ht="13.5">
      <c r="A35" s="103" t="s">
        <v>46</v>
      </c>
      <c r="B35" s="107"/>
      <c r="C35" s="107"/>
      <c r="D35" s="107"/>
      <c r="E35" s="107"/>
      <c r="F35" s="107"/>
      <c r="G35" s="67">
        <f>SUM(G22:G34)</f>
        <v>0</v>
      </c>
    </row>
    <row r="36" spans="1:7" s="12" customFormat="1" ht="17.25" customHeight="1">
      <c r="A36" s="17">
        <v>3</v>
      </c>
      <c r="B36" s="108" t="s">
        <v>71</v>
      </c>
      <c r="C36" s="109"/>
      <c r="D36" s="109"/>
      <c r="E36" s="109"/>
      <c r="F36" s="109"/>
      <c r="G36" s="109"/>
    </row>
    <row r="37" spans="1:7" s="12" customFormat="1" ht="16" customHeight="1">
      <c r="A37" s="31" t="s">
        <v>72</v>
      </c>
      <c r="B37" s="23" t="s">
        <v>12</v>
      </c>
      <c r="C37" s="23" t="s">
        <v>13</v>
      </c>
      <c r="D37" s="24">
        <v>1</v>
      </c>
      <c r="E37" s="22">
        <v>1529650</v>
      </c>
      <c r="F37" s="78"/>
      <c r="G37" s="65">
        <f>ROUND(F37*D37,0)</f>
        <v>0</v>
      </c>
    </row>
    <row r="38" spans="1:7" s="12" customFormat="1" ht="16" customHeight="1">
      <c r="A38" s="31" t="s">
        <v>73</v>
      </c>
      <c r="B38" s="23" t="s">
        <v>12</v>
      </c>
      <c r="C38" s="23" t="s">
        <v>15</v>
      </c>
      <c r="D38" s="24">
        <v>1</v>
      </c>
      <c r="E38" s="22">
        <v>197892</v>
      </c>
      <c r="F38" s="78"/>
      <c r="G38" s="65">
        <f t="shared" ref="G38:G50" si="2">ROUND(F38*D38,0)</f>
        <v>0</v>
      </c>
    </row>
    <row r="39" spans="1:7" s="12" customFormat="1" ht="16" customHeight="1">
      <c r="A39" s="31" t="s">
        <v>74</v>
      </c>
      <c r="B39" s="25" t="s">
        <v>17</v>
      </c>
      <c r="C39" s="25" t="s">
        <v>18</v>
      </c>
      <c r="D39" s="26">
        <v>5</v>
      </c>
      <c r="E39" s="22">
        <v>51920</v>
      </c>
      <c r="F39" s="78"/>
      <c r="G39" s="65">
        <f t="shared" si="2"/>
        <v>0</v>
      </c>
    </row>
    <row r="40" spans="1:7" s="12" customFormat="1" ht="16" customHeight="1">
      <c r="A40" s="31" t="s">
        <v>75</v>
      </c>
      <c r="B40" s="25" t="s">
        <v>20</v>
      </c>
      <c r="C40" s="25" t="s">
        <v>21</v>
      </c>
      <c r="D40" s="26">
        <v>2</v>
      </c>
      <c r="E40" s="22">
        <v>3479</v>
      </c>
      <c r="F40" s="78"/>
      <c r="G40" s="65">
        <f t="shared" si="2"/>
        <v>0</v>
      </c>
    </row>
    <row r="41" spans="1:7" s="12" customFormat="1" ht="16" customHeight="1">
      <c r="A41" s="31" t="s">
        <v>76</v>
      </c>
      <c r="B41" s="25" t="s">
        <v>23</v>
      </c>
      <c r="C41" s="25" t="s">
        <v>24</v>
      </c>
      <c r="D41" s="26">
        <v>2</v>
      </c>
      <c r="E41" s="22">
        <v>31037</v>
      </c>
      <c r="F41" s="78"/>
      <c r="G41" s="65">
        <f t="shared" si="2"/>
        <v>0</v>
      </c>
    </row>
    <row r="42" spans="1:7" s="12" customFormat="1" ht="16" customHeight="1">
      <c r="A42" s="31" t="s">
        <v>77</v>
      </c>
      <c r="B42" s="25" t="s">
        <v>54</v>
      </c>
      <c r="C42" s="25" t="s">
        <v>27</v>
      </c>
      <c r="D42" s="26">
        <v>1</v>
      </c>
      <c r="E42" s="22">
        <v>126170</v>
      </c>
      <c r="F42" s="78"/>
      <c r="G42" s="65">
        <f t="shared" si="2"/>
        <v>0</v>
      </c>
    </row>
    <row r="43" spans="1:7" s="12" customFormat="1" ht="16" customHeight="1">
      <c r="A43" s="31" t="s">
        <v>78</v>
      </c>
      <c r="B43" s="25" t="s">
        <v>56</v>
      </c>
      <c r="C43" s="25" t="s">
        <v>57</v>
      </c>
      <c r="D43" s="26">
        <v>1</v>
      </c>
      <c r="E43" s="22">
        <v>130124</v>
      </c>
      <c r="F43" s="78"/>
      <c r="G43" s="65">
        <f t="shared" si="2"/>
        <v>0</v>
      </c>
    </row>
    <row r="44" spans="1:7" s="12" customFormat="1" ht="16" customHeight="1">
      <c r="A44" s="31" t="s">
        <v>79</v>
      </c>
      <c r="B44" s="25" t="s">
        <v>29</v>
      </c>
      <c r="C44" s="25" t="s">
        <v>30</v>
      </c>
      <c r="D44" s="26">
        <v>1</v>
      </c>
      <c r="E44" s="22">
        <v>233936</v>
      </c>
      <c r="F44" s="78"/>
      <c r="G44" s="65">
        <f t="shared" si="2"/>
        <v>0</v>
      </c>
    </row>
    <row r="45" spans="1:7" s="12" customFormat="1" ht="16" customHeight="1">
      <c r="A45" s="31" t="s">
        <v>80</v>
      </c>
      <c r="B45" s="25" t="s">
        <v>60</v>
      </c>
      <c r="C45" s="25" t="s">
        <v>33</v>
      </c>
      <c r="D45" s="26">
        <v>1</v>
      </c>
      <c r="E45" s="22">
        <v>293478</v>
      </c>
      <c r="F45" s="78"/>
      <c r="G45" s="65">
        <f t="shared" si="2"/>
        <v>0</v>
      </c>
    </row>
    <row r="46" spans="1:7" s="12" customFormat="1" ht="16" customHeight="1">
      <c r="A46" s="31" t="s">
        <v>81</v>
      </c>
      <c r="B46" s="25" t="s">
        <v>62</v>
      </c>
      <c r="C46" s="25" t="s">
        <v>63</v>
      </c>
      <c r="D46" s="26">
        <v>1</v>
      </c>
      <c r="E46" s="22">
        <v>182364</v>
      </c>
      <c r="F46" s="78"/>
      <c r="G46" s="65">
        <f t="shared" si="2"/>
        <v>0</v>
      </c>
    </row>
    <row r="47" spans="1:7" s="12" customFormat="1" ht="16" customHeight="1">
      <c r="A47" s="31" t="s">
        <v>82</v>
      </c>
      <c r="B47" s="25" t="s">
        <v>65</v>
      </c>
      <c r="C47" s="25" t="s">
        <v>39</v>
      </c>
      <c r="D47" s="26">
        <v>4</v>
      </c>
      <c r="E47" s="22">
        <v>43561</v>
      </c>
      <c r="F47" s="78"/>
      <c r="G47" s="65">
        <f t="shared" si="2"/>
        <v>0</v>
      </c>
    </row>
    <row r="48" spans="1:7" s="12" customFormat="1" ht="16" customHeight="1">
      <c r="A48" s="31" t="s">
        <v>83</v>
      </c>
      <c r="B48" s="25" t="s">
        <v>67</v>
      </c>
      <c r="C48" s="25" t="s">
        <v>68</v>
      </c>
      <c r="D48" s="26">
        <v>4</v>
      </c>
      <c r="E48" s="22">
        <v>70458</v>
      </c>
      <c r="F48" s="78"/>
      <c r="G48" s="65">
        <f t="shared" si="2"/>
        <v>0</v>
      </c>
    </row>
    <row r="49" spans="1:7" s="12" customFormat="1" ht="16" customHeight="1">
      <c r="A49" s="31" t="s">
        <v>84</v>
      </c>
      <c r="B49" s="30">
        <v>2017</v>
      </c>
      <c r="C49" s="25" t="s">
        <v>70</v>
      </c>
      <c r="D49" s="26">
        <v>4</v>
      </c>
      <c r="E49" s="22">
        <v>15096</v>
      </c>
      <c r="F49" s="78"/>
      <c r="G49" s="65">
        <f t="shared" si="2"/>
        <v>0</v>
      </c>
    </row>
    <row r="50" spans="1:7" s="12" customFormat="1" ht="16" customHeight="1">
      <c r="A50" s="31" t="s">
        <v>85</v>
      </c>
      <c r="B50" s="25" t="s">
        <v>86</v>
      </c>
      <c r="C50" s="25" t="s">
        <v>87</v>
      </c>
      <c r="D50" s="26">
        <v>1</v>
      </c>
      <c r="E50" s="22">
        <v>4024766</v>
      </c>
      <c r="F50" s="78"/>
      <c r="G50" s="65">
        <f t="shared" si="2"/>
        <v>0</v>
      </c>
    </row>
    <row r="51" spans="1:7" s="12" customFormat="1" ht="18" customHeight="1">
      <c r="A51" s="97" t="s">
        <v>46</v>
      </c>
      <c r="B51" s="98"/>
      <c r="C51" s="98"/>
      <c r="D51" s="98"/>
      <c r="E51" s="98"/>
      <c r="F51" s="99"/>
      <c r="G51" s="64">
        <f>SUM(G37:G50)</f>
        <v>0</v>
      </c>
    </row>
    <row r="52" spans="1:7" s="12" customFormat="1" ht="16.5" customHeight="1">
      <c r="A52" s="32">
        <v>4</v>
      </c>
      <c r="B52" s="94" t="s">
        <v>88</v>
      </c>
      <c r="C52" s="94"/>
      <c r="D52" s="94"/>
      <c r="E52" s="94"/>
      <c r="F52" s="94"/>
      <c r="G52" s="94"/>
    </row>
    <row r="53" spans="1:7" s="12" customFormat="1" ht="16" customHeight="1">
      <c r="A53" s="31" t="s">
        <v>89</v>
      </c>
      <c r="B53" s="33" t="s">
        <v>12</v>
      </c>
      <c r="C53" s="20" t="s">
        <v>13</v>
      </c>
      <c r="D53" s="21">
        <v>1</v>
      </c>
      <c r="E53" s="34">
        <v>1529650</v>
      </c>
      <c r="F53" s="81"/>
      <c r="G53" s="68">
        <f>ROUND(F53*D53,0)</f>
        <v>0</v>
      </c>
    </row>
    <row r="54" spans="1:7" s="12" customFormat="1" ht="16" customHeight="1">
      <c r="A54" s="31" t="s">
        <v>90</v>
      </c>
      <c r="B54" s="35" t="s">
        <v>12</v>
      </c>
      <c r="C54" s="23" t="s">
        <v>15</v>
      </c>
      <c r="D54" s="24">
        <v>1</v>
      </c>
      <c r="E54" s="36">
        <v>187175</v>
      </c>
      <c r="F54" s="81"/>
      <c r="G54" s="68">
        <f t="shared" ref="G54:G62" si="3">ROUND(F54*D54,0)</f>
        <v>0</v>
      </c>
    </row>
    <row r="55" spans="1:7" s="13" customFormat="1" ht="16" customHeight="1">
      <c r="A55" s="31" t="s">
        <v>91</v>
      </c>
      <c r="B55" s="37" t="s">
        <v>17</v>
      </c>
      <c r="C55" s="25" t="s">
        <v>18</v>
      </c>
      <c r="D55" s="26">
        <v>6</v>
      </c>
      <c r="E55" s="36">
        <v>51920</v>
      </c>
      <c r="F55" s="81"/>
      <c r="G55" s="68">
        <f t="shared" si="3"/>
        <v>0</v>
      </c>
    </row>
    <row r="56" spans="1:7" s="13" customFormat="1" ht="16" customHeight="1">
      <c r="A56" s="31" t="s">
        <v>92</v>
      </c>
      <c r="B56" s="37" t="s">
        <v>20</v>
      </c>
      <c r="C56" s="25" t="s">
        <v>21</v>
      </c>
      <c r="D56" s="26">
        <v>2</v>
      </c>
      <c r="E56" s="36">
        <v>3479</v>
      </c>
      <c r="F56" s="81"/>
      <c r="G56" s="68">
        <f t="shared" si="3"/>
        <v>0</v>
      </c>
    </row>
    <row r="57" spans="1:7" s="13" customFormat="1" ht="16" customHeight="1">
      <c r="A57" s="31" t="s">
        <v>93</v>
      </c>
      <c r="B57" s="37" t="s">
        <v>23</v>
      </c>
      <c r="C57" s="25" t="s">
        <v>24</v>
      </c>
      <c r="D57" s="26">
        <v>3</v>
      </c>
      <c r="E57" s="36">
        <v>31036</v>
      </c>
      <c r="F57" s="81"/>
      <c r="G57" s="68">
        <f t="shared" si="3"/>
        <v>0</v>
      </c>
    </row>
    <row r="58" spans="1:7" s="13" customFormat="1" ht="16" customHeight="1">
      <c r="A58" s="31" t="s">
        <v>94</v>
      </c>
      <c r="B58" s="37" t="s">
        <v>54</v>
      </c>
      <c r="C58" s="25" t="s">
        <v>27</v>
      </c>
      <c r="D58" s="26">
        <v>1</v>
      </c>
      <c r="E58" s="36">
        <v>126170</v>
      </c>
      <c r="F58" s="81"/>
      <c r="G58" s="68">
        <f t="shared" si="3"/>
        <v>0</v>
      </c>
    </row>
    <row r="59" spans="1:7" s="13" customFormat="1" ht="16" customHeight="1">
      <c r="A59" s="31" t="s">
        <v>95</v>
      </c>
      <c r="B59" s="37" t="s">
        <v>29</v>
      </c>
      <c r="C59" s="25" t="s">
        <v>30</v>
      </c>
      <c r="D59" s="26">
        <v>1</v>
      </c>
      <c r="E59" s="36">
        <v>233936</v>
      </c>
      <c r="F59" s="81"/>
      <c r="G59" s="68">
        <f t="shared" si="3"/>
        <v>0</v>
      </c>
    </row>
    <row r="60" spans="1:7" s="13" customFormat="1" ht="16" customHeight="1">
      <c r="A60" s="31" t="s">
        <v>96</v>
      </c>
      <c r="B60" s="37" t="s">
        <v>56</v>
      </c>
      <c r="C60" s="25" t="s">
        <v>63</v>
      </c>
      <c r="D60" s="26">
        <v>1</v>
      </c>
      <c r="E60" s="36">
        <v>130124</v>
      </c>
      <c r="F60" s="81"/>
      <c r="G60" s="68">
        <f t="shared" si="3"/>
        <v>0</v>
      </c>
    </row>
    <row r="61" spans="1:7" s="13" customFormat="1" ht="16" customHeight="1">
      <c r="A61" s="31" t="s">
        <v>97</v>
      </c>
      <c r="B61" s="37" t="s">
        <v>98</v>
      </c>
      <c r="C61" s="25" t="s">
        <v>39</v>
      </c>
      <c r="D61" s="26">
        <v>6</v>
      </c>
      <c r="E61" s="36">
        <v>43450</v>
      </c>
      <c r="F61" s="81"/>
      <c r="G61" s="68">
        <f t="shared" si="3"/>
        <v>0</v>
      </c>
    </row>
    <row r="62" spans="1:7" s="13" customFormat="1" ht="16" customHeight="1">
      <c r="A62" s="31" t="s">
        <v>99</v>
      </c>
      <c r="B62" s="37" t="s">
        <v>100</v>
      </c>
      <c r="C62" s="25" t="s">
        <v>101</v>
      </c>
      <c r="D62" s="26">
        <v>1</v>
      </c>
      <c r="E62" s="36">
        <v>4360563</v>
      </c>
      <c r="F62" s="81"/>
      <c r="G62" s="68">
        <f t="shared" si="3"/>
        <v>0</v>
      </c>
    </row>
    <row r="63" spans="1:7" s="13" customFormat="1" ht="18" customHeight="1">
      <c r="A63" s="110" t="s">
        <v>46</v>
      </c>
      <c r="B63" s="110"/>
      <c r="C63" s="110"/>
      <c r="D63" s="110"/>
      <c r="E63" s="110"/>
      <c r="F63" s="110"/>
      <c r="G63" s="67">
        <f>SUM(G53:G62)</f>
        <v>0</v>
      </c>
    </row>
    <row r="64" spans="1:7" s="12" customFormat="1" ht="16.5" customHeight="1">
      <c r="A64" s="41">
        <v>5</v>
      </c>
      <c r="B64" s="94" t="s">
        <v>102</v>
      </c>
      <c r="C64" s="94"/>
      <c r="D64" s="94"/>
      <c r="E64" s="94"/>
      <c r="F64" s="94"/>
      <c r="G64" s="94"/>
    </row>
    <row r="65" spans="1:7" s="12" customFormat="1" ht="16" customHeight="1">
      <c r="A65" s="38" t="s">
        <v>103</v>
      </c>
      <c r="B65" s="20" t="s">
        <v>12</v>
      </c>
      <c r="C65" s="20" t="s">
        <v>13</v>
      </c>
      <c r="D65" s="21">
        <v>1</v>
      </c>
      <c r="E65" s="28">
        <v>1428500</v>
      </c>
      <c r="F65" s="81"/>
      <c r="G65" s="65">
        <f>ROUND(F65*D65,0)</f>
        <v>0</v>
      </c>
    </row>
    <row r="66" spans="1:7" s="12" customFormat="1" ht="16" customHeight="1">
      <c r="A66" s="38" t="s">
        <v>104</v>
      </c>
      <c r="B66" s="23" t="s">
        <v>12</v>
      </c>
      <c r="C66" s="23" t="s">
        <v>15</v>
      </c>
      <c r="D66" s="24">
        <v>1</v>
      </c>
      <c r="E66" s="22">
        <v>128899</v>
      </c>
      <c r="F66" s="78"/>
      <c r="G66" s="65">
        <f t="shared" ref="G66:G76" si="4">ROUND(F66*D66,0)</f>
        <v>0</v>
      </c>
    </row>
    <row r="67" spans="1:7" s="12" customFormat="1" ht="16" customHeight="1">
      <c r="A67" s="38" t="s">
        <v>105</v>
      </c>
      <c r="B67" s="25" t="s">
        <v>20</v>
      </c>
      <c r="C67" s="25" t="s">
        <v>106</v>
      </c>
      <c r="D67" s="26">
        <v>2</v>
      </c>
      <c r="E67" s="22">
        <v>3479</v>
      </c>
      <c r="F67" s="78"/>
      <c r="G67" s="65">
        <f t="shared" si="4"/>
        <v>0</v>
      </c>
    </row>
    <row r="68" spans="1:7" s="12" customFormat="1" ht="16" customHeight="1">
      <c r="A68" s="38" t="s">
        <v>107</v>
      </c>
      <c r="B68" s="25" t="s">
        <v>108</v>
      </c>
      <c r="C68" s="25" t="s">
        <v>109</v>
      </c>
      <c r="D68" s="26">
        <v>1</v>
      </c>
      <c r="E68" s="22">
        <v>35111</v>
      </c>
      <c r="F68" s="78"/>
      <c r="G68" s="65">
        <f t="shared" si="4"/>
        <v>0</v>
      </c>
    </row>
    <row r="69" spans="1:7" s="12" customFormat="1" ht="16" customHeight="1">
      <c r="A69" s="38" t="s">
        <v>110</v>
      </c>
      <c r="B69" s="25" t="s">
        <v>23</v>
      </c>
      <c r="C69" s="25" t="s">
        <v>24</v>
      </c>
      <c r="D69" s="26">
        <v>1</v>
      </c>
      <c r="E69" s="22">
        <v>31037</v>
      </c>
      <c r="F69" s="78"/>
      <c r="G69" s="65">
        <f t="shared" si="4"/>
        <v>0</v>
      </c>
    </row>
    <row r="70" spans="1:7" s="12" customFormat="1" ht="16" customHeight="1">
      <c r="A70" s="38" t="s">
        <v>111</v>
      </c>
      <c r="B70" s="25" t="s">
        <v>112</v>
      </c>
      <c r="C70" s="25" t="s">
        <v>39</v>
      </c>
      <c r="D70" s="26">
        <v>2</v>
      </c>
      <c r="E70" s="22">
        <v>19752</v>
      </c>
      <c r="F70" s="78"/>
      <c r="G70" s="65">
        <f t="shared" si="4"/>
        <v>0</v>
      </c>
    </row>
    <row r="71" spans="1:7" s="12" customFormat="1" ht="16" customHeight="1">
      <c r="A71" s="38" t="s">
        <v>113</v>
      </c>
      <c r="B71" s="25" t="s">
        <v>114</v>
      </c>
      <c r="C71" s="25" t="s">
        <v>115</v>
      </c>
      <c r="D71" s="26">
        <v>1</v>
      </c>
      <c r="E71" s="22">
        <v>551318</v>
      </c>
      <c r="F71" s="78"/>
      <c r="G71" s="65">
        <f t="shared" si="4"/>
        <v>0</v>
      </c>
    </row>
    <row r="72" spans="1:7" s="12" customFormat="1" ht="16" customHeight="1">
      <c r="A72" s="38" t="s">
        <v>116</v>
      </c>
      <c r="B72" s="25" t="s">
        <v>117</v>
      </c>
      <c r="C72" s="25" t="s">
        <v>118</v>
      </c>
      <c r="D72" s="26">
        <v>1</v>
      </c>
      <c r="E72" s="22">
        <v>29715</v>
      </c>
      <c r="F72" s="78"/>
      <c r="G72" s="65">
        <f t="shared" si="4"/>
        <v>0</v>
      </c>
    </row>
    <row r="73" spans="1:7" s="12" customFormat="1" ht="16" customHeight="1">
      <c r="A73" s="38" t="s">
        <v>119</v>
      </c>
      <c r="B73" s="25" t="s">
        <v>120</v>
      </c>
      <c r="C73" s="25" t="s">
        <v>121</v>
      </c>
      <c r="D73" s="26">
        <v>1</v>
      </c>
      <c r="E73" s="22">
        <v>116779</v>
      </c>
      <c r="F73" s="78"/>
      <c r="G73" s="65">
        <f t="shared" si="4"/>
        <v>0</v>
      </c>
    </row>
    <row r="74" spans="1:7" s="12" customFormat="1" ht="16" customHeight="1">
      <c r="A74" s="38" t="s">
        <v>122</v>
      </c>
      <c r="B74" s="25" t="s">
        <v>123</v>
      </c>
      <c r="C74" s="25" t="s">
        <v>124</v>
      </c>
      <c r="D74" s="26">
        <v>1</v>
      </c>
      <c r="E74" s="22">
        <v>12701</v>
      </c>
      <c r="F74" s="78"/>
      <c r="G74" s="65">
        <f t="shared" si="4"/>
        <v>0</v>
      </c>
    </row>
    <row r="75" spans="1:7" s="12" customFormat="1" ht="16" customHeight="1">
      <c r="A75" s="38" t="s">
        <v>125</v>
      </c>
      <c r="B75" s="25" t="s">
        <v>126</v>
      </c>
      <c r="C75" s="25" t="s">
        <v>124</v>
      </c>
      <c r="D75" s="26">
        <v>1</v>
      </c>
      <c r="E75" s="22">
        <v>14515</v>
      </c>
      <c r="F75" s="78"/>
      <c r="G75" s="65">
        <f t="shared" si="4"/>
        <v>0</v>
      </c>
    </row>
    <row r="76" spans="1:7" s="12" customFormat="1" ht="16" customHeight="1">
      <c r="A76" s="38" t="s">
        <v>127</v>
      </c>
      <c r="B76" s="25" t="s">
        <v>128</v>
      </c>
      <c r="C76" s="25" t="s">
        <v>124</v>
      </c>
      <c r="D76" s="26">
        <v>1</v>
      </c>
      <c r="E76" s="22">
        <v>13866</v>
      </c>
      <c r="F76" s="78"/>
      <c r="G76" s="65">
        <f t="shared" si="4"/>
        <v>0</v>
      </c>
    </row>
    <row r="77" spans="1:7" s="12" customFormat="1" ht="13.5">
      <c r="A77" s="97" t="s">
        <v>46</v>
      </c>
      <c r="B77" s="98"/>
      <c r="C77" s="98"/>
      <c r="D77" s="98"/>
      <c r="E77" s="98"/>
      <c r="F77" s="98"/>
      <c r="G77" s="69">
        <f>SUM(G65:G76)</f>
        <v>0</v>
      </c>
    </row>
    <row r="78" spans="1:7" s="12" customFormat="1" ht="17.25" customHeight="1">
      <c r="A78" s="32">
        <v>6</v>
      </c>
      <c r="B78" s="100" t="s">
        <v>129</v>
      </c>
      <c r="C78" s="101"/>
      <c r="D78" s="101"/>
      <c r="E78" s="101"/>
      <c r="F78" s="101"/>
      <c r="G78" s="101"/>
    </row>
    <row r="79" spans="1:7" s="12" customFormat="1" ht="16" customHeight="1">
      <c r="A79" s="38" t="s">
        <v>130</v>
      </c>
      <c r="B79" s="23" t="s">
        <v>12</v>
      </c>
      <c r="C79" s="23" t="s">
        <v>13</v>
      </c>
      <c r="D79" s="24">
        <v>1</v>
      </c>
      <c r="E79" s="22">
        <v>1529650</v>
      </c>
      <c r="F79" s="78"/>
      <c r="G79" s="65">
        <f>ROUND(F79*D79,0)</f>
        <v>0</v>
      </c>
    </row>
    <row r="80" spans="1:7" s="12" customFormat="1" ht="16" customHeight="1">
      <c r="A80" s="38" t="s">
        <v>131</v>
      </c>
      <c r="B80" s="23" t="s">
        <v>12</v>
      </c>
      <c r="C80" s="23" t="s">
        <v>15</v>
      </c>
      <c r="D80" s="24">
        <v>1</v>
      </c>
      <c r="E80" s="22">
        <v>190714</v>
      </c>
      <c r="F80" s="78"/>
      <c r="G80" s="65">
        <f t="shared" ref="G80:G91" si="5">ROUND(F80*D80,0)</f>
        <v>0</v>
      </c>
    </row>
    <row r="81" spans="1:7" s="12" customFormat="1" ht="16" customHeight="1">
      <c r="A81" s="38" t="s">
        <v>132</v>
      </c>
      <c r="B81" s="25" t="s">
        <v>17</v>
      </c>
      <c r="C81" s="25" t="s">
        <v>18</v>
      </c>
      <c r="D81" s="26">
        <v>5</v>
      </c>
      <c r="E81" s="22">
        <v>51920</v>
      </c>
      <c r="F81" s="78"/>
      <c r="G81" s="65">
        <f t="shared" si="5"/>
        <v>0</v>
      </c>
    </row>
    <row r="82" spans="1:7" s="12" customFormat="1" ht="16" customHeight="1">
      <c r="A82" s="38" t="s">
        <v>133</v>
      </c>
      <c r="B82" s="25" t="s">
        <v>134</v>
      </c>
      <c r="C82" s="25" t="s">
        <v>27</v>
      </c>
      <c r="D82" s="26">
        <v>1</v>
      </c>
      <c r="E82" s="22">
        <v>141665</v>
      </c>
      <c r="F82" s="78"/>
      <c r="G82" s="65">
        <f t="shared" si="5"/>
        <v>0</v>
      </c>
    </row>
    <row r="83" spans="1:7" s="12" customFormat="1" ht="16" customHeight="1">
      <c r="A83" s="38" t="s">
        <v>135</v>
      </c>
      <c r="B83" s="25" t="s">
        <v>20</v>
      </c>
      <c r="C83" s="25" t="s">
        <v>21</v>
      </c>
      <c r="D83" s="26">
        <v>2</v>
      </c>
      <c r="E83" s="22">
        <v>3479</v>
      </c>
      <c r="F83" s="78"/>
      <c r="G83" s="65">
        <f t="shared" si="5"/>
        <v>0</v>
      </c>
    </row>
    <row r="84" spans="1:7" s="12" customFormat="1" ht="16" customHeight="1">
      <c r="A84" s="38" t="s">
        <v>136</v>
      </c>
      <c r="B84" s="25" t="s">
        <v>23</v>
      </c>
      <c r="C84" s="25" t="s">
        <v>24</v>
      </c>
      <c r="D84" s="26">
        <v>3</v>
      </c>
      <c r="E84" s="22">
        <v>31036</v>
      </c>
      <c r="F84" s="78"/>
      <c r="G84" s="65">
        <f t="shared" si="5"/>
        <v>0</v>
      </c>
    </row>
    <row r="85" spans="1:7" s="12" customFormat="1" ht="16" customHeight="1">
      <c r="A85" s="38" t="s">
        <v>137</v>
      </c>
      <c r="B85" s="30">
        <v>2018</v>
      </c>
      <c r="C85" s="25" t="s">
        <v>138</v>
      </c>
      <c r="D85" s="26">
        <v>6</v>
      </c>
      <c r="E85" s="22">
        <v>15557</v>
      </c>
      <c r="F85" s="78"/>
      <c r="G85" s="65">
        <f t="shared" si="5"/>
        <v>0</v>
      </c>
    </row>
    <row r="86" spans="1:7" s="12" customFormat="1" ht="16" customHeight="1">
      <c r="A86" s="38" t="s">
        <v>139</v>
      </c>
      <c r="B86" s="25" t="s">
        <v>67</v>
      </c>
      <c r="C86" s="25" t="s">
        <v>140</v>
      </c>
      <c r="D86" s="26">
        <v>6</v>
      </c>
      <c r="E86" s="22">
        <v>70458</v>
      </c>
      <c r="F86" s="78"/>
      <c r="G86" s="65">
        <f t="shared" si="5"/>
        <v>0</v>
      </c>
    </row>
    <row r="87" spans="1:7" s="12" customFormat="1" ht="16" customHeight="1">
      <c r="A87" s="38" t="s">
        <v>141</v>
      </c>
      <c r="B87" s="25" t="s">
        <v>142</v>
      </c>
      <c r="C87" s="25" t="s">
        <v>143</v>
      </c>
      <c r="D87" s="26">
        <v>1</v>
      </c>
      <c r="E87" s="22">
        <v>2161651</v>
      </c>
      <c r="F87" s="78"/>
      <c r="G87" s="65">
        <f t="shared" si="5"/>
        <v>0</v>
      </c>
    </row>
    <row r="88" spans="1:7" s="12" customFormat="1" ht="16" customHeight="1">
      <c r="A88" s="38" t="s">
        <v>144</v>
      </c>
      <c r="B88" s="25" t="s">
        <v>145</v>
      </c>
      <c r="C88" s="25" t="s">
        <v>146</v>
      </c>
      <c r="D88" s="26">
        <v>1</v>
      </c>
      <c r="E88" s="22">
        <v>4024766</v>
      </c>
      <c r="F88" s="78"/>
      <c r="G88" s="65">
        <f t="shared" si="5"/>
        <v>0</v>
      </c>
    </row>
    <row r="89" spans="1:7" s="12" customFormat="1" ht="16" customHeight="1">
      <c r="A89" s="38" t="s">
        <v>147</v>
      </c>
      <c r="B89" s="25" t="s">
        <v>98</v>
      </c>
      <c r="C89" s="25" t="s">
        <v>39</v>
      </c>
      <c r="D89" s="26">
        <v>6</v>
      </c>
      <c r="E89" s="22">
        <v>45108</v>
      </c>
      <c r="F89" s="78"/>
      <c r="G89" s="65">
        <f t="shared" si="5"/>
        <v>0</v>
      </c>
    </row>
    <row r="90" spans="1:7" s="12" customFormat="1" ht="16" customHeight="1">
      <c r="A90" s="38" t="s">
        <v>148</v>
      </c>
      <c r="B90" s="25" t="s">
        <v>29</v>
      </c>
      <c r="C90" s="25" t="s">
        <v>30</v>
      </c>
      <c r="D90" s="26">
        <v>1</v>
      </c>
      <c r="E90" s="22">
        <v>233936</v>
      </c>
      <c r="F90" s="78"/>
      <c r="G90" s="65">
        <f t="shared" si="5"/>
        <v>0</v>
      </c>
    </row>
    <row r="91" spans="1:7" s="12" customFormat="1" ht="16" customHeight="1">
      <c r="A91" s="38" t="s">
        <v>149</v>
      </c>
      <c r="B91" s="25" t="s">
        <v>150</v>
      </c>
      <c r="C91" s="25" t="s">
        <v>151</v>
      </c>
      <c r="D91" s="26">
        <v>1</v>
      </c>
      <c r="E91" s="22">
        <v>130124</v>
      </c>
      <c r="F91" s="78"/>
      <c r="G91" s="65">
        <f t="shared" si="5"/>
        <v>0</v>
      </c>
    </row>
    <row r="92" spans="1:7" s="12" customFormat="1" ht="13.5">
      <c r="A92" s="97" t="s">
        <v>46</v>
      </c>
      <c r="B92" s="98"/>
      <c r="C92" s="98"/>
      <c r="D92" s="98"/>
      <c r="E92" s="98"/>
      <c r="F92" s="99"/>
      <c r="G92" s="67">
        <f>SUM(G79:G91)</f>
        <v>0</v>
      </c>
    </row>
    <row r="93" spans="1:7" s="12" customFormat="1" ht="16.5" customHeight="1">
      <c r="A93" s="32">
        <v>7</v>
      </c>
      <c r="B93" s="100" t="s">
        <v>152</v>
      </c>
      <c r="C93" s="101"/>
      <c r="D93" s="101"/>
      <c r="E93" s="101"/>
      <c r="F93" s="101"/>
      <c r="G93" s="101"/>
    </row>
    <row r="94" spans="1:7" s="12" customFormat="1" ht="16" customHeight="1">
      <c r="A94" s="38" t="s">
        <v>153</v>
      </c>
      <c r="B94" s="23" t="s">
        <v>12</v>
      </c>
      <c r="C94" s="23" t="s">
        <v>13</v>
      </c>
      <c r="D94" s="24">
        <v>1</v>
      </c>
      <c r="E94" s="22">
        <v>1529650</v>
      </c>
      <c r="F94" s="78"/>
      <c r="G94" s="65">
        <f>ROUND(F94*D94,0)</f>
        <v>0</v>
      </c>
    </row>
    <row r="95" spans="1:7" s="12" customFormat="1" ht="16" customHeight="1">
      <c r="A95" s="38" t="s">
        <v>154</v>
      </c>
      <c r="B95" s="23" t="s">
        <v>12</v>
      </c>
      <c r="C95" s="23" t="s">
        <v>15</v>
      </c>
      <c r="D95" s="24">
        <v>1</v>
      </c>
      <c r="E95" s="22">
        <v>214200</v>
      </c>
      <c r="F95" s="78"/>
      <c r="G95" s="65">
        <f t="shared" ref="G95:G113" si="6">ROUND(F95*D95,0)</f>
        <v>0</v>
      </c>
    </row>
    <row r="96" spans="1:7" s="12" customFormat="1" ht="16" customHeight="1">
      <c r="A96" s="38" t="s">
        <v>155</v>
      </c>
      <c r="B96" s="25" t="s">
        <v>65</v>
      </c>
      <c r="C96" s="25" t="s">
        <v>39</v>
      </c>
      <c r="D96" s="26">
        <v>4</v>
      </c>
      <c r="E96" s="22">
        <v>43561</v>
      </c>
      <c r="F96" s="78"/>
      <c r="G96" s="65">
        <f t="shared" si="6"/>
        <v>0</v>
      </c>
    </row>
    <row r="97" spans="1:7" s="12" customFormat="1" ht="16" customHeight="1">
      <c r="A97" s="38" t="s">
        <v>156</v>
      </c>
      <c r="B97" s="25" t="s">
        <v>17</v>
      </c>
      <c r="C97" s="25" t="s">
        <v>18</v>
      </c>
      <c r="D97" s="26">
        <v>5</v>
      </c>
      <c r="E97" s="22">
        <v>51920</v>
      </c>
      <c r="F97" s="78"/>
      <c r="G97" s="65">
        <f t="shared" si="6"/>
        <v>0</v>
      </c>
    </row>
    <row r="98" spans="1:7" s="12" customFormat="1" ht="16" customHeight="1">
      <c r="A98" s="38" t="s">
        <v>157</v>
      </c>
      <c r="B98" s="25" t="s">
        <v>20</v>
      </c>
      <c r="C98" s="25" t="s">
        <v>21</v>
      </c>
      <c r="D98" s="26">
        <v>2</v>
      </c>
      <c r="E98" s="22">
        <v>3479</v>
      </c>
      <c r="F98" s="78"/>
      <c r="G98" s="65">
        <f t="shared" si="6"/>
        <v>0</v>
      </c>
    </row>
    <row r="99" spans="1:7" s="12" customFormat="1" ht="16" customHeight="1">
      <c r="A99" s="38" t="s">
        <v>158</v>
      </c>
      <c r="B99" s="25" t="s">
        <v>23</v>
      </c>
      <c r="C99" s="25" t="s">
        <v>24</v>
      </c>
      <c r="D99" s="26">
        <v>2</v>
      </c>
      <c r="E99" s="22">
        <v>31037</v>
      </c>
      <c r="F99" s="78"/>
      <c r="G99" s="65">
        <f t="shared" si="6"/>
        <v>0</v>
      </c>
    </row>
    <row r="100" spans="1:7" s="12" customFormat="1" ht="16" customHeight="1">
      <c r="A100" s="38" t="s">
        <v>159</v>
      </c>
      <c r="B100" s="25" t="s">
        <v>134</v>
      </c>
      <c r="C100" s="25" t="s">
        <v>27</v>
      </c>
      <c r="D100" s="26">
        <v>1</v>
      </c>
      <c r="E100" s="22">
        <v>141665</v>
      </c>
      <c r="F100" s="78"/>
      <c r="G100" s="65">
        <f t="shared" si="6"/>
        <v>0</v>
      </c>
    </row>
    <row r="101" spans="1:7" s="12" customFormat="1" ht="16" customHeight="1">
      <c r="A101" s="38" t="s">
        <v>160</v>
      </c>
      <c r="B101" s="25" t="s">
        <v>29</v>
      </c>
      <c r="C101" s="25" t="s">
        <v>30</v>
      </c>
      <c r="D101" s="26">
        <v>1</v>
      </c>
      <c r="E101" s="22">
        <v>233936</v>
      </c>
      <c r="F101" s="78"/>
      <c r="G101" s="65">
        <f t="shared" si="6"/>
        <v>0</v>
      </c>
    </row>
    <row r="102" spans="1:7" s="12" customFormat="1" ht="16" customHeight="1">
      <c r="A102" s="38" t="s">
        <v>161</v>
      </c>
      <c r="B102" s="25" t="s">
        <v>62</v>
      </c>
      <c r="C102" s="25" t="s">
        <v>63</v>
      </c>
      <c r="D102" s="26">
        <v>1</v>
      </c>
      <c r="E102" s="22">
        <v>182364</v>
      </c>
      <c r="F102" s="78"/>
      <c r="G102" s="65">
        <f t="shared" si="6"/>
        <v>0</v>
      </c>
    </row>
    <row r="103" spans="1:7" s="12" customFormat="1" ht="16" customHeight="1">
      <c r="A103" s="38" t="s">
        <v>162</v>
      </c>
      <c r="B103" s="25" t="s">
        <v>56</v>
      </c>
      <c r="C103" s="25" t="s">
        <v>63</v>
      </c>
      <c r="D103" s="26">
        <v>1</v>
      </c>
      <c r="E103" s="22">
        <v>130124</v>
      </c>
      <c r="F103" s="78"/>
      <c r="G103" s="65">
        <f t="shared" si="6"/>
        <v>0</v>
      </c>
    </row>
    <row r="104" spans="1:7" s="12" customFormat="1" ht="16" customHeight="1">
      <c r="A104" s="38" t="s">
        <v>163</v>
      </c>
      <c r="B104" s="25" t="s">
        <v>164</v>
      </c>
      <c r="C104" s="25" t="s">
        <v>165</v>
      </c>
      <c r="D104" s="26">
        <v>1</v>
      </c>
      <c r="E104" s="22">
        <v>803716</v>
      </c>
      <c r="F104" s="78"/>
      <c r="G104" s="65">
        <f t="shared" si="6"/>
        <v>0</v>
      </c>
    </row>
    <row r="105" spans="1:7" s="12" customFormat="1" ht="16" customHeight="1">
      <c r="A105" s="38" t="s">
        <v>166</v>
      </c>
      <c r="B105" s="25" t="s">
        <v>167</v>
      </c>
      <c r="C105" s="25" t="s">
        <v>168</v>
      </c>
      <c r="D105" s="26">
        <v>4</v>
      </c>
      <c r="E105" s="22">
        <v>895457</v>
      </c>
      <c r="F105" s="78"/>
      <c r="G105" s="65">
        <f t="shared" si="6"/>
        <v>0</v>
      </c>
    </row>
    <row r="106" spans="1:7" s="12" customFormat="1" ht="16" customHeight="1">
      <c r="A106" s="38" t="s">
        <v>169</v>
      </c>
      <c r="B106" s="25" t="s">
        <v>170</v>
      </c>
      <c r="C106" s="25" t="s">
        <v>143</v>
      </c>
      <c r="D106" s="26">
        <v>1</v>
      </c>
      <c r="E106" s="22">
        <v>2684899</v>
      </c>
      <c r="F106" s="78"/>
      <c r="G106" s="65">
        <f t="shared" si="6"/>
        <v>0</v>
      </c>
    </row>
    <row r="107" spans="1:7" s="12" customFormat="1" ht="16" customHeight="1">
      <c r="A107" s="38" t="s">
        <v>171</v>
      </c>
      <c r="B107" s="30">
        <v>2017</v>
      </c>
      <c r="C107" s="25" t="s">
        <v>172</v>
      </c>
      <c r="D107" s="26">
        <v>4</v>
      </c>
      <c r="E107" s="22">
        <v>15620</v>
      </c>
      <c r="F107" s="78"/>
      <c r="G107" s="65">
        <f t="shared" si="6"/>
        <v>0</v>
      </c>
    </row>
    <row r="108" spans="1:7" s="12" customFormat="1" ht="16" customHeight="1">
      <c r="A108" s="38" t="s">
        <v>173</v>
      </c>
      <c r="B108" s="25" t="s">
        <v>174</v>
      </c>
      <c r="C108" s="25" t="s">
        <v>175</v>
      </c>
      <c r="D108" s="26">
        <v>2</v>
      </c>
      <c r="E108" s="22">
        <v>20775</v>
      </c>
      <c r="F108" s="78"/>
      <c r="G108" s="65">
        <f t="shared" si="6"/>
        <v>0</v>
      </c>
    </row>
    <row r="109" spans="1:7" s="12" customFormat="1" ht="16" customHeight="1">
      <c r="A109" s="38" t="s">
        <v>176</v>
      </c>
      <c r="B109" s="25" t="s">
        <v>177</v>
      </c>
      <c r="C109" s="25" t="s">
        <v>175</v>
      </c>
      <c r="D109" s="26">
        <v>2</v>
      </c>
      <c r="E109" s="22">
        <v>20654</v>
      </c>
      <c r="F109" s="78"/>
      <c r="G109" s="65">
        <f t="shared" si="6"/>
        <v>0</v>
      </c>
    </row>
    <row r="110" spans="1:7" s="12" customFormat="1" ht="16" customHeight="1">
      <c r="A110" s="38" t="s">
        <v>178</v>
      </c>
      <c r="B110" s="25" t="s">
        <v>41</v>
      </c>
      <c r="C110" s="25" t="s">
        <v>42</v>
      </c>
      <c r="D110" s="26">
        <v>1</v>
      </c>
      <c r="E110" s="22">
        <v>516453</v>
      </c>
      <c r="F110" s="78"/>
      <c r="G110" s="65">
        <f t="shared" si="6"/>
        <v>0</v>
      </c>
    </row>
    <row r="111" spans="1:7" s="12" customFormat="1" ht="16" customHeight="1">
      <c r="A111" s="38" t="s">
        <v>179</v>
      </c>
      <c r="B111" s="25" t="s">
        <v>180</v>
      </c>
      <c r="C111" s="25" t="s">
        <v>181</v>
      </c>
      <c r="D111" s="26">
        <v>1</v>
      </c>
      <c r="E111" s="22">
        <v>3888983</v>
      </c>
      <c r="F111" s="78"/>
      <c r="G111" s="65">
        <f t="shared" si="6"/>
        <v>0</v>
      </c>
    </row>
    <row r="112" spans="1:7" s="12" customFormat="1" ht="16" customHeight="1">
      <c r="A112" s="38" t="s">
        <v>182</v>
      </c>
      <c r="B112" s="25" t="s">
        <v>183</v>
      </c>
      <c r="C112" s="25" t="s">
        <v>184</v>
      </c>
      <c r="D112" s="26">
        <v>1</v>
      </c>
      <c r="E112" s="22">
        <v>20052</v>
      </c>
      <c r="F112" s="78"/>
      <c r="G112" s="65">
        <f t="shared" si="6"/>
        <v>0</v>
      </c>
    </row>
    <row r="113" spans="1:7" s="12" customFormat="1" ht="16" customHeight="1">
      <c r="A113" s="38" t="s">
        <v>185</v>
      </c>
      <c r="B113" s="25" t="s">
        <v>186</v>
      </c>
      <c r="C113" s="25" t="s">
        <v>184</v>
      </c>
      <c r="D113" s="26">
        <v>1</v>
      </c>
      <c r="E113" s="22">
        <v>7678</v>
      </c>
      <c r="F113" s="78"/>
      <c r="G113" s="65">
        <f t="shared" si="6"/>
        <v>0</v>
      </c>
    </row>
    <row r="114" spans="1:7" s="12" customFormat="1" ht="13.5">
      <c r="A114" s="97" t="s">
        <v>46</v>
      </c>
      <c r="B114" s="98"/>
      <c r="C114" s="98"/>
      <c r="D114" s="98"/>
      <c r="E114" s="98"/>
      <c r="F114" s="98"/>
      <c r="G114" s="67">
        <f>SUM(G94:G113)</f>
        <v>0</v>
      </c>
    </row>
    <row r="115" spans="1:7" s="12" customFormat="1" ht="18" customHeight="1">
      <c r="A115" s="32">
        <v>8</v>
      </c>
      <c r="B115" s="94" t="s">
        <v>187</v>
      </c>
      <c r="C115" s="94"/>
      <c r="D115" s="94"/>
      <c r="E115" s="94"/>
      <c r="F115" s="94"/>
      <c r="G115" s="94"/>
    </row>
    <row r="116" spans="1:7" s="12" customFormat="1" ht="16" customHeight="1">
      <c r="A116" s="38" t="s">
        <v>188</v>
      </c>
      <c r="B116" s="20" t="s">
        <v>12</v>
      </c>
      <c r="C116" s="20" t="s">
        <v>13</v>
      </c>
      <c r="D116" s="21">
        <v>1</v>
      </c>
      <c r="E116" s="28">
        <v>1529650</v>
      </c>
      <c r="F116" s="81"/>
      <c r="G116" s="65">
        <f>ROUND(F116*D116,0)</f>
        <v>0</v>
      </c>
    </row>
    <row r="117" spans="1:7" s="12" customFormat="1" ht="16" customHeight="1">
      <c r="A117" s="38" t="s">
        <v>189</v>
      </c>
      <c r="B117" s="23" t="s">
        <v>12</v>
      </c>
      <c r="C117" s="23" t="s">
        <v>15</v>
      </c>
      <c r="D117" s="24">
        <v>1</v>
      </c>
      <c r="E117" s="22">
        <v>214200</v>
      </c>
      <c r="F117" s="78"/>
      <c r="G117" s="65">
        <f t="shared" ref="G117:G138" si="7">ROUND(F117*D117,0)</f>
        <v>0</v>
      </c>
    </row>
    <row r="118" spans="1:7" s="12" customFormat="1" ht="16" customHeight="1">
      <c r="A118" s="38" t="s">
        <v>190</v>
      </c>
      <c r="B118" s="25" t="s">
        <v>65</v>
      </c>
      <c r="C118" s="25" t="s">
        <v>39</v>
      </c>
      <c r="D118" s="26">
        <v>4</v>
      </c>
      <c r="E118" s="22">
        <v>43561</v>
      </c>
      <c r="F118" s="78"/>
      <c r="G118" s="65">
        <f t="shared" si="7"/>
        <v>0</v>
      </c>
    </row>
    <row r="119" spans="1:7" s="12" customFormat="1" ht="16" customHeight="1">
      <c r="A119" s="38" t="s">
        <v>191</v>
      </c>
      <c r="B119" s="25" t="s">
        <v>17</v>
      </c>
      <c r="C119" s="25" t="s">
        <v>18</v>
      </c>
      <c r="D119" s="26">
        <v>5</v>
      </c>
      <c r="E119" s="22">
        <v>51920</v>
      </c>
      <c r="F119" s="78"/>
      <c r="G119" s="65">
        <f t="shared" si="7"/>
        <v>0</v>
      </c>
    </row>
    <row r="120" spans="1:7" s="12" customFormat="1" ht="16" customHeight="1">
      <c r="A120" s="38" t="s">
        <v>192</v>
      </c>
      <c r="B120" s="25" t="s">
        <v>20</v>
      </c>
      <c r="C120" s="25" t="s">
        <v>21</v>
      </c>
      <c r="D120" s="26">
        <v>2</v>
      </c>
      <c r="E120" s="22">
        <v>3479</v>
      </c>
      <c r="F120" s="78"/>
      <c r="G120" s="65">
        <f t="shared" si="7"/>
        <v>0</v>
      </c>
    </row>
    <row r="121" spans="1:7" s="12" customFormat="1" ht="16" customHeight="1">
      <c r="A121" s="38" t="s">
        <v>193</v>
      </c>
      <c r="B121" s="25" t="s">
        <v>23</v>
      </c>
      <c r="C121" s="25" t="s">
        <v>24</v>
      </c>
      <c r="D121" s="26">
        <v>2</v>
      </c>
      <c r="E121" s="22">
        <v>31037</v>
      </c>
      <c r="F121" s="78"/>
      <c r="G121" s="65">
        <f t="shared" si="7"/>
        <v>0</v>
      </c>
    </row>
    <row r="122" spans="1:7" s="12" customFormat="1" ht="16" customHeight="1">
      <c r="A122" s="38" t="s">
        <v>194</v>
      </c>
      <c r="B122" s="25" t="s">
        <v>134</v>
      </c>
      <c r="C122" s="25" t="s">
        <v>27</v>
      </c>
      <c r="D122" s="26">
        <v>1</v>
      </c>
      <c r="E122" s="22">
        <v>141665</v>
      </c>
      <c r="F122" s="78"/>
      <c r="G122" s="65">
        <f t="shared" si="7"/>
        <v>0</v>
      </c>
    </row>
    <row r="123" spans="1:7" s="12" customFormat="1" ht="16" customHeight="1">
      <c r="A123" s="38" t="s">
        <v>195</v>
      </c>
      <c r="B123" s="25" t="s">
        <v>29</v>
      </c>
      <c r="C123" s="25" t="s">
        <v>30</v>
      </c>
      <c r="D123" s="26">
        <v>1</v>
      </c>
      <c r="E123" s="22">
        <v>233936</v>
      </c>
      <c r="F123" s="78"/>
      <c r="G123" s="65">
        <f t="shared" si="7"/>
        <v>0</v>
      </c>
    </row>
    <row r="124" spans="1:7" s="12" customFormat="1" ht="16" customHeight="1">
      <c r="A124" s="38" t="s">
        <v>196</v>
      </c>
      <c r="B124" s="25" t="s">
        <v>62</v>
      </c>
      <c r="C124" s="25" t="s">
        <v>63</v>
      </c>
      <c r="D124" s="26">
        <v>1</v>
      </c>
      <c r="E124" s="22">
        <v>182364</v>
      </c>
      <c r="F124" s="78"/>
      <c r="G124" s="65">
        <f t="shared" si="7"/>
        <v>0</v>
      </c>
    </row>
    <row r="125" spans="1:7" s="12" customFormat="1" ht="16" customHeight="1">
      <c r="A125" s="38" t="s">
        <v>197</v>
      </c>
      <c r="B125" s="25" t="s">
        <v>56</v>
      </c>
      <c r="C125" s="25" t="s">
        <v>63</v>
      </c>
      <c r="D125" s="26">
        <v>1</v>
      </c>
      <c r="E125" s="22">
        <v>130124</v>
      </c>
      <c r="F125" s="78"/>
      <c r="G125" s="65">
        <f t="shared" si="7"/>
        <v>0</v>
      </c>
    </row>
    <row r="126" spans="1:7" s="12" customFormat="1" ht="16" customHeight="1">
      <c r="A126" s="38" t="s">
        <v>198</v>
      </c>
      <c r="B126" s="25" t="s">
        <v>164</v>
      </c>
      <c r="C126" s="25" t="s">
        <v>165</v>
      </c>
      <c r="D126" s="26">
        <v>1</v>
      </c>
      <c r="E126" s="22">
        <v>803716</v>
      </c>
      <c r="F126" s="78"/>
      <c r="G126" s="65">
        <f t="shared" si="7"/>
        <v>0</v>
      </c>
    </row>
    <row r="127" spans="1:7" s="12" customFormat="1" ht="16" customHeight="1">
      <c r="A127" s="38" t="s">
        <v>199</v>
      </c>
      <c r="B127" s="25" t="s">
        <v>167</v>
      </c>
      <c r="C127" s="25" t="s">
        <v>168</v>
      </c>
      <c r="D127" s="26">
        <v>4</v>
      </c>
      <c r="E127" s="22">
        <v>895457</v>
      </c>
      <c r="F127" s="78"/>
      <c r="G127" s="65">
        <f t="shared" si="7"/>
        <v>0</v>
      </c>
    </row>
    <row r="128" spans="1:7" s="12" customFormat="1" ht="16" customHeight="1">
      <c r="A128" s="38" t="s">
        <v>200</v>
      </c>
      <c r="B128" s="25" t="s">
        <v>170</v>
      </c>
      <c r="C128" s="25" t="s">
        <v>143</v>
      </c>
      <c r="D128" s="26">
        <v>1</v>
      </c>
      <c r="E128" s="22">
        <v>2684899</v>
      </c>
      <c r="F128" s="78"/>
      <c r="G128" s="65">
        <f t="shared" si="7"/>
        <v>0</v>
      </c>
    </row>
    <row r="129" spans="1:7" s="12" customFormat="1" ht="16" customHeight="1">
      <c r="A129" s="38" t="s">
        <v>201</v>
      </c>
      <c r="B129" s="30">
        <v>2017</v>
      </c>
      <c r="C129" s="25" t="s">
        <v>172</v>
      </c>
      <c r="D129" s="26">
        <v>4</v>
      </c>
      <c r="E129" s="22">
        <v>15620</v>
      </c>
      <c r="F129" s="78"/>
      <c r="G129" s="65">
        <f t="shared" si="7"/>
        <v>0</v>
      </c>
    </row>
    <row r="130" spans="1:7" s="12" customFormat="1" ht="16" customHeight="1">
      <c r="A130" s="38" t="s">
        <v>202</v>
      </c>
      <c r="B130" s="25" t="s">
        <v>174</v>
      </c>
      <c r="C130" s="25" t="s">
        <v>175</v>
      </c>
      <c r="D130" s="26">
        <v>2</v>
      </c>
      <c r="E130" s="22">
        <v>20775</v>
      </c>
      <c r="F130" s="78"/>
      <c r="G130" s="65">
        <f t="shared" si="7"/>
        <v>0</v>
      </c>
    </row>
    <row r="131" spans="1:7" s="12" customFormat="1" ht="16" customHeight="1">
      <c r="A131" s="38" t="s">
        <v>203</v>
      </c>
      <c r="B131" s="25" t="s">
        <v>177</v>
      </c>
      <c r="C131" s="25" t="s">
        <v>175</v>
      </c>
      <c r="D131" s="26">
        <v>2</v>
      </c>
      <c r="E131" s="22">
        <v>20654</v>
      </c>
      <c r="F131" s="78"/>
      <c r="G131" s="65">
        <f t="shared" si="7"/>
        <v>0</v>
      </c>
    </row>
    <row r="132" spans="1:7" s="12" customFormat="1" ht="16" customHeight="1">
      <c r="A132" s="38" t="s">
        <v>204</v>
      </c>
      <c r="B132" s="25" t="s">
        <v>41</v>
      </c>
      <c r="C132" s="25" t="s">
        <v>42</v>
      </c>
      <c r="D132" s="26">
        <v>1</v>
      </c>
      <c r="E132" s="22">
        <v>516453</v>
      </c>
      <c r="F132" s="78"/>
      <c r="G132" s="65">
        <f t="shared" si="7"/>
        <v>0</v>
      </c>
    </row>
    <row r="133" spans="1:7" s="12" customFormat="1" ht="16" customHeight="1">
      <c r="A133" s="38" t="s">
        <v>205</v>
      </c>
      <c r="B133" s="25" t="s">
        <v>183</v>
      </c>
      <c r="C133" s="25" t="s">
        <v>184</v>
      </c>
      <c r="D133" s="26">
        <v>1</v>
      </c>
      <c r="E133" s="22">
        <v>20052</v>
      </c>
      <c r="F133" s="78"/>
      <c r="G133" s="65">
        <f t="shared" si="7"/>
        <v>0</v>
      </c>
    </row>
    <row r="134" spans="1:7" s="12" customFormat="1" ht="16" customHeight="1">
      <c r="A134" s="38" t="s">
        <v>206</v>
      </c>
      <c r="B134" s="25" t="s">
        <v>186</v>
      </c>
      <c r="C134" s="25" t="s">
        <v>184</v>
      </c>
      <c r="D134" s="26">
        <v>1</v>
      </c>
      <c r="E134" s="22">
        <v>7678</v>
      </c>
      <c r="F134" s="78"/>
      <c r="G134" s="65">
        <f t="shared" si="7"/>
        <v>0</v>
      </c>
    </row>
    <row r="135" spans="1:7" s="12" customFormat="1" ht="16" customHeight="1">
      <c r="A135" s="38" t="s">
        <v>207</v>
      </c>
      <c r="B135" s="25" t="s">
        <v>208</v>
      </c>
      <c r="C135" s="25" t="s">
        <v>209</v>
      </c>
      <c r="D135" s="26">
        <v>1</v>
      </c>
      <c r="E135" s="22">
        <v>148224</v>
      </c>
      <c r="F135" s="78"/>
      <c r="G135" s="65">
        <f t="shared" si="7"/>
        <v>0</v>
      </c>
    </row>
    <row r="136" spans="1:7" s="12" customFormat="1" ht="16" customHeight="1">
      <c r="A136" s="38" t="s">
        <v>210</v>
      </c>
      <c r="B136" s="25" t="s">
        <v>211</v>
      </c>
      <c r="C136" s="25" t="s">
        <v>212</v>
      </c>
      <c r="D136" s="26">
        <v>1</v>
      </c>
      <c r="E136" s="22">
        <v>393478</v>
      </c>
      <c r="F136" s="78"/>
      <c r="G136" s="65">
        <f t="shared" si="7"/>
        <v>0</v>
      </c>
    </row>
    <row r="137" spans="1:7" s="12" customFormat="1" ht="16" customHeight="1">
      <c r="A137" s="38" t="s">
        <v>213</v>
      </c>
      <c r="B137" s="25" t="s">
        <v>214</v>
      </c>
      <c r="C137" s="25" t="s">
        <v>215</v>
      </c>
      <c r="D137" s="26">
        <v>1</v>
      </c>
      <c r="E137" s="22">
        <v>15741</v>
      </c>
      <c r="F137" s="78"/>
      <c r="G137" s="65">
        <f t="shared" si="7"/>
        <v>0</v>
      </c>
    </row>
    <row r="138" spans="1:7" s="12" customFormat="1" ht="16" customHeight="1">
      <c r="A138" s="38" t="s">
        <v>216</v>
      </c>
      <c r="B138" s="25" t="s">
        <v>180</v>
      </c>
      <c r="C138" s="25" t="s">
        <v>181</v>
      </c>
      <c r="D138" s="26">
        <v>1</v>
      </c>
      <c r="E138" s="22">
        <v>4060190</v>
      </c>
      <c r="F138" s="78"/>
      <c r="G138" s="65">
        <f t="shared" si="7"/>
        <v>0</v>
      </c>
    </row>
    <row r="139" spans="1:7" s="12" customFormat="1" ht="13.5">
      <c r="A139" s="97" t="s">
        <v>46</v>
      </c>
      <c r="B139" s="98"/>
      <c r="C139" s="98"/>
      <c r="D139" s="98"/>
      <c r="E139" s="98"/>
      <c r="F139" s="98"/>
      <c r="G139" s="67">
        <f>SUM(G116:G138)</f>
        <v>0</v>
      </c>
    </row>
    <row r="140" spans="1:7" s="12" customFormat="1" ht="18" customHeight="1">
      <c r="A140" s="32">
        <v>9</v>
      </c>
      <c r="B140" s="94" t="s">
        <v>217</v>
      </c>
      <c r="C140" s="94"/>
      <c r="D140" s="94"/>
      <c r="E140" s="94"/>
      <c r="F140" s="94"/>
      <c r="G140" s="94"/>
    </row>
    <row r="141" spans="1:7" s="12" customFormat="1" ht="16" customHeight="1">
      <c r="A141" s="38" t="s">
        <v>218</v>
      </c>
      <c r="B141" s="20" t="s">
        <v>12</v>
      </c>
      <c r="C141" s="20" t="s">
        <v>13</v>
      </c>
      <c r="D141" s="21">
        <v>1</v>
      </c>
      <c r="E141" s="28">
        <v>1428500</v>
      </c>
      <c r="F141" s="81"/>
      <c r="G141" s="65">
        <f>ROUND(F141*D141,0)</f>
        <v>0</v>
      </c>
    </row>
    <row r="142" spans="1:7" s="12" customFormat="1" ht="16" customHeight="1">
      <c r="A142" s="38" t="s">
        <v>219</v>
      </c>
      <c r="B142" s="23" t="s">
        <v>12</v>
      </c>
      <c r="C142" s="23" t="s">
        <v>15</v>
      </c>
      <c r="D142" s="24">
        <v>1</v>
      </c>
      <c r="E142" s="22">
        <v>124350</v>
      </c>
      <c r="F142" s="78"/>
      <c r="G142" s="65">
        <f t="shared" ref="G142:G153" si="8">ROUND(F142*D142,0)</f>
        <v>0</v>
      </c>
    </row>
    <row r="143" spans="1:7" s="12" customFormat="1" ht="16" customHeight="1">
      <c r="A143" s="38" t="s">
        <v>220</v>
      </c>
      <c r="B143" s="25" t="s">
        <v>20</v>
      </c>
      <c r="C143" s="25" t="s">
        <v>106</v>
      </c>
      <c r="D143" s="26">
        <v>2</v>
      </c>
      <c r="E143" s="22">
        <v>3479</v>
      </c>
      <c r="F143" s="78"/>
      <c r="G143" s="65">
        <f t="shared" si="8"/>
        <v>0</v>
      </c>
    </row>
    <row r="144" spans="1:7" s="12" customFormat="1" ht="16" customHeight="1">
      <c r="A144" s="38" t="s">
        <v>221</v>
      </c>
      <c r="B144" s="25" t="s">
        <v>108</v>
      </c>
      <c r="C144" s="25" t="s">
        <v>109</v>
      </c>
      <c r="D144" s="26">
        <v>1</v>
      </c>
      <c r="E144" s="22">
        <v>35111</v>
      </c>
      <c r="F144" s="78"/>
      <c r="G144" s="65">
        <f t="shared" si="8"/>
        <v>0</v>
      </c>
    </row>
    <row r="145" spans="1:7" s="12" customFormat="1" ht="16" customHeight="1">
      <c r="A145" s="38" t="s">
        <v>222</v>
      </c>
      <c r="B145" s="25" t="s">
        <v>23</v>
      </c>
      <c r="C145" s="25" t="s">
        <v>24</v>
      </c>
      <c r="D145" s="26">
        <v>1</v>
      </c>
      <c r="E145" s="22">
        <v>31037</v>
      </c>
      <c r="F145" s="78"/>
      <c r="G145" s="65">
        <f t="shared" si="8"/>
        <v>0</v>
      </c>
    </row>
    <row r="146" spans="1:7" s="12" customFormat="1" ht="16" customHeight="1">
      <c r="A146" s="38" t="s">
        <v>223</v>
      </c>
      <c r="B146" s="25" t="s">
        <v>112</v>
      </c>
      <c r="C146" s="25" t="s">
        <v>39</v>
      </c>
      <c r="D146" s="26">
        <v>2</v>
      </c>
      <c r="E146" s="22">
        <v>19752</v>
      </c>
      <c r="F146" s="78"/>
      <c r="G146" s="65">
        <f t="shared" si="8"/>
        <v>0</v>
      </c>
    </row>
    <row r="147" spans="1:7" s="12" customFormat="1" ht="16" customHeight="1">
      <c r="A147" s="38" t="s">
        <v>224</v>
      </c>
      <c r="B147" s="25" t="s">
        <v>225</v>
      </c>
      <c r="C147" s="25" t="s">
        <v>226</v>
      </c>
      <c r="D147" s="26">
        <v>1</v>
      </c>
      <c r="E147" s="22">
        <v>29715</v>
      </c>
      <c r="F147" s="78"/>
      <c r="G147" s="65">
        <f t="shared" si="8"/>
        <v>0</v>
      </c>
    </row>
    <row r="148" spans="1:7" s="12" customFormat="1" ht="16" customHeight="1">
      <c r="A148" s="38" t="s">
        <v>227</v>
      </c>
      <c r="B148" s="25" t="s">
        <v>228</v>
      </c>
      <c r="C148" s="25" t="s">
        <v>42</v>
      </c>
      <c r="D148" s="26">
        <v>1</v>
      </c>
      <c r="E148" s="22">
        <v>74282</v>
      </c>
      <c r="F148" s="78"/>
      <c r="G148" s="65">
        <f t="shared" si="8"/>
        <v>0</v>
      </c>
    </row>
    <row r="149" spans="1:7" s="12" customFormat="1" ht="16" customHeight="1">
      <c r="A149" s="38" t="s">
        <v>229</v>
      </c>
      <c r="B149" s="25" t="s">
        <v>230</v>
      </c>
      <c r="C149" s="25" t="s">
        <v>209</v>
      </c>
      <c r="D149" s="26">
        <v>1</v>
      </c>
      <c r="E149" s="22">
        <v>115664</v>
      </c>
      <c r="F149" s="78"/>
      <c r="G149" s="65">
        <f t="shared" si="8"/>
        <v>0</v>
      </c>
    </row>
    <row r="150" spans="1:7" s="12" customFormat="1" ht="16" customHeight="1">
      <c r="A150" s="38" t="s">
        <v>231</v>
      </c>
      <c r="B150" s="25" t="s">
        <v>232</v>
      </c>
      <c r="C150" s="25" t="s">
        <v>215</v>
      </c>
      <c r="D150" s="26">
        <v>1</v>
      </c>
      <c r="E150" s="22">
        <v>12701</v>
      </c>
      <c r="F150" s="78"/>
      <c r="G150" s="65">
        <f t="shared" si="8"/>
        <v>0</v>
      </c>
    </row>
    <row r="151" spans="1:7" s="12" customFormat="1" ht="16" customHeight="1">
      <c r="A151" s="38" t="s">
        <v>233</v>
      </c>
      <c r="B151" s="25" t="s">
        <v>234</v>
      </c>
      <c r="C151" s="25" t="s">
        <v>235</v>
      </c>
      <c r="D151" s="26">
        <v>1</v>
      </c>
      <c r="E151" s="22">
        <v>297212</v>
      </c>
      <c r="F151" s="78"/>
      <c r="G151" s="65">
        <f t="shared" si="8"/>
        <v>0</v>
      </c>
    </row>
    <row r="152" spans="1:7" s="12" customFormat="1" ht="16" customHeight="1">
      <c r="A152" s="38" t="s">
        <v>236</v>
      </c>
      <c r="B152" s="25" t="s">
        <v>237</v>
      </c>
      <c r="C152" s="25" t="s">
        <v>238</v>
      </c>
      <c r="D152" s="26">
        <v>1</v>
      </c>
      <c r="E152" s="22">
        <v>14515</v>
      </c>
      <c r="F152" s="78"/>
      <c r="G152" s="65">
        <f t="shared" si="8"/>
        <v>0</v>
      </c>
    </row>
    <row r="153" spans="1:7" s="12" customFormat="1" ht="16" customHeight="1">
      <c r="A153" s="38" t="s">
        <v>239</v>
      </c>
      <c r="B153" s="25" t="s">
        <v>240</v>
      </c>
      <c r="C153" s="25" t="s">
        <v>238</v>
      </c>
      <c r="D153" s="26">
        <v>1</v>
      </c>
      <c r="E153" s="22">
        <v>13866</v>
      </c>
      <c r="F153" s="78"/>
      <c r="G153" s="65">
        <f t="shared" si="8"/>
        <v>0</v>
      </c>
    </row>
    <row r="154" spans="1:7" s="12" customFormat="1" ht="13.5">
      <c r="A154" s="97" t="s">
        <v>46</v>
      </c>
      <c r="B154" s="98"/>
      <c r="C154" s="98"/>
      <c r="D154" s="98"/>
      <c r="E154" s="98"/>
      <c r="F154" s="98"/>
      <c r="G154" s="67">
        <f>SUM(G141:G153)</f>
        <v>0</v>
      </c>
    </row>
    <row r="155" spans="1:7" s="12" customFormat="1" ht="18.75" customHeight="1">
      <c r="A155" s="32">
        <v>10</v>
      </c>
      <c r="B155" s="100" t="s">
        <v>241</v>
      </c>
      <c r="C155" s="101"/>
      <c r="D155" s="101"/>
      <c r="E155" s="101"/>
      <c r="F155" s="101"/>
      <c r="G155" s="101"/>
    </row>
    <row r="156" spans="1:7" s="12" customFormat="1" ht="16" customHeight="1">
      <c r="A156" s="38" t="s">
        <v>242</v>
      </c>
      <c r="B156" s="35" t="s">
        <v>12</v>
      </c>
      <c r="C156" s="37" t="s">
        <v>13</v>
      </c>
      <c r="D156" s="26">
        <v>1</v>
      </c>
      <c r="E156" s="29">
        <v>1599219</v>
      </c>
      <c r="F156" s="80"/>
      <c r="G156" s="65">
        <f>ROUND(F156*D156,0)</f>
        <v>0</v>
      </c>
    </row>
    <row r="157" spans="1:7" s="12" customFormat="1" ht="17.25" customHeight="1">
      <c r="A157" s="97" t="s">
        <v>46</v>
      </c>
      <c r="B157" s="98"/>
      <c r="C157" s="98"/>
      <c r="D157" s="98"/>
      <c r="E157" s="98"/>
      <c r="F157" s="99"/>
      <c r="G157" s="70">
        <f>+SUM(G156)</f>
        <v>0</v>
      </c>
    </row>
    <row r="158" spans="1:7" s="12" customFormat="1" ht="18" customHeight="1">
      <c r="A158" s="32">
        <v>11</v>
      </c>
      <c r="B158" s="94" t="s">
        <v>243</v>
      </c>
      <c r="C158" s="94"/>
      <c r="D158" s="94"/>
      <c r="E158" s="94"/>
      <c r="F158" s="94"/>
      <c r="G158" s="94"/>
    </row>
    <row r="159" spans="1:7" s="12" customFormat="1" ht="16" customHeight="1">
      <c r="A159" s="39" t="s">
        <v>244</v>
      </c>
      <c r="B159" s="20" t="s">
        <v>12</v>
      </c>
      <c r="C159" s="20" t="s">
        <v>13</v>
      </c>
      <c r="D159" s="21">
        <v>1</v>
      </c>
      <c r="E159" s="28">
        <v>1029650</v>
      </c>
      <c r="F159" s="81"/>
      <c r="G159" s="65">
        <f t="shared" ref="G159:G170" si="9">+ROUND(F159*D159,0)</f>
        <v>0</v>
      </c>
    </row>
    <row r="160" spans="1:7" s="12" customFormat="1" ht="16" customHeight="1">
      <c r="A160" s="39" t="s">
        <v>245</v>
      </c>
      <c r="B160" s="23" t="s">
        <v>12</v>
      </c>
      <c r="C160" s="23" t="s">
        <v>15</v>
      </c>
      <c r="D160" s="24">
        <v>1</v>
      </c>
      <c r="E160" s="22">
        <v>178077</v>
      </c>
      <c r="F160" s="78"/>
      <c r="G160" s="65">
        <f t="shared" si="9"/>
        <v>0</v>
      </c>
    </row>
    <row r="161" spans="1:7" s="12" customFormat="1" ht="16" customHeight="1">
      <c r="A161" s="39" t="s">
        <v>246</v>
      </c>
      <c r="B161" s="25" t="s">
        <v>17</v>
      </c>
      <c r="C161" s="25" t="s">
        <v>18</v>
      </c>
      <c r="D161" s="26">
        <v>5</v>
      </c>
      <c r="E161" s="22">
        <v>51920</v>
      </c>
      <c r="F161" s="78"/>
      <c r="G161" s="65">
        <f t="shared" si="9"/>
        <v>0</v>
      </c>
    </row>
    <row r="162" spans="1:7" s="12" customFormat="1" ht="16" customHeight="1">
      <c r="A162" s="39" t="s">
        <v>247</v>
      </c>
      <c r="B162" s="25" t="s">
        <v>20</v>
      </c>
      <c r="C162" s="25" t="s">
        <v>21</v>
      </c>
      <c r="D162" s="26">
        <v>2</v>
      </c>
      <c r="E162" s="22">
        <v>3479</v>
      </c>
      <c r="F162" s="78"/>
      <c r="G162" s="65">
        <f t="shared" si="9"/>
        <v>0</v>
      </c>
    </row>
    <row r="163" spans="1:7" s="12" customFormat="1" ht="16" customHeight="1">
      <c r="A163" s="39" t="s">
        <v>248</v>
      </c>
      <c r="B163" s="25" t="s">
        <v>23</v>
      </c>
      <c r="C163" s="25" t="s">
        <v>24</v>
      </c>
      <c r="D163" s="26">
        <v>2</v>
      </c>
      <c r="E163" s="22">
        <v>31037</v>
      </c>
      <c r="F163" s="78"/>
      <c r="G163" s="65">
        <f t="shared" si="9"/>
        <v>0</v>
      </c>
    </row>
    <row r="164" spans="1:7" s="12" customFormat="1" ht="16" customHeight="1">
      <c r="A164" s="39" t="s">
        <v>249</v>
      </c>
      <c r="B164" s="25" t="s">
        <v>134</v>
      </c>
      <c r="C164" s="25" t="s">
        <v>27</v>
      </c>
      <c r="D164" s="26">
        <v>1</v>
      </c>
      <c r="E164" s="22">
        <v>141665</v>
      </c>
      <c r="F164" s="78"/>
      <c r="G164" s="65">
        <f t="shared" si="9"/>
        <v>0</v>
      </c>
    </row>
    <row r="165" spans="1:7" s="12" customFormat="1" ht="16" customHeight="1">
      <c r="A165" s="39" t="s">
        <v>250</v>
      </c>
      <c r="B165" s="25" t="s">
        <v>56</v>
      </c>
      <c r="C165" s="25" t="s">
        <v>63</v>
      </c>
      <c r="D165" s="26">
        <v>1</v>
      </c>
      <c r="E165" s="22">
        <v>130124</v>
      </c>
      <c r="F165" s="78"/>
      <c r="G165" s="65">
        <f t="shared" si="9"/>
        <v>0</v>
      </c>
    </row>
    <row r="166" spans="1:7" s="12" customFormat="1" ht="16" customHeight="1">
      <c r="A166" s="39" t="s">
        <v>251</v>
      </c>
      <c r="B166" s="25" t="s">
        <v>65</v>
      </c>
      <c r="C166" s="25" t="s">
        <v>39</v>
      </c>
      <c r="D166" s="26">
        <v>4</v>
      </c>
      <c r="E166" s="22">
        <v>43561</v>
      </c>
      <c r="F166" s="78"/>
      <c r="G166" s="65">
        <f t="shared" si="9"/>
        <v>0</v>
      </c>
    </row>
    <row r="167" spans="1:7" s="12" customFormat="1" ht="16" customHeight="1">
      <c r="A167" s="39" t="s">
        <v>252</v>
      </c>
      <c r="B167" s="25" t="s">
        <v>29</v>
      </c>
      <c r="C167" s="25" t="s">
        <v>30</v>
      </c>
      <c r="D167" s="26">
        <v>1</v>
      </c>
      <c r="E167" s="22">
        <v>233936</v>
      </c>
      <c r="F167" s="78"/>
      <c r="G167" s="65">
        <f t="shared" si="9"/>
        <v>0</v>
      </c>
    </row>
    <row r="168" spans="1:7" s="12" customFormat="1" ht="16" customHeight="1">
      <c r="A168" s="39" t="s">
        <v>253</v>
      </c>
      <c r="B168" s="30">
        <v>2017</v>
      </c>
      <c r="C168" s="25" t="s">
        <v>172</v>
      </c>
      <c r="D168" s="26">
        <v>4</v>
      </c>
      <c r="E168" s="22">
        <v>15096</v>
      </c>
      <c r="F168" s="78"/>
      <c r="G168" s="65">
        <f t="shared" si="9"/>
        <v>0</v>
      </c>
    </row>
    <row r="169" spans="1:7" s="12" customFormat="1" ht="16" customHeight="1">
      <c r="A169" s="39" t="s">
        <v>254</v>
      </c>
      <c r="B169" s="25" t="s">
        <v>67</v>
      </c>
      <c r="C169" s="25" t="s">
        <v>255</v>
      </c>
      <c r="D169" s="26">
        <v>4</v>
      </c>
      <c r="E169" s="22">
        <v>70458</v>
      </c>
      <c r="F169" s="78"/>
      <c r="G169" s="65">
        <f t="shared" si="9"/>
        <v>0</v>
      </c>
    </row>
    <row r="170" spans="1:7" s="12" customFormat="1" ht="16" customHeight="1">
      <c r="A170" s="39" t="s">
        <v>256</v>
      </c>
      <c r="B170" s="25" t="s">
        <v>180</v>
      </c>
      <c r="C170" s="25" t="s">
        <v>257</v>
      </c>
      <c r="D170" s="26">
        <v>1</v>
      </c>
      <c r="E170" s="22">
        <v>4360563</v>
      </c>
      <c r="F170" s="78"/>
      <c r="G170" s="65">
        <f t="shared" si="9"/>
        <v>0</v>
      </c>
    </row>
    <row r="171" spans="1:7" s="12" customFormat="1" ht="13.5">
      <c r="A171" s="91" t="s">
        <v>46</v>
      </c>
      <c r="B171" s="92"/>
      <c r="C171" s="92"/>
      <c r="D171" s="92"/>
      <c r="E171" s="92"/>
      <c r="F171" s="93"/>
      <c r="G171" s="67">
        <f>SUM(G159:G170)</f>
        <v>0</v>
      </c>
    </row>
    <row r="172" spans="1:7" s="12" customFormat="1" ht="18" customHeight="1">
      <c r="A172" s="32">
        <v>12</v>
      </c>
      <c r="B172" s="94" t="s">
        <v>258</v>
      </c>
      <c r="C172" s="94"/>
      <c r="D172" s="94"/>
      <c r="E172" s="94"/>
      <c r="F172" s="94"/>
      <c r="G172" s="94"/>
    </row>
    <row r="173" spans="1:7" s="12" customFormat="1" ht="16" customHeight="1">
      <c r="A173" s="39" t="s">
        <v>259</v>
      </c>
      <c r="B173" s="20" t="s">
        <v>12</v>
      </c>
      <c r="C173" s="20" t="s">
        <v>13</v>
      </c>
      <c r="D173" s="21">
        <v>1</v>
      </c>
      <c r="E173" s="55">
        <v>1029650</v>
      </c>
      <c r="F173" s="81"/>
      <c r="G173" s="65">
        <f>ROUND(F173*D173,0)</f>
        <v>0</v>
      </c>
    </row>
    <row r="174" spans="1:7" s="12" customFormat="1" ht="16" customHeight="1">
      <c r="A174" s="39" t="s">
        <v>260</v>
      </c>
      <c r="B174" s="23" t="s">
        <v>12</v>
      </c>
      <c r="C174" s="23" t="s">
        <v>15</v>
      </c>
      <c r="D174" s="24">
        <v>1</v>
      </c>
      <c r="E174" s="40">
        <v>228417</v>
      </c>
      <c r="F174" s="78"/>
      <c r="G174" s="65">
        <f t="shared" ref="G174:G184" si="10">ROUND(F174*D174,0)</f>
        <v>0</v>
      </c>
    </row>
    <row r="175" spans="1:7" s="12" customFormat="1" ht="16" customHeight="1">
      <c r="A175" s="39" t="s">
        <v>261</v>
      </c>
      <c r="B175" s="25" t="s">
        <v>17</v>
      </c>
      <c r="C175" s="25" t="s">
        <v>18</v>
      </c>
      <c r="D175" s="26">
        <v>5</v>
      </c>
      <c r="E175" s="40">
        <v>52425</v>
      </c>
      <c r="F175" s="78"/>
      <c r="G175" s="65">
        <f t="shared" si="10"/>
        <v>0</v>
      </c>
    </row>
    <row r="176" spans="1:7" s="12" customFormat="1" ht="16" customHeight="1">
      <c r="A176" s="39" t="s">
        <v>262</v>
      </c>
      <c r="B176" s="25" t="s">
        <v>20</v>
      </c>
      <c r="C176" s="25" t="s">
        <v>21</v>
      </c>
      <c r="D176" s="26">
        <v>2</v>
      </c>
      <c r="E176" s="40">
        <v>3761</v>
      </c>
      <c r="F176" s="78"/>
      <c r="G176" s="65">
        <f t="shared" si="10"/>
        <v>0</v>
      </c>
    </row>
    <row r="177" spans="1:7" s="12" customFormat="1" ht="16" customHeight="1">
      <c r="A177" s="39" t="s">
        <v>263</v>
      </c>
      <c r="B177" s="25" t="s">
        <v>23</v>
      </c>
      <c r="C177" s="25" t="s">
        <v>24</v>
      </c>
      <c r="D177" s="26">
        <v>2</v>
      </c>
      <c r="E177" s="40">
        <v>30740</v>
      </c>
      <c r="F177" s="78"/>
      <c r="G177" s="65">
        <f t="shared" si="10"/>
        <v>0</v>
      </c>
    </row>
    <row r="178" spans="1:7" s="12" customFormat="1" ht="16" customHeight="1">
      <c r="A178" s="39" t="s">
        <v>264</v>
      </c>
      <c r="B178" s="25" t="s">
        <v>134</v>
      </c>
      <c r="C178" s="25" t="s">
        <v>27</v>
      </c>
      <c r="D178" s="26">
        <v>1</v>
      </c>
      <c r="E178" s="40">
        <v>136062</v>
      </c>
      <c r="F178" s="78"/>
      <c r="G178" s="65">
        <f t="shared" si="10"/>
        <v>0</v>
      </c>
    </row>
    <row r="179" spans="1:7" s="12" customFormat="1" ht="16" customHeight="1">
      <c r="A179" s="39" t="s">
        <v>265</v>
      </c>
      <c r="B179" s="25" t="s">
        <v>56</v>
      </c>
      <c r="C179" s="25" t="s">
        <v>63</v>
      </c>
      <c r="D179" s="26">
        <v>1</v>
      </c>
      <c r="E179" s="40">
        <v>128882</v>
      </c>
      <c r="F179" s="78"/>
      <c r="G179" s="65">
        <f t="shared" si="10"/>
        <v>0</v>
      </c>
    </row>
    <row r="180" spans="1:7" s="12" customFormat="1" ht="16" customHeight="1">
      <c r="A180" s="39" t="s">
        <v>266</v>
      </c>
      <c r="B180" s="25" t="s">
        <v>65</v>
      </c>
      <c r="C180" s="25" t="s">
        <v>39</v>
      </c>
      <c r="D180" s="26">
        <v>4</v>
      </c>
      <c r="E180" s="40">
        <v>45107</v>
      </c>
      <c r="F180" s="78"/>
      <c r="G180" s="65">
        <f t="shared" si="10"/>
        <v>0</v>
      </c>
    </row>
    <row r="181" spans="1:7" s="12" customFormat="1" ht="16" customHeight="1">
      <c r="A181" s="39" t="s">
        <v>267</v>
      </c>
      <c r="B181" s="25" t="s">
        <v>29</v>
      </c>
      <c r="C181" s="25" t="s">
        <v>30</v>
      </c>
      <c r="D181" s="26">
        <v>1</v>
      </c>
      <c r="E181" s="40">
        <v>231702</v>
      </c>
      <c r="F181" s="78"/>
      <c r="G181" s="65">
        <f t="shared" si="10"/>
        <v>0</v>
      </c>
    </row>
    <row r="182" spans="1:7" s="12" customFormat="1" ht="16" customHeight="1">
      <c r="A182" s="39" t="s">
        <v>268</v>
      </c>
      <c r="B182" s="30">
        <v>2017</v>
      </c>
      <c r="C182" s="25" t="s">
        <v>172</v>
      </c>
      <c r="D182" s="26">
        <v>4</v>
      </c>
      <c r="E182" s="40">
        <v>15620</v>
      </c>
      <c r="F182" s="78"/>
      <c r="G182" s="65">
        <f t="shared" si="10"/>
        <v>0</v>
      </c>
    </row>
    <row r="183" spans="1:7" s="12" customFormat="1" ht="16" customHeight="1">
      <c r="A183" s="39" t="s">
        <v>269</v>
      </c>
      <c r="B183" s="25" t="s">
        <v>67</v>
      </c>
      <c r="C183" s="25" t="s">
        <v>255</v>
      </c>
      <c r="D183" s="26">
        <v>4</v>
      </c>
      <c r="E183" s="40">
        <v>78045</v>
      </c>
      <c r="F183" s="78"/>
      <c r="G183" s="65">
        <f t="shared" si="10"/>
        <v>0</v>
      </c>
    </row>
    <row r="184" spans="1:7" s="12" customFormat="1" ht="16" customHeight="1">
      <c r="A184" s="39" t="s">
        <v>270</v>
      </c>
      <c r="B184" s="25" t="s">
        <v>180</v>
      </c>
      <c r="C184" s="25" t="s">
        <v>257</v>
      </c>
      <c r="D184" s="26">
        <v>1</v>
      </c>
      <c r="E184" s="40">
        <v>4360563</v>
      </c>
      <c r="F184" s="78"/>
      <c r="G184" s="65">
        <f t="shared" si="10"/>
        <v>0</v>
      </c>
    </row>
    <row r="185" spans="1:7" s="12" customFormat="1" ht="13.5">
      <c r="A185" s="91" t="s">
        <v>46</v>
      </c>
      <c r="B185" s="92"/>
      <c r="C185" s="92"/>
      <c r="D185" s="92"/>
      <c r="E185" s="92"/>
      <c r="F185" s="92"/>
      <c r="G185" s="67">
        <f>SUM(G173:G184)</f>
        <v>0</v>
      </c>
    </row>
    <row r="186" spans="1:7" s="12" customFormat="1" ht="18" customHeight="1">
      <c r="A186" s="32">
        <v>13</v>
      </c>
      <c r="B186" s="100" t="s">
        <v>271</v>
      </c>
      <c r="C186" s="101"/>
      <c r="D186" s="101"/>
      <c r="E186" s="101"/>
      <c r="F186" s="101"/>
      <c r="G186" s="101"/>
    </row>
    <row r="187" spans="1:7" s="12" customFormat="1" ht="16" customHeight="1">
      <c r="A187" s="39" t="s">
        <v>272</v>
      </c>
      <c r="B187" s="35" t="s">
        <v>12</v>
      </c>
      <c r="C187" s="37" t="s">
        <v>13</v>
      </c>
      <c r="D187" s="26">
        <v>1</v>
      </c>
      <c r="E187" s="29">
        <v>1477902</v>
      </c>
      <c r="F187" s="80"/>
      <c r="G187" s="65">
        <f>ROUND(F187*D187,0)</f>
        <v>0</v>
      </c>
    </row>
    <row r="188" spans="1:7" s="12" customFormat="1" ht="17.25" customHeight="1">
      <c r="A188" s="117" t="s">
        <v>46</v>
      </c>
      <c r="B188" s="118"/>
      <c r="C188" s="118"/>
      <c r="D188" s="118"/>
      <c r="E188" s="118"/>
      <c r="F188" s="118"/>
      <c r="G188" s="71">
        <f>SUM(G187)</f>
        <v>0</v>
      </c>
    </row>
    <row r="189" spans="1:7" s="12" customFormat="1" ht="18.75" customHeight="1">
      <c r="A189" s="41">
        <v>14</v>
      </c>
      <c r="B189" s="94" t="s">
        <v>273</v>
      </c>
      <c r="C189" s="94"/>
      <c r="D189" s="94"/>
      <c r="E189" s="94"/>
      <c r="F189" s="94"/>
      <c r="G189" s="94"/>
    </row>
    <row r="190" spans="1:7" s="12" customFormat="1" ht="16" customHeight="1">
      <c r="A190" s="39" t="s">
        <v>274</v>
      </c>
      <c r="B190" s="20" t="s">
        <v>12</v>
      </c>
      <c r="C190" s="20" t="s">
        <v>13</v>
      </c>
      <c r="D190" s="21">
        <v>1</v>
      </c>
      <c r="E190" s="28">
        <v>1428500</v>
      </c>
      <c r="F190" s="81"/>
      <c r="G190" s="65">
        <f>ROUND(F190*D190,0)</f>
        <v>0</v>
      </c>
    </row>
    <row r="191" spans="1:7" s="12" customFormat="1" ht="16" customHeight="1">
      <c r="A191" s="39" t="s">
        <v>275</v>
      </c>
      <c r="B191" s="23" t="s">
        <v>12</v>
      </c>
      <c r="C191" s="23" t="s">
        <v>15</v>
      </c>
      <c r="D191" s="24">
        <v>1</v>
      </c>
      <c r="E191" s="22">
        <v>176257</v>
      </c>
      <c r="F191" s="78"/>
      <c r="G191" s="65">
        <f t="shared" ref="G191:G198" si="11">ROUND(F191*D191,0)</f>
        <v>0</v>
      </c>
    </row>
    <row r="192" spans="1:7" s="12" customFormat="1" ht="16" customHeight="1">
      <c r="A192" s="39" t="s">
        <v>276</v>
      </c>
      <c r="B192" s="25" t="s">
        <v>20</v>
      </c>
      <c r="C192" s="25" t="s">
        <v>106</v>
      </c>
      <c r="D192" s="26">
        <v>2</v>
      </c>
      <c r="E192" s="22">
        <v>3479</v>
      </c>
      <c r="F192" s="78"/>
      <c r="G192" s="65">
        <f t="shared" si="11"/>
        <v>0</v>
      </c>
    </row>
    <row r="193" spans="1:7" s="12" customFormat="1" ht="16" customHeight="1">
      <c r="A193" s="39" t="s">
        <v>277</v>
      </c>
      <c r="B193" s="25" t="s">
        <v>112</v>
      </c>
      <c r="C193" s="25" t="s">
        <v>39</v>
      </c>
      <c r="D193" s="26">
        <v>4</v>
      </c>
      <c r="E193" s="22">
        <v>19752</v>
      </c>
      <c r="F193" s="78"/>
      <c r="G193" s="65">
        <f t="shared" si="11"/>
        <v>0</v>
      </c>
    </row>
    <row r="194" spans="1:7" s="12" customFormat="1" ht="16" customHeight="1">
      <c r="A194" s="39" t="s">
        <v>278</v>
      </c>
      <c r="B194" s="25" t="s">
        <v>108</v>
      </c>
      <c r="C194" s="25" t="s">
        <v>109</v>
      </c>
      <c r="D194" s="26">
        <v>2</v>
      </c>
      <c r="E194" s="22">
        <v>35111</v>
      </c>
      <c r="F194" s="78"/>
      <c r="G194" s="65">
        <f t="shared" si="11"/>
        <v>0</v>
      </c>
    </row>
    <row r="195" spans="1:7" s="12" customFormat="1" ht="16" customHeight="1">
      <c r="A195" s="39" t="s">
        <v>279</v>
      </c>
      <c r="B195" s="25" t="s">
        <v>23</v>
      </c>
      <c r="C195" s="25" t="s">
        <v>24</v>
      </c>
      <c r="D195" s="26">
        <v>1</v>
      </c>
      <c r="E195" s="22">
        <v>31037</v>
      </c>
      <c r="F195" s="78"/>
      <c r="G195" s="65">
        <f t="shared" si="11"/>
        <v>0</v>
      </c>
    </row>
    <row r="196" spans="1:7" s="12" customFormat="1" ht="16" customHeight="1">
      <c r="A196" s="39" t="s">
        <v>280</v>
      </c>
      <c r="B196" s="25" t="s">
        <v>281</v>
      </c>
      <c r="C196" s="25" t="s">
        <v>282</v>
      </c>
      <c r="D196" s="26">
        <v>2</v>
      </c>
      <c r="E196" s="22">
        <v>628355</v>
      </c>
      <c r="F196" s="78"/>
      <c r="G196" s="65">
        <f t="shared" si="11"/>
        <v>0</v>
      </c>
    </row>
    <row r="197" spans="1:7" s="12" customFormat="1" ht="16" customHeight="1">
      <c r="A197" s="39" t="s">
        <v>283</v>
      </c>
      <c r="B197" s="25" t="s">
        <v>284</v>
      </c>
      <c r="C197" s="25" t="s">
        <v>285</v>
      </c>
      <c r="D197" s="26">
        <v>1</v>
      </c>
      <c r="E197" s="22">
        <v>717106</v>
      </c>
      <c r="F197" s="78"/>
      <c r="G197" s="65">
        <f t="shared" si="11"/>
        <v>0</v>
      </c>
    </row>
    <row r="198" spans="1:7" s="12" customFormat="1" ht="16" customHeight="1">
      <c r="A198" s="39" t="s">
        <v>286</v>
      </c>
      <c r="B198" s="25" t="s">
        <v>287</v>
      </c>
      <c r="C198" s="25" t="s">
        <v>288</v>
      </c>
      <c r="D198" s="26">
        <v>1</v>
      </c>
      <c r="E198" s="22">
        <v>373416</v>
      </c>
      <c r="F198" s="78"/>
      <c r="G198" s="65">
        <f t="shared" si="11"/>
        <v>0</v>
      </c>
    </row>
    <row r="199" spans="1:7" s="12" customFormat="1" ht="15.75" customHeight="1">
      <c r="A199" s="91" t="s">
        <v>46</v>
      </c>
      <c r="B199" s="92"/>
      <c r="C199" s="92"/>
      <c r="D199" s="92"/>
      <c r="E199" s="92"/>
      <c r="F199" s="93"/>
      <c r="G199" s="67">
        <f>SUM(G190:G198)</f>
        <v>0</v>
      </c>
    </row>
    <row r="200" spans="1:7" s="12" customFormat="1" ht="18.75" customHeight="1">
      <c r="A200" s="32">
        <v>15</v>
      </c>
      <c r="B200" s="100" t="s">
        <v>289</v>
      </c>
      <c r="C200" s="101"/>
      <c r="D200" s="101"/>
      <c r="E200" s="101"/>
      <c r="F200" s="101"/>
      <c r="G200" s="101"/>
    </row>
    <row r="201" spans="1:7" s="12" customFormat="1" ht="16" customHeight="1">
      <c r="A201" s="39" t="s">
        <v>290</v>
      </c>
      <c r="B201" s="23" t="s">
        <v>12</v>
      </c>
      <c r="C201" s="23" t="s">
        <v>13</v>
      </c>
      <c r="D201" s="24">
        <v>1</v>
      </c>
      <c r="E201" s="22">
        <v>1529650</v>
      </c>
      <c r="F201" s="78"/>
      <c r="G201" s="65">
        <f>ROUND(F201*D201,0)</f>
        <v>0</v>
      </c>
    </row>
    <row r="202" spans="1:7" s="12" customFormat="1" ht="16" customHeight="1">
      <c r="A202" s="39" t="s">
        <v>291</v>
      </c>
      <c r="B202" s="23" t="s">
        <v>12</v>
      </c>
      <c r="C202" s="23" t="s">
        <v>15</v>
      </c>
      <c r="D202" s="24">
        <v>1</v>
      </c>
      <c r="E202" s="22">
        <v>187175</v>
      </c>
      <c r="F202" s="78"/>
      <c r="G202" s="65">
        <f t="shared" ref="G202:G212" si="12">ROUND(F202*D202,0)</f>
        <v>0</v>
      </c>
    </row>
    <row r="203" spans="1:7" s="12" customFormat="1" ht="16" customHeight="1">
      <c r="A203" s="39" t="s">
        <v>292</v>
      </c>
      <c r="B203" s="25" t="s">
        <v>17</v>
      </c>
      <c r="C203" s="25" t="s">
        <v>18</v>
      </c>
      <c r="D203" s="26">
        <v>6</v>
      </c>
      <c r="E203" s="22">
        <v>51920</v>
      </c>
      <c r="F203" s="78"/>
      <c r="G203" s="65">
        <f t="shared" si="12"/>
        <v>0</v>
      </c>
    </row>
    <row r="204" spans="1:7" s="12" customFormat="1" ht="16" customHeight="1">
      <c r="A204" s="39" t="s">
        <v>293</v>
      </c>
      <c r="B204" s="25" t="s">
        <v>54</v>
      </c>
      <c r="C204" s="25" t="s">
        <v>27</v>
      </c>
      <c r="D204" s="26">
        <v>1</v>
      </c>
      <c r="E204" s="22">
        <v>126170</v>
      </c>
      <c r="F204" s="78"/>
      <c r="G204" s="65">
        <f t="shared" si="12"/>
        <v>0</v>
      </c>
    </row>
    <row r="205" spans="1:7" s="12" customFormat="1" ht="16" customHeight="1">
      <c r="A205" s="39" t="s">
        <v>294</v>
      </c>
      <c r="B205" s="25" t="s">
        <v>20</v>
      </c>
      <c r="C205" s="25" t="s">
        <v>21</v>
      </c>
      <c r="D205" s="26">
        <v>6</v>
      </c>
      <c r="E205" s="22">
        <v>3479</v>
      </c>
      <c r="F205" s="78"/>
      <c r="G205" s="65">
        <f t="shared" si="12"/>
        <v>0</v>
      </c>
    </row>
    <row r="206" spans="1:7" s="12" customFormat="1" ht="16" customHeight="1">
      <c r="A206" s="39" t="s">
        <v>295</v>
      </c>
      <c r="B206" s="25" t="s">
        <v>23</v>
      </c>
      <c r="C206" s="25" t="s">
        <v>24</v>
      </c>
      <c r="D206" s="26">
        <v>6</v>
      </c>
      <c r="E206" s="22">
        <v>31037</v>
      </c>
      <c r="F206" s="78"/>
      <c r="G206" s="65">
        <f t="shared" si="12"/>
        <v>0</v>
      </c>
    </row>
    <row r="207" spans="1:7" s="12" customFormat="1" ht="16" customHeight="1">
      <c r="A207" s="39" t="s">
        <v>296</v>
      </c>
      <c r="B207" s="30">
        <v>2018</v>
      </c>
      <c r="C207" s="25" t="s">
        <v>297</v>
      </c>
      <c r="D207" s="26">
        <v>6</v>
      </c>
      <c r="E207" s="22">
        <v>16906</v>
      </c>
      <c r="F207" s="78"/>
      <c r="G207" s="65">
        <f t="shared" si="12"/>
        <v>0</v>
      </c>
    </row>
    <row r="208" spans="1:7" s="12" customFormat="1" ht="16" customHeight="1">
      <c r="A208" s="39" t="s">
        <v>298</v>
      </c>
      <c r="B208" s="25" t="s">
        <v>29</v>
      </c>
      <c r="C208" s="25" t="s">
        <v>30</v>
      </c>
      <c r="D208" s="26">
        <v>1</v>
      </c>
      <c r="E208" s="22">
        <v>233936</v>
      </c>
      <c r="F208" s="78"/>
      <c r="G208" s="65">
        <f t="shared" si="12"/>
        <v>0</v>
      </c>
    </row>
    <row r="209" spans="1:7" s="12" customFormat="1" ht="16" customHeight="1">
      <c r="A209" s="39" t="s">
        <v>299</v>
      </c>
      <c r="B209" s="25" t="s">
        <v>56</v>
      </c>
      <c r="C209" s="25" t="s">
        <v>63</v>
      </c>
      <c r="D209" s="26">
        <v>1</v>
      </c>
      <c r="E209" s="22">
        <v>130124</v>
      </c>
      <c r="F209" s="78"/>
      <c r="G209" s="65">
        <f t="shared" si="12"/>
        <v>0</v>
      </c>
    </row>
    <row r="210" spans="1:7" s="12" customFormat="1" ht="16" customHeight="1">
      <c r="A210" s="39" t="s">
        <v>300</v>
      </c>
      <c r="B210" s="25" t="s">
        <v>98</v>
      </c>
      <c r="C210" s="25" t="s">
        <v>39</v>
      </c>
      <c r="D210" s="26">
        <v>6</v>
      </c>
      <c r="E210" s="22">
        <v>43450</v>
      </c>
      <c r="F210" s="78"/>
      <c r="G210" s="65">
        <f t="shared" si="12"/>
        <v>0</v>
      </c>
    </row>
    <row r="211" spans="1:7" s="12" customFormat="1" ht="16" customHeight="1">
      <c r="A211" s="39" t="s">
        <v>301</v>
      </c>
      <c r="B211" s="25" t="s">
        <v>302</v>
      </c>
      <c r="C211" s="25" t="s">
        <v>303</v>
      </c>
      <c r="D211" s="26">
        <v>1</v>
      </c>
      <c r="E211" s="22">
        <v>15741</v>
      </c>
      <c r="F211" s="78"/>
      <c r="G211" s="65">
        <f t="shared" si="12"/>
        <v>0</v>
      </c>
    </row>
    <row r="212" spans="1:7" s="12" customFormat="1" ht="16" customHeight="1">
      <c r="A212" s="39" t="s">
        <v>304</v>
      </c>
      <c r="B212" s="25" t="s">
        <v>67</v>
      </c>
      <c r="C212" s="25" t="s">
        <v>305</v>
      </c>
      <c r="D212" s="26">
        <v>6</v>
      </c>
      <c r="E212" s="22">
        <v>78045</v>
      </c>
      <c r="F212" s="78"/>
      <c r="G212" s="65">
        <f t="shared" si="12"/>
        <v>0</v>
      </c>
    </row>
    <row r="213" spans="1:7" s="12" customFormat="1" ht="13.5">
      <c r="A213" s="91" t="s">
        <v>46</v>
      </c>
      <c r="B213" s="92"/>
      <c r="C213" s="92"/>
      <c r="D213" s="92"/>
      <c r="E213" s="92"/>
      <c r="F213" s="92"/>
      <c r="G213" s="67">
        <f>SUM(G201:G212)</f>
        <v>0</v>
      </c>
    </row>
    <row r="214" spans="1:7" s="12" customFormat="1" ht="19.5" customHeight="1">
      <c r="A214" s="32">
        <v>16</v>
      </c>
      <c r="B214" s="100" t="s">
        <v>306</v>
      </c>
      <c r="C214" s="101"/>
      <c r="D214" s="101"/>
      <c r="E214" s="101"/>
      <c r="F214" s="101"/>
      <c r="G214" s="101"/>
    </row>
    <row r="215" spans="1:7" s="12" customFormat="1" ht="16" customHeight="1">
      <c r="A215" s="39" t="s">
        <v>307</v>
      </c>
      <c r="B215" s="23" t="s">
        <v>12</v>
      </c>
      <c r="C215" s="23" t="s">
        <v>13</v>
      </c>
      <c r="D215" s="24">
        <v>1</v>
      </c>
      <c r="E215" s="22">
        <v>1529650</v>
      </c>
      <c r="F215" s="78"/>
      <c r="G215" s="65">
        <f>ROUND(F215*D215,0)</f>
        <v>0</v>
      </c>
    </row>
    <row r="216" spans="1:7" s="12" customFormat="1" ht="16" customHeight="1">
      <c r="A216" s="39" t="s">
        <v>308</v>
      </c>
      <c r="B216" s="23" t="s">
        <v>12</v>
      </c>
      <c r="C216" s="23" t="s">
        <v>15</v>
      </c>
      <c r="D216" s="24">
        <v>1</v>
      </c>
      <c r="E216" s="22">
        <v>187175</v>
      </c>
      <c r="F216" s="78"/>
      <c r="G216" s="65">
        <f t="shared" ref="G216:G225" si="13">ROUND(F216*D216,0)</f>
        <v>0</v>
      </c>
    </row>
    <row r="217" spans="1:7" s="12" customFormat="1" ht="16" customHeight="1">
      <c r="A217" s="39" t="s">
        <v>309</v>
      </c>
      <c r="B217" s="25" t="s">
        <v>17</v>
      </c>
      <c r="C217" s="25" t="s">
        <v>18</v>
      </c>
      <c r="D217" s="26">
        <v>6</v>
      </c>
      <c r="E217" s="22">
        <v>51920</v>
      </c>
      <c r="F217" s="78"/>
      <c r="G217" s="65">
        <f t="shared" si="13"/>
        <v>0</v>
      </c>
    </row>
    <row r="218" spans="1:7" s="12" customFormat="1" ht="16" customHeight="1">
      <c r="A218" s="39" t="s">
        <v>310</v>
      </c>
      <c r="B218" s="25" t="s">
        <v>54</v>
      </c>
      <c r="C218" s="25" t="s">
        <v>27</v>
      </c>
      <c r="D218" s="26">
        <v>1</v>
      </c>
      <c r="E218" s="22">
        <v>126170</v>
      </c>
      <c r="F218" s="78"/>
      <c r="G218" s="65">
        <f t="shared" si="13"/>
        <v>0</v>
      </c>
    </row>
    <row r="219" spans="1:7" s="12" customFormat="1" ht="16" customHeight="1">
      <c r="A219" s="39" t="s">
        <v>311</v>
      </c>
      <c r="B219" s="25" t="s">
        <v>20</v>
      </c>
      <c r="C219" s="25" t="s">
        <v>21</v>
      </c>
      <c r="D219" s="26">
        <v>2</v>
      </c>
      <c r="E219" s="22">
        <v>3479</v>
      </c>
      <c r="F219" s="78"/>
      <c r="G219" s="65">
        <f t="shared" si="13"/>
        <v>0</v>
      </c>
    </row>
    <row r="220" spans="1:7" s="12" customFormat="1" ht="16" customHeight="1">
      <c r="A220" s="39" t="s">
        <v>312</v>
      </c>
      <c r="B220" s="25" t="s">
        <v>23</v>
      </c>
      <c r="C220" s="25" t="s">
        <v>24</v>
      </c>
      <c r="D220" s="26">
        <v>2</v>
      </c>
      <c r="E220" s="22">
        <v>31037</v>
      </c>
      <c r="F220" s="78"/>
      <c r="G220" s="65">
        <f t="shared" si="13"/>
        <v>0</v>
      </c>
    </row>
    <row r="221" spans="1:7" s="12" customFormat="1" ht="16" customHeight="1">
      <c r="A221" s="39" t="s">
        <v>313</v>
      </c>
      <c r="B221" s="25" t="s">
        <v>56</v>
      </c>
      <c r="C221" s="25" t="s">
        <v>63</v>
      </c>
      <c r="D221" s="26">
        <v>1</v>
      </c>
      <c r="E221" s="22">
        <v>130124</v>
      </c>
      <c r="F221" s="78"/>
      <c r="G221" s="65">
        <f t="shared" si="13"/>
        <v>0</v>
      </c>
    </row>
    <row r="222" spans="1:7" s="12" customFormat="1" ht="16" customHeight="1">
      <c r="A222" s="39" t="s">
        <v>314</v>
      </c>
      <c r="B222" s="25" t="s">
        <v>29</v>
      </c>
      <c r="C222" s="25" t="s">
        <v>30</v>
      </c>
      <c r="D222" s="26">
        <v>1</v>
      </c>
      <c r="E222" s="22">
        <v>233936</v>
      </c>
      <c r="F222" s="78"/>
      <c r="G222" s="65">
        <f t="shared" si="13"/>
        <v>0</v>
      </c>
    </row>
    <row r="223" spans="1:7" s="12" customFormat="1" ht="16" customHeight="1">
      <c r="A223" s="39" t="s">
        <v>315</v>
      </c>
      <c r="B223" s="25" t="s">
        <v>302</v>
      </c>
      <c r="C223" s="25" t="s">
        <v>303</v>
      </c>
      <c r="D223" s="26">
        <v>1</v>
      </c>
      <c r="E223" s="22">
        <v>15741</v>
      </c>
      <c r="F223" s="78"/>
      <c r="G223" s="65">
        <f t="shared" si="13"/>
        <v>0</v>
      </c>
    </row>
    <row r="224" spans="1:7" s="12" customFormat="1" ht="16" customHeight="1">
      <c r="A224" s="39" t="s">
        <v>316</v>
      </c>
      <c r="B224" s="25" t="s">
        <v>67</v>
      </c>
      <c r="C224" s="25" t="s">
        <v>305</v>
      </c>
      <c r="D224" s="26">
        <v>6</v>
      </c>
      <c r="E224" s="22">
        <v>78045</v>
      </c>
      <c r="F224" s="78"/>
      <c r="G224" s="65">
        <f t="shared" si="13"/>
        <v>0</v>
      </c>
    </row>
    <row r="225" spans="1:7" s="12" customFormat="1" ht="16" customHeight="1">
      <c r="A225" s="39" t="s">
        <v>317</v>
      </c>
      <c r="B225" s="30">
        <v>2018</v>
      </c>
      <c r="C225" s="25" t="s">
        <v>318</v>
      </c>
      <c r="D225" s="26">
        <v>6</v>
      </c>
      <c r="E225" s="22">
        <v>16906</v>
      </c>
      <c r="F225" s="78"/>
      <c r="G225" s="65">
        <f t="shared" si="13"/>
        <v>0</v>
      </c>
    </row>
    <row r="226" spans="1:7" s="12" customFormat="1" ht="13.5">
      <c r="A226" s="91" t="s">
        <v>46</v>
      </c>
      <c r="B226" s="92"/>
      <c r="C226" s="92"/>
      <c r="D226" s="92"/>
      <c r="E226" s="92"/>
      <c r="F226" s="92"/>
      <c r="G226" s="67">
        <f>SUM(G215:G225)</f>
        <v>0</v>
      </c>
    </row>
    <row r="227" spans="1:7" s="12" customFormat="1" ht="18" customHeight="1">
      <c r="A227" s="42">
        <v>17</v>
      </c>
      <c r="B227" s="94" t="s">
        <v>319</v>
      </c>
      <c r="C227" s="94"/>
      <c r="D227" s="94"/>
      <c r="E227" s="94"/>
      <c r="F227" s="94"/>
      <c r="G227" s="94"/>
    </row>
    <row r="228" spans="1:7" s="12" customFormat="1" ht="16" customHeight="1">
      <c r="A228" s="39" t="s">
        <v>320</v>
      </c>
      <c r="B228" s="20" t="s">
        <v>12</v>
      </c>
      <c r="C228" s="56" t="s">
        <v>13</v>
      </c>
      <c r="D228" s="57">
        <v>1</v>
      </c>
      <c r="E228" s="54">
        <v>2106800</v>
      </c>
      <c r="F228" s="79"/>
      <c r="G228" s="65">
        <f>ROUND(F228*D228,0)</f>
        <v>0</v>
      </c>
    </row>
    <row r="229" spans="1:7" s="12" customFormat="1" ht="14.25" customHeight="1">
      <c r="A229" s="91" t="s">
        <v>46</v>
      </c>
      <c r="B229" s="92"/>
      <c r="C229" s="92"/>
      <c r="D229" s="92"/>
      <c r="E229" s="92"/>
      <c r="F229" s="92"/>
      <c r="G229" s="67">
        <f>+SUM(G228)</f>
        <v>0</v>
      </c>
    </row>
    <row r="230" spans="1:7" s="12" customFormat="1" ht="14.25" customHeight="1">
      <c r="A230" s="97" t="s">
        <v>321</v>
      </c>
      <c r="B230" s="98"/>
      <c r="C230" s="98"/>
      <c r="D230" s="98"/>
      <c r="E230" s="98"/>
      <c r="F230" s="98"/>
      <c r="G230" s="72">
        <f>+SUM(G20+G35+G51+G63+G77+G92+G114+G139+G154+G157+G171+G185+G188+G199+G213+G226+G229)</f>
        <v>0</v>
      </c>
    </row>
    <row r="231" spans="1:7" s="11" customFormat="1" ht="23.25" customHeight="1">
      <c r="A231" s="112" t="s">
        <v>322</v>
      </c>
      <c r="B231" s="112"/>
      <c r="C231" s="112"/>
      <c r="D231" s="112"/>
      <c r="E231" s="112"/>
      <c r="F231" s="112"/>
      <c r="G231" s="112"/>
    </row>
    <row r="232" spans="1:7" s="12" customFormat="1" ht="20.25" customHeight="1">
      <c r="A232" s="41">
        <v>1</v>
      </c>
      <c r="B232" s="94" t="s">
        <v>323</v>
      </c>
      <c r="C232" s="94"/>
      <c r="D232" s="94"/>
      <c r="E232" s="94"/>
      <c r="F232" s="94"/>
      <c r="G232" s="94"/>
    </row>
    <row r="233" spans="1:7" ht="78" customHeight="1">
      <c r="A233" s="7" t="s">
        <v>4</v>
      </c>
      <c r="B233" s="58" t="s">
        <v>5</v>
      </c>
      <c r="C233" s="59" t="s">
        <v>6</v>
      </c>
      <c r="D233" s="60" t="s">
        <v>7</v>
      </c>
      <c r="E233" s="4" t="s">
        <v>8</v>
      </c>
      <c r="F233" s="53" t="s">
        <v>9</v>
      </c>
      <c r="G233" s="4" t="s">
        <v>10</v>
      </c>
    </row>
    <row r="234" spans="1:7" s="12" customFormat="1" ht="16" customHeight="1">
      <c r="A234" s="43" t="s">
        <v>11</v>
      </c>
      <c r="B234" s="24" t="s">
        <v>324</v>
      </c>
      <c r="C234" s="44" t="s">
        <v>325</v>
      </c>
      <c r="D234" s="45">
        <v>1</v>
      </c>
      <c r="E234" s="29">
        <v>11497500</v>
      </c>
      <c r="F234" s="80"/>
      <c r="G234" s="65">
        <f>+ROUND(F234*D234,0)</f>
        <v>0</v>
      </c>
    </row>
    <row r="235" spans="1:7" s="12" customFormat="1" ht="37.5" customHeight="1">
      <c r="A235" s="43" t="s">
        <v>14</v>
      </c>
      <c r="B235" s="24" t="s">
        <v>324</v>
      </c>
      <c r="C235" s="49" t="s">
        <v>326</v>
      </c>
      <c r="D235" s="45">
        <v>1</v>
      </c>
      <c r="E235" s="29">
        <v>4880000</v>
      </c>
      <c r="F235" s="80"/>
      <c r="G235" s="65">
        <f t="shared" ref="G235:G238" si="14">+ROUND(F235*D235,0)</f>
        <v>0</v>
      </c>
    </row>
    <row r="236" spans="1:7" s="12" customFormat="1" ht="16" customHeight="1">
      <c r="A236" s="43" t="s">
        <v>16</v>
      </c>
      <c r="B236" s="24" t="s">
        <v>324</v>
      </c>
      <c r="C236" s="23" t="s">
        <v>327</v>
      </c>
      <c r="D236" s="24">
        <v>1</v>
      </c>
      <c r="E236" s="29">
        <v>8011000</v>
      </c>
      <c r="F236" s="80"/>
      <c r="G236" s="65">
        <f t="shared" si="14"/>
        <v>0</v>
      </c>
    </row>
    <row r="237" spans="1:7" s="12" customFormat="1" ht="16" customHeight="1">
      <c r="A237" s="43" t="s">
        <v>19</v>
      </c>
      <c r="B237" s="24" t="s">
        <v>324</v>
      </c>
      <c r="C237" s="23" t="s">
        <v>328</v>
      </c>
      <c r="D237" s="24">
        <v>1</v>
      </c>
      <c r="E237" s="29">
        <v>665525</v>
      </c>
      <c r="F237" s="80"/>
      <c r="G237" s="65">
        <f t="shared" si="14"/>
        <v>0</v>
      </c>
    </row>
    <row r="238" spans="1:7" s="12" customFormat="1" ht="16" customHeight="1">
      <c r="A238" s="43" t="s">
        <v>22</v>
      </c>
      <c r="B238" s="24" t="s">
        <v>324</v>
      </c>
      <c r="C238" s="23" t="s">
        <v>329</v>
      </c>
      <c r="D238" s="24">
        <v>1</v>
      </c>
      <c r="E238" s="29">
        <v>484525</v>
      </c>
      <c r="F238" s="80"/>
      <c r="G238" s="65">
        <f t="shared" si="14"/>
        <v>0</v>
      </c>
    </row>
    <row r="239" spans="1:7" s="13" customFormat="1" ht="13.5">
      <c r="A239" s="119" t="s">
        <v>46</v>
      </c>
      <c r="B239" s="120"/>
      <c r="C239" s="120"/>
      <c r="D239" s="120"/>
      <c r="E239" s="120"/>
      <c r="F239" s="120"/>
      <c r="G239" s="67">
        <f>SUM(G234:G238)</f>
        <v>0</v>
      </c>
    </row>
    <row r="240" spans="1:7" s="12" customFormat="1" ht="20.25" customHeight="1">
      <c r="A240" s="41">
        <v>2</v>
      </c>
      <c r="B240" s="94" t="s">
        <v>330</v>
      </c>
      <c r="C240" s="94"/>
      <c r="D240" s="94"/>
      <c r="E240" s="94"/>
      <c r="F240" s="94"/>
      <c r="G240" s="94"/>
    </row>
    <row r="241" spans="1:7" s="12" customFormat="1" ht="36">
      <c r="A241" s="43" t="s">
        <v>48</v>
      </c>
      <c r="B241" s="21" t="s">
        <v>324</v>
      </c>
      <c r="C241" s="61" t="s">
        <v>326</v>
      </c>
      <c r="D241" s="62">
        <v>1</v>
      </c>
      <c r="E241" s="54">
        <v>4880000</v>
      </c>
      <c r="F241" s="79"/>
      <c r="G241" s="73">
        <f>+ROUND(F241*D241,0)</f>
        <v>0</v>
      </c>
    </row>
    <row r="242" spans="1:7" s="12" customFormat="1" ht="13.5">
      <c r="A242" s="91" t="s">
        <v>46</v>
      </c>
      <c r="B242" s="92"/>
      <c r="C242" s="92"/>
      <c r="D242" s="92"/>
      <c r="E242" s="92"/>
      <c r="F242" s="92"/>
      <c r="G242" s="70">
        <f>SUM(G241)</f>
        <v>0</v>
      </c>
    </row>
    <row r="243" spans="1:7" s="12" customFormat="1" ht="21" customHeight="1">
      <c r="A243" s="32">
        <v>3</v>
      </c>
      <c r="B243" s="121" t="s">
        <v>331</v>
      </c>
      <c r="C243" s="122"/>
      <c r="D243" s="122"/>
      <c r="E243" s="122"/>
      <c r="F243" s="122"/>
      <c r="G243" s="123"/>
    </row>
    <row r="244" spans="1:7" s="12" customFormat="1" ht="16" customHeight="1">
      <c r="A244" s="43" t="s">
        <v>72</v>
      </c>
      <c r="B244" s="24" t="s">
        <v>324</v>
      </c>
      <c r="C244" s="23" t="s">
        <v>332</v>
      </c>
      <c r="D244" s="24">
        <v>1</v>
      </c>
      <c r="E244" s="29">
        <v>3064734</v>
      </c>
      <c r="F244" s="80"/>
      <c r="G244" s="65">
        <f>+ROUND(F244*D244,0)</f>
        <v>0</v>
      </c>
    </row>
    <row r="245" spans="1:7" s="12" customFormat="1" ht="16" customHeight="1">
      <c r="A245" s="43" t="s">
        <v>73</v>
      </c>
      <c r="B245" s="24" t="s">
        <v>324</v>
      </c>
      <c r="C245" s="23" t="s">
        <v>333</v>
      </c>
      <c r="D245" s="24">
        <v>1</v>
      </c>
      <c r="E245" s="29">
        <v>11360250</v>
      </c>
      <c r="F245" s="80"/>
      <c r="G245" s="65">
        <f>+ROUND(F245*D245,0)</f>
        <v>0</v>
      </c>
    </row>
    <row r="246" spans="1:7" s="12" customFormat="1" ht="13.5">
      <c r="A246" s="91" t="s">
        <v>46</v>
      </c>
      <c r="B246" s="92"/>
      <c r="C246" s="92"/>
      <c r="D246" s="92"/>
      <c r="E246" s="92"/>
      <c r="F246" s="92"/>
      <c r="G246" s="70">
        <f>SUM(G244:G245)</f>
        <v>0</v>
      </c>
    </row>
    <row r="247" spans="1:7" s="12" customFormat="1" ht="20.25" customHeight="1">
      <c r="A247" s="32">
        <v>4</v>
      </c>
      <c r="B247" s="94" t="s">
        <v>334</v>
      </c>
      <c r="C247" s="94"/>
      <c r="D247" s="94"/>
      <c r="E247" s="94"/>
      <c r="F247" s="94"/>
      <c r="G247" s="94"/>
    </row>
    <row r="248" spans="1:7" s="12" customFormat="1" ht="16" customHeight="1">
      <c r="A248" s="43" t="s">
        <v>89</v>
      </c>
      <c r="B248" s="21" t="s">
        <v>324</v>
      </c>
      <c r="C248" s="61" t="s">
        <v>335</v>
      </c>
      <c r="D248" s="62">
        <v>6</v>
      </c>
      <c r="E248" s="54">
        <v>669525</v>
      </c>
      <c r="F248" s="79"/>
      <c r="G248" s="65">
        <f>ROUND(F248*D248,0)</f>
        <v>0</v>
      </c>
    </row>
    <row r="249" spans="1:7" s="12" customFormat="1" ht="16" customHeight="1">
      <c r="A249" s="43" t="s">
        <v>90</v>
      </c>
      <c r="B249" s="24" t="s">
        <v>324</v>
      </c>
      <c r="C249" s="23" t="s">
        <v>336</v>
      </c>
      <c r="D249" s="24">
        <v>1</v>
      </c>
      <c r="E249" s="29">
        <v>472250</v>
      </c>
      <c r="F249" s="80"/>
      <c r="G249" s="65">
        <f>ROUND(F249*D249,0)</f>
        <v>0</v>
      </c>
    </row>
    <row r="250" spans="1:7" s="12" customFormat="1" ht="13.5">
      <c r="A250" s="91" t="s">
        <v>46</v>
      </c>
      <c r="B250" s="92"/>
      <c r="C250" s="92"/>
      <c r="D250" s="92"/>
      <c r="E250" s="92"/>
      <c r="F250" s="92"/>
      <c r="G250" s="67">
        <f>SUM(G248:G249)</f>
        <v>0</v>
      </c>
    </row>
    <row r="251" spans="1:7" s="12" customFormat="1" ht="20.25" customHeight="1">
      <c r="A251" s="32">
        <v>5</v>
      </c>
      <c r="B251" s="100" t="s">
        <v>337</v>
      </c>
      <c r="C251" s="101"/>
      <c r="D251" s="101"/>
      <c r="E251" s="101"/>
      <c r="F251" s="101"/>
      <c r="G251" s="101"/>
    </row>
    <row r="252" spans="1:7" s="12" customFormat="1" ht="16" customHeight="1">
      <c r="A252" s="43" t="s">
        <v>103</v>
      </c>
      <c r="B252" s="24" t="s">
        <v>324</v>
      </c>
      <c r="C252" s="23" t="s">
        <v>338</v>
      </c>
      <c r="D252" s="24">
        <v>1</v>
      </c>
      <c r="E252" s="29">
        <v>11360250</v>
      </c>
      <c r="F252" s="82"/>
      <c r="G252" s="65">
        <f>+ROUND(F252*D252,0)</f>
        <v>0</v>
      </c>
    </row>
    <row r="253" spans="1:7" s="12" customFormat="1" ht="13.5">
      <c r="A253" s="91" t="s">
        <v>46</v>
      </c>
      <c r="B253" s="92"/>
      <c r="C253" s="92"/>
      <c r="D253" s="92"/>
      <c r="E253" s="92"/>
      <c r="F253" s="92"/>
      <c r="G253" s="67">
        <f>SUM(G252)</f>
        <v>0</v>
      </c>
    </row>
    <row r="254" spans="1:7" s="12" customFormat="1" ht="19.5" customHeight="1">
      <c r="A254" s="32">
        <v>6</v>
      </c>
      <c r="B254" s="100" t="s">
        <v>339</v>
      </c>
      <c r="C254" s="101"/>
      <c r="D254" s="101"/>
      <c r="E254" s="101"/>
      <c r="F254" s="101"/>
      <c r="G254" s="101"/>
    </row>
    <row r="255" spans="1:7" s="12" customFormat="1" ht="16" customHeight="1">
      <c r="A255" s="43" t="s">
        <v>130</v>
      </c>
      <c r="B255" s="24" t="s">
        <v>324</v>
      </c>
      <c r="C255" s="23" t="s">
        <v>333</v>
      </c>
      <c r="D255" s="24">
        <v>1</v>
      </c>
      <c r="E255" s="29">
        <v>7100000</v>
      </c>
      <c r="F255" s="80"/>
      <c r="G255" s="65">
        <f>+ROUND(F255*D255,0)</f>
        <v>0</v>
      </c>
    </row>
    <row r="256" spans="1:7" s="12" customFormat="1" ht="16" customHeight="1">
      <c r="A256" s="43" t="s">
        <v>131</v>
      </c>
      <c r="B256" s="24" t="s">
        <v>324</v>
      </c>
      <c r="C256" s="23" t="s">
        <v>340</v>
      </c>
      <c r="D256" s="24">
        <v>1</v>
      </c>
      <c r="E256" s="29">
        <v>8011000</v>
      </c>
      <c r="F256" s="80"/>
      <c r="G256" s="65">
        <f>+ROUND(F256*D256,0)</f>
        <v>0</v>
      </c>
    </row>
    <row r="257" spans="1:7" s="12" customFormat="1" ht="13.5">
      <c r="A257" s="91" t="s">
        <v>46</v>
      </c>
      <c r="B257" s="92"/>
      <c r="C257" s="92"/>
      <c r="D257" s="92"/>
      <c r="E257" s="92"/>
      <c r="F257" s="93"/>
      <c r="G257" s="67">
        <f>SUM(G255:G256)</f>
        <v>0</v>
      </c>
    </row>
    <row r="258" spans="1:7" s="12" customFormat="1" ht="20.25" customHeight="1">
      <c r="A258" s="32">
        <v>7</v>
      </c>
      <c r="B258" s="100" t="s">
        <v>341</v>
      </c>
      <c r="C258" s="101"/>
      <c r="D258" s="101"/>
      <c r="E258" s="101"/>
      <c r="F258" s="101"/>
      <c r="G258" s="101"/>
    </row>
    <row r="259" spans="1:7" s="12" customFormat="1" ht="16" customHeight="1">
      <c r="A259" s="43" t="s">
        <v>153</v>
      </c>
      <c r="B259" s="46" t="s">
        <v>324</v>
      </c>
      <c r="C259" s="23" t="s">
        <v>342</v>
      </c>
      <c r="D259" s="24">
        <v>1</v>
      </c>
      <c r="E259" s="29">
        <v>8011000</v>
      </c>
      <c r="F259" s="80"/>
      <c r="G259" s="65">
        <f>+ROUND(F259*D259,0)</f>
        <v>0</v>
      </c>
    </row>
    <row r="260" spans="1:7" s="12" customFormat="1" ht="16" customHeight="1">
      <c r="A260" s="43" t="s">
        <v>154</v>
      </c>
      <c r="B260" s="46" t="s">
        <v>324</v>
      </c>
      <c r="C260" s="23" t="s">
        <v>325</v>
      </c>
      <c r="D260" s="24">
        <v>1</v>
      </c>
      <c r="E260" s="29">
        <v>11616000</v>
      </c>
      <c r="F260" s="80"/>
      <c r="G260" s="65">
        <f t="shared" ref="G260:G261" si="15">+ROUND(F260*D260,0)</f>
        <v>0</v>
      </c>
    </row>
    <row r="261" spans="1:7" s="12" customFormat="1" ht="16" customHeight="1">
      <c r="A261" s="43" t="s">
        <v>155</v>
      </c>
      <c r="B261" s="46" t="s">
        <v>324</v>
      </c>
      <c r="C261" s="23" t="s">
        <v>333</v>
      </c>
      <c r="D261" s="24">
        <v>1</v>
      </c>
      <c r="E261" s="29">
        <v>7790250</v>
      </c>
      <c r="F261" s="80"/>
      <c r="G261" s="65">
        <f t="shared" si="15"/>
        <v>0</v>
      </c>
    </row>
    <row r="262" spans="1:7" s="12" customFormat="1" ht="13.5">
      <c r="A262" s="91" t="s">
        <v>46</v>
      </c>
      <c r="B262" s="92"/>
      <c r="C262" s="92"/>
      <c r="D262" s="92"/>
      <c r="E262" s="92"/>
      <c r="F262" s="93"/>
      <c r="G262" s="70">
        <f>SUM(G259:G261)</f>
        <v>0</v>
      </c>
    </row>
    <row r="263" spans="1:7" s="12" customFormat="1" ht="22.5" customHeight="1">
      <c r="A263" s="32">
        <v>8</v>
      </c>
      <c r="B263" s="94" t="s">
        <v>343</v>
      </c>
      <c r="C263" s="94"/>
      <c r="D263" s="94"/>
      <c r="E263" s="94"/>
      <c r="F263" s="94"/>
      <c r="G263" s="94"/>
    </row>
    <row r="264" spans="1:7" s="12" customFormat="1" ht="36">
      <c r="A264" s="43" t="s">
        <v>188</v>
      </c>
      <c r="B264" s="21" t="s">
        <v>324</v>
      </c>
      <c r="C264" s="61" t="s">
        <v>326</v>
      </c>
      <c r="D264" s="62">
        <v>1</v>
      </c>
      <c r="E264" s="54">
        <v>4130000</v>
      </c>
      <c r="F264" s="79"/>
      <c r="G264" s="65">
        <f>+ROUND(F264*D264,0)</f>
        <v>0</v>
      </c>
    </row>
    <row r="265" spans="1:7" s="12" customFormat="1" ht="13.5">
      <c r="A265" s="43" t="s">
        <v>189</v>
      </c>
      <c r="B265" s="24" t="s">
        <v>324</v>
      </c>
      <c r="C265" s="23" t="s">
        <v>333</v>
      </c>
      <c r="D265" s="24">
        <v>1</v>
      </c>
      <c r="E265" s="29">
        <v>7790250</v>
      </c>
      <c r="F265" s="80"/>
      <c r="G265" s="65">
        <f t="shared" ref="G265:G266" si="16">+ROUND(F265*D265,0)</f>
        <v>0</v>
      </c>
    </row>
    <row r="266" spans="1:7" s="12" customFormat="1" ht="13.5">
      <c r="A266" s="43" t="s">
        <v>190</v>
      </c>
      <c r="B266" s="24" t="s">
        <v>324</v>
      </c>
      <c r="C266" s="23" t="s">
        <v>344</v>
      </c>
      <c r="D266" s="24">
        <v>1</v>
      </c>
      <c r="E266" s="29">
        <v>2939584</v>
      </c>
      <c r="F266" s="80"/>
      <c r="G266" s="65">
        <f t="shared" si="16"/>
        <v>0</v>
      </c>
    </row>
    <row r="267" spans="1:7" s="12" customFormat="1" ht="13.5">
      <c r="A267" s="91" t="s">
        <v>46</v>
      </c>
      <c r="B267" s="92"/>
      <c r="C267" s="92"/>
      <c r="D267" s="92"/>
      <c r="E267" s="92"/>
      <c r="F267" s="93"/>
      <c r="G267" s="74">
        <f>SUM(G264:G266)</f>
        <v>0</v>
      </c>
    </row>
    <row r="268" spans="1:7" s="12" customFormat="1" ht="20.25" customHeight="1">
      <c r="A268" s="32">
        <v>9</v>
      </c>
      <c r="B268" s="95" t="s">
        <v>345</v>
      </c>
      <c r="C268" s="96"/>
      <c r="D268" s="96"/>
      <c r="E268" s="96"/>
      <c r="F268" s="96"/>
      <c r="G268" s="96"/>
    </row>
    <row r="269" spans="1:7" s="12" customFormat="1" ht="40.5" customHeight="1">
      <c r="A269" s="43" t="s">
        <v>220</v>
      </c>
      <c r="B269" s="24" t="s">
        <v>324</v>
      </c>
      <c r="C269" s="49" t="s">
        <v>326</v>
      </c>
      <c r="D269" s="45">
        <v>1</v>
      </c>
      <c r="E269" s="29">
        <v>4880000</v>
      </c>
      <c r="F269" s="80"/>
      <c r="G269" s="65">
        <f>+ROUND(F269*D269,0)</f>
        <v>0</v>
      </c>
    </row>
    <row r="270" spans="1:7" s="12" customFormat="1" ht="16.5" customHeight="1">
      <c r="A270" s="97" t="s">
        <v>46</v>
      </c>
      <c r="B270" s="98"/>
      <c r="C270" s="98"/>
      <c r="D270" s="98"/>
      <c r="E270" s="98"/>
      <c r="F270" s="99"/>
      <c r="G270" s="67">
        <f>SUM(G269)</f>
        <v>0</v>
      </c>
    </row>
    <row r="271" spans="1:7" s="12" customFormat="1" ht="16.5" customHeight="1">
      <c r="A271" s="97" t="s">
        <v>346</v>
      </c>
      <c r="B271" s="98"/>
      <c r="C271" s="98"/>
      <c r="D271" s="98"/>
      <c r="E271" s="98"/>
      <c r="F271" s="99"/>
      <c r="G271" s="72">
        <f>SUM(G270+G267+G262+G257+G253+G250+G246+G242+G239)</f>
        <v>0</v>
      </c>
    </row>
    <row r="272" spans="1:7" s="12" customFormat="1" ht="33.75" customHeight="1">
      <c r="A272" s="102" t="s">
        <v>347</v>
      </c>
      <c r="B272" s="102"/>
      <c r="C272" s="102"/>
      <c r="D272" s="102"/>
      <c r="E272" s="102"/>
      <c r="F272" s="102"/>
      <c r="G272" s="102"/>
    </row>
    <row r="273" spans="1:7" s="12" customFormat="1" ht="80.25" customHeight="1">
      <c r="A273" s="63" t="s">
        <v>4</v>
      </c>
      <c r="B273" s="63" t="s">
        <v>5</v>
      </c>
      <c r="C273" s="63" t="s">
        <v>6</v>
      </c>
      <c r="D273" s="60" t="s">
        <v>7</v>
      </c>
      <c r="E273" s="4" t="s">
        <v>8</v>
      </c>
      <c r="F273" s="53" t="s">
        <v>9</v>
      </c>
      <c r="G273" s="4" t="s">
        <v>10</v>
      </c>
    </row>
    <row r="274" spans="1:7" s="3" customFormat="1" ht="16" customHeight="1">
      <c r="A274" s="47">
        <v>1</v>
      </c>
      <c r="B274" s="23" t="s">
        <v>348</v>
      </c>
      <c r="C274" s="23" t="s">
        <v>45</v>
      </c>
      <c r="D274" s="24">
        <v>1</v>
      </c>
      <c r="E274" s="48">
        <v>5188</v>
      </c>
      <c r="F274" s="83"/>
      <c r="G274" s="75">
        <f>+ROUND(F274*D274,0)</f>
        <v>0</v>
      </c>
    </row>
    <row r="275" spans="1:7" s="3" customFormat="1" ht="16" customHeight="1">
      <c r="A275" s="47">
        <v>2</v>
      </c>
      <c r="B275" s="23" t="s">
        <v>208</v>
      </c>
      <c r="C275" s="23" t="s">
        <v>209</v>
      </c>
      <c r="D275" s="24">
        <v>1</v>
      </c>
      <c r="E275" s="48">
        <v>158218</v>
      </c>
      <c r="F275" s="83"/>
      <c r="G275" s="75">
        <f t="shared" ref="G275:G308" si="17">+ROUND(F275*D275,0)</f>
        <v>0</v>
      </c>
    </row>
    <row r="276" spans="1:7" s="3" customFormat="1" ht="16" customHeight="1">
      <c r="A276" s="47">
        <v>3</v>
      </c>
      <c r="B276" s="23" t="s">
        <v>349</v>
      </c>
      <c r="C276" s="25" t="s">
        <v>350</v>
      </c>
      <c r="D276" s="24">
        <v>1</v>
      </c>
      <c r="E276" s="48">
        <v>448587</v>
      </c>
      <c r="F276" s="83"/>
      <c r="G276" s="75">
        <f t="shared" si="17"/>
        <v>0</v>
      </c>
    </row>
    <row r="277" spans="1:7" s="3" customFormat="1" ht="16" customHeight="1">
      <c r="A277" s="47">
        <v>4</v>
      </c>
      <c r="B277" s="23" t="s">
        <v>351</v>
      </c>
      <c r="C277" s="23" t="s">
        <v>352</v>
      </c>
      <c r="D277" s="24">
        <v>1</v>
      </c>
      <c r="E277" s="48">
        <v>30875</v>
      </c>
      <c r="F277" s="83"/>
      <c r="G277" s="75">
        <f t="shared" si="17"/>
        <v>0</v>
      </c>
    </row>
    <row r="278" spans="1:7" s="3" customFormat="1" ht="16" customHeight="1">
      <c r="A278" s="47">
        <v>5</v>
      </c>
      <c r="B278" s="23" t="s">
        <v>353</v>
      </c>
      <c r="C278" s="23" t="s">
        <v>354</v>
      </c>
      <c r="D278" s="24">
        <v>1</v>
      </c>
      <c r="E278" s="48">
        <v>6773</v>
      </c>
      <c r="F278" s="83"/>
      <c r="G278" s="75">
        <f t="shared" si="17"/>
        <v>0</v>
      </c>
    </row>
    <row r="279" spans="1:7" s="3" customFormat="1" ht="16" customHeight="1">
      <c r="A279" s="47">
        <v>6</v>
      </c>
      <c r="B279" s="23" t="s">
        <v>355</v>
      </c>
      <c r="C279" s="23" t="s">
        <v>356</v>
      </c>
      <c r="D279" s="24">
        <v>1</v>
      </c>
      <c r="E279" s="48">
        <v>11968</v>
      </c>
      <c r="F279" s="83"/>
      <c r="G279" s="75">
        <f t="shared" si="17"/>
        <v>0</v>
      </c>
    </row>
    <row r="280" spans="1:7" s="3" customFormat="1" ht="16" customHeight="1">
      <c r="A280" s="47">
        <v>7</v>
      </c>
      <c r="B280" s="23" t="s">
        <v>357</v>
      </c>
      <c r="C280" s="23" t="s">
        <v>358</v>
      </c>
      <c r="D280" s="24">
        <v>1</v>
      </c>
      <c r="E280" s="48">
        <v>1217187</v>
      </c>
      <c r="F280" s="83"/>
      <c r="G280" s="75">
        <f t="shared" si="17"/>
        <v>0</v>
      </c>
    </row>
    <row r="281" spans="1:7" s="3" customFormat="1" ht="16" customHeight="1">
      <c r="A281" s="47">
        <v>8</v>
      </c>
      <c r="B281" s="23" t="s">
        <v>359</v>
      </c>
      <c r="C281" s="23" t="s">
        <v>360</v>
      </c>
      <c r="D281" s="24">
        <v>1</v>
      </c>
      <c r="E281" s="48">
        <v>179403</v>
      </c>
      <c r="F281" s="83"/>
      <c r="G281" s="75">
        <f t="shared" si="17"/>
        <v>0</v>
      </c>
    </row>
    <row r="282" spans="1:7" s="3" customFormat="1" ht="16" customHeight="1">
      <c r="A282" s="47">
        <v>9</v>
      </c>
      <c r="B282" s="23" t="s">
        <v>361</v>
      </c>
      <c r="C282" s="23" t="s">
        <v>362</v>
      </c>
      <c r="D282" s="24">
        <v>1</v>
      </c>
      <c r="E282" s="48">
        <v>18708</v>
      </c>
      <c r="F282" s="83"/>
      <c r="G282" s="75">
        <f t="shared" si="17"/>
        <v>0</v>
      </c>
    </row>
    <row r="283" spans="1:7" s="3" customFormat="1" ht="16" customHeight="1">
      <c r="A283" s="47">
        <v>10</v>
      </c>
      <c r="B283" s="23" t="s">
        <v>86</v>
      </c>
      <c r="C283" s="23" t="s">
        <v>87</v>
      </c>
      <c r="D283" s="24">
        <v>1</v>
      </c>
      <c r="E283" s="48">
        <v>4428644</v>
      </c>
      <c r="F283" s="83"/>
      <c r="G283" s="75">
        <f t="shared" si="17"/>
        <v>0</v>
      </c>
    </row>
    <row r="284" spans="1:7" s="3" customFormat="1" ht="16" customHeight="1">
      <c r="A284" s="47">
        <v>11</v>
      </c>
      <c r="B284" s="23" t="s">
        <v>186</v>
      </c>
      <c r="C284" s="23" t="s">
        <v>184</v>
      </c>
      <c r="D284" s="24">
        <v>1</v>
      </c>
      <c r="E284" s="48">
        <v>9308</v>
      </c>
      <c r="F284" s="83"/>
      <c r="G284" s="75">
        <f t="shared" si="17"/>
        <v>0</v>
      </c>
    </row>
    <row r="285" spans="1:7" s="3" customFormat="1" ht="16" customHeight="1">
      <c r="A285" s="47">
        <v>12</v>
      </c>
      <c r="B285" s="23" t="s">
        <v>211</v>
      </c>
      <c r="C285" s="25" t="s">
        <v>350</v>
      </c>
      <c r="D285" s="24">
        <v>1</v>
      </c>
      <c r="E285" s="48">
        <v>400374</v>
      </c>
      <c r="F285" s="83"/>
      <c r="G285" s="75">
        <f t="shared" si="17"/>
        <v>0</v>
      </c>
    </row>
    <row r="286" spans="1:7" s="3" customFormat="1" ht="16" customHeight="1">
      <c r="A286" s="47">
        <v>13</v>
      </c>
      <c r="B286" s="23" t="s">
        <v>174</v>
      </c>
      <c r="C286" s="23" t="s">
        <v>363</v>
      </c>
      <c r="D286" s="24">
        <v>1</v>
      </c>
      <c r="E286" s="48">
        <v>21100</v>
      </c>
      <c r="F286" s="83"/>
      <c r="G286" s="75">
        <f t="shared" si="17"/>
        <v>0</v>
      </c>
    </row>
    <row r="287" spans="1:7" s="3" customFormat="1" ht="16" customHeight="1">
      <c r="A287" s="47">
        <v>14</v>
      </c>
      <c r="B287" s="23" t="s">
        <v>177</v>
      </c>
      <c r="C287" s="23" t="s">
        <v>363</v>
      </c>
      <c r="D287" s="24">
        <v>1</v>
      </c>
      <c r="E287" s="48">
        <v>20975</v>
      </c>
      <c r="F287" s="83"/>
      <c r="G287" s="75">
        <f t="shared" si="17"/>
        <v>0</v>
      </c>
    </row>
    <row r="288" spans="1:7" s="3" customFormat="1" ht="16" customHeight="1">
      <c r="A288" s="47">
        <v>15</v>
      </c>
      <c r="B288" s="23" t="s">
        <v>302</v>
      </c>
      <c r="C288" s="23" t="s">
        <v>303</v>
      </c>
      <c r="D288" s="24">
        <v>1</v>
      </c>
      <c r="E288" s="48">
        <v>15987</v>
      </c>
      <c r="F288" s="83"/>
      <c r="G288" s="75">
        <f t="shared" si="17"/>
        <v>0</v>
      </c>
    </row>
    <row r="289" spans="1:7" s="3" customFormat="1" ht="16" customHeight="1">
      <c r="A289" s="47">
        <v>16</v>
      </c>
      <c r="B289" s="23" t="s">
        <v>364</v>
      </c>
      <c r="C289" s="23" t="s">
        <v>365</v>
      </c>
      <c r="D289" s="24">
        <v>1</v>
      </c>
      <c r="E289" s="48">
        <v>5188</v>
      </c>
      <c r="F289" s="83"/>
      <c r="G289" s="75">
        <f t="shared" si="17"/>
        <v>0</v>
      </c>
    </row>
    <row r="290" spans="1:7" s="3" customFormat="1" ht="16" customHeight="1">
      <c r="A290" s="47">
        <v>17</v>
      </c>
      <c r="B290" s="23" t="s">
        <v>366</v>
      </c>
      <c r="C290" s="23" t="s">
        <v>367</v>
      </c>
      <c r="D290" s="24">
        <v>1</v>
      </c>
      <c r="E290" s="48">
        <v>550449</v>
      </c>
      <c r="F290" s="83"/>
      <c r="G290" s="75">
        <f t="shared" si="17"/>
        <v>0</v>
      </c>
    </row>
    <row r="291" spans="1:7" s="3" customFormat="1" ht="16" customHeight="1">
      <c r="A291" s="47">
        <v>18</v>
      </c>
      <c r="B291" s="23" t="s">
        <v>368</v>
      </c>
      <c r="C291" s="23" t="s">
        <v>369</v>
      </c>
      <c r="D291" s="24">
        <v>1</v>
      </c>
      <c r="E291" s="48">
        <v>400374</v>
      </c>
      <c r="F291" s="83"/>
      <c r="G291" s="75">
        <f t="shared" si="17"/>
        <v>0</v>
      </c>
    </row>
    <row r="292" spans="1:7" s="3" customFormat="1" ht="16" customHeight="1">
      <c r="A292" s="47">
        <v>19</v>
      </c>
      <c r="B292" s="23" t="s">
        <v>370</v>
      </c>
      <c r="C292" s="23" t="s">
        <v>371</v>
      </c>
      <c r="D292" s="24">
        <v>1</v>
      </c>
      <c r="E292" s="48">
        <v>16768</v>
      </c>
      <c r="F292" s="83"/>
      <c r="G292" s="75">
        <f t="shared" si="17"/>
        <v>0</v>
      </c>
    </row>
    <row r="293" spans="1:7" s="3" customFormat="1" ht="16" customHeight="1">
      <c r="A293" s="47">
        <v>20</v>
      </c>
      <c r="B293" s="23" t="s">
        <v>372</v>
      </c>
      <c r="C293" s="23" t="s">
        <v>365</v>
      </c>
      <c r="D293" s="24">
        <v>1</v>
      </c>
      <c r="E293" s="48">
        <v>20563</v>
      </c>
      <c r="F293" s="83"/>
      <c r="G293" s="75">
        <f t="shared" si="17"/>
        <v>0</v>
      </c>
    </row>
    <row r="294" spans="1:7" s="3" customFormat="1" ht="16" customHeight="1">
      <c r="A294" s="47">
        <v>21</v>
      </c>
      <c r="B294" s="25" t="s">
        <v>373</v>
      </c>
      <c r="C294" s="23" t="s">
        <v>374</v>
      </c>
      <c r="D294" s="24">
        <v>1</v>
      </c>
      <c r="E294" s="48">
        <v>18332</v>
      </c>
      <c r="F294" s="83"/>
      <c r="G294" s="75">
        <f t="shared" si="17"/>
        <v>0</v>
      </c>
    </row>
    <row r="295" spans="1:7" s="3" customFormat="1" ht="16" customHeight="1">
      <c r="A295" s="47">
        <v>22</v>
      </c>
      <c r="B295" s="25" t="s">
        <v>324</v>
      </c>
      <c r="C295" s="23" t="s">
        <v>375</v>
      </c>
      <c r="D295" s="24">
        <v>1</v>
      </c>
      <c r="E295" s="48">
        <v>978556</v>
      </c>
      <c r="F295" s="83"/>
      <c r="G295" s="75">
        <f t="shared" si="17"/>
        <v>0</v>
      </c>
    </row>
    <row r="296" spans="1:7" s="3" customFormat="1" ht="16" customHeight="1">
      <c r="A296" s="47">
        <v>23</v>
      </c>
      <c r="B296" s="25" t="s">
        <v>324</v>
      </c>
      <c r="C296" s="25" t="s">
        <v>376</v>
      </c>
      <c r="D296" s="26">
        <v>1</v>
      </c>
      <c r="E296" s="48">
        <v>2311682</v>
      </c>
      <c r="F296" s="83"/>
      <c r="G296" s="75">
        <f t="shared" si="17"/>
        <v>0</v>
      </c>
    </row>
    <row r="297" spans="1:7" s="3" customFormat="1" ht="16" customHeight="1">
      <c r="A297" s="47">
        <v>24</v>
      </c>
      <c r="B297" s="25" t="s">
        <v>324</v>
      </c>
      <c r="C297" s="25" t="s">
        <v>377</v>
      </c>
      <c r="D297" s="26">
        <v>1</v>
      </c>
      <c r="E297" s="48">
        <v>2332286</v>
      </c>
      <c r="F297" s="83"/>
      <c r="G297" s="75">
        <f t="shared" si="17"/>
        <v>0</v>
      </c>
    </row>
    <row r="298" spans="1:7" s="3" customFormat="1" ht="16" customHeight="1">
      <c r="A298" s="47">
        <v>25</v>
      </c>
      <c r="B298" s="25" t="s">
        <v>324</v>
      </c>
      <c r="C298" s="25" t="s">
        <v>378</v>
      </c>
      <c r="D298" s="26">
        <v>1</v>
      </c>
      <c r="E298" s="48">
        <v>2059867</v>
      </c>
      <c r="F298" s="83"/>
      <c r="G298" s="75">
        <f t="shared" si="17"/>
        <v>0</v>
      </c>
    </row>
    <row r="299" spans="1:7" s="3" customFormat="1" ht="25.5" customHeight="1">
      <c r="A299" s="47">
        <v>26</v>
      </c>
      <c r="B299" s="25" t="s">
        <v>324</v>
      </c>
      <c r="C299" s="49" t="s">
        <v>379</v>
      </c>
      <c r="D299" s="45">
        <v>1</v>
      </c>
      <c r="E299" s="48">
        <v>4617504</v>
      </c>
      <c r="F299" s="83"/>
      <c r="G299" s="75">
        <f t="shared" si="17"/>
        <v>0</v>
      </c>
    </row>
    <row r="300" spans="1:7" s="3" customFormat="1" ht="16" customHeight="1">
      <c r="A300" s="47">
        <v>27</v>
      </c>
      <c r="B300" s="23" t="s">
        <v>324</v>
      </c>
      <c r="C300" s="23" t="s">
        <v>380</v>
      </c>
      <c r="D300" s="24">
        <v>1</v>
      </c>
      <c r="E300" s="48">
        <v>565289</v>
      </c>
      <c r="F300" s="83"/>
      <c r="G300" s="75">
        <f t="shared" si="17"/>
        <v>0</v>
      </c>
    </row>
    <row r="301" spans="1:7" s="3" customFormat="1" ht="16" customHeight="1">
      <c r="A301" s="47">
        <v>28</v>
      </c>
      <c r="B301" s="25" t="s">
        <v>324</v>
      </c>
      <c r="C301" s="25" t="s">
        <v>381</v>
      </c>
      <c r="D301" s="26">
        <v>1</v>
      </c>
      <c r="E301" s="48">
        <v>221248</v>
      </c>
      <c r="F301" s="83"/>
      <c r="G301" s="75">
        <f t="shared" si="17"/>
        <v>0</v>
      </c>
    </row>
    <row r="302" spans="1:7" s="3" customFormat="1" ht="16" customHeight="1">
      <c r="A302" s="47">
        <v>29</v>
      </c>
      <c r="B302" s="25" t="s">
        <v>324</v>
      </c>
      <c r="C302" s="25" t="s">
        <v>382</v>
      </c>
      <c r="D302" s="26">
        <v>1</v>
      </c>
      <c r="E302" s="48">
        <v>614400</v>
      </c>
      <c r="F302" s="83"/>
      <c r="G302" s="75">
        <f t="shared" si="17"/>
        <v>0</v>
      </c>
    </row>
    <row r="303" spans="1:7" s="3" customFormat="1" ht="24" customHeight="1">
      <c r="A303" s="47">
        <v>30</v>
      </c>
      <c r="B303" s="23" t="s">
        <v>324</v>
      </c>
      <c r="C303" s="50" t="s">
        <v>383</v>
      </c>
      <c r="D303" s="45">
        <v>1</v>
      </c>
      <c r="E303" s="48">
        <v>507100</v>
      </c>
      <c r="F303" s="83"/>
      <c r="G303" s="75">
        <f t="shared" si="17"/>
        <v>0</v>
      </c>
    </row>
    <row r="304" spans="1:7" s="3" customFormat="1" ht="16" customHeight="1">
      <c r="A304" s="47">
        <v>31</v>
      </c>
      <c r="B304" s="25" t="s">
        <v>324</v>
      </c>
      <c r="C304" s="23" t="s">
        <v>384</v>
      </c>
      <c r="D304" s="24">
        <v>1</v>
      </c>
      <c r="E304" s="48">
        <v>144405</v>
      </c>
      <c r="F304" s="83"/>
      <c r="G304" s="75">
        <f t="shared" si="17"/>
        <v>0</v>
      </c>
    </row>
    <row r="305" spans="1:7" s="3" customFormat="1" ht="16" customHeight="1">
      <c r="A305" s="47">
        <v>32</v>
      </c>
      <c r="B305" s="25" t="s">
        <v>324</v>
      </c>
      <c r="C305" s="25" t="s">
        <v>385</v>
      </c>
      <c r="D305" s="26">
        <v>1</v>
      </c>
      <c r="E305" s="48">
        <v>2769500</v>
      </c>
      <c r="F305" s="83"/>
      <c r="G305" s="75">
        <f t="shared" si="17"/>
        <v>0</v>
      </c>
    </row>
    <row r="306" spans="1:7" s="3" customFormat="1" ht="16" customHeight="1">
      <c r="A306" s="47">
        <v>33</v>
      </c>
      <c r="B306" s="25" t="s">
        <v>324</v>
      </c>
      <c r="C306" s="25" t="s">
        <v>386</v>
      </c>
      <c r="D306" s="26">
        <v>1</v>
      </c>
      <c r="E306" s="48">
        <v>167100</v>
      </c>
      <c r="F306" s="83"/>
      <c r="G306" s="75">
        <f t="shared" si="17"/>
        <v>0</v>
      </c>
    </row>
    <row r="307" spans="1:7" s="3" customFormat="1" ht="16" customHeight="1">
      <c r="A307" s="47">
        <v>34</v>
      </c>
      <c r="B307" s="25" t="s">
        <v>324</v>
      </c>
      <c r="C307" s="25" t="s">
        <v>387</v>
      </c>
      <c r="D307" s="26">
        <v>1</v>
      </c>
      <c r="E307" s="48">
        <v>232741</v>
      </c>
      <c r="F307" s="83"/>
      <c r="G307" s="75">
        <f t="shared" si="17"/>
        <v>0</v>
      </c>
    </row>
    <row r="308" spans="1:7" s="3" customFormat="1" ht="16" customHeight="1">
      <c r="A308" s="47">
        <v>35</v>
      </c>
      <c r="B308" s="25" t="s">
        <v>324</v>
      </c>
      <c r="C308" s="23" t="s">
        <v>388</v>
      </c>
      <c r="D308" s="24">
        <v>1</v>
      </c>
      <c r="E308" s="48">
        <v>107641</v>
      </c>
      <c r="F308" s="83"/>
      <c r="G308" s="75">
        <f t="shared" si="17"/>
        <v>0</v>
      </c>
    </row>
    <row r="309" spans="1:7">
      <c r="A309" s="85" t="s">
        <v>389</v>
      </c>
      <c r="B309" s="86"/>
      <c r="C309" s="86"/>
      <c r="D309" s="86"/>
      <c r="E309" s="86"/>
      <c r="F309" s="87"/>
      <c r="G309" s="77">
        <f>SUM(F274:F308)</f>
        <v>0</v>
      </c>
    </row>
    <row r="310" spans="1:7" ht="21.75" customHeight="1">
      <c r="A310" s="88" t="s">
        <v>390</v>
      </c>
      <c r="B310" s="89"/>
      <c r="C310" s="89"/>
      <c r="D310" s="89"/>
      <c r="E310" s="89"/>
      <c r="F310" s="90"/>
      <c r="G310" s="76">
        <f>SUM(G309+G271+G230)</f>
        <v>0</v>
      </c>
    </row>
    <row r="311" spans="1:7">
      <c r="A311" s="51"/>
      <c r="B311" s="51"/>
      <c r="C311" s="52"/>
      <c r="D311" s="52"/>
      <c r="E311" s="52"/>
      <c r="F311" s="52"/>
    </row>
    <row r="316" spans="1:7">
      <c r="F316" s="15"/>
    </row>
    <row r="317" spans="1:7">
      <c r="F317" s="16"/>
    </row>
    <row r="321" spans="3:4">
      <c r="C321" s="8"/>
      <c r="D321" s="8"/>
    </row>
    <row r="322" spans="3:4">
      <c r="D322" s="9"/>
    </row>
  </sheetData>
  <sheetProtection selectLockedCells="1" selectUnlockedCells="1"/>
  <mergeCells count="62">
    <mergeCell ref="B247:G247"/>
    <mergeCell ref="A250:F250"/>
    <mergeCell ref="B232:G232"/>
    <mergeCell ref="A239:F239"/>
    <mergeCell ref="B240:G240"/>
    <mergeCell ref="A242:F242"/>
    <mergeCell ref="A246:F246"/>
    <mergeCell ref="B243:G243"/>
    <mergeCell ref="B227:G227"/>
    <mergeCell ref="A229:F229"/>
    <mergeCell ref="A230:F230"/>
    <mergeCell ref="A231:G231"/>
    <mergeCell ref="A77:F77"/>
    <mergeCell ref="B140:G140"/>
    <mergeCell ref="A154:F154"/>
    <mergeCell ref="B155:G155"/>
    <mergeCell ref="A157:F157"/>
    <mergeCell ref="B158:G158"/>
    <mergeCell ref="A171:F171"/>
    <mergeCell ref="B172:G172"/>
    <mergeCell ref="A185:F185"/>
    <mergeCell ref="B186:G186"/>
    <mergeCell ref="A188:F188"/>
    <mergeCell ref="B189:G189"/>
    <mergeCell ref="B115:G115"/>
    <mergeCell ref="A139:F139"/>
    <mergeCell ref="A199:F199"/>
    <mergeCell ref="B200:G200"/>
    <mergeCell ref="A213:F213"/>
    <mergeCell ref="A2:G2"/>
    <mergeCell ref="A3:G3"/>
    <mergeCell ref="A5:G5"/>
    <mergeCell ref="A4:G4"/>
    <mergeCell ref="B6:G6"/>
    <mergeCell ref="A20:F20"/>
    <mergeCell ref="B21:G21"/>
    <mergeCell ref="A35:F35"/>
    <mergeCell ref="B251:G251"/>
    <mergeCell ref="A253:F253"/>
    <mergeCell ref="B214:G214"/>
    <mergeCell ref="A226:F226"/>
    <mergeCell ref="B36:G36"/>
    <mergeCell ref="A51:F51"/>
    <mergeCell ref="B52:G52"/>
    <mergeCell ref="A63:F63"/>
    <mergeCell ref="B64:G64"/>
    <mergeCell ref="B78:G78"/>
    <mergeCell ref="A92:F92"/>
    <mergeCell ref="B93:G93"/>
    <mergeCell ref="A114:F114"/>
    <mergeCell ref="A257:F257"/>
    <mergeCell ref="B254:G254"/>
    <mergeCell ref="B258:G258"/>
    <mergeCell ref="A271:F271"/>
    <mergeCell ref="A272:G272"/>
    <mergeCell ref="A309:F309"/>
    <mergeCell ref="A310:F310"/>
    <mergeCell ref="A262:F262"/>
    <mergeCell ref="B263:G263"/>
    <mergeCell ref="A267:F267"/>
    <mergeCell ref="B268:G268"/>
    <mergeCell ref="A270:F270"/>
  </mergeCells>
  <conditionalFormatting sqref="B300 B274:B293">
    <cfRule type="duplicateValues" dxfId="1" priority="2"/>
  </conditionalFormatting>
  <conditionalFormatting sqref="B30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horizontalDpi="4294967292" r:id="rId1"/>
  <rowBreaks count="3" manualBreakCount="3">
    <brk id="93" max="6" man="1"/>
    <brk id="188" max="16383" man="1"/>
    <brk id="267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F116FA54A0F641A410806DB0E79B4E" ma:contentTypeVersion="6" ma:contentTypeDescription="Create a new document." ma:contentTypeScope="" ma:versionID="0daf75d98c2a1c9094efae14720f31fc">
  <xsd:schema xmlns:xsd="http://www.w3.org/2001/XMLSchema" xmlns:xs="http://www.w3.org/2001/XMLSchema" xmlns:p="http://schemas.microsoft.com/office/2006/metadata/properties" xmlns:ns3="e7f29b05-5d1c-49b3-ab6f-1cbcafe8eadb" xmlns:ns4="63e63a61-051f-48fb-99d8-fcef245c2deb" targetNamespace="http://schemas.microsoft.com/office/2006/metadata/properties" ma:root="true" ma:fieldsID="8f3beb9cad811d21b43cf944e6036e60" ns3:_="" ns4:_="">
    <xsd:import namespace="e7f29b05-5d1c-49b3-ab6f-1cbcafe8eadb"/>
    <xsd:import namespace="63e63a61-051f-48fb-99d8-fcef245c2d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f29b05-5d1c-49b3-ab6f-1cbcafe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e63a61-051f-48fb-99d8-fcef245c2d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C171BA-2B39-4F84-9182-29DAACAFC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f29b05-5d1c-49b3-ab6f-1cbcafe8eadb"/>
    <ds:schemaRef ds:uri="63e63a61-051f-48fb-99d8-fcef245c2d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7512EE-274D-4224-B77F-DDC96BDF7B36}">
  <ds:schemaRefs>
    <ds:schemaRef ds:uri="63e63a61-051f-48fb-99d8-fcef245c2deb"/>
    <ds:schemaRef ds:uri="http://schemas.microsoft.com/office/2006/documentManagement/types"/>
    <ds:schemaRef ds:uri="http://schemas.microsoft.com/office/2006/metadata/properties"/>
    <ds:schemaRef ds:uri="http://purl.org/dc/terms/"/>
    <ds:schemaRef ds:uri="e7f29b05-5d1c-49b3-ab6f-1cbcafe8eadb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EECFEAE-BDDA-415E-B55F-5DC380DC67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Económico</vt:lpstr>
      <vt:lpstr>'Formato Económico'!Área_de_impresión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Marquez</dc:creator>
  <cp:keywords/>
  <dc:description/>
  <cp:lastModifiedBy>Ana Isabel Burbano Gonzalez</cp:lastModifiedBy>
  <cp:revision/>
  <dcterms:created xsi:type="dcterms:W3CDTF">2022-10-13T19:24:00Z</dcterms:created>
  <dcterms:modified xsi:type="dcterms:W3CDTF">2026-07-30T15:54:47Z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0x01010011F116FA54A0F641A410806DB0E79B4E</vt:lpwstr>
  </property>
  <property fmtid="{D5CDD505-2E9C-101B-9397-08002B2CF9AE}" pid="3" name="ICV">
    <vt:lpwstr>8BA7E5FB4248431198A2A24A0F59226A_12</vt:lpwstr>
  </property>
  <property fmtid="{D5CDD505-2E9C-101B-9397-08002B2CF9AE}" pid="4" name="KSOProductBuildVer">
    <vt:lpwstr>3082-12.2.0.20782</vt:lpwstr>
  </property>
</Properties>
</file>