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CONTRATISTAS ARAUCA\2026\PROCESO ARNALDO SENA (TAME)\"/>
    </mc:Choice>
  </mc:AlternateContent>
  <xr:revisionPtr revIDLastSave="0" documentId="13_ncr:1_{B8B778B8-185E-41DB-AA0A-B882801493B7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(Entidad)'!$I$17:$I$102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(Entidad)'!$A$1:$M$125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(Entidad)'!$K$108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(Entidad)'!$K$120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(Entidad)'!$K$120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(Entidad)'!$K$121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9" i="265" l="1"/>
  <c r="K71" i="265"/>
  <c r="K72" i="265"/>
  <c r="K73" i="265"/>
  <c r="K74" i="265"/>
  <c r="K54" i="265"/>
  <c r="K55" i="265"/>
  <c r="K56" i="265"/>
  <c r="K57" i="265"/>
  <c r="K58" i="265"/>
  <c r="K59" i="265"/>
  <c r="K60" i="265"/>
  <c r="K35" i="265"/>
  <c r="K36" i="265"/>
  <c r="K37" i="265"/>
  <c r="K38" i="265"/>
  <c r="K39" i="265"/>
  <c r="K40" i="265"/>
  <c r="K41" i="265"/>
  <c r="K42" i="265"/>
  <c r="K43" i="265"/>
  <c r="K44" i="265"/>
  <c r="K45" i="265"/>
  <c r="K46" i="265"/>
  <c r="K47" i="265"/>
  <c r="K48" i="265"/>
  <c r="K49" i="265"/>
  <c r="K23" i="265"/>
  <c r="K100" i="265"/>
  <c r="K98" i="265"/>
  <c r="K97" i="265"/>
  <c r="K96" i="265"/>
  <c r="K95" i="265"/>
  <c r="K94" i="265"/>
  <c r="K93" i="265"/>
  <c r="K90" i="265"/>
  <c r="K89" i="265"/>
  <c r="K86" i="265"/>
  <c r="K85" i="265"/>
  <c r="K84" i="265"/>
  <c r="K83" i="265"/>
  <c r="K82" i="265"/>
  <c r="K79" i="265"/>
  <c r="K78" i="265"/>
  <c r="K77" i="265"/>
  <c r="K70" i="265"/>
  <c r="K69" i="265"/>
  <c r="K68" i="265"/>
  <c r="K67" i="265"/>
  <c r="K66" i="265"/>
  <c r="K65" i="265"/>
  <c r="K101" i="265" l="1"/>
  <c r="K87" i="265"/>
  <c r="K91" i="265"/>
  <c r="K80" i="265"/>
  <c r="K75" i="265"/>
  <c r="K122" i="265" l="1"/>
  <c r="K53" i="265"/>
  <c r="K61" i="265"/>
  <c r="K62" i="265"/>
  <c r="K52" i="265"/>
  <c r="K34" i="265"/>
  <c r="K33" i="265"/>
  <c r="K28" i="265"/>
  <c r="K29" i="265"/>
  <c r="K30" i="265"/>
  <c r="K27" i="265"/>
  <c r="K21" i="265"/>
  <c r="K22" i="265"/>
  <c r="K24" i="265"/>
  <c r="K20" i="265"/>
  <c r="K63" i="265" l="1"/>
  <c r="K25" i="265"/>
  <c r="K50" i="265"/>
  <c r="K31" i="265"/>
  <c r="K102" i="265" l="1"/>
  <c r="K106" i="265" l="1"/>
  <c r="K111" i="265" s="1"/>
  <c r="K115" i="265" s="1"/>
</calcChain>
</file>

<file path=xl/sharedStrings.xml><?xml version="1.0" encoding="utf-8"?>
<sst xmlns="http://schemas.openxmlformats.org/spreadsheetml/2006/main" count="186" uniqueCount="117">
  <si>
    <t>FORMULARIO 1</t>
  </si>
  <si>
    <t>PRESUPUESTO OFICIAL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</si>
  <si>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</si>
  <si>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</si>
  <si>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</si>
  <si>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</si>
  <si>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</si>
  <si>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</si>
  <si>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</si>
  <si>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</si>
  <si>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</si>
  <si>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</si>
  <si>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</si>
  <si>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</si>
  <si>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</si>
  <si>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</si>
  <si>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</si>
  <si>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</si>
  <si>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</si>
  <si>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</si>
  <si>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</si>
  <si>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</si>
  <si>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</si>
  <si>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</si>
  <si>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</si>
  <si>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</si>
  <si>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</si>
  <si>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</si>
  <si>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</si>
  <si>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</si>
  <si>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M2</t>
  </si>
  <si>
    <t>M3</t>
  </si>
  <si>
    <t>KG</t>
  </si>
  <si>
    <t>UND</t>
  </si>
  <si>
    <t>“MEJORAMIENTO DE LA ESCUELA TÉCNOLOGICA DE EDUCACIÓN SUPERIOR CAMPUS DE LA ORINOQUIA EN EL MUNICIPIO DE TAME, DEPARTAMENTO DE ARAUCA ”</t>
  </si>
  <si>
    <t xml:space="preserve">Formulario 1 - Propuesta económica  - Licitación de obra pública de infraestructura social </t>
  </si>
  <si>
    <t xml:space="preserve">Formulario 1 - Propuesta económica  -  Licitación de obra pública de infraestructura social </t>
  </si>
  <si>
    <t xml:space="preserve">version 2 del 21 de agosto de 2025 </t>
  </si>
  <si>
    <t>TRAMITAR CERTIFICADO RETIE</t>
  </si>
  <si>
    <t xml:space="preserve">REALIZAR PLAN DE MANEJO AMBIENTAL </t>
  </si>
  <si>
    <t xml:space="preserve">REALIZAR PLAN DE SEGURIDAD Y SALUD EN EL TRABAJO </t>
  </si>
  <si>
    <t>TOTAL</t>
  </si>
  <si>
    <t>REALIZAR OBRAS PRELIMINARES</t>
  </si>
  <si>
    <t xml:space="preserve">LOCALIZACIÓN Y REPLANTEO TOPOGRÁFICO </t>
  </si>
  <si>
    <t>DEMOLICION DE PLACA DE PISO EN CONCRETO E=0.10 M.</t>
  </si>
  <si>
    <t xml:space="preserve">DESMONTE DE CUBIERTA EXISTENTE </t>
  </si>
  <si>
    <t xml:space="preserve">LIMPIEZA Y MANTENIMIENTO DE PLACA ENTRE PISO </t>
  </si>
  <si>
    <t>CARGUE Y RETIRO DE ESCOMBROS MANUALMENTE</t>
  </si>
  <si>
    <t xml:space="preserve">REALIZAR EXCAVACIONES Y MOVIMIENTOS TIERRA </t>
  </si>
  <si>
    <t>EXCAVACION MANUAL EN MATERIAL COMUN ENTRE 0-2 M. DE PROFUNDIDAD</t>
  </si>
  <si>
    <t>RELLENO  CON MATERIAL DE  EXCAVACION - INCLUYE COMPACTACION</t>
  </si>
  <si>
    <t>MATERIAL CRUDO TAMAÑO MAXIMO 4" INSTALADO Y COMPACTADO CON VIBROCOMPACTADOR TIPO RANA</t>
  </si>
  <si>
    <t>RELLENO EN SUB BASE GRANULAR (COMPACTADO CON VIBROCOMPACTADOR TIPO RANA)</t>
  </si>
  <si>
    <t xml:space="preserve">REALIZAR CIMENTACIONES Y ESTRUCTURAS EN CONCRETO </t>
  </si>
  <si>
    <t>CONCRETO DE 2500 PSI PARA SOLADO E = 0,05 M</t>
  </si>
  <si>
    <t>CONCRETO DE 4000 PSI PARA ZAPATAS-INCLUYE INSTALACION</t>
  </si>
  <si>
    <t>CONCRETO PARA PEDESTAL DE 3000 PSI</t>
  </si>
  <si>
    <t>MORTERO DE NIVELACION E=0.04 M</t>
  </si>
  <si>
    <t>PLACA PISO CONCRETO 3000 PSI e=0,10 MTS, INCLUYE MALLA ELECTROSOLDADA</t>
  </si>
  <si>
    <t xml:space="preserve">VIGA AEREA DE  0.30x0.30 M. EN CONCRETO 3000 PSI </t>
  </si>
  <si>
    <t>ML</t>
  </si>
  <si>
    <t>PLACA EN CONCRETO DE 3000 PSI ESP 10 CM INCLUYE ACERO DE REFUERZO</t>
  </si>
  <si>
    <t xml:space="preserve">VIGA CIMENTACIÓN  DE 0.30x0.30 M. EN CONCRETO 4000 PSI </t>
  </si>
  <si>
    <t>CONCRETO CICLOPEO 40:60</t>
  </si>
  <si>
    <t xml:space="preserve">COLUMNA EN CONCRETO 3000 PSI 0.30*0.30 M. </t>
  </si>
  <si>
    <t xml:space="preserve">CARCAMO EN CONCRETO DE 3000 PSI - INCLUYE ACERO DE REFUERZO </t>
  </si>
  <si>
    <t>ALFAJIA EN CONCRETO REFORZADA DE 0.35*0.07 M.-INCLUYE REFUERZO</t>
  </si>
  <si>
    <t>ALFAJIA EN CONCRETO REFORZADA DE 0.20*0.07 M.-INCLUYE REFUERZO</t>
  </si>
  <si>
    <t>DINTEL EN CONCRETO 3000 PSI 0.15*0.20 M.-INCLUYE REFUERZO</t>
  </si>
  <si>
    <t xml:space="preserve">CONCRETO DE 3000 PSI PARA RAMPA - INCLUYE REFUERZO </t>
  </si>
  <si>
    <t>BORDILLO EN CONCRETO DE 3000 PSI 0,12*0,20</t>
  </si>
  <si>
    <t>ACERO DE REFUERZO Fy : 60000 PSI</t>
  </si>
  <si>
    <t xml:space="preserve">CONSTRUIR MAMPOSTERIA,PISOS Y  ACABADOS </t>
  </si>
  <si>
    <t>MURO EN BLOQUE  N° 5</t>
  </si>
  <si>
    <t xml:space="preserve">PISO EN TABLETA DE GRES LISO  30*30 TRAFICO PESADO </t>
  </si>
  <si>
    <t>RESANE Y PINTURA DE MUROS INCLUYE  PAÑETE- PINTURA Y APLICACIÓN</t>
  </si>
  <si>
    <t>PAÑETE LISO SOBRE MURO E=0,02M</t>
  </si>
  <si>
    <t>ESTUCO ACRILICO SOBRE MUROS EXTERIORES E INTERIORES</t>
  </si>
  <si>
    <t>PINTURA EN VINILO TIPO 1 ( TRES MANOS)</t>
  </si>
  <si>
    <t>FILOS Y DILATACIONES - INCLUYE CONSTRUCCIÓN</t>
  </si>
  <si>
    <t xml:space="preserve">PISO EN CERÁMICA 60*60 O SIMILAR TRAFICO 5 </t>
  </si>
  <si>
    <t>GUARDA ESCOBA EN CERAMICA H=0.10M</t>
  </si>
  <si>
    <t>LÁMINA SUPERBOARD 6 MM</t>
  </si>
  <si>
    <t xml:space="preserve">MURO EN MAMPOSTERIA ESTRUCTURAL </t>
  </si>
  <si>
    <t xml:space="preserve">INSTALAR ESTRUCTURA DE CUBIERTA </t>
  </si>
  <si>
    <t>CUBIERTA EN LAMINA ARQUITECTONICA CAL 28</t>
  </si>
  <si>
    <t>CABALLETE EN LAMINA ARQUITECTONICA</t>
  </si>
  <si>
    <t>CORREA RECTANGULAR PHR/PAG 160X60X2,0 MM INCLUYE ANTICORROSIVO Y PINTURA</t>
  </si>
  <si>
    <t>CERCHA EN TUBERIA RECTANGULAR 90X50X2,0 MM - DIAGONALES EN 50X50X2,0 MM INCLUYE ANTICORROSIVO Y PINTURA</t>
  </si>
  <si>
    <t>CORREA RECTANGULAR  90X50X2,0 MM - INCLUYE ANTICORROSIVO Y PINTURA</t>
  </si>
  <si>
    <t>VIGA IPE 200 INCLUYE ANTICORROSIVO Y PINTURA</t>
  </si>
  <si>
    <t>CIELO RASO EN PVC</t>
  </si>
  <si>
    <t>BAJANTE AGUAS LLUVIAS TUBERIA PVC 4"</t>
  </si>
  <si>
    <t xml:space="preserve">CANALETA EN LAMINA GALVANIZADA CAL.18 AU=0,70 M - INCLUYE ACCESORIOS E INSTALACIÓN </t>
  </si>
  <si>
    <t>CUBIERTA EN POLICARBONATO ALVEOLAR 6 MM</t>
  </si>
  <si>
    <t xml:space="preserve">INSTALAR CARPINTERIA METÁLICA </t>
  </si>
  <si>
    <t>PUERTA EN ALUMINIO INC VIDRIO 4 MM</t>
  </si>
  <si>
    <t>VENTANA EN ALUMINIO INC VIDRO 4 MM</t>
  </si>
  <si>
    <t xml:space="preserve">SUMINISTRO E INSTALACIÓN DE ESCALERA METÁLICA </t>
  </si>
  <si>
    <t xml:space="preserve">REALIZAR URBANISMO Y MOBILIARIO </t>
  </si>
  <si>
    <t xml:space="preserve">EMPRADIZACIÓN JARDINES INTERNOS, INCLUYE SIEMBRA  Y FUMIGACIÓN </t>
  </si>
  <si>
    <t>LOGO EN ACRÍLICO SEGUN DISEÑO</t>
  </si>
  <si>
    <t>SUMINISTRO E INSTALACIÓN DE CANECA PARA BASURA M-121</t>
  </si>
  <si>
    <t xml:space="preserve">VENTILADOR DE PARED CON CONTROL REMOTO </t>
  </si>
  <si>
    <t>SUMINISTRO E INSTALACION DE ORGANIZADOR DE ELEMENTOS DE ASEO  Y LIMPIEZA( ESCOBAS,TRAPEROS, MANGUERAS ETC) CON CAPACIDAD DE 20 KG INCLUYE GANCHOS DOBLES , GANCHOS EN FORMA DE S, SUJETADOR DE MANGUERA.</t>
  </si>
  <si>
    <t xml:space="preserve">REALIZAR INSTALACIONES HIDROSANITARIAS </t>
  </si>
  <si>
    <t xml:space="preserve">TUBERIA PVC SANITARIA 4 PULG - INCLUYE INSTALACIÓN </t>
  </si>
  <si>
    <t xml:space="preserve">CAMPO DE INFILTRACIÓN </t>
  </si>
  <si>
    <t xml:space="preserve">REALIZAR INSTALACIONES ELECTRICAS </t>
  </si>
  <si>
    <t>SUMINISTRO E INSTALACION DE ALIMENTADOR PARA TABLEROS INCLUYE TUBERIA</t>
  </si>
  <si>
    <t xml:space="preserve">SUMINISTRO E INSTALACION DE TABLERO DE DISTRIBUCION PARCIAL TP-1 DE BAJA TENSION DE 12 PUESTOS CON PUERTA </t>
  </si>
  <si>
    <t>SUMINISTRO E INSTALACION DE TOMACORRIENTE COMUN DOBLE CON TIERRA MONOFASICO</t>
  </si>
  <si>
    <t>SUMINISTRO E INSTALACION DE TOMACORRIENTE BIFASICO CON TIERRA</t>
  </si>
  <si>
    <t>SUMINISTRO E INSTALACION DE SALIDA DE ILUMINACION DE 40 W INCRUSTADO EN CIELORASO</t>
  </si>
  <si>
    <t>SUMINISTRO E INSTALACION DE SALIDA DE ILUMINACION DE 18 W INCRUSTADO EN CIELORASO</t>
  </si>
  <si>
    <t xml:space="preserve">SUMINISTRO E INSTALACIÓN DE SALIDA DE INTERRUPTOR DOBLE </t>
  </si>
  <si>
    <t>SUMINISTRO E INSTALACION DE SALIDA DE ILUMINACION DE EMERGENCIA 3,2 W SOBREPUESTO EN PARED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</si>
</sst>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0.0%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_-[$$-240A]\ * #,##0.00_-;\-[$$-240A]\ * #,##0.00_-;_-[$$-240A]\ * &quot;-&quot;??_-;_-@_-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rgb="FFFF0000"/>
      <name val="Verdana"/>
      <family val="2"/>
    </font>
    <font>
      <b/>
      <sz val="14"/>
      <name val="Verdana"/>
      <family val="2"/>
    </font>
    <font>
      <sz val="9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4">
      <alignment horizontal="right"/>
    </xf>
    <xf numFmtId="186" fontId="6" fillId="0" borderId="44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4">
      <alignment horizontal="right"/>
    </xf>
    <xf numFmtId="3" fontId="29" fillId="0" borderId="0" applyFont="0" applyFill="0" applyBorder="0" applyAlignment="0" applyProtection="0"/>
    <xf numFmtId="189" fontId="4" fillId="0" borderId="0">
      <protection locked="0"/>
    </xf>
    <xf numFmtId="190" fontId="29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3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49">
      <protection locked="0"/>
    </xf>
  </cellStyleXfs>
  <cellXfs count="150">
    <xf numFmtId="0" fontId="0" fillId="0" borderId="0" xfId="0"/>
    <xf numFmtId="0" fontId="37" fillId="0" borderId="0" xfId="89" applyFont="1"/>
    <xf numFmtId="0" fontId="37" fillId="25" borderId="0" xfId="89" applyFont="1" applyFill="1"/>
    <xf numFmtId="0" fontId="37" fillId="0" borderId="34" xfId="89" applyFont="1" applyBorder="1"/>
    <xf numFmtId="0" fontId="37" fillId="0" borderId="35" xfId="89" applyFont="1" applyBorder="1"/>
    <xf numFmtId="0" fontId="37" fillId="0" borderId="0" xfId="89" applyFont="1" applyAlignment="1">
      <alignment horizontal="center"/>
    </xf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37" fillId="25" borderId="35" xfId="89" applyFont="1" applyFill="1" applyBorder="1"/>
    <xf numFmtId="0" fontId="40" fillId="0" borderId="18" xfId="126" applyFont="1" applyBorder="1" applyAlignment="1">
      <alignment horizontal="center" vertical="center" wrapText="1"/>
    </xf>
    <xf numFmtId="0" fontId="40" fillId="24" borderId="39" xfId="73" applyFont="1" applyFill="1" applyBorder="1" applyAlignment="1">
      <alignment vertical="center"/>
    </xf>
    <xf numFmtId="0" fontId="40" fillId="24" borderId="40" xfId="73" applyFont="1" applyFill="1" applyBorder="1" applyAlignment="1">
      <alignment vertical="center"/>
    </xf>
    <xf numFmtId="0" fontId="37" fillId="0" borderId="47" xfId="73" applyFont="1" applyBorder="1" applyAlignment="1">
      <alignment horizontal="center" vertical="center"/>
    </xf>
    <xf numFmtId="0" fontId="37" fillId="0" borderId="17" xfId="74" applyFont="1" applyBorder="1" applyAlignment="1">
      <alignment horizontal="center" vertical="center"/>
    </xf>
    <xf numFmtId="0" fontId="37" fillId="0" borderId="17" xfId="74" applyFont="1" applyBorder="1" applyAlignment="1">
      <alignment horizontal="left" vertical="center" wrapText="1"/>
    </xf>
    <xf numFmtId="4" fontId="37" fillId="0" borderId="17" xfId="39" applyNumberFormat="1" applyFont="1" applyBorder="1" applyAlignment="1">
      <alignment vertical="center" wrapText="1"/>
    </xf>
    <xf numFmtId="0" fontId="37" fillId="0" borderId="12" xfId="73" applyFont="1" applyBorder="1" applyAlignment="1">
      <alignment horizontal="left" vertical="center"/>
    </xf>
    <xf numFmtId="166" fontId="37" fillId="0" borderId="22" xfId="62" applyNumberFormat="1" applyFont="1" applyBorder="1" applyAlignment="1">
      <alignment horizontal="right" vertical="center" wrapText="1"/>
    </xf>
    <xf numFmtId="0" fontId="37" fillId="0" borderId="17" xfId="135" applyFont="1" applyBorder="1" applyAlignment="1">
      <alignment horizontal="center" vertical="center"/>
    </xf>
    <xf numFmtId="0" fontId="37" fillId="0" borderId="13" xfId="89" applyFont="1" applyBorder="1"/>
    <xf numFmtId="0" fontId="37" fillId="0" borderId="13" xfId="89" applyFont="1" applyBorder="1" applyAlignment="1">
      <alignment horizontal="center"/>
    </xf>
    <xf numFmtId="0" fontId="37" fillId="0" borderId="17" xfId="73" applyFont="1" applyBorder="1" applyAlignment="1">
      <alignment horizontal="center" vertical="center"/>
    </xf>
    <xf numFmtId="0" fontId="37" fillId="0" borderId="17" xfId="73" applyFont="1" applyBorder="1" applyAlignment="1">
      <alignment horizontal="left" vertical="center" wrapText="1"/>
    </xf>
    <xf numFmtId="0" fontId="37" fillId="0" borderId="17" xfId="126" applyFont="1" applyBorder="1" applyAlignment="1">
      <alignment horizontal="center" vertical="center"/>
    </xf>
    <xf numFmtId="0" fontId="37" fillId="0" borderId="17" xfId="135" applyFont="1" applyBorder="1" applyAlignment="1">
      <alignment horizontal="left" vertical="center" wrapText="1"/>
    </xf>
    <xf numFmtId="0" fontId="37" fillId="0" borderId="46" xfId="73" applyFont="1" applyBorder="1" applyAlignment="1">
      <alignment horizontal="left" vertical="center"/>
    </xf>
    <xf numFmtId="166" fontId="37" fillId="0" borderId="41" xfId="62" applyNumberFormat="1" applyFont="1" applyBorder="1" applyAlignment="1">
      <alignment horizontal="right" vertical="center" wrapText="1"/>
    </xf>
    <xf numFmtId="0" fontId="37" fillId="0" borderId="31" xfId="73" applyFont="1" applyBorder="1" applyAlignment="1">
      <alignment horizontal="center" vertical="center"/>
    </xf>
    <xf numFmtId="2" fontId="37" fillId="0" borderId="13" xfId="73" applyNumberFormat="1" applyFont="1" applyBorder="1" applyAlignment="1">
      <alignment horizontal="center" vertical="center"/>
    </xf>
    <xf numFmtId="0" fontId="37" fillId="0" borderId="13" xfId="73" applyFont="1" applyBorder="1" applyAlignment="1">
      <alignment horizontal="left" vertical="center"/>
    </xf>
    <xf numFmtId="0" fontId="37" fillId="0" borderId="13" xfId="73" applyFont="1" applyBorder="1" applyAlignment="1">
      <alignment horizontal="center" vertical="center"/>
    </xf>
    <xf numFmtId="0" fontId="37" fillId="0" borderId="13" xfId="73" applyFont="1" applyBorder="1" applyAlignment="1">
      <alignment horizontal="left" vertical="center" wrapText="1"/>
    </xf>
    <xf numFmtId="0" fontId="37" fillId="0" borderId="0" xfId="90" applyFont="1"/>
    <xf numFmtId="0" fontId="37" fillId="0" borderId="34" xfId="90" applyFont="1" applyBorder="1"/>
    <xf numFmtId="185" fontId="40" fillId="24" borderId="40" xfId="73" applyNumberFormat="1" applyFont="1" applyFill="1" applyBorder="1" applyAlignment="1">
      <alignment vertical="center"/>
    </xf>
    <xf numFmtId="0" fontId="37" fillId="0" borderId="35" xfId="90" applyFont="1" applyBorder="1"/>
    <xf numFmtId="49" fontId="40" fillId="0" borderId="0" xfId="131" applyNumberFormat="1" applyFont="1" applyAlignment="1">
      <alignment horizontal="right" vertical="center"/>
    </xf>
    <xf numFmtId="184" fontId="40" fillId="0" borderId="0" xfId="131" applyNumberFormat="1" applyFont="1" applyAlignment="1">
      <alignment vertical="center"/>
    </xf>
    <xf numFmtId="0" fontId="37" fillId="0" borderId="0" xfId="128" applyFont="1"/>
    <xf numFmtId="0" fontId="37" fillId="0" borderId="0" xfId="128" applyFont="1" applyAlignment="1">
      <alignment horizontal="center"/>
    </xf>
    <xf numFmtId="0" fontId="42" fillId="0" borderId="16" xfId="128" applyFont="1" applyBorder="1" applyAlignment="1">
      <alignment horizontal="right" vertical="center"/>
    </xf>
    <xf numFmtId="179" fontId="37" fillId="0" borderId="33" xfId="129" applyNumberFormat="1" applyFont="1" applyBorder="1" applyAlignment="1">
      <alignment vertical="center"/>
    </xf>
    <xf numFmtId="0" fontId="37" fillId="0" borderId="19" xfId="128" applyFont="1" applyBorder="1" applyAlignment="1">
      <alignment horizontal="left" vertical="center"/>
    </xf>
    <xf numFmtId="178" fontId="37" fillId="0" borderId="20" xfId="129" applyNumberFormat="1" applyFont="1" applyBorder="1" applyAlignment="1">
      <alignment horizontal="center" vertical="center"/>
    </xf>
    <xf numFmtId="0" fontId="40" fillId="0" borderId="20" xfId="128" applyFont="1" applyBorder="1" applyAlignment="1">
      <alignment vertical="center"/>
    </xf>
    <xf numFmtId="0" fontId="40" fillId="0" borderId="21" xfId="128" applyFont="1" applyBorder="1" applyAlignment="1">
      <alignment horizontal="right" vertical="center"/>
    </xf>
    <xf numFmtId="179" fontId="37" fillId="0" borderId="28" xfId="129" applyNumberFormat="1" applyFont="1" applyBorder="1" applyAlignment="1">
      <alignment vertical="center"/>
    </xf>
    <xf numFmtId="0" fontId="37" fillId="0" borderId="0" xfId="126" applyFont="1" applyAlignment="1">
      <alignment horizontal="center" vertical="center"/>
    </xf>
    <xf numFmtId="9" fontId="37" fillId="0" borderId="20" xfId="129" applyNumberFormat="1" applyFont="1" applyBorder="1" applyAlignment="1">
      <alignment horizontal="center" vertical="center"/>
    </xf>
    <xf numFmtId="179" fontId="37" fillId="0" borderId="20" xfId="129" applyNumberFormat="1" applyFont="1" applyBorder="1" applyAlignment="1">
      <alignment vertical="center"/>
    </xf>
    <xf numFmtId="0" fontId="37" fillId="0" borderId="21" xfId="128" applyFont="1" applyBorder="1" applyAlignment="1">
      <alignment vertical="center"/>
    </xf>
    <xf numFmtId="0" fontId="40" fillId="0" borderId="19" xfId="128" applyFont="1" applyBorder="1" applyAlignment="1">
      <alignment horizontal="left" vertical="center"/>
    </xf>
    <xf numFmtId="179" fontId="40" fillId="0" borderId="28" xfId="129" applyNumberFormat="1" applyFont="1" applyBorder="1" applyAlignment="1">
      <alignment vertical="center"/>
    </xf>
    <xf numFmtId="0" fontId="37" fillId="0" borderId="19" xfId="128" applyFont="1" applyBorder="1" applyAlignment="1">
      <alignment horizontal="left" vertical="center" wrapText="1"/>
    </xf>
    <xf numFmtId="0" fontId="37" fillId="0" borderId="21" xfId="128" applyFont="1" applyBorder="1" applyAlignment="1">
      <alignment horizontal="right" vertical="center"/>
    </xf>
    <xf numFmtId="0" fontId="37" fillId="0" borderId="0" xfId="128" applyFont="1" applyAlignment="1">
      <alignment horizontal="center" vertical="center" wrapText="1"/>
    </xf>
    <xf numFmtId="0" fontId="40" fillId="0" borderId="25" xfId="128" applyFont="1" applyBorder="1" applyAlignment="1">
      <alignment horizontal="left" vertical="center"/>
    </xf>
    <xf numFmtId="9" fontId="37" fillId="0" borderId="29" xfId="129" applyNumberFormat="1" applyFont="1" applyBorder="1" applyAlignment="1">
      <alignment horizontal="center" vertical="center"/>
    </xf>
    <xf numFmtId="179" fontId="40" fillId="0" borderId="29" xfId="129" applyNumberFormat="1" applyFont="1" applyBorder="1" applyAlignment="1">
      <alignment vertical="center"/>
    </xf>
    <xf numFmtId="0" fontId="37" fillId="0" borderId="26" xfId="128" applyFont="1" applyBorder="1" applyAlignment="1">
      <alignment vertical="center"/>
    </xf>
    <xf numFmtId="2" fontId="37" fillId="0" borderId="0" xfId="128" applyNumberFormat="1" applyFont="1"/>
    <xf numFmtId="179" fontId="37" fillId="0" borderId="0" xfId="129" applyNumberFormat="1" applyFont="1" applyBorder="1"/>
    <xf numFmtId="39" fontId="40" fillId="0" borderId="0" xfId="129" applyNumberFormat="1" applyFont="1" applyBorder="1" applyAlignment="1">
      <alignment vertical="center"/>
    </xf>
    <xf numFmtId="0" fontId="40" fillId="0" borderId="32" xfId="79" applyFont="1" applyBorder="1" applyAlignment="1">
      <alignment vertical="center"/>
    </xf>
    <xf numFmtId="180" fontId="37" fillId="0" borderId="35" xfId="90" applyNumberFormat="1" applyFont="1" applyBorder="1"/>
    <xf numFmtId="184" fontId="40" fillId="26" borderId="42" xfId="60" applyNumberFormat="1" applyFont="1" applyFill="1" applyBorder="1" applyAlignment="1">
      <alignment horizontal="center" vertical="center"/>
    </xf>
    <xf numFmtId="182" fontId="37" fillId="0" borderId="35" xfId="90" applyNumberFormat="1" applyFont="1" applyBorder="1"/>
    <xf numFmtId="184" fontId="40" fillId="26" borderId="17" xfId="60" applyNumberFormat="1" applyFont="1" applyFill="1" applyBorder="1" applyAlignment="1">
      <alignment horizontal="center" vertical="center"/>
    </xf>
    <xf numFmtId="0" fontId="37" fillId="0" borderId="61" xfId="90" applyFont="1" applyBorder="1"/>
    <xf numFmtId="0" fontId="37" fillId="0" borderId="62" xfId="89" applyFont="1" applyBorder="1"/>
    <xf numFmtId="0" fontId="37" fillId="0" borderId="62" xfId="89" applyFont="1" applyBorder="1" applyAlignment="1">
      <alignment horizontal="center"/>
    </xf>
    <xf numFmtId="183" fontId="37" fillId="0" borderId="62" xfId="34" applyNumberFormat="1" applyFont="1" applyBorder="1"/>
    <xf numFmtId="0" fontId="37" fillId="0" borderId="63" xfId="89" applyFont="1" applyBorder="1"/>
    <xf numFmtId="0" fontId="37" fillId="25" borderId="34" xfId="89" applyFont="1" applyFill="1" applyBorder="1"/>
    <xf numFmtId="0" fontId="40" fillId="24" borderId="37" xfId="73" applyFont="1" applyFill="1" applyBorder="1" applyAlignment="1">
      <alignment horizontal="center" vertical="center"/>
    </xf>
    <xf numFmtId="4" fontId="37" fillId="0" borderId="17" xfId="39" applyNumberFormat="1" applyFont="1" applyBorder="1" applyAlignment="1">
      <alignment horizontal="center" vertical="center" wrapText="1"/>
    </xf>
    <xf numFmtId="200" fontId="37" fillId="0" borderId="17" xfId="62" applyNumberFormat="1" applyFont="1" applyBorder="1" applyAlignment="1">
      <alignment horizontal="right" vertical="center" wrapText="1"/>
    </xf>
    <xf numFmtId="200" fontId="37" fillId="0" borderId="28" xfId="62" applyNumberFormat="1" applyFont="1" applyBorder="1" applyAlignment="1">
      <alignment horizontal="right" vertical="center" wrapText="1"/>
    </xf>
    <xf numFmtId="200" fontId="37" fillId="0" borderId="17" xfId="62" quotePrefix="1" applyNumberFormat="1" applyFont="1" applyBorder="1" applyAlignment="1">
      <alignment horizontal="right" vertical="center" wrapText="1"/>
    </xf>
    <xf numFmtId="200" fontId="40" fillId="0" borderId="36" xfId="39" applyNumberFormat="1" applyFont="1" applyBorder="1" applyAlignment="1">
      <alignment horizontal="right" vertical="center"/>
    </xf>
    <xf numFmtId="200" fontId="40" fillId="0" borderId="45" xfId="39" applyNumberFormat="1" applyFont="1" applyBorder="1" applyAlignment="1">
      <alignment horizontal="right" vertical="center"/>
    </xf>
    <xf numFmtId="0" fontId="37" fillId="0" borderId="0" xfId="73" applyFont="1" applyAlignment="1">
      <alignment horizontal="center" vertical="center"/>
    </xf>
    <xf numFmtId="0" fontId="37" fillId="0" borderId="0" xfId="73" applyFont="1" applyAlignment="1">
      <alignment horizontal="left" vertical="center" wrapText="1"/>
    </xf>
    <xf numFmtId="4" fontId="37" fillId="0" borderId="18" xfId="39" applyNumberFormat="1" applyFont="1" applyBorder="1" applyAlignment="1">
      <alignment vertical="center" wrapText="1"/>
    </xf>
    <xf numFmtId="10" fontId="40" fillId="27" borderId="28" xfId="95" applyNumberFormat="1" applyFont="1" applyFill="1" applyBorder="1" applyAlignment="1">
      <alignment horizontal="center" vertical="center"/>
    </xf>
    <xf numFmtId="0" fontId="37" fillId="0" borderId="34" xfId="89" applyFont="1" applyBorder="1" applyAlignment="1">
      <alignment horizontal="center"/>
    </xf>
    <xf numFmtId="0" fontId="37" fillId="0" borderId="35" xfId="89" applyFont="1" applyBorder="1" applyAlignment="1">
      <alignment horizontal="center"/>
    </xf>
    <xf numFmtId="0" fontId="37" fillId="25" borderId="18" xfId="130" applyFont="1" applyFill="1" applyBorder="1" applyAlignment="1">
      <alignment horizontal="center" vertical="center" wrapText="1"/>
    </xf>
    <xf numFmtId="0" fontId="37" fillId="25" borderId="38" xfId="130" applyFont="1" applyFill="1" applyBorder="1" applyAlignment="1">
      <alignment horizontal="center" vertical="center" wrapText="1"/>
    </xf>
    <xf numFmtId="0" fontId="37" fillId="26" borderId="31" xfId="130" applyFont="1" applyFill="1" applyBorder="1" applyAlignment="1">
      <alignment vertical="center" wrapText="1"/>
    </xf>
    <xf numFmtId="0" fontId="37" fillId="26" borderId="17" xfId="130" applyFont="1" applyFill="1" applyBorder="1" applyAlignment="1">
      <alignment vertical="center" wrapText="1"/>
    </xf>
    <xf numFmtId="0" fontId="40" fillId="26" borderId="17" xfId="130" applyFont="1" applyFill="1" applyBorder="1" applyAlignment="1">
      <alignment horizontal="center" vertical="center" wrapText="1"/>
    </xf>
    <xf numFmtId="0" fontId="40" fillId="26" borderId="17" xfId="130" applyFont="1" applyFill="1" applyBorder="1" applyAlignment="1">
      <alignment horizontal="center" vertical="center"/>
    </xf>
    <xf numFmtId="3" fontId="40" fillId="26" borderId="17" xfId="130" applyNumberFormat="1" applyFont="1" applyFill="1" applyBorder="1" applyAlignment="1">
      <alignment horizontal="center" vertical="center" wrapText="1"/>
    </xf>
    <xf numFmtId="3" fontId="40" fillId="26" borderId="17" xfId="130" applyNumberFormat="1" applyFont="1" applyFill="1" applyBorder="1" applyAlignment="1">
      <alignment horizontal="center" vertical="center"/>
    </xf>
    <xf numFmtId="0" fontId="37" fillId="0" borderId="56" xfId="0" applyFont="1" applyBorder="1" applyAlignment="1">
      <alignment horizontal="center" vertical="center" wrapText="1"/>
    </xf>
    <xf numFmtId="0" fontId="37" fillId="0" borderId="50" xfId="0" applyFont="1" applyBorder="1" applyAlignment="1">
      <alignment horizontal="center" vertical="center" wrapText="1"/>
    </xf>
    <xf numFmtId="0" fontId="37" fillId="0" borderId="57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40" fillId="24" borderId="12" xfId="73" applyFont="1" applyFill="1" applyBorder="1" applyAlignment="1">
      <alignment horizontal="left" vertical="center"/>
    </xf>
    <xf numFmtId="0" fontId="40" fillId="24" borderId="13" xfId="73" applyFont="1" applyFill="1" applyBorder="1" applyAlignment="1">
      <alignment horizontal="left" vertical="center"/>
    </xf>
    <xf numFmtId="0" fontId="40" fillId="24" borderId="14" xfId="73" applyFont="1" applyFill="1" applyBorder="1" applyAlignment="1">
      <alignment horizontal="left" vertical="center"/>
    </xf>
    <xf numFmtId="0" fontId="40" fillId="24" borderId="37" xfId="73" applyFont="1" applyFill="1" applyBorder="1" applyAlignment="1">
      <alignment horizontal="right" vertical="center"/>
    </xf>
    <xf numFmtId="0" fontId="40" fillId="24" borderId="39" xfId="73" applyFont="1" applyFill="1" applyBorder="1" applyAlignment="1">
      <alignment horizontal="right" vertical="center"/>
    </xf>
    <xf numFmtId="0" fontId="40" fillId="24" borderId="48" xfId="73" applyFont="1" applyFill="1" applyBorder="1" applyAlignment="1">
      <alignment horizontal="right" vertical="center"/>
    </xf>
    <xf numFmtId="3" fontId="40" fillId="26" borderId="23" xfId="130" applyNumberFormat="1" applyFont="1" applyFill="1" applyBorder="1" applyAlignment="1">
      <alignment horizontal="center" vertical="center" wrapText="1"/>
    </xf>
    <xf numFmtId="0" fontId="37" fillId="0" borderId="15" xfId="79" applyFont="1" applyBorder="1" applyAlignment="1">
      <alignment horizontal="center" vertical="center"/>
    </xf>
    <xf numFmtId="0" fontId="37" fillId="0" borderId="24" xfId="79" applyFont="1" applyBorder="1" applyAlignment="1">
      <alignment horizontal="center" vertical="center"/>
    </xf>
    <xf numFmtId="0" fontId="37" fillId="0" borderId="32" xfId="128" applyFont="1" applyBorder="1" applyAlignment="1">
      <alignment horizontal="left" vertical="center" wrapText="1"/>
    </xf>
    <xf numFmtId="0" fontId="37" fillId="0" borderId="15" xfId="128" applyFont="1" applyBorder="1" applyAlignment="1">
      <alignment horizontal="left" vertical="center" wrapText="1"/>
    </xf>
    <xf numFmtId="0" fontId="37" fillId="0" borderId="16" xfId="128" applyFont="1" applyBorder="1" applyAlignment="1">
      <alignment horizontal="left" vertical="center" wrapText="1"/>
    </xf>
    <xf numFmtId="0" fontId="40" fillId="25" borderId="27" xfId="73" applyFont="1" applyFill="1" applyBorder="1" applyAlignment="1">
      <alignment horizontal="center" vertical="center" wrapText="1"/>
    </xf>
    <xf numFmtId="0" fontId="40" fillId="25" borderId="18" xfId="73" applyFont="1" applyFill="1" applyBorder="1" applyAlignment="1">
      <alignment horizontal="center" vertical="center" wrapText="1"/>
    </xf>
    <xf numFmtId="4" fontId="40" fillId="25" borderId="27" xfId="73" applyNumberFormat="1" applyFont="1" applyFill="1" applyBorder="1" applyAlignment="1">
      <alignment horizontal="center" vertical="center" wrapText="1"/>
    </xf>
    <xf numFmtId="4" fontId="40" fillId="25" borderId="18" xfId="73" applyNumberFormat="1" applyFont="1" applyFill="1" applyBorder="1" applyAlignment="1">
      <alignment horizontal="center" vertical="center" wrapText="1"/>
    </xf>
    <xf numFmtId="4" fontId="40" fillId="25" borderId="33" xfId="73" applyNumberFormat="1" applyFont="1" applyFill="1" applyBorder="1" applyAlignment="1">
      <alignment horizontal="center" vertical="center" wrapText="1"/>
    </xf>
    <xf numFmtId="4" fontId="40" fillId="25" borderId="38" xfId="73" applyNumberFormat="1" applyFont="1" applyFill="1" applyBorder="1" applyAlignment="1">
      <alignment horizontal="center" vertical="center" wrapText="1"/>
    </xf>
    <xf numFmtId="0" fontId="40" fillId="25" borderId="30" xfId="73" applyFont="1" applyFill="1" applyBorder="1" applyAlignment="1">
      <alignment horizontal="center" vertical="center" wrapText="1"/>
    </xf>
    <xf numFmtId="0" fontId="40" fillId="25" borderId="43" xfId="73" applyFont="1" applyFill="1" applyBorder="1" applyAlignment="1">
      <alignment horizontal="center" vertical="center" wrapText="1"/>
    </xf>
    <xf numFmtId="0" fontId="40" fillId="0" borderId="27" xfId="126" applyFont="1" applyBorder="1" applyAlignment="1">
      <alignment horizontal="center" vertical="center" wrapText="1"/>
    </xf>
    <xf numFmtId="0" fontId="37" fillId="27" borderId="31" xfId="89" applyFont="1" applyFill="1" applyBorder="1" applyAlignment="1">
      <alignment horizontal="left" wrapText="1"/>
    </xf>
    <xf numFmtId="0" fontId="37" fillId="27" borderId="17" xfId="89" applyFont="1" applyFill="1" applyBorder="1" applyAlignment="1">
      <alignment horizontal="left" wrapText="1"/>
    </xf>
    <xf numFmtId="0" fontId="37" fillId="27" borderId="28" xfId="89" applyFont="1" applyFill="1" applyBorder="1" applyAlignment="1">
      <alignment horizontal="left" wrapText="1"/>
    </xf>
    <xf numFmtId="0" fontId="37" fillId="26" borderId="19" xfId="89" applyFont="1" applyFill="1" applyBorder="1" applyAlignment="1">
      <alignment horizontal="center" wrapText="1"/>
    </xf>
    <xf numFmtId="0" fontId="37" fillId="26" borderId="20" xfId="89" applyFont="1" applyFill="1" applyBorder="1" applyAlignment="1">
      <alignment horizontal="center" wrapText="1"/>
    </xf>
    <xf numFmtId="0" fontId="37" fillId="26" borderId="52" xfId="89" applyFont="1" applyFill="1" applyBorder="1" applyAlignment="1">
      <alignment horizontal="center" wrapText="1"/>
    </xf>
    <xf numFmtId="0" fontId="37" fillId="0" borderId="64" xfId="89" applyFont="1" applyBorder="1" applyAlignment="1">
      <alignment horizontal="center"/>
    </xf>
    <xf numFmtId="0" fontId="37" fillId="0" borderId="60" xfId="89" applyFont="1" applyBorder="1" applyAlignment="1">
      <alignment horizontal="center"/>
    </xf>
    <xf numFmtId="0" fontId="37" fillId="0" borderId="65" xfId="89" applyFont="1" applyBorder="1" applyAlignment="1">
      <alignment horizontal="center"/>
    </xf>
    <xf numFmtId="0" fontId="40" fillId="0" borderId="55" xfId="130" applyFont="1" applyBorder="1" applyAlignment="1">
      <alignment horizontal="center"/>
    </xf>
    <xf numFmtId="0" fontId="40" fillId="0" borderId="54" xfId="130" applyFont="1" applyBorder="1" applyAlignment="1">
      <alignment horizontal="center"/>
    </xf>
    <xf numFmtId="0" fontId="40" fillId="0" borderId="53" xfId="130" applyFont="1" applyBorder="1" applyAlignment="1">
      <alignment horizontal="center"/>
    </xf>
    <xf numFmtId="0" fontId="40" fillId="0" borderId="59" xfId="130" applyFont="1" applyBorder="1" applyAlignment="1">
      <alignment horizontal="center"/>
    </xf>
    <xf numFmtId="0" fontId="40" fillId="0" borderId="51" xfId="130" applyFont="1" applyBorder="1" applyAlignment="1">
      <alignment horizontal="center"/>
    </xf>
    <xf numFmtId="0" fontId="40" fillId="0" borderId="58" xfId="130" applyFont="1" applyBorder="1" applyAlignment="1">
      <alignment horizontal="center"/>
    </xf>
    <xf numFmtId="0" fontId="37" fillId="0" borderId="0" xfId="89" applyFont="1" applyAlignment="1">
      <alignment horizontal="center" wrapText="1"/>
    </xf>
    <xf numFmtId="0" fontId="43" fillId="0" borderId="0" xfId="89" applyFont="1" applyAlignment="1">
      <alignment horizontal="center" wrapText="1"/>
    </xf>
    <xf numFmtId="0" fontId="6" fillId="0" borderId="66" xfId="89" applyFont="1" applyBorder="1" applyAlignment="1">
      <alignment horizontal="center" wrapText="1"/>
    </xf>
    <xf numFmtId="0" fontId="44" fillId="0" borderId="66" xfId="89" applyFont="1" applyBorder="1" applyAlignment="1">
      <alignment horizontal="center" wrapText="1"/>
    </xf>
    <xf numFmtId="0" fontId="7" fillId="0" borderId="67" xfId="0" applyFont="1" applyBorder="1" applyAlignment="1">
      <alignment horizontal="left" vertical="center"/>
    </xf>
    <xf numFmtId="0" fontId="6" fillId="0" borderId="67" xfId="0" applyFont="1" applyBorder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2" fontId="37" fillId="0" borderId="47" xfId="73" applyNumberFormat="1" applyFont="1" applyBorder="1" applyAlignment="1">
      <alignment horizontal="center" vertical="center"/>
    </xf>
    <xf numFmtId="2" fontId="37" fillId="0" borderId="31" xfId="73" applyNumberFormat="1" applyFont="1" applyBorder="1" applyAlignment="1">
      <alignment horizontal="center" vertical="center"/>
    </xf>
  </cellXfs>
  <cellStyles count="253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3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8" xr:uid="{00000000-0005-0000-0000-0000D1000000}"/>
    <cellStyle name="Percent" xfId="95" xr:uid="{00000000-0005-0000-0000-0000D2000000}"/>
    <cellStyle name="Porcentaje 2" xfId="239" xr:uid="{00000000-0005-0000-0000-0000D4000000}"/>
    <cellStyle name="Porcentaje 3" xfId="94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3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4" xr:uid="{00000000-0005-0000-0000-0000EF000000}"/>
    <cellStyle name="Salida 2" xfId="116" xr:uid="{00000000-0005-0000-0000-0000F0000000}"/>
    <cellStyle name="Salida 3" xfId="245" xr:uid="{00000000-0005-0000-0000-0000F1000000}"/>
    <cellStyle name="Texto de advertencia 2" xfId="117" xr:uid="{00000000-0005-0000-0000-0000F2000000}"/>
    <cellStyle name="Texto de advertencia 3" xfId="246" xr:uid="{00000000-0005-0000-0000-0000F3000000}"/>
    <cellStyle name="Texto explicativo 2" xfId="118" xr:uid="{00000000-0005-0000-0000-0000F4000000}"/>
    <cellStyle name="Texto explicativo 3" xfId="247" xr:uid="{00000000-0005-0000-0000-0000F5000000}"/>
    <cellStyle name="Título 1 2" xfId="119" xr:uid="{00000000-0005-0000-0000-0000F6000000}"/>
    <cellStyle name="Título 1 3" xfId="248" xr:uid="{00000000-0005-0000-0000-0000F7000000}"/>
    <cellStyle name="Título 2 2" xfId="120" xr:uid="{00000000-0005-0000-0000-0000F8000000}"/>
    <cellStyle name="Título 2 3" xfId="249" xr:uid="{00000000-0005-0000-0000-0000F9000000}"/>
    <cellStyle name="Título 3 2" xfId="121" xr:uid="{00000000-0005-0000-0000-0000FA000000}"/>
    <cellStyle name="Título 3 3" xfId="250" xr:uid="{00000000-0005-0000-0000-0000FB000000}"/>
    <cellStyle name="Título 4" xfId="122" xr:uid="{00000000-0005-0000-0000-0000FC000000}"/>
    <cellStyle name="Título 5" xfId="251" xr:uid="{00000000-0005-0000-0000-0000FD000000}"/>
    <cellStyle name="Total" xfId="123" builtinId="25" customBuiltin="1"/>
    <cellStyle name="Total 2" xfId="124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resup_Cancha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LASIFICACION"/>
      <sheetName val="c2.5y2.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do"/>
      <sheetName val="equip"/>
      <sheetName val="mat"/>
      <sheetName val="LISTA DE PRECIOS"/>
      <sheetName val="GCB2000"/>
      <sheetName val="A.P.U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 Liquidacion de Obra por Tramos"/>
      <sheetName val="062"/>
      <sheetName val="Listado"/>
      <sheetName val="REC-COD,"/>
      <sheetName val="Lp"/>
      <sheetName val="CIRCUITOS CODENSA"/>
      <sheetName val="5. ELECTRICO"/>
      <sheetName val="SALARIOS"/>
      <sheetName val="APU NO PREVISTO"/>
      <sheetName val="PPTA (3)"/>
      <sheetName val="PPTA (2)"/>
      <sheetName val="PPTA"/>
      <sheetName val="2,2,6,1 Pilotes 0,30"/>
      <sheetName val="Requisición1"/>
      <sheetName val="AP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materiales"/>
      <sheetName val="otros"/>
      <sheetName val="Summary"/>
      <sheetName val="CODCONST"/>
      <sheetName val="Bajadas"/>
      <sheetName val="NARIÑO"/>
      <sheetName val="OCTUBRE"/>
      <sheetName val="Cuadr.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CONT_ADI"/>
      <sheetName val="A_P_U1"/>
      <sheetName val="A_P_U"/>
      <sheetName val="Hoja2"/>
      <sheetName val="PUNITARIOS PARA 241201 2S.xls"/>
      <sheetName val="OBRAS SES"/>
      <sheetName val="PREACTA Y CONTRATISTAS"/>
      <sheetName val="PERSONAL"/>
      <sheetName val="Tarifa MT"/>
      <sheetName val="PLAN DE INVERSION ANTICIPO"/>
      <sheetName val="inv mensual"/>
      <sheetName val="borrador flujo inv"/>
      <sheetName val="social-ambiental"/>
      <sheetName val="AU"/>
      <sheetName val="SUB_APU"/>
      <sheetName val="ESTADO_VÍA-CRIT_TECNICO"/>
      <sheetName val="inst"/>
      <sheetName val="TABLAS"/>
      <sheetName val="7.1.8.1.1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costos oficina"/>
      <sheetName val="costos campamento"/>
      <sheetName val="días habiles 2015"/>
      <sheetName val="EVA"/>
      <sheetName val="AIU"/>
      <sheetName val="Program"/>
      <sheetName val="BALANCE"/>
      <sheetName val="ITEMS NO REVISTOS"/>
      <sheetName val="APU ELECTRICOS"/>
      <sheetName val="@RISK - Correlaciones"/>
      <sheetName val="Acta"/>
      <sheetName val="BASE"/>
      <sheetName val="Bases 2A"/>
      <sheetName val="ACTA MODIFICACIÓN CIVIL"/>
      <sheetName val="Cálculo"/>
      <sheetName val="glvc"/>
      <sheetName val="CHINCHINA FINAL . A CEROS"/>
      <sheetName val="Memoria de calculo"/>
      <sheetName val="Poblacion"/>
      <sheetName val="DEST. MEDIOS"/>
      <sheetName val="COMBUASF"/>
      <sheetName val="BALCRUDO"/>
      <sheetName val="CARGASPROC."/>
      <sheetName val="G L P  FINAL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>
        <row r="48">
          <cell r="E48">
            <v>0</v>
          </cell>
        </row>
      </sheetData>
      <sheetData sheetId="145">
        <row r="48">
          <cell r="E48">
            <v>0</v>
          </cell>
        </row>
      </sheetData>
      <sheetData sheetId="146">
        <row r="48">
          <cell r="E48">
            <v>0</v>
          </cell>
        </row>
      </sheetData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>
        <row r="48">
          <cell r="E48">
            <v>0</v>
          </cell>
        </row>
      </sheetData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48">
          <cell r="E48">
            <v>0</v>
          </cell>
        </row>
      </sheetData>
      <sheetData sheetId="312"/>
      <sheetData sheetId="313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B1:L125"/>
  <sheetViews>
    <sheetView showGridLines="0" tabSelected="1" view="pageBreakPreview" zoomScale="80" zoomScaleNormal="55" zoomScaleSheetLayoutView="80" zoomScalePageLayoutView="70" workbookViewId="0">
      <selection activeCell="K100" sqref="K100"/>
    </sheetView>
  </sheetViews>
  <sheetFormatPr baseColWidth="10" defaultColWidth="11.44140625" defaultRowHeight="13.8" x14ac:dyDescent="0.25"/>
  <cols>
    <col min="1" max="2" width="4.44140625" style="1" customWidth="1"/>
    <col min="3" max="3" width="14.6640625" style="1" customWidth="1"/>
    <col min="4" max="4" width="14.33203125" style="1" customWidth="1"/>
    <col min="5" max="5" width="16.109375" style="5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3" width="4.44140625" style="1" customWidth="1"/>
    <col min="14" max="16384" width="11.44140625" style="1"/>
  </cols>
  <sheetData>
    <row r="1" spans="2:12" x14ac:dyDescent="0.25">
      <c r="B1" s="146" t="s">
        <v>35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</row>
    <row r="2" spans="2:12" ht="13.8" customHeight="1" x14ac:dyDescent="0.25"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</row>
    <row r="3" spans="2:12" ht="13.8" customHeight="1" x14ac:dyDescent="0.25"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</row>
    <row r="4" spans="2:12" ht="32.4" customHeight="1" x14ac:dyDescent="0.25">
      <c r="B4" s="142" t="s">
        <v>36</v>
      </c>
      <c r="C4" s="143"/>
      <c r="D4" s="143"/>
      <c r="E4" s="143"/>
      <c r="F4" s="147"/>
      <c r="G4" s="147"/>
      <c r="H4" s="147"/>
      <c r="I4" s="147"/>
      <c r="J4" s="147"/>
      <c r="K4" s="147"/>
      <c r="L4" s="147"/>
    </row>
    <row r="5" spans="2:12" x14ac:dyDescent="0.25">
      <c r="B5" s="144"/>
      <c r="C5" s="145" t="s">
        <v>37</v>
      </c>
      <c r="D5" s="144"/>
      <c r="E5" s="145"/>
    </row>
    <row r="6" spans="2:12" ht="14.4" thickBot="1" x14ac:dyDescent="0.3">
      <c r="B6" s="6"/>
      <c r="C6" s="7"/>
      <c r="D6" s="6"/>
      <c r="E6" s="7"/>
    </row>
    <row r="7" spans="2:12" ht="14.4" thickTop="1" x14ac:dyDescent="0.25">
      <c r="B7" s="131"/>
      <c r="C7" s="132"/>
      <c r="D7" s="132"/>
      <c r="E7" s="132"/>
      <c r="F7" s="132"/>
      <c r="G7" s="132"/>
      <c r="H7" s="132"/>
      <c r="I7" s="132"/>
      <c r="J7" s="132"/>
      <c r="K7" s="132"/>
      <c r="L7" s="133"/>
    </row>
    <row r="8" spans="2:12" x14ac:dyDescent="0.25">
      <c r="B8" s="85"/>
      <c r="C8" s="140"/>
      <c r="D8" s="140"/>
      <c r="E8" s="140"/>
      <c r="F8" s="140"/>
      <c r="G8" s="140"/>
      <c r="H8" s="140"/>
      <c r="I8" s="140"/>
      <c r="J8" s="140"/>
      <c r="K8" s="140"/>
      <c r="L8" s="86"/>
    </row>
    <row r="9" spans="2:12" ht="34.799999999999997" customHeight="1" x14ac:dyDescent="0.3">
      <c r="B9" s="85"/>
      <c r="C9" s="141" t="s">
        <v>34</v>
      </c>
      <c r="D9" s="141"/>
      <c r="E9" s="141"/>
      <c r="F9" s="141"/>
      <c r="G9" s="141"/>
      <c r="H9" s="141"/>
      <c r="I9" s="141"/>
      <c r="J9" s="141"/>
      <c r="K9" s="141"/>
      <c r="L9" s="86"/>
    </row>
    <row r="10" spans="2:12" ht="14.4" thickBot="1" x14ac:dyDescent="0.3">
      <c r="B10" s="85"/>
      <c r="C10" s="5"/>
      <c r="D10" s="5"/>
      <c r="F10" s="5"/>
      <c r="G10" s="5"/>
      <c r="H10" s="5"/>
      <c r="I10" s="5"/>
      <c r="J10" s="5"/>
      <c r="K10" s="5"/>
      <c r="L10" s="86"/>
    </row>
    <row r="11" spans="2:12" ht="31.5" customHeight="1" x14ac:dyDescent="0.25">
      <c r="B11" s="3"/>
      <c r="C11" s="134" t="s">
        <v>0</v>
      </c>
      <c r="D11" s="135"/>
      <c r="E11" s="135"/>
      <c r="F11" s="135"/>
      <c r="G11" s="135"/>
      <c r="H11" s="135"/>
      <c r="I11" s="135"/>
      <c r="J11" s="135"/>
      <c r="K11" s="136"/>
      <c r="L11" s="4"/>
    </row>
    <row r="12" spans="2:12" x14ac:dyDescent="0.25">
      <c r="B12" s="3"/>
      <c r="C12" s="137" t="s">
        <v>1</v>
      </c>
      <c r="D12" s="138"/>
      <c r="E12" s="138"/>
      <c r="F12" s="138"/>
      <c r="G12" s="138"/>
      <c r="H12" s="138"/>
      <c r="I12" s="138"/>
      <c r="J12" s="138"/>
      <c r="K12" s="139"/>
      <c r="L12" s="4"/>
    </row>
    <row r="13" spans="2:12" s="2" customFormat="1" x14ac:dyDescent="0.25">
      <c r="B13" s="73"/>
      <c r="C13" s="125" t="s">
        <v>2</v>
      </c>
      <c r="D13" s="126"/>
      <c r="E13" s="126"/>
      <c r="F13" s="126"/>
      <c r="G13" s="126"/>
      <c r="H13" s="126"/>
      <c r="I13" s="126"/>
      <c r="J13" s="126"/>
      <c r="K13" s="127"/>
      <c r="L13" s="8"/>
    </row>
    <row r="14" spans="2:12" x14ac:dyDescent="0.25">
      <c r="B14" s="3"/>
      <c r="C14" s="125"/>
      <c r="D14" s="126"/>
      <c r="E14" s="126"/>
      <c r="F14" s="126"/>
      <c r="G14" s="126"/>
      <c r="H14" s="126"/>
      <c r="I14" s="126"/>
      <c r="J14" s="126"/>
      <c r="K14" s="127"/>
      <c r="L14" s="4"/>
    </row>
    <row r="15" spans="2:12" ht="34.5" customHeight="1" x14ac:dyDescent="0.25">
      <c r="B15" s="3"/>
      <c r="C15" s="128" t="s">
        <v>3</v>
      </c>
      <c r="D15" s="129"/>
      <c r="E15" s="129"/>
      <c r="F15" s="129"/>
      <c r="G15" s="129"/>
      <c r="H15" s="129"/>
      <c r="I15" s="129"/>
      <c r="J15" s="129"/>
      <c r="K15" s="130"/>
      <c r="L15" s="4"/>
    </row>
    <row r="16" spans="2:12" ht="30" customHeight="1" thickBot="1" x14ac:dyDescent="0.3">
      <c r="B16" s="3"/>
      <c r="C16" s="104"/>
      <c r="D16" s="105"/>
      <c r="E16" s="105"/>
      <c r="F16" s="105"/>
      <c r="G16" s="105"/>
      <c r="H16" s="105"/>
      <c r="I16" s="105"/>
      <c r="J16" s="105"/>
      <c r="K16" s="106"/>
      <c r="L16" s="4"/>
    </row>
    <row r="17" spans="2:12" ht="30" customHeight="1" x14ac:dyDescent="0.25">
      <c r="B17" s="3"/>
      <c r="C17" s="122" t="s">
        <v>4</v>
      </c>
      <c r="D17" s="116" t="s">
        <v>5</v>
      </c>
      <c r="E17" s="124" t="s">
        <v>6</v>
      </c>
      <c r="F17" s="124"/>
      <c r="G17" s="122" t="s">
        <v>7</v>
      </c>
      <c r="H17" s="116" t="s">
        <v>8</v>
      </c>
      <c r="I17" s="116" t="s">
        <v>9</v>
      </c>
      <c r="J17" s="118" t="s">
        <v>10</v>
      </c>
      <c r="K17" s="120" t="s">
        <v>11</v>
      </c>
      <c r="L17" s="4"/>
    </row>
    <row r="18" spans="2:12" ht="30" customHeight="1" thickBot="1" x14ac:dyDescent="0.3">
      <c r="B18" s="3"/>
      <c r="C18" s="123"/>
      <c r="D18" s="117"/>
      <c r="E18" s="9" t="s">
        <v>12</v>
      </c>
      <c r="F18" s="9" t="s">
        <v>13</v>
      </c>
      <c r="G18" s="123"/>
      <c r="H18" s="117"/>
      <c r="I18" s="117"/>
      <c r="J18" s="119"/>
      <c r="K18" s="121"/>
      <c r="L18" s="4"/>
    </row>
    <row r="19" spans="2:12" ht="30" customHeight="1" thickBot="1" x14ac:dyDescent="0.3">
      <c r="B19" s="3"/>
      <c r="C19" s="74">
        <v>1</v>
      </c>
      <c r="D19" s="10" t="s">
        <v>42</v>
      </c>
      <c r="E19" s="10"/>
      <c r="F19" s="10"/>
      <c r="G19" s="10"/>
      <c r="H19" s="10"/>
      <c r="I19" s="10"/>
      <c r="J19" s="10"/>
      <c r="K19" s="11"/>
      <c r="L19" s="4"/>
    </row>
    <row r="20" spans="2:12" ht="30" customHeight="1" x14ac:dyDescent="0.25">
      <c r="B20" s="3"/>
      <c r="C20" s="12">
        <v>1.1000000000000001</v>
      </c>
      <c r="D20" s="13"/>
      <c r="E20" s="13"/>
      <c r="F20" s="13"/>
      <c r="G20" s="14" t="s">
        <v>43</v>
      </c>
      <c r="H20" s="13" t="s">
        <v>30</v>
      </c>
      <c r="I20" s="75">
        <v>207.19</v>
      </c>
      <c r="J20" s="76">
        <v>9104</v>
      </c>
      <c r="K20" s="77">
        <f>I20*J20</f>
        <v>1886257.76</v>
      </c>
      <c r="L20" s="4"/>
    </row>
    <row r="21" spans="2:12" ht="36.6" customHeight="1" x14ac:dyDescent="0.25">
      <c r="B21" s="3"/>
      <c r="C21" s="12">
        <v>1.2</v>
      </c>
      <c r="D21" s="13"/>
      <c r="E21" s="13"/>
      <c r="F21" s="13"/>
      <c r="G21" s="14" t="s">
        <v>44</v>
      </c>
      <c r="H21" s="13" t="s">
        <v>30</v>
      </c>
      <c r="I21" s="75">
        <v>111.82</v>
      </c>
      <c r="J21" s="76">
        <v>39026</v>
      </c>
      <c r="K21" s="77">
        <f t="shared" ref="K21:K24" si="0">I21*J21</f>
        <v>4363887.3199999994</v>
      </c>
      <c r="L21" s="4"/>
    </row>
    <row r="22" spans="2:12" ht="41.4" customHeight="1" x14ac:dyDescent="0.25">
      <c r="B22" s="3"/>
      <c r="C22" s="12">
        <v>1.3</v>
      </c>
      <c r="D22" s="18"/>
      <c r="E22" s="18"/>
      <c r="F22" s="18"/>
      <c r="G22" s="24" t="s">
        <v>45</v>
      </c>
      <c r="H22" s="18" t="s">
        <v>30</v>
      </c>
      <c r="I22" s="75">
        <v>343.95</v>
      </c>
      <c r="J22" s="76">
        <v>21540</v>
      </c>
      <c r="K22" s="77">
        <f t="shared" si="0"/>
        <v>7408683</v>
      </c>
      <c r="L22" s="4"/>
    </row>
    <row r="23" spans="2:12" ht="41.4" customHeight="1" x14ac:dyDescent="0.25">
      <c r="B23" s="3"/>
      <c r="C23" s="12">
        <v>1.4</v>
      </c>
      <c r="D23" s="18"/>
      <c r="E23" s="18"/>
      <c r="F23" s="18"/>
      <c r="G23" s="24" t="s">
        <v>46</v>
      </c>
      <c r="H23" s="18" t="s">
        <v>30</v>
      </c>
      <c r="I23" s="75">
        <v>52.23</v>
      </c>
      <c r="J23" s="76">
        <v>60890</v>
      </c>
      <c r="K23" s="77">
        <f t="shared" si="0"/>
        <v>3180284.6999999997</v>
      </c>
      <c r="L23" s="4"/>
    </row>
    <row r="24" spans="2:12" ht="30" customHeight="1" x14ac:dyDescent="0.25">
      <c r="B24" s="3"/>
      <c r="C24" s="12">
        <v>1.5</v>
      </c>
      <c r="D24" s="13"/>
      <c r="E24" s="13"/>
      <c r="F24" s="13"/>
      <c r="G24" s="14" t="s">
        <v>47</v>
      </c>
      <c r="H24" s="13" t="s">
        <v>31</v>
      </c>
      <c r="I24" s="75">
        <v>132.43</v>
      </c>
      <c r="J24" s="76">
        <v>29116</v>
      </c>
      <c r="K24" s="77">
        <f t="shared" si="0"/>
        <v>3855831.8800000004</v>
      </c>
      <c r="L24" s="4"/>
    </row>
    <row r="25" spans="2:12" ht="30" customHeight="1" thickBot="1" x14ac:dyDescent="0.3">
      <c r="B25" s="3"/>
      <c r="C25" s="16" t="s">
        <v>14</v>
      </c>
      <c r="D25" s="19"/>
      <c r="E25" s="20"/>
      <c r="F25" s="19"/>
      <c r="G25" s="19"/>
      <c r="H25" s="19"/>
      <c r="I25" s="15"/>
      <c r="J25" s="19"/>
      <c r="K25" s="79">
        <f>SUM(K20:K24)</f>
        <v>20694944.659999996</v>
      </c>
      <c r="L25" s="4"/>
    </row>
    <row r="26" spans="2:12" ht="30" customHeight="1" thickBot="1" x14ac:dyDescent="0.3">
      <c r="B26" s="3"/>
      <c r="C26" s="74">
        <v>2</v>
      </c>
      <c r="D26" s="10" t="s">
        <v>48</v>
      </c>
      <c r="E26" s="10"/>
      <c r="F26" s="10"/>
      <c r="G26" s="10"/>
      <c r="H26" s="10"/>
      <c r="I26" s="10"/>
      <c r="J26" s="10"/>
      <c r="K26" s="11"/>
      <c r="L26" s="4"/>
    </row>
    <row r="27" spans="2:12" ht="42" customHeight="1" x14ac:dyDescent="0.25">
      <c r="B27" s="3"/>
      <c r="C27" s="12">
        <v>2.1</v>
      </c>
      <c r="D27" s="21"/>
      <c r="E27" s="21"/>
      <c r="F27" s="21"/>
      <c r="G27" s="22" t="s">
        <v>49</v>
      </c>
      <c r="H27" s="21" t="s">
        <v>31</v>
      </c>
      <c r="I27" s="75">
        <v>149.86000000000001</v>
      </c>
      <c r="J27" s="76">
        <v>62441</v>
      </c>
      <c r="K27" s="77">
        <f>I27*J27</f>
        <v>9357408.2600000016</v>
      </c>
      <c r="L27" s="4"/>
    </row>
    <row r="28" spans="2:12" ht="44.4" customHeight="1" x14ac:dyDescent="0.25">
      <c r="B28" s="3"/>
      <c r="C28" s="12">
        <v>2.2000000000000002</v>
      </c>
      <c r="D28" s="23"/>
      <c r="E28" s="23"/>
      <c r="F28" s="23"/>
      <c r="G28" s="22" t="s">
        <v>50</v>
      </c>
      <c r="H28" s="21" t="s">
        <v>31</v>
      </c>
      <c r="I28" s="75">
        <v>45.81</v>
      </c>
      <c r="J28" s="76">
        <v>43876</v>
      </c>
      <c r="K28" s="77">
        <f t="shared" ref="K28:K30" si="1">I28*J28</f>
        <v>2009959.56</v>
      </c>
      <c r="L28" s="4"/>
    </row>
    <row r="29" spans="2:12" ht="36.6" customHeight="1" x14ac:dyDescent="0.25">
      <c r="B29" s="3"/>
      <c r="C29" s="12">
        <v>2.2999999999999998</v>
      </c>
      <c r="D29" s="21"/>
      <c r="E29" s="21"/>
      <c r="F29" s="21"/>
      <c r="G29" s="22" t="s">
        <v>51</v>
      </c>
      <c r="H29" s="21" t="s">
        <v>31</v>
      </c>
      <c r="I29" s="75">
        <v>38.71</v>
      </c>
      <c r="J29" s="76">
        <v>169046</v>
      </c>
      <c r="K29" s="77">
        <f t="shared" si="1"/>
        <v>6543770.6600000001</v>
      </c>
      <c r="L29" s="4"/>
    </row>
    <row r="30" spans="2:12" ht="34.799999999999997" customHeight="1" x14ac:dyDescent="0.25">
      <c r="B30" s="3"/>
      <c r="C30" s="12">
        <v>2.4</v>
      </c>
      <c r="D30" s="18"/>
      <c r="E30" s="18"/>
      <c r="F30" s="18"/>
      <c r="G30" s="24" t="s">
        <v>52</v>
      </c>
      <c r="H30" s="18" t="s">
        <v>31</v>
      </c>
      <c r="I30" s="75">
        <v>54.97</v>
      </c>
      <c r="J30" s="76">
        <v>223263</v>
      </c>
      <c r="K30" s="77">
        <f t="shared" si="1"/>
        <v>12272767.109999999</v>
      </c>
      <c r="L30" s="4"/>
    </row>
    <row r="31" spans="2:12" ht="30" customHeight="1" thickBot="1" x14ac:dyDescent="0.3">
      <c r="B31" s="3"/>
      <c r="C31" s="25" t="s">
        <v>14</v>
      </c>
      <c r="D31" s="81"/>
      <c r="E31" s="81"/>
      <c r="F31" s="81"/>
      <c r="G31" s="82"/>
      <c r="H31" s="81"/>
      <c r="I31" s="15"/>
      <c r="J31" s="26"/>
      <c r="K31" s="80">
        <f>SUM(K27:K30)</f>
        <v>30183905.590000004</v>
      </c>
      <c r="L31" s="4"/>
    </row>
    <row r="32" spans="2:12" ht="30" customHeight="1" thickBot="1" x14ac:dyDescent="0.3">
      <c r="B32" s="3"/>
      <c r="C32" s="74">
        <v>3</v>
      </c>
      <c r="D32" s="10" t="s">
        <v>53</v>
      </c>
      <c r="E32" s="10"/>
      <c r="F32" s="10"/>
      <c r="G32" s="10"/>
      <c r="H32" s="10"/>
      <c r="I32" s="10"/>
      <c r="J32" s="10"/>
      <c r="K32" s="11"/>
      <c r="L32" s="4"/>
    </row>
    <row r="33" spans="2:12" x14ac:dyDescent="0.25">
      <c r="B33" s="3"/>
      <c r="C33" s="12">
        <v>3.1</v>
      </c>
      <c r="D33" s="21"/>
      <c r="E33" s="21"/>
      <c r="F33" s="21"/>
      <c r="G33" s="22" t="s">
        <v>54</v>
      </c>
      <c r="H33" s="21" t="s">
        <v>30</v>
      </c>
      <c r="I33" s="75">
        <v>25.7</v>
      </c>
      <c r="J33" s="76">
        <v>64412</v>
      </c>
      <c r="K33" s="77">
        <f>I33*J33</f>
        <v>1655388.4</v>
      </c>
      <c r="L33" s="4"/>
    </row>
    <row r="34" spans="2:12" x14ac:dyDescent="0.25">
      <c r="B34" s="3"/>
      <c r="C34" s="12">
        <v>3.2</v>
      </c>
      <c r="D34" s="21"/>
      <c r="E34" s="21"/>
      <c r="F34" s="21"/>
      <c r="G34" s="22" t="s">
        <v>55</v>
      </c>
      <c r="H34" s="21" t="s">
        <v>31</v>
      </c>
      <c r="I34" s="75">
        <v>7.78</v>
      </c>
      <c r="J34" s="76">
        <v>1340568</v>
      </c>
      <c r="K34" s="77">
        <f t="shared" ref="K34:K49" si="2">I34*J34</f>
        <v>10429619.040000001</v>
      </c>
      <c r="L34" s="4"/>
    </row>
    <row r="35" spans="2:12" x14ac:dyDescent="0.25">
      <c r="B35" s="3"/>
      <c r="C35" s="12">
        <v>3.3</v>
      </c>
      <c r="D35" s="21"/>
      <c r="E35" s="21"/>
      <c r="F35" s="21"/>
      <c r="G35" s="22" t="s">
        <v>56</v>
      </c>
      <c r="H35" s="21" t="s">
        <v>31</v>
      </c>
      <c r="I35" s="75">
        <v>0.81</v>
      </c>
      <c r="J35" s="76">
        <v>1232554</v>
      </c>
      <c r="K35" s="77">
        <f t="shared" si="2"/>
        <v>998368.74000000011</v>
      </c>
      <c r="L35" s="4"/>
    </row>
    <row r="36" spans="2:12" x14ac:dyDescent="0.25">
      <c r="B36" s="3"/>
      <c r="C36" s="12">
        <v>3.4</v>
      </c>
      <c r="D36" s="21"/>
      <c r="E36" s="21"/>
      <c r="F36" s="21"/>
      <c r="G36" s="22" t="s">
        <v>57</v>
      </c>
      <c r="H36" s="21" t="s">
        <v>30</v>
      </c>
      <c r="I36" s="75">
        <v>178.07</v>
      </c>
      <c r="J36" s="76">
        <v>47678</v>
      </c>
      <c r="K36" s="77">
        <f t="shared" si="2"/>
        <v>8490021.459999999</v>
      </c>
      <c r="L36" s="4"/>
    </row>
    <row r="37" spans="2:12" ht="33.6" customHeight="1" x14ac:dyDescent="0.25">
      <c r="B37" s="3"/>
      <c r="C37" s="12">
        <v>3.5</v>
      </c>
      <c r="D37" s="21"/>
      <c r="E37" s="21"/>
      <c r="F37" s="21"/>
      <c r="G37" s="22" t="s">
        <v>58</v>
      </c>
      <c r="H37" s="21" t="s">
        <v>30</v>
      </c>
      <c r="I37" s="75">
        <v>209.89</v>
      </c>
      <c r="J37" s="76">
        <v>165666</v>
      </c>
      <c r="K37" s="77">
        <f t="shared" si="2"/>
        <v>34771636.739999995</v>
      </c>
      <c r="L37" s="4"/>
    </row>
    <row r="38" spans="2:12" x14ac:dyDescent="0.25">
      <c r="B38" s="3"/>
      <c r="C38" s="12">
        <v>3.6</v>
      </c>
      <c r="D38" s="21"/>
      <c r="E38" s="21"/>
      <c r="F38" s="21"/>
      <c r="G38" s="22" t="s">
        <v>59</v>
      </c>
      <c r="H38" s="21" t="s">
        <v>60</v>
      </c>
      <c r="I38" s="75">
        <v>67.14</v>
      </c>
      <c r="J38" s="76">
        <v>173689</v>
      </c>
      <c r="K38" s="77">
        <f t="shared" si="2"/>
        <v>11661479.460000001</v>
      </c>
      <c r="L38" s="4"/>
    </row>
    <row r="39" spans="2:12" ht="33" customHeight="1" x14ac:dyDescent="0.25">
      <c r="B39" s="3"/>
      <c r="C39" s="12">
        <v>3.7</v>
      </c>
      <c r="D39" s="21"/>
      <c r="E39" s="21"/>
      <c r="F39" s="21"/>
      <c r="G39" s="22" t="s">
        <v>61</v>
      </c>
      <c r="H39" s="21" t="s">
        <v>30</v>
      </c>
      <c r="I39" s="75">
        <v>65.88</v>
      </c>
      <c r="J39" s="76">
        <v>476440</v>
      </c>
      <c r="K39" s="77">
        <f t="shared" si="2"/>
        <v>31387867.199999999</v>
      </c>
      <c r="L39" s="4"/>
    </row>
    <row r="40" spans="2:12" x14ac:dyDescent="0.25">
      <c r="B40" s="3"/>
      <c r="C40" s="12">
        <v>3.8</v>
      </c>
      <c r="D40" s="21"/>
      <c r="E40" s="21"/>
      <c r="F40" s="21"/>
      <c r="G40" s="22" t="s">
        <v>62</v>
      </c>
      <c r="H40" s="21" t="s">
        <v>60</v>
      </c>
      <c r="I40" s="75">
        <v>76.540000000000006</v>
      </c>
      <c r="J40" s="76">
        <v>158494</v>
      </c>
      <c r="K40" s="77">
        <f t="shared" si="2"/>
        <v>12131130.760000002</v>
      </c>
      <c r="L40" s="4"/>
    </row>
    <row r="41" spans="2:12" x14ac:dyDescent="0.25">
      <c r="B41" s="3"/>
      <c r="C41" s="12">
        <v>3.9</v>
      </c>
      <c r="D41" s="21"/>
      <c r="E41" s="21"/>
      <c r="F41" s="21"/>
      <c r="G41" s="22" t="s">
        <v>63</v>
      </c>
      <c r="H41" s="21" t="s">
        <v>31</v>
      </c>
      <c r="I41" s="75">
        <v>5.29</v>
      </c>
      <c r="J41" s="76">
        <v>692316</v>
      </c>
      <c r="K41" s="77">
        <f t="shared" si="2"/>
        <v>3662351.64</v>
      </c>
      <c r="L41" s="4"/>
    </row>
    <row r="42" spans="2:12" x14ac:dyDescent="0.25">
      <c r="B42" s="3"/>
      <c r="C42" s="148">
        <v>3.1</v>
      </c>
      <c r="D42" s="21"/>
      <c r="E42" s="21"/>
      <c r="F42" s="21"/>
      <c r="G42" s="22" t="s">
        <v>64</v>
      </c>
      <c r="H42" s="21" t="s">
        <v>60</v>
      </c>
      <c r="I42" s="75">
        <v>53.64</v>
      </c>
      <c r="J42" s="76">
        <v>146719</v>
      </c>
      <c r="K42" s="77">
        <f t="shared" si="2"/>
        <v>7870007.1600000001</v>
      </c>
      <c r="L42" s="4"/>
    </row>
    <row r="43" spans="2:12" ht="34.200000000000003" customHeight="1" x14ac:dyDescent="0.25">
      <c r="B43" s="3"/>
      <c r="C43" s="12">
        <v>3.11</v>
      </c>
      <c r="D43" s="21"/>
      <c r="E43" s="21"/>
      <c r="F43" s="21"/>
      <c r="G43" s="22" t="s">
        <v>65</v>
      </c>
      <c r="H43" s="21" t="s">
        <v>60</v>
      </c>
      <c r="I43" s="75">
        <v>23.33</v>
      </c>
      <c r="J43" s="76">
        <v>1034152</v>
      </c>
      <c r="K43" s="77">
        <f t="shared" si="2"/>
        <v>24126766.159999996</v>
      </c>
      <c r="L43" s="4"/>
    </row>
    <row r="44" spans="2:12" ht="36" customHeight="1" x14ac:dyDescent="0.25">
      <c r="B44" s="3"/>
      <c r="C44" s="148">
        <v>3.12</v>
      </c>
      <c r="D44" s="21"/>
      <c r="E44" s="21"/>
      <c r="F44" s="21"/>
      <c r="G44" s="22" t="s">
        <v>66</v>
      </c>
      <c r="H44" s="21" t="s">
        <v>60</v>
      </c>
      <c r="I44" s="75">
        <v>14.9</v>
      </c>
      <c r="J44" s="76">
        <v>114097</v>
      </c>
      <c r="K44" s="77">
        <f t="shared" si="2"/>
        <v>1700045.3</v>
      </c>
      <c r="L44" s="4"/>
    </row>
    <row r="45" spans="2:12" ht="38.4" customHeight="1" x14ac:dyDescent="0.25">
      <c r="B45" s="3"/>
      <c r="C45" s="12">
        <v>3.13</v>
      </c>
      <c r="D45" s="21"/>
      <c r="E45" s="21"/>
      <c r="F45" s="21"/>
      <c r="G45" s="22" t="s">
        <v>67</v>
      </c>
      <c r="H45" s="21" t="s">
        <v>60</v>
      </c>
      <c r="I45" s="75">
        <v>39.71</v>
      </c>
      <c r="J45" s="76">
        <v>92787</v>
      </c>
      <c r="K45" s="77">
        <f t="shared" si="2"/>
        <v>3684571.77</v>
      </c>
      <c r="L45" s="4"/>
    </row>
    <row r="46" spans="2:12" x14ac:dyDescent="0.25">
      <c r="B46" s="3"/>
      <c r="C46" s="148">
        <v>3.14</v>
      </c>
      <c r="D46" s="21"/>
      <c r="E46" s="21"/>
      <c r="F46" s="21"/>
      <c r="G46" s="22" t="s">
        <v>68</v>
      </c>
      <c r="H46" s="21" t="s">
        <v>60</v>
      </c>
      <c r="I46" s="75">
        <v>14.4</v>
      </c>
      <c r="J46" s="76">
        <v>149093</v>
      </c>
      <c r="K46" s="77">
        <f t="shared" si="2"/>
        <v>2146939.2000000002</v>
      </c>
      <c r="L46" s="4"/>
    </row>
    <row r="47" spans="2:12" x14ac:dyDescent="0.25">
      <c r="B47" s="3"/>
      <c r="C47" s="12">
        <v>3.15</v>
      </c>
      <c r="D47" s="21"/>
      <c r="E47" s="21"/>
      <c r="F47" s="21"/>
      <c r="G47" s="22" t="s">
        <v>69</v>
      </c>
      <c r="H47" s="21" t="s">
        <v>30</v>
      </c>
      <c r="I47" s="75">
        <v>6.3</v>
      </c>
      <c r="J47" s="76">
        <v>392752</v>
      </c>
      <c r="K47" s="77">
        <f t="shared" si="2"/>
        <v>2474337.6</v>
      </c>
      <c r="L47" s="4"/>
    </row>
    <row r="48" spans="2:12" x14ac:dyDescent="0.25">
      <c r="B48" s="3"/>
      <c r="C48" s="148">
        <v>3.16</v>
      </c>
      <c r="D48" s="21"/>
      <c r="E48" s="21"/>
      <c r="F48" s="21"/>
      <c r="G48" s="22" t="s">
        <v>70</v>
      </c>
      <c r="H48" s="21" t="s">
        <v>60</v>
      </c>
      <c r="I48" s="75">
        <v>16</v>
      </c>
      <c r="J48" s="76">
        <v>97500</v>
      </c>
      <c r="K48" s="77">
        <f t="shared" si="2"/>
        <v>1560000</v>
      </c>
      <c r="L48" s="4"/>
    </row>
    <row r="49" spans="2:12" x14ac:dyDescent="0.25">
      <c r="B49" s="3"/>
      <c r="C49" s="12">
        <v>3.17</v>
      </c>
      <c r="D49" s="21"/>
      <c r="E49" s="21"/>
      <c r="F49" s="21"/>
      <c r="G49" s="22" t="s">
        <v>71</v>
      </c>
      <c r="H49" s="21" t="s">
        <v>32</v>
      </c>
      <c r="I49" s="75">
        <v>3751.08</v>
      </c>
      <c r="J49" s="76">
        <v>12315</v>
      </c>
      <c r="K49" s="77">
        <f t="shared" si="2"/>
        <v>46194550.199999996</v>
      </c>
      <c r="L49" s="4"/>
    </row>
    <row r="50" spans="2:12" ht="30" customHeight="1" thickBot="1" x14ac:dyDescent="0.3">
      <c r="B50" s="3"/>
      <c r="C50" s="16" t="s">
        <v>14</v>
      </c>
      <c r="D50" s="28"/>
      <c r="E50" s="28"/>
      <c r="F50" s="28"/>
      <c r="G50" s="29"/>
      <c r="H50" s="30"/>
      <c r="I50" s="15"/>
      <c r="J50" s="17"/>
      <c r="K50" s="79">
        <f>SUM(K33:K49)</f>
        <v>204945080.82999998</v>
      </c>
      <c r="L50" s="4"/>
    </row>
    <row r="51" spans="2:12" ht="30" customHeight="1" thickBot="1" x14ac:dyDescent="0.3">
      <c r="B51" s="3"/>
      <c r="C51" s="74">
        <v>4</v>
      </c>
      <c r="D51" s="10" t="s">
        <v>72</v>
      </c>
      <c r="E51" s="10"/>
      <c r="F51" s="10"/>
      <c r="G51" s="10"/>
      <c r="H51" s="10"/>
      <c r="I51" s="10"/>
      <c r="J51" s="10"/>
      <c r="K51" s="11"/>
      <c r="L51" s="4"/>
    </row>
    <row r="52" spans="2:12" ht="30" customHeight="1" x14ac:dyDescent="0.25">
      <c r="B52" s="3"/>
      <c r="C52" s="27">
        <v>4.0999999999999996</v>
      </c>
      <c r="D52" s="21"/>
      <c r="E52" s="21"/>
      <c r="F52" s="21"/>
      <c r="G52" s="22" t="s">
        <v>73</v>
      </c>
      <c r="H52" s="21" t="s">
        <v>30</v>
      </c>
      <c r="I52" s="75">
        <v>118.55</v>
      </c>
      <c r="J52" s="76">
        <v>78461</v>
      </c>
      <c r="K52" s="77">
        <f>I52*J52</f>
        <v>9301551.5499999989</v>
      </c>
      <c r="L52" s="4"/>
    </row>
    <row r="53" spans="2:12" ht="30" customHeight="1" x14ac:dyDescent="0.25">
      <c r="B53" s="3"/>
      <c r="C53" s="27">
        <v>4.2</v>
      </c>
      <c r="D53" s="21"/>
      <c r="E53" s="21"/>
      <c r="F53" s="21"/>
      <c r="G53" s="22" t="s">
        <v>74</v>
      </c>
      <c r="H53" s="21" t="s">
        <v>30</v>
      </c>
      <c r="I53" s="75">
        <v>31.82</v>
      </c>
      <c r="J53" s="76">
        <v>180453</v>
      </c>
      <c r="K53" s="77">
        <f t="shared" ref="K53:K62" si="3">I53*J53</f>
        <v>5742014.46</v>
      </c>
      <c r="L53" s="4"/>
    </row>
    <row r="54" spans="2:12" ht="30" customHeight="1" x14ac:dyDescent="0.25">
      <c r="B54" s="3"/>
      <c r="C54" s="27">
        <v>4.3</v>
      </c>
      <c r="D54" s="21"/>
      <c r="E54" s="21"/>
      <c r="F54" s="21"/>
      <c r="G54" s="22" t="s">
        <v>75</v>
      </c>
      <c r="H54" s="21" t="s">
        <v>30</v>
      </c>
      <c r="I54" s="75">
        <v>377.26</v>
      </c>
      <c r="J54" s="76">
        <v>67710</v>
      </c>
      <c r="K54" s="77">
        <f t="shared" si="3"/>
        <v>25544274.599999998</v>
      </c>
      <c r="L54" s="4"/>
    </row>
    <row r="55" spans="2:12" ht="30" customHeight="1" x14ac:dyDescent="0.25">
      <c r="B55" s="3"/>
      <c r="C55" s="27">
        <v>4.4000000000000004</v>
      </c>
      <c r="D55" s="21"/>
      <c r="E55" s="21"/>
      <c r="F55" s="21"/>
      <c r="G55" s="22" t="s">
        <v>76</v>
      </c>
      <c r="H55" s="21" t="s">
        <v>30</v>
      </c>
      <c r="I55" s="75">
        <v>262.89999999999998</v>
      </c>
      <c r="J55" s="76">
        <v>37569</v>
      </c>
      <c r="K55" s="77">
        <f t="shared" si="3"/>
        <v>9876890.0999999996</v>
      </c>
      <c r="L55" s="4"/>
    </row>
    <row r="56" spans="2:12" ht="30" customHeight="1" x14ac:dyDescent="0.25">
      <c r="B56" s="3"/>
      <c r="C56" s="27">
        <v>4.5</v>
      </c>
      <c r="D56" s="21"/>
      <c r="E56" s="21"/>
      <c r="F56" s="21"/>
      <c r="G56" s="22" t="s">
        <v>77</v>
      </c>
      <c r="H56" s="21" t="s">
        <v>30</v>
      </c>
      <c r="I56" s="75">
        <v>257.5</v>
      </c>
      <c r="J56" s="76">
        <v>39663</v>
      </c>
      <c r="K56" s="77">
        <f t="shared" si="3"/>
        <v>10213222.5</v>
      </c>
      <c r="L56" s="4"/>
    </row>
    <row r="57" spans="2:12" ht="30" customHeight="1" x14ac:dyDescent="0.25">
      <c r="B57" s="3"/>
      <c r="C57" s="27">
        <v>4.5999999999999996</v>
      </c>
      <c r="D57" s="21"/>
      <c r="E57" s="21"/>
      <c r="F57" s="21"/>
      <c r="G57" s="22" t="s">
        <v>78</v>
      </c>
      <c r="H57" s="21" t="s">
        <v>30</v>
      </c>
      <c r="I57" s="75">
        <v>257.5</v>
      </c>
      <c r="J57" s="76">
        <v>24777</v>
      </c>
      <c r="K57" s="77">
        <f t="shared" si="3"/>
        <v>6380077.5</v>
      </c>
      <c r="L57" s="4"/>
    </row>
    <row r="58" spans="2:12" ht="30" customHeight="1" x14ac:dyDescent="0.25">
      <c r="B58" s="3"/>
      <c r="C58" s="27">
        <v>4.7</v>
      </c>
      <c r="D58" s="21"/>
      <c r="E58" s="21"/>
      <c r="F58" s="21"/>
      <c r="G58" s="22" t="s">
        <v>79</v>
      </c>
      <c r="H58" s="21" t="s">
        <v>60</v>
      </c>
      <c r="I58" s="75">
        <v>448.56</v>
      </c>
      <c r="J58" s="76">
        <v>11682</v>
      </c>
      <c r="K58" s="77">
        <f t="shared" si="3"/>
        <v>5240077.92</v>
      </c>
      <c r="L58" s="4"/>
    </row>
    <row r="59" spans="2:12" ht="30" customHeight="1" x14ac:dyDescent="0.25">
      <c r="B59" s="3"/>
      <c r="C59" s="27">
        <v>4.8</v>
      </c>
      <c r="D59" s="21"/>
      <c r="E59" s="21"/>
      <c r="F59" s="21"/>
      <c r="G59" s="22" t="s">
        <v>80</v>
      </c>
      <c r="H59" s="21" t="s">
        <v>30</v>
      </c>
      <c r="I59" s="75">
        <v>567.5</v>
      </c>
      <c r="J59" s="76">
        <v>141771</v>
      </c>
      <c r="K59" s="77">
        <f t="shared" si="3"/>
        <v>80455042.5</v>
      </c>
      <c r="L59" s="4"/>
    </row>
    <row r="60" spans="2:12" ht="30" customHeight="1" x14ac:dyDescent="0.25">
      <c r="B60" s="3"/>
      <c r="C60" s="27">
        <v>4.9000000000000004</v>
      </c>
      <c r="D60" s="21"/>
      <c r="E60" s="21"/>
      <c r="F60" s="21"/>
      <c r="G60" s="22" t="s">
        <v>81</v>
      </c>
      <c r="H60" s="21" t="s">
        <v>60</v>
      </c>
      <c r="I60" s="75">
        <v>148.94999999999999</v>
      </c>
      <c r="J60" s="76">
        <v>32935</v>
      </c>
      <c r="K60" s="77">
        <f t="shared" si="3"/>
        <v>4905668.25</v>
      </c>
      <c r="L60" s="4"/>
    </row>
    <row r="61" spans="2:12" ht="30" customHeight="1" x14ac:dyDescent="0.25">
      <c r="B61" s="3"/>
      <c r="C61" s="149">
        <v>4.0999999999999996</v>
      </c>
      <c r="D61" s="21"/>
      <c r="E61" s="21"/>
      <c r="F61" s="21"/>
      <c r="G61" s="22" t="s">
        <v>82</v>
      </c>
      <c r="H61" s="21" t="s">
        <v>30</v>
      </c>
      <c r="I61" s="75">
        <v>66.83</v>
      </c>
      <c r="J61" s="76">
        <v>137263</v>
      </c>
      <c r="K61" s="77">
        <f t="shared" si="3"/>
        <v>9173286.2899999991</v>
      </c>
      <c r="L61" s="4"/>
    </row>
    <row r="62" spans="2:12" ht="30" customHeight="1" x14ac:dyDescent="0.25">
      <c r="B62" s="3"/>
      <c r="C62" s="27">
        <v>4.1100000000000003</v>
      </c>
      <c r="D62" s="21"/>
      <c r="E62" s="21"/>
      <c r="F62" s="21"/>
      <c r="G62" s="22" t="s">
        <v>83</v>
      </c>
      <c r="H62" s="21" t="s">
        <v>30</v>
      </c>
      <c r="I62" s="75">
        <v>10.34</v>
      </c>
      <c r="J62" s="76">
        <v>365166</v>
      </c>
      <c r="K62" s="77">
        <f t="shared" si="3"/>
        <v>3775816.44</v>
      </c>
      <c r="L62" s="4"/>
    </row>
    <row r="63" spans="2:12" ht="30" customHeight="1" thickBot="1" x14ac:dyDescent="0.3">
      <c r="B63" s="3"/>
      <c r="C63" s="16" t="s">
        <v>14</v>
      </c>
      <c r="D63" s="28"/>
      <c r="E63" s="28"/>
      <c r="F63" s="28"/>
      <c r="G63" s="31"/>
      <c r="H63" s="30"/>
      <c r="I63" s="83"/>
      <c r="J63" s="17"/>
      <c r="K63" s="79">
        <f>SUM(K52:K62)</f>
        <v>170607922.10999998</v>
      </c>
      <c r="L63" s="4"/>
    </row>
    <row r="64" spans="2:12" ht="30" customHeight="1" thickBot="1" x14ac:dyDescent="0.3">
      <c r="B64" s="3"/>
      <c r="C64" s="74">
        <v>5</v>
      </c>
      <c r="D64" s="10" t="s">
        <v>84</v>
      </c>
      <c r="E64" s="10"/>
      <c r="F64" s="10"/>
      <c r="G64" s="10"/>
      <c r="H64" s="10"/>
      <c r="I64" s="10"/>
      <c r="J64" s="10"/>
      <c r="K64" s="11"/>
      <c r="L64" s="4"/>
    </row>
    <row r="65" spans="2:12" ht="30" customHeight="1" x14ac:dyDescent="0.25">
      <c r="B65" s="3"/>
      <c r="C65" s="12">
        <v>5.0999999999999996</v>
      </c>
      <c r="D65" s="21"/>
      <c r="E65" s="21"/>
      <c r="F65" s="21"/>
      <c r="G65" s="22" t="s">
        <v>85</v>
      </c>
      <c r="H65" s="21" t="s">
        <v>30</v>
      </c>
      <c r="I65" s="75">
        <v>493.11</v>
      </c>
      <c r="J65" s="76">
        <v>106484</v>
      </c>
      <c r="K65" s="77">
        <f>I65*J65</f>
        <v>52508325.240000002</v>
      </c>
      <c r="L65" s="4"/>
    </row>
    <row r="66" spans="2:12" ht="30" customHeight="1" x14ac:dyDescent="0.25">
      <c r="B66" s="3"/>
      <c r="C66" s="12">
        <v>5.2</v>
      </c>
      <c r="D66" s="23"/>
      <c r="E66" s="23"/>
      <c r="F66" s="23"/>
      <c r="G66" s="22" t="s">
        <v>86</v>
      </c>
      <c r="H66" s="21" t="s">
        <v>60</v>
      </c>
      <c r="I66" s="75">
        <v>78.2</v>
      </c>
      <c r="J66" s="76">
        <v>65090</v>
      </c>
      <c r="K66" s="77">
        <f t="shared" ref="K66:K74" si="4">I66*J66</f>
        <v>5090038</v>
      </c>
      <c r="L66" s="4"/>
    </row>
    <row r="67" spans="2:12" ht="30" customHeight="1" x14ac:dyDescent="0.25">
      <c r="B67" s="3"/>
      <c r="C67" s="12">
        <v>5.3</v>
      </c>
      <c r="D67" s="21"/>
      <c r="E67" s="21"/>
      <c r="F67" s="21"/>
      <c r="G67" s="22" t="s">
        <v>87</v>
      </c>
      <c r="H67" s="21" t="s">
        <v>60</v>
      </c>
      <c r="I67" s="75">
        <v>396.7</v>
      </c>
      <c r="J67" s="76">
        <v>144985</v>
      </c>
      <c r="K67" s="77">
        <f t="shared" si="4"/>
        <v>57515549.5</v>
      </c>
      <c r="L67" s="4"/>
    </row>
    <row r="68" spans="2:12" ht="30" customHeight="1" x14ac:dyDescent="0.25">
      <c r="B68" s="3"/>
      <c r="C68" s="12">
        <v>5.4</v>
      </c>
      <c r="D68" s="18"/>
      <c r="E68" s="18"/>
      <c r="F68" s="18"/>
      <c r="G68" s="24" t="s">
        <v>88</v>
      </c>
      <c r="H68" s="18" t="s">
        <v>60</v>
      </c>
      <c r="I68" s="75">
        <v>79.400000000000006</v>
      </c>
      <c r="J68" s="76">
        <v>376578</v>
      </c>
      <c r="K68" s="77">
        <f t="shared" si="4"/>
        <v>29900293.200000003</v>
      </c>
      <c r="L68" s="4"/>
    </row>
    <row r="69" spans="2:12" ht="30" customHeight="1" x14ac:dyDescent="0.25">
      <c r="B69" s="3"/>
      <c r="C69" s="12">
        <v>5.5</v>
      </c>
      <c r="D69" s="21"/>
      <c r="E69" s="21"/>
      <c r="F69" s="21"/>
      <c r="G69" s="22" t="s">
        <v>89</v>
      </c>
      <c r="H69" s="21" t="s">
        <v>60</v>
      </c>
      <c r="I69" s="75">
        <v>30.4</v>
      </c>
      <c r="J69" s="78">
        <v>144742</v>
      </c>
      <c r="K69" s="77">
        <f t="shared" si="4"/>
        <v>4400156.8</v>
      </c>
      <c r="L69" s="4"/>
    </row>
    <row r="70" spans="2:12" ht="30" customHeight="1" x14ac:dyDescent="0.25">
      <c r="B70" s="3"/>
      <c r="C70" s="12">
        <v>5.6</v>
      </c>
      <c r="D70" s="18"/>
      <c r="E70" s="18"/>
      <c r="F70" s="18"/>
      <c r="G70" s="24" t="s">
        <v>90</v>
      </c>
      <c r="H70" s="18" t="s">
        <v>60</v>
      </c>
      <c r="I70" s="75">
        <v>15.48</v>
      </c>
      <c r="J70" s="78">
        <v>871225</v>
      </c>
      <c r="K70" s="77">
        <f t="shared" si="4"/>
        <v>13486563</v>
      </c>
      <c r="L70" s="4"/>
    </row>
    <row r="71" spans="2:12" ht="30" customHeight="1" x14ac:dyDescent="0.25">
      <c r="B71" s="3"/>
      <c r="C71" s="12">
        <v>5.7</v>
      </c>
      <c r="D71" s="18"/>
      <c r="E71" s="18"/>
      <c r="F71" s="18"/>
      <c r="G71" s="24" t="s">
        <v>91</v>
      </c>
      <c r="H71" s="18" t="s">
        <v>30</v>
      </c>
      <c r="I71" s="75">
        <v>496.73</v>
      </c>
      <c r="J71" s="78">
        <v>120292</v>
      </c>
      <c r="K71" s="77">
        <f t="shared" si="4"/>
        <v>59752645.160000004</v>
      </c>
      <c r="L71" s="4"/>
    </row>
    <row r="72" spans="2:12" ht="30" customHeight="1" x14ac:dyDescent="0.25">
      <c r="B72" s="3"/>
      <c r="C72" s="12">
        <v>5.8</v>
      </c>
      <c r="D72" s="18"/>
      <c r="E72" s="18"/>
      <c r="F72" s="18"/>
      <c r="G72" s="24" t="s">
        <v>92</v>
      </c>
      <c r="H72" s="18" t="s">
        <v>60</v>
      </c>
      <c r="I72" s="75">
        <v>17</v>
      </c>
      <c r="J72" s="78">
        <v>63534</v>
      </c>
      <c r="K72" s="77">
        <f t="shared" si="4"/>
        <v>1080078</v>
      </c>
      <c r="L72" s="4"/>
    </row>
    <row r="73" spans="2:12" ht="30" customHeight="1" x14ac:dyDescent="0.25">
      <c r="B73" s="3"/>
      <c r="C73" s="12">
        <v>5.9</v>
      </c>
      <c r="D73" s="18"/>
      <c r="E73" s="18"/>
      <c r="F73" s="18"/>
      <c r="G73" s="24" t="s">
        <v>93</v>
      </c>
      <c r="H73" s="18" t="s">
        <v>60</v>
      </c>
      <c r="I73" s="75">
        <v>22.73</v>
      </c>
      <c r="J73" s="78">
        <v>242116</v>
      </c>
      <c r="K73" s="77">
        <f t="shared" si="4"/>
        <v>5503296.6799999997</v>
      </c>
      <c r="L73" s="4"/>
    </row>
    <row r="74" spans="2:12" ht="30" customHeight="1" x14ac:dyDescent="0.25">
      <c r="B74" s="3"/>
      <c r="C74" s="148">
        <v>5.0999999999999996</v>
      </c>
      <c r="D74" s="21"/>
      <c r="E74" s="13"/>
      <c r="F74" s="21"/>
      <c r="G74" s="22" t="s">
        <v>94</v>
      </c>
      <c r="H74" s="21" t="s">
        <v>30</v>
      </c>
      <c r="I74" s="75">
        <v>2.5</v>
      </c>
      <c r="J74" s="76">
        <v>204300</v>
      </c>
      <c r="K74" s="77">
        <f t="shared" si="4"/>
        <v>510750</v>
      </c>
      <c r="L74" s="4"/>
    </row>
    <row r="75" spans="2:12" ht="30" customHeight="1" thickBot="1" x14ac:dyDescent="0.3">
      <c r="B75" s="3"/>
      <c r="C75" s="25" t="s">
        <v>14</v>
      </c>
      <c r="D75" s="81"/>
      <c r="E75" s="81"/>
      <c r="F75" s="81"/>
      <c r="G75" s="82"/>
      <c r="H75" s="81"/>
      <c r="I75" s="15"/>
      <c r="J75" s="26"/>
      <c r="K75" s="80">
        <f>SUM(K65:K74)</f>
        <v>229747695.58000001</v>
      </c>
      <c r="L75" s="4"/>
    </row>
    <row r="76" spans="2:12" ht="30" customHeight="1" thickBot="1" x14ac:dyDescent="0.3">
      <c r="B76" s="3"/>
      <c r="C76" s="74">
        <v>6</v>
      </c>
      <c r="D76" s="10" t="s">
        <v>95</v>
      </c>
      <c r="E76" s="10"/>
      <c r="F76" s="10"/>
      <c r="G76" s="10"/>
      <c r="H76" s="10"/>
      <c r="I76" s="10"/>
      <c r="J76" s="10"/>
      <c r="K76" s="11"/>
      <c r="L76" s="4"/>
    </row>
    <row r="77" spans="2:12" ht="30" customHeight="1" x14ac:dyDescent="0.25">
      <c r="B77" s="3"/>
      <c r="C77" s="12">
        <v>6.1</v>
      </c>
      <c r="D77" s="21"/>
      <c r="E77" s="21"/>
      <c r="F77" s="21"/>
      <c r="G77" s="22" t="s">
        <v>96</v>
      </c>
      <c r="H77" s="21" t="s">
        <v>30</v>
      </c>
      <c r="I77" s="75">
        <v>4.4000000000000004</v>
      </c>
      <c r="J77" s="76">
        <v>1055688</v>
      </c>
      <c r="K77" s="77">
        <f>I77*J77</f>
        <v>4645027.2</v>
      </c>
      <c r="L77" s="4"/>
    </row>
    <row r="78" spans="2:12" ht="30" customHeight="1" x14ac:dyDescent="0.25">
      <c r="B78" s="3"/>
      <c r="C78" s="12">
        <v>6.2</v>
      </c>
      <c r="D78" s="23"/>
      <c r="E78" s="23"/>
      <c r="F78" s="23"/>
      <c r="G78" s="22" t="s">
        <v>97</v>
      </c>
      <c r="H78" s="21" t="s">
        <v>30</v>
      </c>
      <c r="I78" s="75">
        <v>16</v>
      </c>
      <c r="J78" s="76">
        <v>732952</v>
      </c>
      <c r="K78" s="77">
        <f t="shared" ref="K78:K79" si="5">I78*J78</f>
        <v>11727232</v>
      </c>
      <c r="L78" s="4"/>
    </row>
    <row r="79" spans="2:12" ht="30" customHeight="1" x14ac:dyDescent="0.25">
      <c r="B79" s="3"/>
      <c r="C79" s="12">
        <v>6.3</v>
      </c>
      <c r="D79" s="21"/>
      <c r="E79" s="21"/>
      <c r="F79" s="21"/>
      <c r="G79" s="22" t="s">
        <v>98</v>
      </c>
      <c r="H79" s="21" t="s">
        <v>33</v>
      </c>
      <c r="I79" s="75">
        <v>1</v>
      </c>
      <c r="J79" s="76">
        <v>9832568</v>
      </c>
      <c r="K79" s="77">
        <f t="shared" si="5"/>
        <v>9832568</v>
      </c>
      <c r="L79" s="4"/>
    </row>
    <row r="80" spans="2:12" ht="30" customHeight="1" thickBot="1" x14ac:dyDescent="0.3">
      <c r="B80" s="3"/>
      <c r="C80" s="25" t="s">
        <v>14</v>
      </c>
      <c r="D80" s="81"/>
      <c r="E80" s="81"/>
      <c r="F80" s="81"/>
      <c r="G80" s="82"/>
      <c r="H80" s="81"/>
      <c r="I80" s="15"/>
      <c r="J80" s="26"/>
      <c r="K80" s="80">
        <f>SUM(K77:K79)</f>
        <v>26204827.199999999</v>
      </c>
      <c r="L80" s="4"/>
    </row>
    <row r="81" spans="2:12" ht="30" customHeight="1" thickBot="1" x14ac:dyDescent="0.3">
      <c r="B81" s="3"/>
      <c r="C81" s="74">
        <v>7</v>
      </c>
      <c r="D81" s="10" t="s">
        <v>99</v>
      </c>
      <c r="E81" s="10"/>
      <c r="F81" s="10"/>
      <c r="G81" s="10"/>
      <c r="H81" s="10"/>
      <c r="I81" s="10"/>
      <c r="J81" s="10"/>
      <c r="K81" s="11"/>
      <c r="L81" s="4"/>
    </row>
    <row r="82" spans="2:12" ht="30" customHeight="1" x14ac:dyDescent="0.25">
      <c r="B82" s="3"/>
      <c r="C82" s="12">
        <v>7.1</v>
      </c>
      <c r="D82" s="21"/>
      <c r="E82" s="21"/>
      <c r="F82" s="21"/>
      <c r="G82" s="22" t="s">
        <v>100</v>
      </c>
      <c r="H82" s="21" t="s">
        <v>30</v>
      </c>
      <c r="I82" s="75">
        <v>64.099999999999994</v>
      </c>
      <c r="J82" s="76">
        <v>63846</v>
      </c>
      <c r="K82" s="77">
        <f>I82*J82</f>
        <v>4092528.5999999996</v>
      </c>
      <c r="L82" s="4"/>
    </row>
    <row r="83" spans="2:12" ht="30" customHeight="1" x14ac:dyDescent="0.25">
      <c r="B83" s="3"/>
      <c r="C83" s="12">
        <v>7.2</v>
      </c>
      <c r="D83" s="23"/>
      <c r="E83" s="23"/>
      <c r="F83" s="23"/>
      <c r="G83" s="22" t="s">
        <v>101</v>
      </c>
      <c r="H83" s="21" t="s">
        <v>33</v>
      </c>
      <c r="I83" s="75">
        <v>1</v>
      </c>
      <c r="J83" s="76">
        <v>3412542</v>
      </c>
      <c r="K83" s="77">
        <f t="shared" ref="K83:K86" si="6">I83*J83</f>
        <v>3412542</v>
      </c>
      <c r="L83" s="4"/>
    </row>
    <row r="84" spans="2:12" ht="30" customHeight="1" x14ac:dyDescent="0.25">
      <c r="B84" s="3"/>
      <c r="C84" s="12">
        <v>7.3</v>
      </c>
      <c r="D84" s="21"/>
      <c r="E84" s="21"/>
      <c r="F84" s="21"/>
      <c r="G84" s="22" t="s">
        <v>102</v>
      </c>
      <c r="H84" s="21" t="s">
        <v>33</v>
      </c>
      <c r="I84" s="75">
        <v>2</v>
      </c>
      <c r="J84" s="76">
        <v>2519410</v>
      </c>
      <c r="K84" s="77">
        <f t="shared" si="6"/>
        <v>5038820</v>
      </c>
      <c r="L84" s="4"/>
    </row>
    <row r="85" spans="2:12" ht="30" customHeight="1" x14ac:dyDescent="0.25">
      <c r="B85" s="3"/>
      <c r="C85" s="12">
        <v>7.4</v>
      </c>
      <c r="D85" s="18"/>
      <c r="E85" s="18"/>
      <c r="F85" s="18"/>
      <c r="G85" s="24" t="s">
        <v>103</v>
      </c>
      <c r="H85" s="18" t="s">
        <v>33</v>
      </c>
      <c r="I85" s="75">
        <v>4</v>
      </c>
      <c r="J85" s="76">
        <v>638720</v>
      </c>
      <c r="K85" s="77">
        <f t="shared" si="6"/>
        <v>2554880</v>
      </c>
      <c r="L85" s="4"/>
    </row>
    <row r="86" spans="2:12" ht="57" customHeight="1" x14ac:dyDescent="0.25">
      <c r="B86" s="3"/>
      <c r="C86" s="12">
        <v>7.5</v>
      </c>
      <c r="D86" s="21"/>
      <c r="E86" s="21"/>
      <c r="F86" s="21"/>
      <c r="G86" s="22" t="s">
        <v>104</v>
      </c>
      <c r="H86" s="21" t="s">
        <v>33</v>
      </c>
      <c r="I86" s="75">
        <v>1</v>
      </c>
      <c r="J86" s="78">
        <v>524534</v>
      </c>
      <c r="K86" s="77">
        <f t="shared" si="6"/>
        <v>524534</v>
      </c>
      <c r="L86" s="4"/>
    </row>
    <row r="87" spans="2:12" ht="30" customHeight="1" thickBot="1" x14ac:dyDescent="0.3">
      <c r="B87" s="3"/>
      <c r="C87" s="25" t="s">
        <v>14</v>
      </c>
      <c r="D87" s="81"/>
      <c r="E87" s="81"/>
      <c r="F87" s="81"/>
      <c r="G87" s="82"/>
      <c r="H87" s="81"/>
      <c r="I87" s="15"/>
      <c r="J87" s="26"/>
      <c r="K87" s="80">
        <f>SUM(K82:K86)</f>
        <v>15623304.6</v>
      </c>
      <c r="L87" s="4"/>
    </row>
    <row r="88" spans="2:12" ht="30" customHeight="1" thickBot="1" x14ac:dyDescent="0.3">
      <c r="B88" s="3"/>
      <c r="C88" s="74">
        <v>8</v>
      </c>
      <c r="D88" s="10" t="s">
        <v>105</v>
      </c>
      <c r="E88" s="10"/>
      <c r="F88" s="10"/>
      <c r="G88" s="10"/>
      <c r="H88" s="10"/>
      <c r="I88" s="10"/>
      <c r="J88" s="10"/>
      <c r="K88" s="11"/>
      <c r="L88" s="4"/>
    </row>
    <row r="89" spans="2:12" ht="30" customHeight="1" x14ac:dyDescent="0.25">
      <c r="B89" s="3"/>
      <c r="C89" s="12">
        <v>8.1</v>
      </c>
      <c r="D89" s="21"/>
      <c r="E89" s="21"/>
      <c r="F89" s="21"/>
      <c r="G89" s="22" t="s">
        <v>106</v>
      </c>
      <c r="H89" s="21" t="s">
        <v>60</v>
      </c>
      <c r="I89" s="75">
        <v>7.5</v>
      </c>
      <c r="J89" s="76">
        <v>88095</v>
      </c>
      <c r="K89" s="77">
        <f>I89*J89</f>
        <v>660712.5</v>
      </c>
      <c r="L89" s="4"/>
    </row>
    <row r="90" spans="2:12" ht="30" customHeight="1" x14ac:dyDescent="0.25">
      <c r="B90" s="3"/>
      <c r="C90" s="12">
        <v>8.1999999999999993</v>
      </c>
      <c r="D90" s="23"/>
      <c r="E90" s="23"/>
      <c r="F90" s="23"/>
      <c r="G90" s="22" t="s">
        <v>107</v>
      </c>
      <c r="H90" s="21" t="s">
        <v>60</v>
      </c>
      <c r="I90" s="75">
        <v>4</v>
      </c>
      <c r="J90" s="76">
        <v>157281</v>
      </c>
      <c r="K90" s="77">
        <f t="shared" ref="K90" si="7">I90*J90</f>
        <v>629124</v>
      </c>
      <c r="L90" s="4"/>
    </row>
    <row r="91" spans="2:12" ht="30" customHeight="1" thickBot="1" x14ac:dyDescent="0.3">
      <c r="B91" s="3"/>
      <c r="C91" s="25" t="s">
        <v>14</v>
      </c>
      <c r="D91" s="81"/>
      <c r="E91" s="81"/>
      <c r="F91" s="81"/>
      <c r="G91" s="82"/>
      <c r="H91" s="81"/>
      <c r="I91" s="15"/>
      <c r="J91" s="26"/>
      <c r="K91" s="80">
        <f>SUM(K89:K90)</f>
        <v>1289836.5</v>
      </c>
      <c r="L91" s="4"/>
    </row>
    <row r="92" spans="2:12" ht="30" customHeight="1" thickBot="1" x14ac:dyDescent="0.3">
      <c r="B92" s="3"/>
      <c r="C92" s="74">
        <v>9</v>
      </c>
      <c r="D92" s="10" t="s">
        <v>108</v>
      </c>
      <c r="E92" s="10"/>
      <c r="F92" s="10"/>
      <c r="G92" s="10"/>
      <c r="H92" s="10"/>
      <c r="I92" s="10"/>
      <c r="J92" s="10"/>
      <c r="K92" s="11"/>
      <c r="L92" s="4"/>
    </row>
    <row r="93" spans="2:12" ht="30" customHeight="1" x14ac:dyDescent="0.25">
      <c r="B93" s="3"/>
      <c r="C93" s="12">
        <v>9.1</v>
      </c>
      <c r="D93" s="21"/>
      <c r="E93" s="21"/>
      <c r="F93" s="21"/>
      <c r="G93" s="22" t="s">
        <v>109</v>
      </c>
      <c r="H93" s="21" t="s">
        <v>60</v>
      </c>
      <c r="I93" s="75">
        <v>138</v>
      </c>
      <c r="J93" s="76">
        <v>156000</v>
      </c>
      <c r="K93" s="77">
        <f>I93*J93</f>
        <v>21528000</v>
      </c>
      <c r="L93" s="4"/>
    </row>
    <row r="94" spans="2:12" ht="30" customHeight="1" x14ac:dyDescent="0.25">
      <c r="B94" s="3"/>
      <c r="C94" s="12">
        <v>9.1999999999999993</v>
      </c>
      <c r="D94" s="23"/>
      <c r="E94" s="23"/>
      <c r="F94" s="23"/>
      <c r="G94" s="22" t="s">
        <v>110</v>
      </c>
      <c r="H94" s="21" t="s">
        <v>33</v>
      </c>
      <c r="I94" s="75">
        <v>1</v>
      </c>
      <c r="J94" s="76">
        <v>2194388</v>
      </c>
      <c r="K94" s="77">
        <f t="shared" ref="K94:K100" si="8">I94*J94</f>
        <v>2194388</v>
      </c>
      <c r="L94" s="4"/>
    </row>
    <row r="95" spans="2:12" ht="30" customHeight="1" x14ac:dyDescent="0.25">
      <c r="B95" s="3"/>
      <c r="C95" s="12">
        <v>9.3000000000000007</v>
      </c>
      <c r="D95" s="21"/>
      <c r="E95" s="21"/>
      <c r="F95" s="21"/>
      <c r="G95" s="22" t="s">
        <v>111</v>
      </c>
      <c r="H95" s="21" t="s">
        <v>33</v>
      </c>
      <c r="I95" s="75">
        <v>18</v>
      </c>
      <c r="J95" s="76">
        <v>249443</v>
      </c>
      <c r="K95" s="77">
        <f t="shared" si="8"/>
        <v>4489974</v>
      </c>
      <c r="L95" s="4"/>
    </row>
    <row r="96" spans="2:12" ht="30" customHeight="1" x14ac:dyDescent="0.25">
      <c r="B96" s="3"/>
      <c r="C96" s="12">
        <v>9.4</v>
      </c>
      <c r="D96" s="18"/>
      <c r="E96" s="18"/>
      <c r="F96" s="18"/>
      <c r="G96" s="24" t="s">
        <v>112</v>
      </c>
      <c r="H96" s="18" t="s">
        <v>33</v>
      </c>
      <c r="I96" s="75">
        <v>2</v>
      </c>
      <c r="J96" s="76">
        <v>298480</v>
      </c>
      <c r="K96" s="77">
        <f t="shared" si="8"/>
        <v>596960</v>
      </c>
      <c r="L96" s="4"/>
    </row>
    <row r="97" spans="2:12" ht="30" customHeight="1" x14ac:dyDescent="0.25">
      <c r="B97" s="3"/>
      <c r="C97" s="12">
        <v>9.5</v>
      </c>
      <c r="D97" s="21"/>
      <c r="E97" s="21"/>
      <c r="F97" s="21"/>
      <c r="G97" s="22" t="s">
        <v>113</v>
      </c>
      <c r="H97" s="21" t="s">
        <v>33</v>
      </c>
      <c r="I97" s="75">
        <v>25</v>
      </c>
      <c r="J97" s="78">
        <v>400769</v>
      </c>
      <c r="K97" s="77">
        <f t="shared" si="8"/>
        <v>10019225</v>
      </c>
      <c r="L97" s="4"/>
    </row>
    <row r="98" spans="2:12" ht="30" customHeight="1" x14ac:dyDescent="0.25">
      <c r="B98" s="3"/>
      <c r="C98" s="12">
        <v>9.6</v>
      </c>
      <c r="D98" s="18"/>
      <c r="E98" s="18"/>
      <c r="F98" s="18"/>
      <c r="G98" s="24" t="s">
        <v>114</v>
      </c>
      <c r="H98" s="18" t="s">
        <v>33</v>
      </c>
      <c r="I98" s="75">
        <v>26</v>
      </c>
      <c r="J98" s="78">
        <v>316012</v>
      </c>
      <c r="K98" s="77">
        <f t="shared" si="8"/>
        <v>8216312</v>
      </c>
      <c r="L98" s="4"/>
    </row>
    <row r="99" spans="2:12" ht="30" customHeight="1" x14ac:dyDescent="0.25">
      <c r="B99" s="3"/>
      <c r="C99" s="12">
        <v>9.6999999999999993</v>
      </c>
      <c r="D99" s="18"/>
      <c r="E99" s="18"/>
      <c r="F99" s="18"/>
      <c r="G99" s="24" t="s">
        <v>115</v>
      </c>
      <c r="H99" s="18" t="s">
        <v>33</v>
      </c>
      <c r="I99" s="75">
        <v>10</v>
      </c>
      <c r="J99" s="78">
        <v>59607</v>
      </c>
      <c r="K99" s="77">
        <f t="shared" si="8"/>
        <v>596070</v>
      </c>
      <c r="L99" s="4"/>
    </row>
    <row r="100" spans="2:12" ht="30" customHeight="1" x14ac:dyDescent="0.25">
      <c r="B100" s="3"/>
      <c r="C100" s="12">
        <v>9.8000000000000007</v>
      </c>
      <c r="D100" s="21"/>
      <c r="E100" s="13"/>
      <c r="F100" s="21"/>
      <c r="G100" s="22" t="s">
        <v>116</v>
      </c>
      <c r="H100" s="21" t="s">
        <v>33</v>
      </c>
      <c r="I100" s="75">
        <v>7</v>
      </c>
      <c r="J100" s="76">
        <v>333863</v>
      </c>
      <c r="K100" s="77">
        <f t="shared" si="8"/>
        <v>2337041</v>
      </c>
      <c r="L100" s="4"/>
    </row>
    <row r="101" spans="2:12" ht="30" customHeight="1" thickBot="1" x14ac:dyDescent="0.3">
      <c r="B101" s="3"/>
      <c r="C101" s="25" t="s">
        <v>14</v>
      </c>
      <c r="D101" s="81"/>
      <c r="E101" s="81"/>
      <c r="F101" s="81"/>
      <c r="G101" s="82"/>
      <c r="H101" s="81"/>
      <c r="I101" s="15"/>
      <c r="J101" s="26"/>
      <c r="K101" s="80">
        <f>SUM(K93:K100)</f>
        <v>49977970</v>
      </c>
      <c r="L101" s="4"/>
    </row>
    <row r="102" spans="2:12" s="32" customFormat="1" ht="30" customHeight="1" thickBot="1" x14ac:dyDescent="0.3">
      <c r="B102" s="33"/>
      <c r="C102" s="107" t="s">
        <v>15</v>
      </c>
      <c r="D102" s="108"/>
      <c r="E102" s="108"/>
      <c r="F102" s="108"/>
      <c r="G102" s="108"/>
      <c r="H102" s="108"/>
      <c r="I102" s="108"/>
      <c r="J102" s="109"/>
      <c r="K102" s="34">
        <f>K25+K31+K50+K63+K75+K80+K87+K91+K101</f>
        <v>749275487.07000005</v>
      </c>
      <c r="L102" s="35"/>
    </row>
    <row r="103" spans="2:12" s="32" customFormat="1" ht="30" customHeight="1" thickBot="1" x14ac:dyDescent="0.3">
      <c r="B103" s="33"/>
      <c r="C103" s="107" t="s">
        <v>38</v>
      </c>
      <c r="D103" s="108"/>
      <c r="E103" s="108"/>
      <c r="F103" s="108"/>
      <c r="G103" s="108"/>
      <c r="H103" s="108"/>
      <c r="I103" s="108"/>
      <c r="J103" s="109"/>
      <c r="K103" s="34">
        <v>5000000</v>
      </c>
      <c r="L103" s="35"/>
    </row>
    <row r="104" spans="2:12" s="32" customFormat="1" ht="30" customHeight="1" thickBot="1" x14ac:dyDescent="0.3">
      <c r="B104" s="33"/>
      <c r="C104" s="107" t="s">
        <v>39</v>
      </c>
      <c r="D104" s="108"/>
      <c r="E104" s="108"/>
      <c r="F104" s="108"/>
      <c r="G104" s="108"/>
      <c r="H104" s="108"/>
      <c r="I104" s="108"/>
      <c r="J104" s="109"/>
      <c r="K104" s="34">
        <v>6480000</v>
      </c>
      <c r="L104" s="35"/>
    </row>
    <row r="105" spans="2:12" s="32" customFormat="1" ht="30" customHeight="1" thickBot="1" x14ac:dyDescent="0.3">
      <c r="B105" s="33"/>
      <c r="C105" s="107" t="s">
        <v>40</v>
      </c>
      <c r="D105" s="108"/>
      <c r="E105" s="108"/>
      <c r="F105" s="108"/>
      <c r="G105" s="108"/>
      <c r="H105" s="108"/>
      <c r="I105" s="108"/>
      <c r="J105" s="109"/>
      <c r="K105" s="34">
        <v>9497600</v>
      </c>
      <c r="L105" s="35"/>
    </row>
    <row r="106" spans="2:12" s="32" customFormat="1" ht="30" customHeight="1" thickBot="1" x14ac:dyDescent="0.3">
      <c r="B106" s="33"/>
      <c r="C106" s="107" t="s">
        <v>41</v>
      </c>
      <c r="D106" s="108"/>
      <c r="E106" s="108"/>
      <c r="F106" s="108"/>
      <c r="G106" s="108"/>
      <c r="H106" s="108"/>
      <c r="I106" s="108"/>
      <c r="J106" s="109"/>
      <c r="K106" s="34">
        <f>SUM(K102:K105)</f>
        <v>770253087.07000005</v>
      </c>
      <c r="L106" s="35"/>
    </row>
    <row r="107" spans="2:12" s="32" customFormat="1" ht="14.4" thickBot="1" x14ac:dyDescent="0.3">
      <c r="B107" s="33"/>
      <c r="C107" s="36"/>
      <c r="D107" s="36"/>
      <c r="E107" s="36"/>
      <c r="F107" s="36"/>
      <c r="G107" s="36"/>
      <c r="H107" s="36"/>
      <c r="I107" s="36"/>
      <c r="J107" s="36"/>
      <c r="K107" s="37"/>
      <c r="L107" s="35"/>
    </row>
    <row r="108" spans="2:12" s="32" customFormat="1" ht="30" customHeight="1" x14ac:dyDescent="0.25">
      <c r="B108" s="33"/>
      <c r="C108" s="38"/>
      <c r="D108" s="39"/>
      <c r="E108" s="38"/>
      <c r="F108" s="38"/>
      <c r="G108" s="113"/>
      <c r="H108" s="114"/>
      <c r="I108" s="115"/>
      <c r="J108" s="40"/>
      <c r="K108" s="41"/>
      <c r="L108" s="35"/>
    </row>
    <row r="109" spans="2:12" s="32" customFormat="1" ht="30" customHeight="1" x14ac:dyDescent="0.25">
      <c r="B109" s="33"/>
      <c r="C109" s="38"/>
      <c r="D109" s="39"/>
      <c r="E109" s="38"/>
      <c r="F109" s="38"/>
      <c r="G109" s="42"/>
      <c r="H109" s="43"/>
      <c r="I109" s="44"/>
      <c r="J109" s="45"/>
      <c r="K109" s="46"/>
      <c r="L109" s="35"/>
    </row>
    <row r="110" spans="2:12" s="32" customFormat="1" ht="30" customHeight="1" x14ac:dyDescent="0.25">
      <c r="B110" s="33"/>
      <c r="C110" s="38"/>
      <c r="D110" s="47"/>
      <c r="E110" s="47"/>
      <c r="F110" s="47"/>
      <c r="G110" s="42"/>
      <c r="H110" s="48"/>
      <c r="I110" s="49"/>
      <c r="J110" s="50"/>
      <c r="K110" s="46"/>
      <c r="L110" s="35"/>
    </row>
    <row r="111" spans="2:12" s="32" customFormat="1" ht="30" customHeight="1" x14ac:dyDescent="0.25">
      <c r="B111" s="33"/>
      <c r="C111" s="38"/>
      <c r="D111" s="47"/>
      <c r="E111" s="47"/>
      <c r="F111" s="47"/>
      <c r="G111" s="51" t="s">
        <v>16</v>
      </c>
      <c r="H111" s="48"/>
      <c r="I111" s="49"/>
      <c r="J111" s="50"/>
      <c r="K111" s="52">
        <f>K106</f>
        <v>770253087.07000005</v>
      </c>
      <c r="L111" s="35"/>
    </row>
    <row r="112" spans="2:12" s="32" customFormat="1" ht="30" customHeight="1" x14ac:dyDescent="0.25">
      <c r="B112" s="33"/>
      <c r="C112" s="38"/>
      <c r="D112" s="39"/>
      <c r="E112" s="38"/>
      <c r="F112" s="38"/>
      <c r="G112" s="42"/>
      <c r="H112" s="42"/>
      <c r="I112" s="42"/>
      <c r="J112" s="42"/>
      <c r="K112" s="46"/>
      <c r="L112" s="35"/>
    </row>
    <row r="113" spans="2:12" s="32" customFormat="1" ht="30" customHeight="1" x14ac:dyDescent="0.25">
      <c r="B113" s="33"/>
      <c r="C113" s="38"/>
      <c r="D113" s="39"/>
      <c r="E113" s="38"/>
      <c r="F113" s="38"/>
      <c r="G113" s="53"/>
      <c r="H113" s="48"/>
      <c r="I113" s="49"/>
      <c r="J113" s="54"/>
      <c r="K113" s="46"/>
      <c r="L113" s="35"/>
    </row>
    <row r="114" spans="2:12" s="32" customFormat="1" ht="30" customHeight="1" thickBot="1" x14ac:dyDescent="0.3">
      <c r="B114" s="33"/>
      <c r="C114" s="38"/>
      <c r="D114" s="39"/>
      <c r="E114" s="38"/>
      <c r="F114" s="55"/>
      <c r="G114" s="53"/>
      <c r="H114" s="48"/>
      <c r="I114" s="49"/>
      <c r="J114" s="54"/>
      <c r="K114" s="52"/>
      <c r="L114" s="35"/>
    </row>
    <row r="115" spans="2:12" s="32" customFormat="1" ht="30" customHeight="1" thickBot="1" x14ac:dyDescent="0.3">
      <c r="B115" s="33"/>
      <c r="C115" s="38"/>
      <c r="D115" s="39"/>
      <c r="E115" s="38"/>
      <c r="F115" s="38"/>
      <c r="G115" s="56" t="s">
        <v>17</v>
      </c>
      <c r="H115" s="57"/>
      <c r="I115" s="58"/>
      <c r="J115" s="59"/>
      <c r="K115" s="34">
        <f>K111</f>
        <v>770253087.07000005</v>
      </c>
      <c r="L115" s="35"/>
    </row>
    <row r="116" spans="2:12" s="32" customFormat="1" ht="14.4" thickBot="1" x14ac:dyDescent="0.3">
      <c r="B116" s="33"/>
      <c r="C116" s="38"/>
      <c r="D116" s="39"/>
      <c r="E116" s="39"/>
      <c r="F116" s="39"/>
      <c r="G116" s="38"/>
      <c r="H116" s="38"/>
      <c r="I116" s="60"/>
      <c r="J116" s="61"/>
      <c r="K116" s="62"/>
      <c r="L116" s="35"/>
    </row>
    <row r="117" spans="2:12" s="32" customFormat="1" x14ac:dyDescent="0.25">
      <c r="B117" s="33"/>
      <c r="C117" s="63"/>
      <c r="D117" s="111"/>
      <c r="E117" s="111"/>
      <c r="F117" s="111"/>
      <c r="G117" s="111"/>
      <c r="H117" s="111"/>
      <c r="I117" s="111"/>
      <c r="J117" s="111"/>
      <c r="K117" s="112"/>
      <c r="L117" s="64"/>
    </row>
    <row r="118" spans="2:12" s="32" customFormat="1" ht="46.5" customHeight="1" x14ac:dyDescent="0.25">
      <c r="B118" s="33"/>
      <c r="C118" s="89" t="s">
        <v>18</v>
      </c>
      <c r="D118" s="90"/>
      <c r="E118" s="90"/>
      <c r="F118" s="90"/>
      <c r="G118" s="90"/>
      <c r="H118" s="110" t="s">
        <v>7</v>
      </c>
      <c r="I118" s="110"/>
      <c r="J118" s="110"/>
      <c r="K118" s="65" t="s">
        <v>19</v>
      </c>
      <c r="L118" s="66"/>
    </row>
    <row r="119" spans="2:12" s="32" customFormat="1" ht="32.25" customHeight="1" x14ac:dyDescent="0.25">
      <c r="B119" s="33"/>
      <c r="C119" s="89" t="s">
        <v>20</v>
      </c>
      <c r="D119" s="90"/>
      <c r="E119" s="90"/>
      <c r="F119" s="90"/>
      <c r="G119" s="90"/>
      <c r="H119" s="94" t="s">
        <v>21</v>
      </c>
      <c r="I119" s="94"/>
      <c r="J119" s="67" t="s">
        <v>22</v>
      </c>
      <c r="K119" s="84">
        <v>0.28999999999999998</v>
      </c>
      <c r="L119" s="66"/>
    </row>
    <row r="120" spans="2:12" s="32" customFormat="1" ht="30" customHeight="1" x14ac:dyDescent="0.25">
      <c r="B120" s="33"/>
      <c r="C120" s="89" t="s">
        <v>23</v>
      </c>
      <c r="D120" s="90"/>
      <c r="E120" s="90"/>
      <c r="F120" s="90"/>
      <c r="G120" s="90"/>
      <c r="H120" s="91" t="s">
        <v>24</v>
      </c>
      <c r="I120" s="92"/>
      <c r="J120" s="67" t="s">
        <v>25</v>
      </c>
      <c r="K120" s="84">
        <v>0.01</v>
      </c>
      <c r="L120" s="66"/>
    </row>
    <row r="121" spans="2:12" s="32" customFormat="1" ht="58.5" customHeight="1" x14ac:dyDescent="0.25">
      <c r="B121" s="33"/>
      <c r="C121" s="95"/>
      <c r="D121" s="96"/>
      <c r="E121" s="96"/>
      <c r="F121" s="96"/>
      <c r="G121" s="97"/>
      <c r="H121" s="93" t="s">
        <v>26</v>
      </c>
      <c r="I121" s="94"/>
      <c r="J121" s="67" t="s">
        <v>27</v>
      </c>
      <c r="K121" s="84">
        <v>0.05</v>
      </c>
      <c r="L121" s="35"/>
    </row>
    <row r="122" spans="2:12" ht="39" customHeight="1" x14ac:dyDescent="0.25">
      <c r="B122" s="3"/>
      <c r="C122" s="98"/>
      <c r="D122" s="99"/>
      <c r="E122" s="99"/>
      <c r="F122" s="99"/>
      <c r="G122" s="100"/>
      <c r="H122" s="94" t="s">
        <v>28</v>
      </c>
      <c r="I122" s="94"/>
      <c r="J122" s="67" t="s">
        <v>29</v>
      </c>
      <c r="K122" s="84">
        <f>SUM(K119:K121)</f>
        <v>0.35</v>
      </c>
      <c r="L122" s="4"/>
    </row>
    <row r="123" spans="2:12" ht="47.25" customHeight="1" thickBot="1" x14ac:dyDescent="0.3">
      <c r="B123" s="3"/>
      <c r="C123" s="101"/>
      <c r="D123" s="102"/>
      <c r="E123" s="102"/>
      <c r="F123" s="102"/>
      <c r="G123" s="103"/>
      <c r="H123" s="87"/>
      <c r="I123" s="87"/>
      <c r="J123" s="87"/>
      <c r="K123" s="88"/>
      <c r="L123" s="4"/>
    </row>
    <row r="124" spans="2:12" ht="14.4" thickBot="1" x14ac:dyDescent="0.3">
      <c r="B124" s="68"/>
      <c r="C124" s="69"/>
      <c r="D124" s="69"/>
      <c r="E124" s="70"/>
      <c r="F124" s="69"/>
      <c r="G124" s="71"/>
      <c r="H124" s="69"/>
      <c r="I124" s="69"/>
      <c r="J124" s="69"/>
      <c r="K124" s="69"/>
      <c r="L124" s="72"/>
    </row>
    <row r="125" spans="2:12" ht="14.4" thickTop="1" x14ac:dyDescent="0.25"/>
  </sheetData>
  <mergeCells count="34">
    <mergeCell ref="C103:J103"/>
    <mergeCell ref="C104:J104"/>
    <mergeCell ref="C105:J105"/>
    <mergeCell ref="C106:J106"/>
    <mergeCell ref="C13:K14"/>
    <mergeCell ref="C15:K15"/>
    <mergeCell ref="B7:L7"/>
    <mergeCell ref="C11:K11"/>
    <mergeCell ref="C12:K12"/>
    <mergeCell ref="C9:K9"/>
    <mergeCell ref="B1:L2"/>
    <mergeCell ref="B4:E4"/>
    <mergeCell ref="C119:G119"/>
    <mergeCell ref="C16:K16"/>
    <mergeCell ref="C102:J102"/>
    <mergeCell ref="C118:G118"/>
    <mergeCell ref="H118:J118"/>
    <mergeCell ref="H119:I119"/>
    <mergeCell ref="D117:K117"/>
    <mergeCell ref="G108:I108"/>
    <mergeCell ref="I17:I18"/>
    <mergeCell ref="J17:J18"/>
    <mergeCell ref="K17:K18"/>
    <mergeCell ref="C17:C18"/>
    <mergeCell ref="D17:D18"/>
    <mergeCell ref="G17:G18"/>
    <mergeCell ref="H17:H18"/>
    <mergeCell ref="E17:F17"/>
    <mergeCell ref="H123:K123"/>
    <mergeCell ref="C120:G120"/>
    <mergeCell ref="H120:I120"/>
    <mergeCell ref="H121:I121"/>
    <mergeCell ref="H122:I122"/>
    <mergeCell ref="C121:G123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ADA0FB81-A176-4D7C-AA45-256D924DE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USER</cp:lastModifiedBy>
  <cp:revision/>
  <dcterms:created xsi:type="dcterms:W3CDTF">2006-06-27T16:47:25Z</dcterms:created>
  <dcterms:modified xsi:type="dcterms:W3CDTF">2026-06-26T16:22:58Z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