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2026\MANZANARES\SAMC\3 VIVIENDAS NUEVAS 22 DE JULIO DE 2026\PROCESO DE CONTRATACIÓN V.2\"/>
    </mc:Choice>
  </mc:AlternateContent>
  <xr:revisionPtr revIDLastSave="0" documentId="8_{B084629B-9791-4747-AB3A-48EB81033CE2}" xr6:coauthVersionLast="47" xr6:coauthVersionMax="47" xr10:uidLastSave="{00000000-0000-0000-0000-000000000000}"/>
  <bookViews>
    <workbookView xWindow="5400" yWindow="2030" windowWidth="19200" windowHeight="9980" xr2:uid="{6D88D0D1-079F-4E0F-9766-2EDC2D833E09}"/>
  </bookViews>
  <sheets>
    <sheet name="PRESUPUESTO DE OBRA (2)" sheetId="1" r:id="rId1"/>
  </sheets>
  <externalReferences>
    <externalReference r:id="rId2"/>
  </externalReferences>
  <definedNames>
    <definedName name="_________key2" hidden="1">#REF!</definedName>
    <definedName name="________key2" hidden="1">#REF!</definedName>
    <definedName name="________key3" hidden="1">#REF!</definedName>
    <definedName name="___key2" hidden="1">#REF!</definedName>
    <definedName name="___key3" hidden="1">#REF!</definedName>
    <definedName name="___key31" hidden="1">#REF!</definedName>
    <definedName name="__123Graph_A" hidden="1">#REF!</definedName>
    <definedName name="__123Graph_B" hidden="1">#REF!</definedName>
    <definedName name="__CMU005" hidden="1">#REF!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xlfn.BAHTTEXT" hidden="1">#NAME?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CMU005" hidden="1">#REF!</definedName>
    <definedName name="_F" hidden="1">#REF!</definedName>
    <definedName name="_Fill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le2_Out" hidden="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aabbb" hidden="1">#REF!</definedName>
    <definedName name="aas" hidden="1">{"TAB1",#N/A,TRUE,"GENERAL";"TAB2",#N/A,TRUE,"GENERAL";"TAB3",#N/A,TRUE,"GENERAL";"TAB4",#N/A,TRUE,"GENERAL";"TAB5",#N/A,TRUE,"GENERAL"}</definedName>
    <definedName name="abbb" hidden="1">#REF!</definedName>
    <definedName name="ABCD" hidden="1">#REF!</definedName>
    <definedName name="ABCDE" hidden="1">#REF!</definedName>
    <definedName name="AccessDatabase" hidden="1">"C:\C-314\VOLUMENES\volfin4.mdb"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fwg" hidden="1">#REF!</definedName>
    <definedName name="agdsgg" hidden="1">{"via1",#N/A,TRUE,"general";"via2",#N/A,TRUE,"general";"via3",#N/A,TRUE,"general"}</definedName>
    <definedName name="Analyst" hidden="1">#REF!</definedName>
    <definedName name="anscount" hidden="1">10</definedName>
    <definedName name="aqaq" hidden="1">{"TAB1",#N/A,TRUE,"GENERAL";"TAB2",#N/A,TRUE,"GENERAL";"TAB3",#N/A,TRUE,"GENERAL";"TAB4",#N/A,TRUE,"GENERAL";"TAB5",#N/A,TRUE,"GENERAL"}</definedName>
    <definedName name="_xlnm.Print_Area" localSheetId="0">'PRESUPUESTO DE OBRA (2)'!$A$1:$H$97</definedName>
    <definedName name="arg" hidden="1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hidden="1">#REF!</definedName>
    <definedName name="br" hidden="1">{"TAB1",#N/A,TRUE,"GENERAL";"TAB2",#N/A,TRUE,"GENERAL";"TAB3",#N/A,TRUE,"GENERAL";"TAB4",#N/A,TRUE,"GENERAL";"TAB5",#N/A,TRUE,"GENERAL"}</definedName>
    <definedName name="BS_Data_Col" hidden="1">#REF!</definedName>
    <definedName name="bsb" hidden="1">{"via1",#N/A,TRUE,"general";"via2",#N/A,TRUE,"general";"via3",#N/A,TRUE,"general"}</definedName>
    <definedName name="BSpb" hidden="1">#REF!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apitalpb" hidden="1">#REF!</definedName>
    <definedName name="CapitalStructure" hidden="1">#REF!</definedName>
    <definedName name="Cashpb" hidden="1">#REF!</definedName>
    <definedName name="CBWorkbookPriority" hidden="1">-1602700874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R" hidden="1">{#N/A,#N/A,FALSE,"PROPON.2001"}</definedName>
    <definedName name="Change_in_Cash" hidden="1">#REF!</definedName>
    <definedName name="Check_to_Cash" hidden="1">#REF!</definedName>
    <definedName name="cjsa" hidden="1">#REF!</definedName>
    <definedName name="CONCRETO" hidden="1">#REF!</definedName>
    <definedName name="contratista" hidden="1">#REF!</definedName>
    <definedName name="costo2" hidden="1">#REF!</definedName>
    <definedName name="CUNET" hidden="1">{"via1",#N/A,TRUE,"general";"via2",#N/A,TRUE,"general";"via3",#N/A,TRUE,"general"}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m_1" hidden="1">#REF!</definedName>
    <definedName name="dcm_2" hidden="1">#REF!</definedName>
    <definedName name="dcm_3" hidden="1">#REF!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alpb" hidden="1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preciationPB" hidden="1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w" hidden="1">{#N/A,#N/A,FALSE,"PROPON.2001"}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DZ.Main" hidden="1">#REF!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ntidad" hidden="1">#REF!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ecutivepb" hidden="1">#REF!</definedName>
    <definedName name="Factpb" hidden="1">#REF!</definedName>
    <definedName name="Factpb2" hidden="1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hidden="1">#REF!</definedName>
    <definedName name="Financialpb" hidden="1">#REF!</definedName>
    <definedName name="Financialpb2" hidden="1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{"'ANEXO 1'!$A$1:$H$111"}</definedName>
    <definedName name="HTML_Description" hidden="1">""</definedName>
    <definedName name="HTML_Email" hidden="1">""</definedName>
    <definedName name="HTML_Header" hidden="1">"ANEXO 1"</definedName>
    <definedName name="HTML_LastUpdate" hidden="1">"6/11/2003"</definedName>
    <definedName name="HTML_LineAfter" hidden="1">FALSE</definedName>
    <definedName name="HTML_LineBefore" hidden="1">FALSE</definedName>
    <definedName name="HTML_Name" hidden="1">"Santiago Robledo Salazar"</definedName>
    <definedName name="HTML_OBDlg2" hidden="1">TRUE</definedName>
    <definedName name="HTML_OBDlg4" hidden="1">TRUE</definedName>
    <definedName name="HTML_OS" hidden="1">0</definedName>
    <definedName name="HTML_PathFile" hidden="1">"C:\Mis documentos\Santiago\Proyectos 2003\Fichas\proyectos\anexos educacion\HTML.htm"</definedName>
    <definedName name="HTML_Title" hidden="1">"AnexosAmpliación Cobertura (GP-GP-R-02)"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comepb" hidden="1">#REF!</definedName>
    <definedName name="Informe" hidden="1">{#N/A,#N/A,FALSE,"PROPON.2001"}</definedName>
    <definedName name="INGENIERIA1" hidden="1">#REF!</definedName>
    <definedName name="INGENIERIA11" hidden="1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ng" hidden="1">#REF!</definedName>
    <definedName name="IsColHidden" hidden="1">FALSE</definedName>
    <definedName name="IsLTMColHidden" hidden="1">FALSE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j" hidden="1">#REF!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hidden="1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ame" hidden="1">#REF!</definedName>
    <definedName name="Left_Header" hidden="1">#REF!</definedName>
    <definedName name="limcount" hidden="1">1</definedName>
    <definedName name="listado1" hidden="1">{#N/A,#N/A,FALSE,"PROPON.2001"}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go1" hidden="1">#REF!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LUZ" hidden="1">{#N/A,#N/A,FALSE,"PROPON.2001"}</definedName>
    <definedName name="M" hidden="1">{#N/A,#N/A,FALSE,"PROPON.2001"}</definedName>
    <definedName name="mafdsf" hidden="1">{"via1",#N/A,TRUE,"general";"via2",#N/A,TRUE,"general";"via3",#N/A,TRUE,"general"}</definedName>
    <definedName name="mama" hidden="1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RIA" hidden="1">{#N/A,#N/A,FALSE,"PROPON.2001"}</definedName>
    <definedName name="MARTA" hidden="1">{#N/A,#N/A,FALSE,"PROPON.2001"}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lm" hidden="1">{#N/A,#N/A,FALSE,"PROPON.2001"}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ras" hidden="1">#REF!</definedName>
    <definedName name="obras11" hidden="1">#REF!</definedName>
    <definedName name="OBS_Data_Col" hidden="1">#REF!</definedName>
    <definedName name="OCTUBRE" hidden="1">{#N/A,#N/A,FALSE,"orthoflow";#N/A,#N/A,FALSE,"Miscelaneos";#N/A,#N/A,FALSE,"Instrumentacio";#N/A,#N/A,FALSE,"Electrico";#N/A,#N/A,FALSE,"Valv. Seguridad"}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ningpb" hidden="1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WNER" hidden="1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0p0" hidden="1">{"via1",#N/A,TRUE,"general";"via2",#N/A,TRUE,"general";"via3",#N/A,TRUE,"general"}</definedName>
    <definedName name="PIA" hidden="1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End" hidden="1">#REF!</definedName>
    <definedName name="PrintStart" hidden="1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" hidden="1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ows2Unhide" hidden="1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ncount" hidden="1">1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xpb" hidden="1">#REF!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tlepb" hidden="1">#REF!</definedName>
    <definedName name="TK_1" hidden="1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t" hidden="1">#REF!</definedName>
    <definedName name="unj" hidden="1">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hidden="1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or" hidden="1">#REF!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listado." hidden="1">{#N/A,#N/A,FALSE,"PROPON.2001"}</definedName>
    <definedName name="wrn.OPERADORES." hidden="1">{#N/A,#N/A,TRUE,"T1"}</definedName>
    <definedName name="wrn.res7" hidden="1">{#N/A,#N/A,FALSE,"Hoja1";#N/A,#N/A,FALSE,"Hoja2"}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" hidden="1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29" hidden="1">{"via1",#N/A,TRUE,"general";"via2",#N/A,TRUE,"general";"via3",#N/A,TRUE,"general"}</definedName>
    <definedName name="xyz" hidden="1">#REF!</definedName>
    <definedName name="XZS" hidden="1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R" hidden="1">{#N/A,#N/A,FALSE,"PROPON.2001"}</definedName>
    <definedName name="YORLY" hidden="1">{#N/A,#N/A,FALSE,"PROPON.2001"}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yyyyyy" hidden="1">#REF!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  <c r="G6" i="1"/>
  <c r="K6" i="1" s="1"/>
  <c r="H6" i="1"/>
  <c r="F7" i="1"/>
  <c r="H7" i="1" s="1"/>
  <c r="G7" i="1"/>
  <c r="K7" i="1" s="1"/>
  <c r="F8" i="1"/>
  <c r="G8" i="1"/>
  <c r="H8" i="1"/>
  <c r="K8" i="1"/>
  <c r="F9" i="1"/>
  <c r="G9" i="1"/>
  <c r="K9" i="1" s="1"/>
  <c r="H9" i="1"/>
  <c r="F12" i="1"/>
  <c r="G12" i="1"/>
  <c r="K12" i="1" s="1"/>
  <c r="H12" i="1"/>
  <c r="F13" i="1"/>
  <c r="H13" i="1" s="1"/>
  <c r="G13" i="1"/>
  <c r="K13" i="1" s="1"/>
  <c r="F14" i="1"/>
  <c r="G14" i="1"/>
  <c r="H14" i="1"/>
  <c r="K14" i="1"/>
  <c r="F15" i="1"/>
  <c r="G15" i="1"/>
  <c r="K15" i="1" s="1"/>
  <c r="H15" i="1"/>
  <c r="F16" i="1"/>
  <c r="G16" i="1"/>
  <c r="K16" i="1" s="1"/>
  <c r="H16" i="1"/>
  <c r="F19" i="1"/>
  <c r="H19" i="1" s="1"/>
  <c r="G19" i="1"/>
  <c r="K19" i="1" s="1"/>
  <c r="F20" i="1"/>
  <c r="G20" i="1"/>
  <c r="H20" i="1"/>
  <c r="K20" i="1"/>
  <c r="F21" i="1"/>
  <c r="G21" i="1"/>
  <c r="K21" i="1" s="1"/>
  <c r="H21" i="1"/>
  <c r="F24" i="1"/>
  <c r="G24" i="1"/>
  <c r="K24" i="1" s="1"/>
  <c r="H24" i="1"/>
  <c r="F25" i="1"/>
  <c r="H25" i="1" s="1"/>
  <c r="G25" i="1"/>
  <c r="K25" i="1" s="1"/>
  <c r="F26" i="1"/>
  <c r="G26" i="1"/>
  <c r="H26" i="1"/>
  <c r="K26" i="1"/>
  <c r="F29" i="1"/>
  <c r="G29" i="1"/>
  <c r="K29" i="1" s="1"/>
  <c r="H29" i="1"/>
  <c r="F30" i="1"/>
  <c r="G30" i="1"/>
  <c r="K30" i="1" s="1"/>
  <c r="H30" i="1"/>
  <c r="F33" i="1"/>
  <c r="H33" i="1" s="1"/>
  <c r="G33" i="1"/>
  <c r="K33" i="1" s="1"/>
  <c r="F36" i="1"/>
  <c r="G36" i="1"/>
  <c r="H36" i="1"/>
  <c r="K36" i="1"/>
  <c r="F37" i="1"/>
  <c r="G37" i="1"/>
  <c r="K37" i="1" s="1"/>
  <c r="H37" i="1"/>
  <c r="F40" i="1"/>
  <c r="G40" i="1"/>
  <c r="K40" i="1" s="1"/>
  <c r="H40" i="1"/>
  <c r="F41" i="1"/>
  <c r="H41" i="1" s="1"/>
  <c r="G41" i="1"/>
  <c r="K41" i="1" s="1"/>
  <c r="F42" i="1"/>
  <c r="G42" i="1"/>
  <c r="H42" i="1"/>
  <c r="K42" i="1"/>
  <c r="F43" i="1"/>
  <c r="G43" i="1"/>
  <c r="K43" i="1" s="1"/>
  <c r="H43" i="1"/>
  <c r="F44" i="1"/>
  <c r="G44" i="1"/>
  <c r="K44" i="1" s="1"/>
  <c r="H44" i="1"/>
  <c r="F45" i="1"/>
  <c r="H45" i="1" s="1"/>
  <c r="G45" i="1"/>
  <c r="K45" i="1" s="1"/>
  <c r="F46" i="1"/>
  <c r="G46" i="1"/>
  <c r="H46" i="1"/>
  <c r="K46" i="1"/>
  <c r="F47" i="1"/>
  <c r="G47" i="1"/>
  <c r="K47" i="1" s="1"/>
  <c r="H47" i="1"/>
  <c r="F48" i="1"/>
  <c r="G48" i="1"/>
  <c r="K48" i="1" s="1"/>
  <c r="H48" i="1"/>
  <c r="F51" i="1"/>
  <c r="H51" i="1" s="1"/>
  <c r="G51" i="1"/>
  <c r="K51" i="1" s="1"/>
  <c r="F52" i="1"/>
  <c r="G52" i="1"/>
  <c r="H52" i="1"/>
  <c r="K52" i="1"/>
  <c r="F53" i="1"/>
  <c r="G53" i="1"/>
  <c r="K53" i="1" s="1"/>
  <c r="H53" i="1"/>
  <c r="F54" i="1"/>
  <c r="G54" i="1"/>
  <c r="K54" i="1" s="1"/>
  <c r="H54" i="1"/>
  <c r="F57" i="1"/>
  <c r="H57" i="1" s="1"/>
  <c r="G57" i="1"/>
  <c r="K57" i="1" s="1"/>
  <c r="F58" i="1"/>
  <c r="G58" i="1"/>
  <c r="H58" i="1"/>
  <c r="K58" i="1"/>
  <c r="F59" i="1"/>
  <c r="G59" i="1"/>
  <c r="K59" i="1" s="1"/>
  <c r="H59" i="1"/>
  <c r="F60" i="1"/>
  <c r="G60" i="1"/>
  <c r="K60" i="1" s="1"/>
  <c r="H60" i="1"/>
  <c r="F61" i="1"/>
  <c r="H61" i="1" s="1"/>
  <c r="G61" i="1"/>
  <c r="K61" i="1" s="1"/>
  <c r="F62" i="1"/>
  <c r="G62" i="1"/>
  <c r="H62" i="1"/>
  <c r="K62" i="1"/>
  <c r="F65" i="1"/>
  <c r="G65" i="1"/>
  <c r="K65" i="1" s="1"/>
  <c r="H65" i="1"/>
  <c r="F66" i="1"/>
  <c r="G66" i="1"/>
  <c r="K66" i="1" s="1"/>
  <c r="H66" i="1"/>
  <c r="F69" i="1"/>
  <c r="H69" i="1" s="1"/>
  <c r="G69" i="1"/>
  <c r="K69" i="1" s="1"/>
  <c r="F70" i="1"/>
  <c r="G70" i="1"/>
  <c r="H70" i="1"/>
  <c r="K70" i="1"/>
  <c r="F71" i="1"/>
  <c r="G71" i="1"/>
  <c r="K71" i="1" s="1"/>
  <c r="H71" i="1"/>
  <c r="F72" i="1"/>
  <c r="G72" i="1"/>
  <c r="K72" i="1" s="1"/>
  <c r="H72" i="1"/>
  <c r="F75" i="1"/>
  <c r="H75" i="1" s="1"/>
  <c r="G75" i="1"/>
  <c r="K75" i="1" s="1"/>
  <c r="F76" i="1"/>
  <c r="G76" i="1"/>
  <c r="H76" i="1"/>
  <c r="K76" i="1"/>
  <c r="F77" i="1"/>
  <c r="G77" i="1"/>
  <c r="K77" i="1" s="1"/>
  <c r="H77" i="1"/>
  <c r="F80" i="1"/>
  <c r="G80" i="1"/>
  <c r="K80" i="1" s="1"/>
  <c r="H80" i="1"/>
  <c r="H82" i="1" l="1"/>
  <c r="H83" i="1" l="1"/>
  <c r="H84" i="1"/>
  <c r="H85" i="1" s="1"/>
</calcChain>
</file>

<file path=xl/sharedStrings.xml><?xml version="1.0" encoding="utf-8"?>
<sst xmlns="http://schemas.openxmlformats.org/spreadsheetml/2006/main" count="182" uniqueCount="137">
  <si>
    <t>MUNICIPIO DE MANZANARES</t>
  </si>
  <si>
    <t>SECRETARIO DE PLANEACION E INFRAESTRUCTURA</t>
  </si>
  <si>
    <t>T.P. No. 091037-0575559 CND</t>
  </si>
  <si>
    <t>DIEGO TORO RAMIREZ</t>
  </si>
  <si>
    <t>Elaboró:</t>
  </si>
  <si>
    <t>_______________________________________</t>
  </si>
  <si>
    <t>VALOR TOTAL</t>
  </si>
  <si>
    <t>UTILIDAD</t>
  </si>
  <si>
    <t>ADMINISTRACIÓN</t>
  </si>
  <si>
    <t>TOTAL COSTOS DIRECTOS</t>
  </si>
  <si>
    <t>Ton</t>
  </si>
  <si>
    <t>Sobreacarreo de materiales en vehiculo automotor de tracción 4x4. Incluye cargue y descargue de materiales.</t>
  </si>
  <si>
    <t>14.01</t>
  </si>
  <si>
    <t>OTROS</t>
  </si>
  <si>
    <t>m2</t>
  </si>
  <si>
    <t>Ventana en lámina Cal. 20 (vidrio 4 mm)</t>
  </si>
  <si>
    <t>13.03</t>
  </si>
  <si>
    <t>Un</t>
  </si>
  <si>
    <t>Puerta en lámina Cal. 20, 0.70 x 2.05 m (incl pintura)</t>
  </si>
  <si>
    <t>13.02</t>
  </si>
  <si>
    <t>Puerta en lámina Cal. 20, 0.80 x 2.05 m (incl pintura)</t>
  </si>
  <si>
    <t>13.01</t>
  </si>
  <si>
    <t>CARPINTERÍA METÁLICA</t>
  </si>
  <si>
    <t>Lavadero prefabricado en granito 0,80x0,60 m</t>
  </si>
  <si>
    <t>12.04</t>
  </si>
  <si>
    <t>Lavaplatos con escurridor en acero inoxidable 1.00x0.50 m</t>
  </si>
  <si>
    <t>12.03</t>
  </si>
  <si>
    <t xml:space="preserve">Grifería ducha sencilla </t>
  </si>
  <si>
    <t>12.02</t>
  </si>
  <si>
    <t xml:space="preserve">Combo sanitario y lavamanos </t>
  </si>
  <si>
    <t>12.01</t>
  </si>
  <si>
    <t>REALIZAR ACABADOS</t>
  </si>
  <si>
    <t>ml</t>
  </si>
  <si>
    <t>Suministro, transporte e instalación bordillo en concreto 20.7 Mpa para base instalación de división de baño entre h= 0,05 m y h= 0,08 m y entre a= 0,05 m y  a= 0,08 m. Terminado enchapado</t>
  </si>
  <si>
    <t>11.02</t>
  </si>
  <si>
    <t>Enchape en cerámica</t>
  </si>
  <si>
    <t>11.01</t>
  </si>
  <si>
    <t>ENCHAPES Y ACCESORIOS</t>
  </si>
  <si>
    <t>Trámite de legalización, derechos de conexión ante operador de red (CHEC) e instalación de sistema de puesta a tierra para acometida eléctrica monofásica, para prestación del servicio</t>
  </si>
  <si>
    <t>10.06</t>
  </si>
  <si>
    <t>Tablero monofásico de 4 circuitos</t>
  </si>
  <si>
    <t>10.05</t>
  </si>
  <si>
    <t xml:space="preserve">Suministro, transporte e instalación salida tomacorriente doble con tubería pvc sch40 1/2" y cable #12 </t>
  </si>
  <si>
    <t>10.04</t>
  </si>
  <si>
    <t xml:space="preserve">Suministro, transporte e instalación salida interruptor sencillo con tubería pvc sch40 1/2" y cable #12 </t>
  </si>
  <si>
    <t>10.03</t>
  </si>
  <si>
    <t>Suministro, transporte e instalacion bombillo led 20 W</t>
  </si>
  <si>
    <t>10.02</t>
  </si>
  <si>
    <t xml:space="preserve">Suministro, transporte e instalación salida iluminación en tubería Conduit pvc sch40 3/4" y cable #12 </t>
  </si>
  <si>
    <t>10.01</t>
  </si>
  <si>
    <t>INSTALACIONES ELÉCTRICAS</t>
  </si>
  <si>
    <t>Codo presión pvc 1/2"</t>
  </si>
  <si>
    <t>9.04</t>
  </si>
  <si>
    <t>Válvula de bola de cpvc ø= 1/2"</t>
  </si>
  <si>
    <t>9.03</t>
  </si>
  <si>
    <t>Punto hidráulico pvc de 1/2" (3 m)</t>
  </si>
  <si>
    <t>9.02</t>
  </si>
  <si>
    <t>m</t>
  </si>
  <si>
    <t>Acometida hidráulica en tubería pvc Ø= 1/2"</t>
  </si>
  <si>
    <t>9.01</t>
  </si>
  <si>
    <t>INSTALACIONES HIDRÁULICAS</t>
  </si>
  <si>
    <t xml:space="preserve">Punto sanitario pvc de 3" </t>
  </si>
  <si>
    <t>8.09</t>
  </si>
  <si>
    <t>Punto sanitario pvc de 2"</t>
  </si>
  <si>
    <t>8.08</t>
  </si>
  <si>
    <t>Sifón sanitario pvc de 2"</t>
  </si>
  <si>
    <t>8.07</t>
  </si>
  <si>
    <t>Yee sanitaria pvc reducida 3" x 2"</t>
  </si>
  <si>
    <t>8.06</t>
  </si>
  <si>
    <t>Codo sanitario pvc 3" x 90° CxC</t>
  </si>
  <si>
    <t>8.05</t>
  </si>
  <si>
    <t>Codo sanitario pvc 2" x 90° CxC</t>
  </si>
  <si>
    <t>8.04</t>
  </si>
  <si>
    <t>Tubería pvc sanitaria Ø= 3" (incl. accesorios)</t>
  </si>
  <si>
    <t>8.03</t>
  </si>
  <si>
    <t>Tubería pvc sanitaria Ø= 2" (incl. accesorios)</t>
  </si>
  <si>
    <t>8.02</t>
  </si>
  <si>
    <t>Caja de inspección 50x50x50 cm en concreto</t>
  </si>
  <si>
    <t>8.01</t>
  </si>
  <si>
    <t>INSTALACIONES SANITARIAS</t>
  </si>
  <si>
    <t>Placa losa para meson de cocina, e= 0.05 m</t>
  </si>
  <si>
    <t>7.02</t>
  </si>
  <si>
    <t>Muro en ladrillo farol 10x20x30 cm</t>
  </si>
  <si>
    <t>7.01</t>
  </si>
  <si>
    <t>MAMPOSTERÍA</t>
  </si>
  <si>
    <t>Techo en teja de zinc arquitectonica</t>
  </si>
  <si>
    <t>6.01</t>
  </si>
  <si>
    <t>CUBIERTAS</t>
  </si>
  <si>
    <t>Suministro, transporte e instalacion de tubo rectangular de 100x40x1,5mm x6m para soporte de cubierta</t>
  </si>
  <si>
    <t>5.02</t>
  </si>
  <si>
    <t>Perfil metálico cuadrado 100x100x2 mm</t>
  </si>
  <si>
    <t>5.01</t>
  </si>
  <si>
    <t>ESTRUCTURA MÉTALICA</t>
  </si>
  <si>
    <t>Viga de amarre 10x20 cm de 20.7 MPa (No incluye refuerzo)</t>
  </si>
  <si>
    <t>4.03</t>
  </si>
  <si>
    <t>Malla electrosoldada 4.0 mm 25x25 cm (050)</t>
  </si>
  <si>
    <t>4.02</t>
  </si>
  <si>
    <t>Kg</t>
  </si>
  <si>
    <t>Acero de refuerzo Fy= 420 MPa</t>
  </si>
  <si>
    <t>4.01</t>
  </si>
  <si>
    <t>ESTRUCTURAS EN CONCRETO</t>
  </si>
  <si>
    <t>Placa de contrapiso en concreto de 20.7 MPa, e= 0.10 m</t>
  </si>
  <si>
    <t>3.03</t>
  </si>
  <si>
    <t>Viga cimentación en concreto de 20.7 MPa, 0.25x0.25 m (No incluye refuerzo)</t>
  </si>
  <si>
    <t>3.02</t>
  </si>
  <si>
    <t>m3</t>
  </si>
  <si>
    <t>Solado en concreto de 11.7 MPa</t>
  </si>
  <si>
    <t>3.01</t>
  </si>
  <si>
    <t>CIMENTACIONES</t>
  </si>
  <si>
    <t>Lleno compactado con afirmado</t>
  </si>
  <si>
    <t>2.05</t>
  </si>
  <si>
    <t>Protección superficie con plástico negro</t>
  </si>
  <si>
    <t>2.04</t>
  </si>
  <si>
    <t>Excavación en tierra materiales varios</t>
  </si>
  <si>
    <t>2.03</t>
  </si>
  <si>
    <t>Cargue manual y retiro de sobrantes de obra</t>
  </si>
  <si>
    <t>2.02</t>
  </si>
  <si>
    <t>Excavación y dispersión de tierra</t>
  </si>
  <si>
    <t>2.01</t>
  </si>
  <si>
    <t>MOVIMIENTO DE TIERRAS</t>
  </si>
  <si>
    <t>Cerramiento provisional en guadua y polisombra verde, h:2m</t>
  </si>
  <si>
    <t>1.04</t>
  </si>
  <si>
    <t>Demolición manual</t>
  </si>
  <si>
    <t>1.03</t>
  </si>
  <si>
    <t>Localización y replanteo para edificaciones</t>
  </si>
  <si>
    <t>1.02</t>
  </si>
  <si>
    <t>Descapote y limpieza manual (incl. retiro)</t>
  </si>
  <si>
    <t>1.01</t>
  </si>
  <si>
    <t>PRELIMINARES</t>
  </si>
  <si>
    <t>VALOR UNITARIO</t>
  </si>
  <si>
    <t>CANTIDAD</t>
  </si>
  <si>
    <t>UNIDAD</t>
  </si>
  <si>
    <t>DESCRIPCION</t>
  </si>
  <si>
    <t>N°</t>
  </si>
  <si>
    <t>CONDICIONES CONTRACTUALES</t>
  </si>
  <si>
    <t>“CONSTRUCCIÓN DE VIVIENDA NUEVA EN SITIO PROPIO EN EL MUNICIPIO DE MANZANARES CALDAS”</t>
  </si>
  <si>
    <t>RESUPUESTO DE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</si>
</sst>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[$$-240A]\ * #,##0.00_-;\-[$$-240A]\ * #,##0.00_-;_-[$$-240A]\ * &quot;-&quot;??_-;_-@_-"/>
    <numFmt numFmtId="166" formatCode="_-* #,##0.00_-;\-* #,##0.00_-;_-* &quot;-&quot;_-;_-@_-"/>
    <numFmt numFmtId="167" formatCode="_-&quot;$&quot;* #,##0.00_-;\-&quot;$&quot;* #,##0.00_-;_-&quot;$&quot;* &quot;-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color rgb="FF000000"/>
      <name val="Calibri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164" fontId="3" fillId="0" borderId="0" applyFont="0" applyFill="0" applyBorder="0" applyAlignment="0" applyProtection="0"/>
    <xf numFmtId="0" fontId="5" fillId="0" borderId="0"/>
    <xf numFmtId="164" fontId="3" fillId="0" borderId="0" applyFont="0" applyFill="0" applyBorder="0" applyAlignment="0" applyProtection="0"/>
    <xf numFmtId="0" fontId="5" fillId="0" borderId="0"/>
    <xf numFmtId="0" fontId="5" fillId="0" borderId="0" applyAlignment="0"/>
  </cellStyleXfs>
  <cellXfs count="127">
    <xf numFmtId="0" fontId="0" fillId="0" borderId="0" xfId="0"/>
    <xf numFmtId="0" fontId="2" fillId="0" borderId="0" xfId="3" applyFont="1" applyAlignment="1">
      <alignment vertical="center" wrapText="1"/>
    </xf>
    <xf numFmtId="165" fontId="2" fillId="0" borderId="0" xfId="4" applyNumberFormat="1" applyFont="1" applyFill="1" applyBorder="1" applyAlignment="1">
      <alignment horizontal="center" vertical="center" wrapText="1"/>
    </xf>
    <xf numFmtId="2" fontId="2" fillId="0" borderId="0" xfId="4" applyNumberFormat="1" applyFont="1" applyFill="1" applyBorder="1" applyAlignment="1">
      <alignment horizontal="right" vertical="center" wrapText="1"/>
    </xf>
    <xf numFmtId="2" fontId="2" fillId="0" borderId="0" xfId="3" applyNumberFormat="1" applyFont="1" applyAlignment="1">
      <alignment horizontal="center" vertical="center" wrapText="1"/>
    </xf>
    <xf numFmtId="0" fontId="2" fillId="0" borderId="0" xfId="3" applyFont="1" applyAlignment="1">
      <alignment horizontal="center" vertical="center" wrapText="1"/>
    </xf>
    <xf numFmtId="0" fontId="2" fillId="0" borderId="0" xfId="3" applyFont="1" applyAlignment="1">
      <alignment horizontal="left" vertical="center" wrapText="1"/>
    </xf>
    <xf numFmtId="1" fontId="4" fillId="0" borderId="0" xfId="3" applyNumberFormat="1" applyFont="1" applyAlignment="1">
      <alignment horizontal="center" vertical="center" wrapText="1"/>
    </xf>
    <xf numFmtId="165" fontId="6" fillId="0" borderId="0" xfId="5" applyNumberFormat="1" applyFont="1" applyAlignment="1">
      <alignment horizontal="center" vertical="center" wrapText="1"/>
    </xf>
    <xf numFmtId="166" fontId="7" fillId="0" borderId="0" xfId="3" applyNumberFormat="1" applyFont="1" applyAlignment="1">
      <alignment vertical="center" wrapText="1"/>
    </xf>
    <xf numFmtId="2" fontId="2" fillId="0" borderId="0" xfId="3" applyNumberFormat="1" applyFont="1" applyAlignment="1">
      <alignment horizontal="right" vertical="center" wrapText="1"/>
    </xf>
    <xf numFmtId="0" fontId="6" fillId="0" borderId="0" xfId="3" applyFont="1" applyAlignment="1">
      <alignment horizontal="left" vertical="center" wrapText="1"/>
    </xf>
    <xf numFmtId="0" fontId="8" fillId="0" borderId="0" xfId="3" applyFont="1" applyAlignment="1">
      <alignment vertical="center" wrapText="1"/>
    </xf>
    <xf numFmtId="3" fontId="8" fillId="0" borderId="0" xfId="3" applyNumberFormat="1" applyFont="1" applyAlignment="1">
      <alignment horizontal="left" vertical="center"/>
    </xf>
    <xf numFmtId="2" fontId="7" fillId="0" borderId="0" xfId="3" applyNumberFormat="1" applyFont="1" applyAlignment="1">
      <alignment horizontal="right" vertical="center" wrapText="1"/>
    </xf>
    <xf numFmtId="0" fontId="8" fillId="0" borderId="0" xfId="3" applyFont="1" applyAlignment="1">
      <alignment horizontal="left" vertical="center"/>
    </xf>
    <xf numFmtId="1" fontId="9" fillId="0" borderId="0" xfId="3" applyNumberFormat="1" applyFont="1" applyAlignment="1">
      <alignment horizontal="center" vertical="center" wrapText="1"/>
    </xf>
    <xf numFmtId="2" fontId="8" fillId="0" borderId="0" xfId="3" applyNumberFormat="1" applyFont="1" applyAlignment="1">
      <alignment horizontal="right" vertical="center" wrapText="1"/>
    </xf>
    <xf numFmtId="3" fontId="8" fillId="0" borderId="0" xfId="3" applyNumberFormat="1" applyFont="1" applyAlignment="1">
      <alignment horizontal="left" vertical="center" wrapText="1"/>
    </xf>
    <xf numFmtId="3" fontId="7" fillId="0" borderId="0" xfId="3" applyNumberFormat="1" applyFont="1" applyAlignment="1">
      <alignment horizontal="left" vertical="center"/>
    </xf>
    <xf numFmtId="0" fontId="7" fillId="0" borderId="0" xfId="3" applyFont="1" applyAlignment="1">
      <alignment horizontal="left" vertical="center"/>
    </xf>
    <xf numFmtId="3" fontId="8" fillId="0" borderId="0" xfId="3" applyNumberFormat="1" applyFont="1" applyAlignment="1">
      <alignment vertical="center"/>
    </xf>
    <xf numFmtId="3" fontId="7" fillId="0" borderId="0" xfId="3" applyNumberFormat="1" applyFont="1" applyAlignment="1">
      <alignment horizontal="left" vertical="center"/>
    </xf>
    <xf numFmtId="0" fontId="7" fillId="0" borderId="0" xfId="3" applyFont="1" applyAlignment="1">
      <alignment horizontal="left" vertical="center"/>
    </xf>
    <xf numFmtId="1" fontId="10" fillId="0" borderId="0" xfId="3" applyNumberFormat="1" applyFont="1" applyAlignment="1">
      <alignment horizontal="right" vertical="center" wrapText="1"/>
    </xf>
    <xf numFmtId="166" fontId="7" fillId="0" borderId="0" xfId="3" applyNumberFormat="1" applyFont="1" applyAlignment="1">
      <alignment vertical="center" wrapText="1"/>
    </xf>
    <xf numFmtId="0" fontId="7" fillId="0" borderId="0" xfId="3" applyFont="1" applyAlignment="1">
      <alignment horizontal="left" vertical="center" wrapText="1"/>
    </xf>
    <xf numFmtId="0" fontId="6" fillId="0" borderId="0" xfId="5" applyFont="1" applyAlignment="1">
      <alignment horizontal="center" vertical="center" wrapText="1"/>
    </xf>
    <xf numFmtId="44" fontId="8" fillId="0" borderId="0" xfId="3" applyNumberFormat="1" applyFont="1" applyAlignment="1">
      <alignment vertical="center" wrapText="1"/>
    </xf>
    <xf numFmtId="164" fontId="2" fillId="0" borderId="0" xfId="6" applyFont="1" applyFill="1" applyBorder="1" applyAlignment="1">
      <alignment vertical="center" wrapText="1"/>
    </xf>
    <xf numFmtId="165" fontId="2" fillId="0" borderId="0" xfId="6" applyNumberFormat="1" applyFont="1" applyFill="1" applyBorder="1" applyAlignment="1">
      <alignment vertical="center" wrapText="1"/>
    </xf>
    <xf numFmtId="167" fontId="8" fillId="0" borderId="0" xfId="4" quotePrefix="1" applyNumberFormat="1" applyFont="1" applyFill="1" applyBorder="1" applyAlignment="1" applyProtection="1">
      <alignment vertical="center" wrapText="1"/>
    </xf>
    <xf numFmtId="2" fontId="2" fillId="0" borderId="0" xfId="6" applyNumberFormat="1" applyFont="1" applyFill="1" applyBorder="1" applyAlignment="1">
      <alignment horizontal="center" vertical="center" wrapText="1"/>
    </xf>
    <xf numFmtId="164" fontId="2" fillId="0" borderId="0" xfId="6" applyFont="1" applyFill="1" applyBorder="1" applyAlignment="1">
      <alignment horizontal="center" vertical="center" wrapText="1"/>
    </xf>
    <xf numFmtId="44" fontId="7" fillId="2" borderId="1" xfId="1" applyFont="1" applyFill="1" applyBorder="1" applyAlignment="1">
      <alignment horizontal="left" vertical="center"/>
    </xf>
    <xf numFmtId="0" fontId="7" fillId="2" borderId="2" xfId="5" applyFont="1" applyFill="1" applyBorder="1" applyAlignment="1">
      <alignment horizontal="right" vertical="center" wrapText="1"/>
    </xf>
    <xf numFmtId="0" fontId="7" fillId="2" borderId="3" xfId="5" applyFont="1" applyFill="1" applyBorder="1" applyAlignment="1">
      <alignment horizontal="right" vertical="center" wrapText="1"/>
    </xf>
    <xf numFmtId="0" fontId="7" fillId="2" borderId="4" xfId="5" applyFont="1" applyFill="1" applyBorder="1" applyAlignment="1">
      <alignment horizontal="right" vertical="center" wrapText="1"/>
    </xf>
    <xf numFmtId="10" fontId="7" fillId="0" borderId="1" xfId="2" applyNumberFormat="1" applyFont="1" applyBorder="1" applyAlignment="1">
      <alignment vertical="center" wrapText="1"/>
    </xf>
    <xf numFmtId="10" fontId="7" fillId="0" borderId="5" xfId="2" applyNumberFormat="1" applyFont="1" applyBorder="1" applyAlignment="1">
      <alignment vertical="center" wrapText="1"/>
    </xf>
    <xf numFmtId="44" fontId="8" fillId="0" borderId="6" xfId="1" applyFont="1" applyFill="1" applyBorder="1" applyAlignment="1">
      <alignment horizontal="left" vertical="center"/>
    </xf>
    <xf numFmtId="10" fontId="7" fillId="0" borderId="7" xfId="2" applyNumberFormat="1" applyFont="1" applyBorder="1" applyAlignment="1">
      <alignment vertical="center" wrapText="1"/>
    </xf>
    <xf numFmtId="0" fontId="7" fillId="0" borderId="8" xfId="5" applyFont="1" applyBorder="1" applyAlignment="1">
      <alignment horizontal="right" vertical="center" wrapText="1"/>
    </xf>
    <xf numFmtId="0" fontId="7" fillId="0" borderId="9" xfId="5" applyFont="1" applyBorder="1" applyAlignment="1">
      <alignment horizontal="right" vertical="center" wrapText="1"/>
    </xf>
    <xf numFmtId="0" fontId="7" fillId="0" borderId="10" xfId="5" applyFont="1" applyBorder="1" applyAlignment="1">
      <alignment horizontal="right" vertical="center" wrapText="1"/>
    </xf>
    <xf numFmtId="10" fontId="7" fillId="0" borderId="6" xfId="2" applyNumberFormat="1" applyFont="1" applyBorder="1" applyAlignment="1">
      <alignment vertical="center" wrapText="1"/>
    </xf>
    <xf numFmtId="10" fontId="7" fillId="0" borderId="11" xfId="2" applyNumberFormat="1" applyFont="1" applyBorder="1" applyAlignment="1">
      <alignment vertical="center" wrapText="1"/>
    </xf>
    <xf numFmtId="0" fontId="7" fillId="0" borderId="12" xfId="5" applyFont="1" applyBorder="1" applyAlignment="1">
      <alignment horizontal="right" vertical="center" wrapText="1"/>
    </xf>
    <xf numFmtId="0" fontId="7" fillId="0" borderId="13" xfId="5" applyFont="1" applyBorder="1" applyAlignment="1">
      <alignment horizontal="right" vertical="center" wrapText="1"/>
    </xf>
    <xf numFmtId="0" fontId="7" fillId="0" borderId="14" xfId="5" applyFont="1" applyBorder="1" applyAlignment="1">
      <alignment horizontal="right" vertical="center" wrapText="1"/>
    </xf>
    <xf numFmtId="164" fontId="2" fillId="0" borderId="15" xfId="6" applyFont="1" applyFill="1" applyBorder="1" applyAlignment="1">
      <alignment vertical="center" wrapText="1"/>
    </xf>
    <xf numFmtId="164" fontId="2" fillId="0" borderId="16" xfId="6" applyFont="1" applyFill="1" applyBorder="1" applyAlignment="1">
      <alignment vertical="center" wrapText="1"/>
    </xf>
    <xf numFmtId="4" fontId="7" fillId="2" borderId="17" xfId="7" applyNumberFormat="1" applyFont="1" applyFill="1" applyBorder="1" applyAlignment="1">
      <alignment vertical="center"/>
    </xf>
    <xf numFmtId="0" fontId="7" fillId="2" borderId="18" xfId="5" applyFont="1" applyFill="1" applyBorder="1" applyAlignment="1">
      <alignment horizontal="right" vertical="center"/>
    </xf>
    <xf numFmtId="0" fontId="7" fillId="2" borderId="19" xfId="5" applyFont="1" applyFill="1" applyBorder="1" applyAlignment="1">
      <alignment horizontal="right" vertical="center"/>
    </xf>
    <xf numFmtId="0" fontId="7" fillId="2" borderId="20" xfId="5" applyFont="1" applyFill="1" applyBorder="1" applyAlignment="1">
      <alignment horizontal="right" vertical="center"/>
    </xf>
    <xf numFmtId="164" fontId="2" fillId="3" borderId="0" xfId="6" applyFont="1" applyFill="1" applyBorder="1" applyAlignment="1">
      <alignment vertical="center" wrapText="1"/>
    </xf>
    <xf numFmtId="44" fontId="9" fillId="3" borderId="21" xfId="1" applyFont="1" applyFill="1" applyBorder="1" applyAlignment="1">
      <alignment vertical="center"/>
    </xf>
    <xf numFmtId="44" fontId="9" fillId="3" borderId="22" xfId="1" applyFont="1" applyFill="1" applyBorder="1" applyAlignment="1">
      <alignment vertical="center"/>
    </xf>
    <xf numFmtId="167" fontId="8" fillId="0" borderId="6" xfId="4" quotePrefix="1" applyNumberFormat="1" applyFont="1" applyFill="1" applyBorder="1" applyAlignment="1" applyProtection="1">
      <alignment vertical="center" wrapText="1"/>
    </xf>
    <xf numFmtId="44" fontId="9" fillId="3" borderId="23" xfId="1" applyFont="1" applyFill="1" applyBorder="1" applyAlignment="1">
      <alignment vertical="center"/>
    </xf>
    <xf numFmtId="2" fontId="9" fillId="3" borderId="24" xfId="3" applyNumberFormat="1" applyFont="1" applyFill="1" applyBorder="1" applyAlignment="1">
      <alignment horizontal="center" vertical="center" wrapText="1"/>
    </xf>
    <xf numFmtId="2" fontId="9" fillId="3" borderId="7" xfId="3" applyNumberFormat="1" applyFont="1" applyFill="1" applyBorder="1" applyAlignment="1">
      <alignment horizontal="center" vertical="center" wrapText="1"/>
    </xf>
    <xf numFmtId="2" fontId="9" fillId="3" borderId="7" xfId="3" applyNumberFormat="1" applyFont="1" applyFill="1" applyBorder="1" applyAlignment="1">
      <alignment horizontal="left" vertical="center" wrapText="1"/>
    </xf>
    <xf numFmtId="1" fontId="11" fillId="0" borderId="12" xfId="3" applyNumberFormat="1" applyFont="1" applyBorder="1" applyAlignment="1">
      <alignment horizontal="center" vertical="center" wrapText="1"/>
    </xf>
    <xf numFmtId="1" fontId="11" fillId="0" borderId="11" xfId="3" applyNumberFormat="1" applyFont="1" applyBorder="1" applyAlignment="1">
      <alignment horizontal="center" vertical="center" wrapText="1"/>
    </xf>
    <xf numFmtId="0" fontId="2" fillId="3" borderId="0" xfId="3" applyFont="1" applyFill="1" applyAlignment="1">
      <alignment vertical="center" wrapText="1"/>
    </xf>
    <xf numFmtId="10" fontId="9" fillId="3" borderId="25" xfId="2" applyNumberFormat="1" applyFont="1" applyFill="1" applyBorder="1" applyAlignment="1">
      <alignment vertical="center"/>
    </xf>
    <xf numFmtId="44" fontId="9" fillId="3" borderId="26" xfId="1" applyFont="1" applyFill="1" applyBorder="1" applyAlignment="1">
      <alignment vertical="center"/>
    </xf>
    <xf numFmtId="44" fontId="9" fillId="3" borderId="24" xfId="1" applyFont="1" applyFill="1" applyBorder="1" applyAlignment="1">
      <alignment vertical="center"/>
    </xf>
    <xf numFmtId="2" fontId="9" fillId="0" borderId="7" xfId="3" applyNumberFormat="1" applyFont="1" applyBorder="1" applyAlignment="1">
      <alignment horizontal="right" vertical="center" wrapText="1"/>
    </xf>
    <xf numFmtId="2" fontId="4" fillId="0" borderId="12" xfId="3" applyNumberFormat="1" applyFont="1" applyBorder="1" applyAlignment="1">
      <alignment horizontal="center" vertical="center" wrapText="1"/>
    </xf>
    <xf numFmtId="44" fontId="9" fillId="2" borderId="25" xfId="1" applyFont="1" applyFill="1" applyBorder="1" applyAlignment="1">
      <alignment vertical="center"/>
    </xf>
    <xf numFmtId="44" fontId="9" fillId="2" borderId="26" xfId="1" applyFont="1" applyFill="1" applyBorder="1" applyAlignment="1">
      <alignment vertical="center"/>
    </xf>
    <xf numFmtId="44" fontId="10" fillId="2" borderId="0" xfId="1" applyFont="1" applyFill="1" applyBorder="1" applyAlignment="1">
      <alignment vertical="center"/>
    </xf>
    <xf numFmtId="44" fontId="10" fillId="2" borderId="27" xfId="1" applyFont="1" applyFill="1" applyBorder="1" applyAlignment="1">
      <alignment vertical="center"/>
    </xf>
    <xf numFmtId="44" fontId="9" fillId="2" borderId="24" xfId="1" applyFont="1" applyFill="1" applyBorder="1" applyAlignment="1">
      <alignment vertical="center"/>
    </xf>
    <xf numFmtId="2" fontId="9" fillId="2" borderId="7" xfId="3" applyNumberFormat="1" applyFont="1" applyFill="1" applyBorder="1" applyAlignment="1">
      <alignment horizontal="right" vertical="center" wrapText="1"/>
    </xf>
    <xf numFmtId="2" fontId="9" fillId="2" borderId="7" xfId="3" applyNumberFormat="1" applyFont="1" applyFill="1" applyBorder="1" applyAlignment="1">
      <alignment horizontal="center" vertical="center" wrapText="1"/>
    </xf>
    <xf numFmtId="2" fontId="10" fillId="2" borderId="7" xfId="3" applyNumberFormat="1" applyFont="1" applyFill="1" applyBorder="1" applyAlignment="1">
      <alignment horizontal="left" vertical="center" wrapText="1"/>
    </xf>
    <xf numFmtId="1" fontId="11" fillId="2" borderId="12" xfId="3" applyNumberFormat="1" applyFont="1" applyFill="1" applyBorder="1" applyAlignment="1">
      <alignment horizontal="center" vertical="center" wrapText="1"/>
    </xf>
    <xf numFmtId="44" fontId="9" fillId="3" borderId="25" xfId="1" applyFont="1" applyFill="1" applyBorder="1" applyAlignment="1">
      <alignment vertical="center"/>
    </xf>
    <xf numFmtId="1" fontId="4" fillId="0" borderId="12" xfId="3" applyNumberFormat="1" applyFont="1" applyBorder="1" applyAlignment="1">
      <alignment horizontal="center" vertical="center" wrapText="1"/>
    </xf>
    <xf numFmtId="44" fontId="9" fillId="0" borderId="24" xfId="1" applyFont="1" applyFill="1" applyBorder="1" applyAlignment="1">
      <alignment vertical="center"/>
    </xf>
    <xf numFmtId="10" fontId="9" fillId="0" borderId="6" xfId="2" applyNumberFormat="1" applyFont="1" applyFill="1" applyBorder="1" applyAlignment="1">
      <alignment vertical="center"/>
    </xf>
    <xf numFmtId="44" fontId="9" fillId="0" borderId="11" xfId="1" applyFont="1" applyFill="1" applyBorder="1" applyAlignment="1">
      <alignment vertical="center"/>
    </xf>
    <xf numFmtId="44" fontId="9" fillId="0" borderId="7" xfId="1" applyFont="1" applyFill="1" applyBorder="1" applyAlignment="1">
      <alignment vertical="center"/>
    </xf>
    <xf numFmtId="2" fontId="9" fillId="0" borderId="7" xfId="3" applyNumberFormat="1" applyFont="1" applyBorder="1" applyAlignment="1">
      <alignment horizontal="center" vertical="center" wrapText="1"/>
    </xf>
    <xf numFmtId="2" fontId="9" fillId="0" borderId="7" xfId="3" applyNumberFormat="1" applyFont="1" applyBorder="1" applyAlignment="1">
      <alignment horizontal="left" vertical="center" wrapText="1"/>
    </xf>
    <xf numFmtId="10" fontId="9" fillId="0" borderId="25" xfId="2" applyNumberFormat="1" applyFont="1" applyFill="1" applyBorder="1" applyAlignment="1">
      <alignment vertical="center"/>
    </xf>
    <xf numFmtId="44" fontId="9" fillId="0" borderId="26" xfId="1" applyFont="1" applyFill="1" applyBorder="1" applyAlignment="1">
      <alignment vertical="center"/>
    </xf>
    <xf numFmtId="10" fontId="9" fillId="3" borderId="6" xfId="2" applyNumberFormat="1" applyFont="1" applyFill="1" applyBorder="1" applyAlignment="1">
      <alignment vertical="center"/>
    </xf>
    <xf numFmtId="44" fontId="9" fillId="3" borderId="11" xfId="1" applyFont="1" applyFill="1" applyBorder="1" applyAlignment="1">
      <alignment vertical="center"/>
    </xf>
    <xf numFmtId="44" fontId="9" fillId="3" borderId="7" xfId="1" applyFont="1" applyFill="1" applyBorder="1" applyAlignment="1">
      <alignment vertical="center"/>
    </xf>
    <xf numFmtId="44" fontId="9" fillId="2" borderId="6" xfId="1" applyFont="1" applyFill="1" applyBorder="1" applyAlignment="1">
      <alignment vertical="center"/>
    </xf>
    <xf numFmtId="44" fontId="9" fillId="2" borderId="11" xfId="1" applyFont="1" applyFill="1" applyBorder="1" applyAlignment="1">
      <alignment vertical="center"/>
    </xf>
    <xf numFmtId="44" fontId="9" fillId="2" borderId="7" xfId="1" applyFont="1" applyFill="1" applyBorder="1" applyAlignment="1">
      <alignment vertical="center"/>
    </xf>
    <xf numFmtId="2" fontId="10" fillId="2" borderId="7" xfId="3" applyNumberFormat="1" applyFont="1" applyFill="1" applyBorder="1" applyAlignment="1">
      <alignment horizontal="justify" vertical="center" wrapText="1"/>
    </xf>
    <xf numFmtId="44" fontId="9" fillId="3" borderId="6" xfId="1" applyFont="1" applyFill="1" applyBorder="1" applyAlignment="1">
      <alignment vertical="center"/>
    </xf>
    <xf numFmtId="44" fontId="9" fillId="0" borderId="6" xfId="1" applyFont="1" applyFill="1" applyBorder="1" applyAlignment="1">
      <alignment vertical="center"/>
    </xf>
    <xf numFmtId="2" fontId="9" fillId="0" borderId="7" xfId="3" applyNumberFormat="1" applyFont="1" applyBorder="1" applyAlignment="1">
      <alignment horizontal="justify" vertical="center" wrapText="1"/>
    </xf>
    <xf numFmtId="2" fontId="9" fillId="3" borderId="7" xfId="3" applyNumberFormat="1" applyFont="1" applyFill="1" applyBorder="1" applyAlignment="1">
      <alignment horizontal="justify" vertical="center" wrapText="1"/>
    </xf>
    <xf numFmtId="10" fontId="9" fillId="4" borderId="6" xfId="2" applyNumberFormat="1" applyFont="1" applyFill="1" applyBorder="1" applyAlignment="1">
      <alignment vertical="center"/>
    </xf>
    <xf numFmtId="44" fontId="9" fillId="4" borderId="11" xfId="1" applyFont="1" applyFill="1" applyBorder="1" applyAlignment="1">
      <alignment vertical="center"/>
    </xf>
    <xf numFmtId="44" fontId="9" fillId="2" borderId="17" xfId="1" applyFont="1" applyFill="1" applyBorder="1" applyAlignment="1">
      <alignment vertical="center"/>
    </xf>
    <xf numFmtId="44" fontId="9" fillId="2" borderId="28" xfId="1" applyFont="1" applyFill="1" applyBorder="1" applyAlignment="1">
      <alignment vertical="center"/>
    </xf>
    <xf numFmtId="44" fontId="10" fillId="2" borderId="29" xfId="1" applyFont="1" applyFill="1" applyBorder="1" applyAlignment="1">
      <alignment vertical="center"/>
    </xf>
    <xf numFmtId="44" fontId="9" fillId="2" borderId="30" xfId="1" applyFont="1" applyFill="1" applyBorder="1" applyAlignment="1">
      <alignment vertical="center"/>
    </xf>
    <xf numFmtId="2" fontId="9" fillId="2" borderId="24" xfId="3" applyNumberFormat="1" applyFont="1" applyFill="1" applyBorder="1" applyAlignment="1">
      <alignment horizontal="center" vertical="center" wrapText="1"/>
    </xf>
    <xf numFmtId="2" fontId="10" fillId="2" borderId="24" xfId="3" applyNumberFormat="1" applyFont="1" applyFill="1" applyBorder="1" applyAlignment="1">
      <alignment horizontal="justify" vertical="center" wrapText="1"/>
    </xf>
    <xf numFmtId="1" fontId="11" fillId="2" borderId="8" xfId="3" applyNumberFormat="1" applyFont="1" applyFill="1" applyBorder="1" applyAlignment="1">
      <alignment horizontal="center" vertical="center" wrapText="1"/>
    </xf>
    <xf numFmtId="1" fontId="11" fillId="0" borderId="26" xfId="3" applyNumberFormat="1" applyFont="1" applyBorder="1" applyAlignment="1">
      <alignment horizontal="center" vertical="center" wrapText="1"/>
    </xf>
    <xf numFmtId="165" fontId="6" fillId="0" borderId="31" xfId="4" applyNumberFormat="1" applyFont="1" applyFill="1" applyBorder="1" applyAlignment="1">
      <alignment horizontal="center" vertical="center" wrapText="1"/>
    </xf>
    <xf numFmtId="165" fontId="6" fillId="0" borderId="32" xfId="4" applyNumberFormat="1" applyFont="1" applyFill="1" applyBorder="1" applyAlignment="1">
      <alignment horizontal="center" vertical="center" wrapText="1"/>
    </xf>
    <xf numFmtId="167" fontId="6" fillId="0" borderId="31" xfId="4" applyNumberFormat="1" applyFont="1" applyFill="1" applyBorder="1" applyAlignment="1">
      <alignment horizontal="center" vertical="center" wrapText="1"/>
    </xf>
    <xf numFmtId="165" fontId="6" fillId="0" borderId="33" xfId="4" applyNumberFormat="1" applyFont="1" applyFill="1" applyBorder="1" applyAlignment="1">
      <alignment horizontal="center" vertical="center" wrapText="1"/>
    </xf>
    <xf numFmtId="2" fontId="6" fillId="0" borderId="33" xfId="3" applyNumberFormat="1" applyFont="1" applyBorder="1" applyAlignment="1">
      <alignment horizontal="center" vertical="center" wrapText="1"/>
    </xf>
    <xf numFmtId="0" fontId="6" fillId="0" borderId="33" xfId="3" applyFont="1" applyBorder="1" applyAlignment="1">
      <alignment horizontal="center" vertical="center" wrapText="1"/>
    </xf>
    <xf numFmtId="1" fontId="11" fillId="0" borderId="34" xfId="3" applyNumberFormat="1" applyFont="1" applyBorder="1" applyAlignment="1">
      <alignment horizontal="center" vertical="center" wrapText="1"/>
    </xf>
    <xf numFmtId="1" fontId="11" fillId="0" borderId="32" xfId="3" applyNumberFormat="1" applyFont="1" applyBorder="1" applyAlignment="1">
      <alignment horizontal="center" vertical="center" wrapText="1"/>
    </xf>
    <xf numFmtId="0" fontId="6" fillId="2" borderId="35" xfId="3" applyFont="1" applyFill="1" applyBorder="1" applyAlignment="1">
      <alignment horizontal="center" vertical="center" wrapText="1"/>
    </xf>
    <xf numFmtId="0" fontId="6" fillId="2" borderId="36" xfId="3" applyFont="1" applyFill="1" applyBorder="1" applyAlignment="1">
      <alignment horizontal="center" vertical="center" wrapText="1"/>
    </xf>
    <xf numFmtId="0" fontId="6" fillId="2" borderId="37" xfId="3" applyFont="1" applyFill="1" applyBorder="1" applyAlignment="1">
      <alignment horizontal="center" vertical="center" wrapText="1"/>
    </xf>
    <xf numFmtId="0" fontId="2" fillId="0" borderId="0" xfId="8" applyFont="1" applyAlignment="1">
      <alignment vertical="center" wrapText="1"/>
    </xf>
    <xf numFmtId="0" fontId="6" fillId="2" borderId="35" xfId="8" applyFont="1" applyFill="1" applyBorder="1" applyAlignment="1">
      <alignment horizontal="center" vertical="center" wrapText="1"/>
    </xf>
    <xf numFmtId="0" fontId="6" fillId="2" borderId="36" xfId="8" applyFont="1" applyFill="1" applyBorder="1" applyAlignment="1">
      <alignment horizontal="center" vertical="center" wrapText="1"/>
    </xf>
    <xf numFmtId="0" fontId="6" fillId="2" borderId="37" xfId="8" applyFont="1" applyFill="1" applyBorder="1" applyAlignment="1">
      <alignment horizontal="center" vertical="center" wrapText="1"/>
    </xf>
  </cellXfs>
  <cellStyles count="9">
    <cellStyle name="Moneda" xfId="1" builtinId="4"/>
    <cellStyle name="Moneda [0] 5 2" xfId="4" xr:uid="{DCAC23F1-3C8F-4FD4-B22D-69578102AB09}"/>
    <cellStyle name="Moneda [0] 6" xfId="6" xr:uid="{E8085B0F-908A-4767-98E0-3BEB5C8A2B4B}"/>
    <cellStyle name="Normal" xfId="0" builtinId="0"/>
    <cellStyle name="Normal 2 10 3" xfId="7" xr:uid="{23673AA4-CFDB-46CD-A622-7BF213B4E543}"/>
    <cellStyle name="Normal 2 3 2 3" xfId="8" xr:uid="{042D7763-634E-4B58-B285-3702E6E02F91}"/>
    <cellStyle name="Normal 3 2 2" xfId="5" xr:uid="{7E951A83-7F20-4E24-9318-67F7277B8D5C}"/>
    <cellStyle name="Normal 3 2 3" xfId="3" xr:uid="{20388461-9E34-404B-BD8A-AD247AAE8698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ESUPUESTO%20VIVIENDA%20NUEVA%202026%20V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I.U"/>
      <sheetName val="APU´S"/>
      <sheetName val="PRESUPUESTO DE OBRA"/>
      <sheetName val="1.01"/>
      <sheetName val="14.01"/>
      <sheetName val="1.02"/>
      <sheetName val="1.03"/>
      <sheetName val="1.04"/>
      <sheetName val="2.01"/>
      <sheetName val="2.02"/>
      <sheetName val="2.03"/>
      <sheetName val="2.04"/>
      <sheetName val="2.05"/>
      <sheetName val="3.01"/>
      <sheetName val="3.02"/>
      <sheetName val="3.03"/>
      <sheetName val="4.01"/>
      <sheetName val="4.02"/>
      <sheetName val="4.03"/>
      <sheetName val="5.01"/>
      <sheetName val="5.02"/>
      <sheetName val="6.01"/>
      <sheetName val="7.01"/>
      <sheetName val="7.02"/>
      <sheetName val="8.01"/>
      <sheetName val="8.02"/>
      <sheetName val="8.03"/>
      <sheetName val="8.04"/>
      <sheetName val="8.05"/>
      <sheetName val="8.06"/>
      <sheetName val="8.07"/>
      <sheetName val="8.08"/>
      <sheetName val="8.09"/>
      <sheetName val="9.01"/>
      <sheetName val="9.02"/>
      <sheetName val="9.03"/>
      <sheetName val="9.04"/>
      <sheetName val="10.01"/>
      <sheetName val="10.02"/>
      <sheetName val="10.03"/>
      <sheetName val="10.04"/>
      <sheetName val="10.05"/>
      <sheetName val="10.06"/>
      <sheetName val="11.01"/>
      <sheetName val="11.02"/>
      <sheetName val="12.01"/>
      <sheetName val="12.02"/>
      <sheetName val="12.03"/>
      <sheetName val="12.04"/>
      <sheetName val="13.01"/>
      <sheetName val="13.02"/>
      <sheetName val="13.03"/>
    </sheetNames>
    <sheetDataSet>
      <sheetData sheetId="0"/>
      <sheetData sheetId="1">
        <row r="19">
          <cell r="E19">
            <v>13387</v>
          </cell>
        </row>
        <row r="43">
          <cell r="E43">
            <v>4069</v>
          </cell>
        </row>
        <row r="61">
          <cell r="E61">
            <v>194643</v>
          </cell>
        </row>
        <row r="89">
          <cell r="E89">
            <v>42085</v>
          </cell>
        </row>
        <row r="102">
          <cell r="E102">
            <v>65339</v>
          </cell>
        </row>
        <row r="122">
          <cell r="E122">
            <v>61336</v>
          </cell>
        </row>
        <row r="139">
          <cell r="E139">
            <v>47451</v>
          </cell>
        </row>
        <row r="160">
          <cell r="E160">
            <v>5804</v>
          </cell>
        </row>
        <row r="179">
          <cell r="E179">
            <v>160914</v>
          </cell>
        </row>
        <row r="196">
          <cell r="E196">
            <v>571697</v>
          </cell>
        </row>
        <row r="228">
          <cell r="E228">
            <v>109847</v>
          </cell>
        </row>
        <row r="247">
          <cell r="E247">
            <v>102238</v>
          </cell>
        </row>
        <row r="269">
          <cell r="E269">
            <v>9139</v>
          </cell>
        </row>
        <row r="292">
          <cell r="E292">
            <v>12760</v>
          </cell>
        </row>
        <row r="317">
          <cell r="E317">
            <v>84565</v>
          </cell>
        </row>
        <row r="348">
          <cell r="E348">
            <v>67242</v>
          </cell>
        </row>
        <row r="371">
          <cell r="E371">
            <v>59631</v>
          </cell>
        </row>
        <row r="398">
          <cell r="E398">
            <v>88828</v>
          </cell>
        </row>
        <row r="423">
          <cell r="E423">
            <v>187056</v>
          </cell>
        </row>
        <row r="456">
          <cell r="E456">
            <v>110475</v>
          </cell>
        </row>
        <row r="487">
          <cell r="E487">
            <v>512019</v>
          </cell>
        </row>
        <row r="510">
          <cell r="E510">
            <v>25392</v>
          </cell>
        </row>
        <row r="533">
          <cell r="E533">
            <v>61403</v>
          </cell>
        </row>
        <row r="555">
          <cell r="E555">
            <v>23705</v>
          </cell>
        </row>
        <row r="576">
          <cell r="E576">
            <v>43094</v>
          </cell>
        </row>
        <row r="597">
          <cell r="E597">
            <v>50357</v>
          </cell>
        </row>
        <row r="620">
          <cell r="E620">
            <v>80718</v>
          </cell>
        </row>
        <row r="641">
          <cell r="E641">
            <v>98682</v>
          </cell>
        </row>
        <row r="662">
          <cell r="E662">
            <v>187565</v>
          </cell>
        </row>
        <row r="682">
          <cell r="E682">
            <v>10869</v>
          </cell>
        </row>
        <row r="708">
          <cell r="E708">
            <v>68033</v>
          </cell>
        </row>
        <row r="729">
          <cell r="E729">
            <v>40531</v>
          </cell>
        </row>
        <row r="751">
          <cell r="E751">
            <v>10642</v>
          </cell>
        </row>
        <row r="779">
          <cell r="E779">
            <v>210091</v>
          </cell>
        </row>
        <row r="797">
          <cell r="E797">
            <v>28062</v>
          </cell>
        </row>
        <row r="818">
          <cell r="E818">
            <v>174610</v>
          </cell>
        </row>
        <row r="839">
          <cell r="E839">
            <v>186901</v>
          </cell>
        </row>
        <row r="863">
          <cell r="E863">
            <v>336432</v>
          </cell>
        </row>
        <row r="887">
          <cell r="E887">
            <v>2813049</v>
          </cell>
        </row>
        <row r="912">
          <cell r="E912">
            <v>89748</v>
          </cell>
        </row>
        <row r="935">
          <cell r="E935">
            <v>108198</v>
          </cell>
        </row>
        <row r="958">
          <cell r="E958">
            <v>626731</v>
          </cell>
        </row>
        <row r="977">
          <cell r="E977">
            <v>121737</v>
          </cell>
        </row>
        <row r="1002">
          <cell r="E1002">
            <v>366319</v>
          </cell>
        </row>
        <row r="1021">
          <cell r="E1021">
            <v>754771</v>
          </cell>
        </row>
        <row r="1049">
          <cell r="E1049">
            <v>817607</v>
          </cell>
        </row>
        <row r="1077">
          <cell r="E1077">
            <v>802035</v>
          </cell>
        </row>
        <row r="1102">
          <cell r="E1102">
            <v>272712</v>
          </cell>
        </row>
        <row r="1118">
          <cell r="E1118">
            <v>74824</v>
          </cell>
        </row>
      </sheetData>
      <sheetData sheetId="2"/>
      <sheetData sheetId="3">
        <row r="33">
          <cell r="L33">
            <v>116.63</v>
          </cell>
        </row>
      </sheetData>
      <sheetData sheetId="4">
        <row r="39">
          <cell r="M39">
            <v>180.31</v>
          </cell>
        </row>
      </sheetData>
      <sheetData sheetId="5">
        <row r="33">
          <cell r="L33">
            <v>116.63</v>
          </cell>
        </row>
      </sheetData>
      <sheetData sheetId="6">
        <row r="32">
          <cell r="L32">
            <v>1.52</v>
          </cell>
        </row>
      </sheetData>
      <sheetData sheetId="7">
        <row r="32">
          <cell r="L32">
            <v>66.749674999829381</v>
          </cell>
        </row>
      </sheetData>
      <sheetData sheetId="8">
        <row r="33">
          <cell r="L33">
            <v>75.81</v>
          </cell>
        </row>
      </sheetData>
      <sheetData sheetId="9">
        <row r="36">
          <cell r="M36">
            <v>7.86</v>
          </cell>
        </row>
      </sheetData>
      <sheetData sheetId="10">
        <row r="44">
          <cell r="L44">
            <v>4.53</v>
          </cell>
        </row>
      </sheetData>
      <sheetData sheetId="11">
        <row r="34">
          <cell r="L34">
            <v>116.63</v>
          </cell>
        </row>
      </sheetData>
      <sheetData sheetId="12">
        <row r="33">
          <cell r="L33">
            <v>29.16</v>
          </cell>
        </row>
      </sheetData>
      <sheetData sheetId="13">
        <row r="44">
          <cell r="L44">
            <v>0.99</v>
          </cell>
        </row>
      </sheetData>
      <sheetData sheetId="14">
        <row r="43">
          <cell r="L43">
            <v>47.15</v>
          </cell>
        </row>
      </sheetData>
      <sheetData sheetId="15">
        <row r="33">
          <cell r="L33">
            <v>116.63</v>
          </cell>
        </row>
      </sheetData>
      <sheetData sheetId="16">
        <row r="70">
          <cell r="O70">
            <v>1138.8699999999999</v>
          </cell>
        </row>
      </sheetData>
      <sheetData sheetId="17">
        <row r="32">
          <cell r="L32">
            <v>116.63</v>
          </cell>
        </row>
      </sheetData>
      <sheetData sheetId="18">
        <row r="42">
          <cell r="L42">
            <v>45.53</v>
          </cell>
        </row>
      </sheetData>
      <sheetData sheetId="19">
        <row r="32">
          <cell r="L32">
            <v>38.700000000000003</v>
          </cell>
        </row>
      </sheetData>
      <sheetData sheetId="20">
        <row r="31">
          <cell r="L31">
            <v>93.6</v>
          </cell>
        </row>
      </sheetData>
      <sheetData sheetId="21">
        <row r="32">
          <cell r="L32">
            <v>120.12</v>
          </cell>
        </row>
      </sheetData>
      <sheetData sheetId="22">
        <row r="80">
          <cell r="L80">
            <v>147.28</v>
          </cell>
        </row>
      </sheetData>
      <sheetData sheetId="23">
        <row r="32">
          <cell r="L32">
            <v>4.1500000000000004</v>
          </cell>
        </row>
      </sheetData>
      <sheetData sheetId="24">
        <row r="32">
          <cell r="L32">
            <v>4</v>
          </cell>
        </row>
      </sheetData>
      <sheetData sheetId="25">
        <row r="32">
          <cell r="L32">
            <v>18</v>
          </cell>
        </row>
      </sheetData>
      <sheetData sheetId="26">
        <row r="32">
          <cell r="L32">
            <v>24</v>
          </cell>
        </row>
      </sheetData>
      <sheetData sheetId="27">
        <row r="32">
          <cell r="L32">
            <v>12</v>
          </cell>
        </row>
      </sheetData>
      <sheetData sheetId="28">
        <row r="32">
          <cell r="L32">
            <v>12</v>
          </cell>
        </row>
      </sheetData>
      <sheetData sheetId="29">
        <row r="32">
          <cell r="L32">
            <v>6</v>
          </cell>
        </row>
      </sheetData>
      <sheetData sheetId="30">
        <row r="32">
          <cell r="L32">
            <v>2</v>
          </cell>
        </row>
      </sheetData>
      <sheetData sheetId="31">
        <row r="28">
          <cell r="L28">
            <v>8</v>
          </cell>
        </row>
      </sheetData>
      <sheetData sheetId="32">
        <row r="32">
          <cell r="L32">
            <v>2</v>
          </cell>
        </row>
      </sheetData>
      <sheetData sheetId="33">
        <row r="32">
          <cell r="L32">
            <v>30</v>
          </cell>
        </row>
      </sheetData>
      <sheetData sheetId="34">
        <row r="39">
          <cell r="L39">
            <v>10</v>
          </cell>
        </row>
      </sheetData>
      <sheetData sheetId="35">
        <row r="32">
          <cell r="L32">
            <v>2</v>
          </cell>
        </row>
      </sheetData>
      <sheetData sheetId="36">
        <row r="32">
          <cell r="L32">
            <v>30</v>
          </cell>
        </row>
      </sheetData>
      <sheetData sheetId="37">
        <row r="33">
          <cell r="L33">
            <v>8</v>
          </cell>
        </row>
      </sheetData>
      <sheetData sheetId="38">
        <row r="40">
          <cell r="L40">
            <v>8</v>
          </cell>
        </row>
      </sheetData>
      <sheetData sheetId="39">
        <row r="34">
          <cell r="L34">
            <v>8</v>
          </cell>
        </row>
      </sheetData>
      <sheetData sheetId="40">
        <row r="32">
          <cell r="L32">
            <v>16</v>
          </cell>
        </row>
      </sheetData>
      <sheetData sheetId="41">
        <row r="33">
          <cell r="L33">
            <v>2</v>
          </cell>
        </row>
      </sheetData>
      <sheetData sheetId="42">
        <row r="33">
          <cell r="L33">
            <v>2</v>
          </cell>
        </row>
      </sheetData>
      <sheetData sheetId="43">
        <row r="37">
          <cell r="L37">
            <v>24.88</v>
          </cell>
        </row>
      </sheetData>
      <sheetData sheetId="44">
        <row r="32">
          <cell r="L32">
            <v>2.52</v>
          </cell>
        </row>
      </sheetData>
      <sheetData sheetId="45">
        <row r="32">
          <cell r="L32">
            <v>2</v>
          </cell>
        </row>
      </sheetData>
      <sheetData sheetId="46">
        <row r="32">
          <cell r="L32">
            <v>2</v>
          </cell>
        </row>
      </sheetData>
      <sheetData sheetId="47">
        <row r="32">
          <cell r="L32">
            <v>2</v>
          </cell>
        </row>
      </sheetData>
      <sheetData sheetId="48">
        <row r="32">
          <cell r="L32">
            <v>2</v>
          </cell>
        </row>
      </sheetData>
      <sheetData sheetId="49">
        <row r="36">
          <cell r="L36">
            <v>6</v>
          </cell>
        </row>
      </sheetData>
      <sheetData sheetId="50">
        <row r="32">
          <cell r="L32">
            <v>2</v>
          </cell>
        </row>
      </sheetData>
      <sheetData sheetId="51">
        <row r="43">
          <cell r="L43">
            <v>14.55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0B035-BB60-4443-92DC-9A370E60A75A}">
  <sheetPr>
    <tabColor rgb="FF00B0F0"/>
    <pageSetUpPr fitToPage="1"/>
  </sheetPr>
  <dimension ref="A1:K99"/>
  <sheetViews>
    <sheetView showGridLines="0" tabSelected="1" view="pageBreakPreview" topLeftCell="A76" zoomScale="65" zoomScaleNormal="65" zoomScaleSheetLayoutView="65" workbookViewId="0">
      <selection activeCell="H85" sqref="H85"/>
    </sheetView>
  </sheetViews>
  <sheetFormatPr baseColWidth="10" defaultColWidth="11.453125" defaultRowHeight="14" x14ac:dyDescent="0.35"/>
  <cols>
    <col min="1" max="1" width="1.54296875" style="1" customWidth="1"/>
    <col min="2" max="2" width="5.81640625" style="7" customWidth="1"/>
    <col min="3" max="3" width="10.453125" style="7" customWidth="1"/>
    <col min="4" max="4" width="65.1796875" style="6" customWidth="1"/>
    <col min="5" max="5" width="13.1796875" style="5" customWidth="1"/>
    <col min="6" max="6" width="12" style="4" customWidth="1"/>
    <col min="7" max="7" width="19" style="2" customWidth="1"/>
    <col min="8" max="8" width="25.81640625" style="3" customWidth="1"/>
    <col min="9" max="9" width="2.453125" style="1" customWidth="1"/>
    <col min="10" max="11" width="19" style="2" customWidth="1"/>
    <col min="12" max="16384" width="11.453125" style="1"/>
  </cols>
  <sheetData>
    <row r="1" spans="1:11" ht="18.649999999999999" customHeight="1" thickBot="1" x14ac:dyDescent="0.4">
      <c r="B1" s="126" t="s">
        <v>136</v>
      </c>
      <c r="C1" s="125"/>
      <c r="D1" s="125"/>
      <c r="E1" s="125"/>
      <c r="F1" s="125"/>
      <c r="G1" s="125"/>
      <c r="H1" s="124"/>
      <c r="J1" s="1"/>
      <c r="K1" s="1"/>
    </row>
    <row r="2" spans="1:11" s="123" customFormat="1" ht="24" customHeight="1" thickBot="1" x14ac:dyDescent="0.4">
      <c r="B2" s="126" t="s">
        <v>135</v>
      </c>
      <c r="C2" s="125"/>
      <c r="D2" s="125"/>
      <c r="E2" s="125"/>
      <c r="F2" s="125"/>
      <c r="G2" s="125"/>
      <c r="H2" s="124"/>
    </row>
    <row r="3" spans="1:11" s="5" customFormat="1" ht="18.649999999999999" customHeight="1" thickBot="1" x14ac:dyDescent="0.4">
      <c r="B3" s="122" t="s">
        <v>134</v>
      </c>
      <c r="C3" s="121"/>
      <c r="D3" s="121"/>
      <c r="E3" s="121"/>
      <c r="F3" s="121"/>
      <c r="G3" s="121"/>
      <c r="H3" s="120"/>
    </row>
    <row r="4" spans="1:11" s="5" customFormat="1" ht="18.649999999999999" customHeight="1" thickBot="1" x14ac:dyDescent="0.4">
      <c r="B4" s="119" t="s">
        <v>133</v>
      </c>
      <c r="C4" s="118"/>
      <c r="D4" s="117" t="s">
        <v>132</v>
      </c>
      <c r="E4" s="117" t="s">
        <v>131</v>
      </c>
      <c r="F4" s="116" t="s">
        <v>130</v>
      </c>
      <c r="G4" s="115" t="s">
        <v>129</v>
      </c>
      <c r="H4" s="114" t="s">
        <v>6</v>
      </c>
      <c r="J4" s="113" t="s">
        <v>129</v>
      </c>
      <c r="K4" s="112" t="s">
        <v>129</v>
      </c>
    </row>
    <row r="5" spans="1:11" s="29" customFormat="1" ht="15.5" x14ac:dyDescent="0.35">
      <c r="A5" s="1"/>
      <c r="B5" s="111"/>
      <c r="C5" s="110">
        <v>1</v>
      </c>
      <c r="D5" s="109" t="s">
        <v>128</v>
      </c>
      <c r="E5" s="108"/>
      <c r="F5" s="108"/>
      <c r="G5" s="107"/>
      <c r="H5" s="106"/>
      <c r="J5" s="105"/>
      <c r="K5" s="104"/>
    </row>
    <row r="6" spans="1:11" s="56" customFormat="1" ht="15.5" x14ac:dyDescent="0.35">
      <c r="A6" s="66"/>
      <c r="B6" s="65"/>
      <c r="C6" s="82" t="s">
        <v>127</v>
      </c>
      <c r="D6" s="101" t="s">
        <v>126</v>
      </c>
      <c r="E6" s="62" t="s">
        <v>14</v>
      </c>
      <c r="F6" s="70">
        <f>+'[1]1.01'!L33</f>
        <v>116.63</v>
      </c>
      <c r="G6" s="93">
        <f>+[1]APU´S!E19</f>
        <v>13387</v>
      </c>
      <c r="H6" s="59">
        <f>ROUND(F6*G6,0)</f>
        <v>1561326</v>
      </c>
      <c r="I6" s="31"/>
      <c r="J6" s="92">
        <v>12263</v>
      </c>
      <c r="K6" s="91">
        <f>G6/J6</f>
        <v>1.0916578325042812</v>
      </c>
    </row>
    <row r="7" spans="1:11" s="56" customFormat="1" ht="15.5" x14ac:dyDescent="0.35">
      <c r="A7" s="66"/>
      <c r="B7" s="65"/>
      <c r="C7" s="82" t="s">
        <v>125</v>
      </c>
      <c r="D7" s="101" t="s">
        <v>124</v>
      </c>
      <c r="E7" s="62" t="s">
        <v>14</v>
      </c>
      <c r="F7" s="70">
        <f>+'[1]1.02'!L33</f>
        <v>116.63</v>
      </c>
      <c r="G7" s="86">
        <f>+[1]APU´S!E43</f>
        <v>4069</v>
      </c>
      <c r="H7" s="59">
        <f>ROUND(F7*G7,0)</f>
        <v>474567</v>
      </c>
      <c r="I7" s="31"/>
      <c r="J7" s="85">
        <v>3587</v>
      </c>
      <c r="K7" s="84">
        <f>G7/J7</f>
        <v>1.1343741287984388</v>
      </c>
    </row>
    <row r="8" spans="1:11" s="56" customFormat="1" ht="15.5" x14ac:dyDescent="0.35">
      <c r="A8" s="66"/>
      <c r="B8" s="65"/>
      <c r="C8" s="82" t="s">
        <v>123</v>
      </c>
      <c r="D8" s="101" t="s">
        <v>122</v>
      </c>
      <c r="E8" s="62" t="s">
        <v>105</v>
      </c>
      <c r="F8" s="70">
        <f>+'[1]1.03'!L32</f>
        <v>1.52</v>
      </c>
      <c r="G8" s="86">
        <f>+[1]APU´S!E61</f>
        <v>194643</v>
      </c>
      <c r="H8" s="59">
        <f>ROUND(F8*G8,0)</f>
        <v>295857</v>
      </c>
      <c r="I8" s="31"/>
      <c r="J8" s="92">
        <v>174487</v>
      </c>
      <c r="K8" s="91">
        <f>G8/J8</f>
        <v>1.1155157690830835</v>
      </c>
    </row>
    <row r="9" spans="1:11" s="56" customFormat="1" ht="15.5" x14ac:dyDescent="0.35">
      <c r="A9" s="66"/>
      <c r="B9" s="65"/>
      <c r="C9" s="82" t="s">
        <v>121</v>
      </c>
      <c r="D9" s="101" t="s">
        <v>120</v>
      </c>
      <c r="E9" s="62" t="s">
        <v>57</v>
      </c>
      <c r="F9" s="70">
        <f>+'[1]1.04'!L32</f>
        <v>66.749674999829381</v>
      </c>
      <c r="G9" s="93">
        <f>+[1]APU´S!E89</f>
        <v>42085</v>
      </c>
      <c r="H9" s="59">
        <f>ROUND(F9*G9,0)</f>
        <v>2809160</v>
      </c>
      <c r="I9" s="31"/>
      <c r="J9" s="92">
        <v>38904</v>
      </c>
      <c r="K9" s="91">
        <f>G9/J9</f>
        <v>1.0817653711700597</v>
      </c>
    </row>
    <row r="10" spans="1:11" s="56" customFormat="1" ht="15.5" x14ac:dyDescent="0.35">
      <c r="A10" s="66"/>
      <c r="B10" s="65"/>
      <c r="C10" s="64"/>
      <c r="D10" s="101"/>
      <c r="E10" s="62"/>
      <c r="F10" s="70"/>
      <c r="G10" s="93"/>
      <c r="H10" s="59"/>
      <c r="I10" s="31"/>
      <c r="J10" s="92"/>
      <c r="K10" s="98"/>
    </row>
    <row r="11" spans="1:11" s="29" customFormat="1" ht="15.5" x14ac:dyDescent="0.35">
      <c r="A11" s="1"/>
      <c r="B11" s="65"/>
      <c r="C11" s="80">
        <v>2</v>
      </c>
      <c r="D11" s="97" t="s">
        <v>119</v>
      </c>
      <c r="E11" s="78"/>
      <c r="F11" s="77"/>
      <c r="G11" s="96"/>
      <c r="H11" s="75"/>
      <c r="I11" s="74"/>
      <c r="J11" s="95"/>
      <c r="K11" s="94"/>
    </row>
    <row r="12" spans="1:11" s="56" customFormat="1" ht="15.5" x14ac:dyDescent="0.35">
      <c r="A12" s="66"/>
      <c r="B12" s="65"/>
      <c r="C12" s="82" t="s">
        <v>118</v>
      </c>
      <c r="D12" s="100" t="s">
        <v>117</v>
      </c>
      <c r="E12" s="87" t="s">
        <v>105</v>
      </c>
      <c r="F12" s="70">
        <f>+'[1]2.01'!L33</f>
        <v>75.81</v>
      </c>
      <c r="G12" s="86">
        <f>+[1]APU´S!E102</f>
        <v>65339</v>
      </c>
      <c r="H12" s="59">
        <f>ROUND(F12*G12,0)</f>
        <v>4953350</v>
      </c>
      <c r="I12" s="31"/>
      <c r="J12" s="103">
        <v>54212</v>
      </c>
      <c r="K12" s="102">
        <f>G12/J12</f>
        <v>1.2052497602006935</v>
      </c>
    </row>
    <row r="13" spans="1:11" s="56" customFormat="1" ht="15.5" x14ac:dyDescent="0.35">
      <c r="A13" s="66"/>
      <c r="B13" s="65"/>
      <c r="C13" s="82" t="s">
        <v>116</v>
      </c>
      <c r="D13" s="100" t="s">
        <v>115</v>
      </c>
      <c r="E13" s="87" t="s">
        <v>105</v>
      </c>
      <c r="F13" s="70">
        <f>+'[1]2.02'!M36</f>
        <v>7.86</v>
      </c>
      <c r="G13" s="86">
        <f>+[1]APU´S!E122</f>
        <v>61336</v>
      </c>
      <c r="H13" s="59">
        <f>ROUND(F13*G13,0)</f>
        <v>482101</v>
      </c>
      <c r="I13" s="31"/>
      <c r="J13" s="92">
        <v>57019</v>
      </c>
      <c r="K13" s="91">
        <f>G13/J13</f>
        <v>1.0757116049036286</v>
      </c>
    </row>
    <row r="14" spans="1:11" s="56" customFormat="1" ht="15.5" x14ac:dyDescent="0.35">
      <c r="A14" s="66"/>
      <c r="B14" s="65"/>
      <c r="C14" s="82" t="s">
        <v>114</v>
      </c>
      <c r="D14" s="101" t="s">
        <v>113</v>
      </c>
      <c r="E14" s="62" t="s">
        <v>105</v>
      </c>
      <c r="F14" s="70">
        <f>+'[1]2.03'!L44</f>
        <v>4.53</v>
      </c>
      <c r="G14" s="93">
        <f>+[1]APU´S!E139</f>
        <v>47451</v>
      </c>
      <c r="H14" s="59">
        <f>ROUND(F14*G14,0)</f>
        <v>214953</v>
      </c>
      <c r="I14" s="31"/>
      <c r="J14" s="92">
        <v>38861</v>
      </c>
      <c r="K14" s="91">
        <f>G14/J14</f>
        <v>1.2210442345796557</v>
      </c>
    </row>
    <row r="15" spans="1:11" s="56" customFormat="1" ht="15.5" x14ac:dyDescent="0.35">
      <c r="A15" s="66"/>
      <c r="B15" s="65"/>
      <c r="C15" s="82" t="s">
        <v>112</v>
      </c>
      <c r="D15" s="101" t="s">
        <v>111</v>
      </c>
      <c r="E15" s="62" t="s">
        <v>14</v>
      </c>
      <c r="F15" s="70">
        <f>+'[1]2.04'!L34</f>
        <v>116.63</v>
      </c>
      <c r="G15" s="93">
        <f>+[1]APU´S!E160</f>
        <v>5804</v>
      </c>
      <c r="H15" s="59">
        <f>ROUND(F15*G15,0)</f>
        <v>676921</v>
      </c>
      <c r="I15" s="31"/>
      <c r="J15" s="92">
        <v>2748</v>
      </c>
      <c r="K15" s="91">
        <f>G15/J15</f>
        <v>2.1120815138282385</v>
      </c>
    </row>
    <row r="16" spans="1:11" s="56" customFormat="1" ht="15.5" x14ac:dyDescent="0.35">
      <c r="A16" s="66"/>
      <c r="B16" s="65"/>
      <c r="C16" s="82" t="s">
        <v>110</v>
      </c>
      <c r="D16" s="101" t="s">
        <v>109</v>
      </c>
      <c r="E16" s="62" t="s">
        <v>105</v>
      </c>
      <c r="F16" s="70">
        <f>+'[1]2.05'!L33</f>
        <v>29.16</v>
      </c>
      <c r="G16" s="93">
        <f>+[1]APU´S!E179</f>
        <v>160914</v>
      </c>
      <c r="H16" s="59">
        <f>ROUND(F16*G16,0)</f>
        <v>4692252</v>
      </c>
      <c r="I16" s="31"/>
      <c r="J16" s="92">
        <v>147028</v>
      </c>
      <c r="K16" s="91">
        <f>G16/J16</f>
        <v>1.0944445955872351</v>
      </c>
    </row>
    <row r="17" spans="1:11" s="56" customFormat="1" ht="15.5" x14ac:dyDescent="0.35">
      <c r="A17" s="66"/>
      <c r="B17" s="65"/>
      <c r="C17" s="64"/>
      <c r="D17" s="63"/>
      <c r="E17" s="62"/>
      <c r="F17" s="70"/>
      <c r="G17" s="93"/>
      <c r="H17" s="59"/>
      <c r="I17" s="31"/>
      <c r="J17" s="92"/>
      <c r="K17" s="98"/>
    </row>
    <row r="18" spans="1:11" s="56" customFormat="1" ht="15.5" x14ac:dyDescent="0.35">
      <c r="A18" s="66"/>
      <c r="B18" s="65"/>
      <c r="C18" s="80">
        <v>3</v>
      </c>
      <c r="D18" s="79" t="s">
        <v>108</v>
      </c>
      <c r="E18" s="78"/>
      <c r="F18" s="77"/>
      <c r="G18" s="96"/>
      <c r="H18" s="75"/>
      <c r="I18" s="74"/>
      <c r="J18" s="95"/>
      <c r="K18" s="94"/>
    </row>
    <row r="19" spans="1:11" s="29" customFormat="1" ht="15.5" x14ac:dyDescent="0.35">
      <c r="A19" s="1"/>
      <c r="B19" s="65"/>
      <c r="C19" s="82" t="s">
        <v>107</v>
      </c>
      <c r="D19" s="100" t="s">
        <v>106</v>
      </c>
      <c r="E19" s="87" t="s">
        <v>105</v>
      </c>
      <c r="F19" s="70">
        <f>+'[1]3.01'!L44</f>
        <v>0.99</v>
      </c>
      <c r="G19" s="86">
        <f>+[1]APU´S!E196</f>
        <v>571697</v>
      </c>
      <c r="H19" s="59">
        <f>ROUND(F19*G19,0)</f>
        <v>565980</v>
      </c>
      <c r="I19" s="31"/>
      <c r="J19" s="85">
        <v>529572</v>
      </c>
      <c r="K19" s="84">
        <f>G19/J19</f>
        <v>1.0795453687128473</v>
      </c>
    </row>
    <row r="20" spans="1:11" s="29" customFormat="1" ht="31" x14ac:dyDescent="0.35">
      <c r="A20" s="1"/>
      <c r="B20" s="65"/>
      <c r="C20" s="82" t="s">
        <v>104</v>
      </c>
      <c r="D20" s="100" t="s">
        <v>103</v>
      </c>
      <c r="E20" s="87" t="s">
        <v>57</v>
      </c>
      <c r="F20" s="70">
        <f>+'[1]3.02'!L43</f>
        <v>47.15</v>
      </c>
      <c r="G20" s="86">
        <f>+[1]APU´S!E228</f>
        <v>109847</v>
      </c>
      <c r="H20" s="59">
        <f>ROUND(F20*G20,0)</f>
        <v>5179286</v>
      </c>
      <c r="I20" s="31"/>
      <c r="J20" s="85">
        <v>98230</v>
      </c>
      <c r="K20" s="84">
        <f>G20/J20</f>
        <v>1.1182632596966304</v>
      </c>
    </row>
    <row r="21" spans="1:11" s="29" customFormat="1" ht="15.5" x14ac:dyDescent="0.35">
      <c r="A21" s="1"/>
      <c r="B21" s="65"/>
      <c r="C21" s="82" t="s">
        <v>102</v>
      </c>
      <c r="D21" s="100" t="s">
        <v>101</v>
      </c>
      <c r="E21" s="87" t="s">
        <v>14</v>
      </c>
      <c r="F21" s="70">
        <f>+'[1]3.03'!L33</f>
        <v>116.63</v>
      </c>
      <c r="G21" s="86">
        <f>+[1]APU´S!E247</f>
        <v>102238</v>
      </c>
      <c r="H21" s="59">
        <f>ROUND(F21*G21,0)</f>
        <v>11924018</v>
      </c>
      <c r="I21" s="31"/>
      <c r="J21" s="85">
        <v>91874</v>
      </c>
      <c r="K21" s="84">
        <f>G21/J21</f>
        <v>1.1128066700045716</v>
      </c>
    </row>
    <row r="22" spans="1:11" s="56" customFormat="1" ht="15.5" x14ac:dyDescent="0.35">
      <c r="A22" s="66"/>
      <c r="B22" s="65"/>
      <c r="C22" s="64"/>
      <c r="D22" s="63"/>
      <c r="E22" s="62"/>
      <c r="F22" s="70"/>
      <c r="G22" s="93"/>
      <c r="H22" s="59"/>
      <c r="I22" s="31"/>
      <c r="J22" s="92"/>
      <c r="K22" s="98"/>
    </row>
    <row r="23" spans="1:11" s="56" customFormat="1" ht="15.5" x14ac:dyDescent="0.35">
      <c r="A23" s="66"/>
      <c r="B23" s="65"/>
      <c r="C23" s="80">
        <v>4</v>
      </c>
      <c r="D23" s="79" t="s">
        <v>100</v>
      </c>
      <c r="E23" s="78"/>
      <c r="F23" s="77"/>
      <c r="G23" s="96"/>
      <c r="H23" s="75"/>
      <c r="I23" s="74"/>
      <c r="J23" s="95"/>
      <c r="K23" s="94"/>
    </row>
    <row r="24" spans="1:11" s="29" customFormat="1" ht="15.5" x14ac:dyDescent="0.35">
      <c r="A24" s="1"/>
      <c r="B24" s="65"/>
      <c r="C24" s="82" t="s">
        <v>99</v>
      </c>
      <c r="D24" s="100" t="s">
        <v>98</v>
      </c>
      <c r="E24" s="87" t="s">
        <v>97</v>
      </c>
      <c r="F24" s="70">
        <f>+'[1]4.01'!O70</f>
        <v>1138.8699999999999</v>
      </c>
      <c r="G24" s="86">
        <f>+[1]APU´S!E269</f>
        <v>9139</v>
      </c>
      <c r="H24" s="59">
        <f>ROUND(F24*G24,0)</f>
        <v>10408133</v>
      </c>
      <c r="I24" s="31"/>
      <c r="J24" s="85">
        <v>8281</v>
      </c>
      <c r="K24" s="84">
        <f>G24/J24</f>
        <v>1.1036106750392465</v>
      </c>
    </row>
    <row r="25" spans="1:11" s="29" customFormat="1" ht="15.5" x14ac:dyDescent="0.35">
      <c r="A25" s="1"/>
      <c r="B25" s="65"/>
      <c r="C25" s="82" t="s">
        <v>96</v>
      </c>
      <c r="D25" s="100" t="s">
        <v>95</v>
      </c>
      <c r="E25" s="87" t="s">
        <v>14</v>
      </c>
      <c r="F25" s="70">
        <f>+'[1]4.02'!L32</f>
        <v>116.63</v>
      </c>
      <c r="G25" s="86">
        <f>+[1]APU´S!E292</f>
        <v>12760</v>
      </c>
      <c r="H25" s="59">
        <f>ROUND(F25*G25,0)</f>
        <v>1488199</v>
      </c>
      <c r="I25" s="31"/>
      <c r="J25" s="85">
        <v>11949</v>
      </c>
      <c r="K25" s="84">
        <f>G25/J25</f>
        <v>1.0678717884341786</v>
      </c>
    </row>
    <row r="26" spans="1:11" s="29" customFormat="1" ht="16.399999999999999" customHeight="1" x14ac:dyDescent="0.35">
      <c r="A26" s="1"/>
      <c r="B26" s="65"/>
      <c r="C26" s="82" t="s">
        <v>94</v>
      </c>
      <c r="D26" s="100" t="s">
        <v>93</v>
      </c>
      <c r="E26" s="87" t="s">
        <v>57</v>
      </c>
      <c r="F26" s="70">
        <f>+'[1]4.03'!L42</f>
        <v>45.53</v>
      </c>
      <c r="G26" s="86">
        <f>+[1]APU´S!E317</f>
        <v>84565</v>
      </c>
      <c r="H26" s="59">
        <f>ROUND(F26*G26,0)</f>
        <v>3850244</v>
      </c>
      <c r="I26" s="31"/>
      <c r="J26" s="85">
        <v>73338</v>
      </c>
      <c r="K26" s="84">
        <f>G26/J26</f>
        <v>1.1530857127273719</v>
      </c>
    </row>
    <row r="27" spans="1:11" s="29" customFormat="1" ht="15.5" x14ac:dyDescent="0.35">
      <c r="A27" s="1"/>
      <c r="B27" s="65"/>
      <c r="C27" s="64"/>
      <c r="D27" s="88"/>
      <c r="E27" s="87"/>
      <c r="F27" s="70"/>
      <c r="G27" s="86"/>
      <c r="H27" s="59"/>
      <c r="I27" s="31"/>
      <c r="J27" s="85"/>
      <c r="K27" s="99"/>
    </row>
    <row r="28" spans="1:11" s="56" customFormat="1" ht="15.5" x14ac:dyDescent="0.35">
      <c r="A28" s="66"/>
      <c r="B28" s="65"/>
      <c r="C28" s="80">
        <v>5</v>
      </c>
      <c r="D28" s="79" t="s">
        <v>92</v>
      </c>
      <c r="E28" s="78"/>
      <c r="F28" s="77"/>
      <c r="G28" s="96"/>
      <c r="H28" s="75"/>
      <c r="I28" s="74"/>
      <c r="J28" s="95"/>
      <c r="K28" s="94"/>
    </row>
    <row r="29" spans="1:11" s="56" customFormat="1" ht="15.5" x14ac:dyDescent="0.35">
      <c r="A29" s="66"/>
      <c r="B29" s="65"/>
      <c r="C29" s="82" t="s">
        <v>91</v>
      </c>
      <c r="D29" s="63" t="s">
        <v>90</v>
      </c>
      <c r="E29" s="62" t="s">
        <v>57</v>
      </c>
      <c r="F29" s="70">
        <f>+'[1]5.01'!L32</f>
        <v>38.700000000000003</v>
      </c>
      <c r="G29" s="93">
        <f>+[1]APU´S!E348</f>
        <v>67242</v>
      </c>
      <c r="H29" s="59">
        <f>ROUND(F29*G29,0)</f>
        <v>2602265</v>
      </c>
      <c r="I29" s="31"/>
      <c r="J29" s="92">
        <v>61375</v>
      </c>
      <c r="K29" s="91">
        <f>G29/J29</f>
        <v>1.0955926680244399</v>
      </c>
    </row>
    <row r="30" spans="1:11" s="56" customFormat="1" ht="31" x14ac:dyDescent="0.35">
      <c r="A30" s="66"/>
      <c r="B30" s="65"/>
      <c r="C30" s="82" t="s">
        <v>89</v>
      </c>
      <c r="D30" s="63" t="s">
        <v>88</v>
      </c>
      <c r="E30" s="62" t="s">
        <v>57</v>
      </c>
      <c r="F30" s="70">
        <f>+'[1]5.02'!L31</f>
        <v>93.6</v>
      </c>
      <c r="G30" s="93">
        <f>+[1]APU´S!E371</f>
        <v>59631</v>
      </c>
      <c r="H30" s="59">
        <f>ROUND(F30*G30,0)</f>
        <v>5581462</v>
      </c>
      <c r="I30" s="31"/>
      <c r="J30" s="92">
        <v>53025</v>
      </c>
      <c r="K30" s="91">
        <f>G30/J30</f>
        <v>1.1245827439886846</v>
      </c>
    </row>
    <row r="31" spans="1:11" s="56" customFormat="1" ht="15.5" x14ac:dyDescent="0.35">
      <c r="A31" s="66"/>
      <c r="B31" s="65"/>
      <c r="C31" s="64"/>
      <c r="D31" s="63"/>
      <c r="E31" s="62"/>
      <c r="F31" s="70"/>
      <c r="G31" s="93"/>
      <c r="H31" s="59"/>
      <c r="I31" s="31"/>
      <c r="J31" s="92"/>
      <c r="K31" s="98"/>
    </row>
    <row r="32" spans="1:11" s="56" customFormat="1" ht="15.5" x14ac:dyDescent="0.35">
      <c r="A32" s="66"/>
      <c r="B32" s="65"/>
      <c r="C32" s="80">
        <v>6</v>
      </c>
      <c r="D32" s="79" t="s">
        <v>87</v>
      </c>
      <c r="E32" s="78"/>
      <c r="F32" s="77"/>
      <c r="G32" s="96"/>
      <c r="H32" s="75"/>
      <c r="I32" s="74"/>
      <c r="J32" s="95"/>
      <c r="K32" s="94"/>
    </row>
    <row r="33" spans="1:11" s="56" customFormat="1" ht="15.5" x14ac:dyDescent="0.35">
      <c r="A33" s="66"/>
      <c r="B33" s="65"/>
      <c r="C33" s="82" t="s">
        <v>86</v>
      </c>
      <c r="D33" s="63" t="s">
        <v>85</v>
      </c>
      <c r="E33" s="62" t="s">
        <v>14</v>
      </c>
      <c r="F33" s="70">
        <f>+'[1]6.01'!L32</f>
        <v>120.12</v>
      </c>
      <c r="G33" s="93">
        <f>+[1]APU´S!E398</f>
        <v>88828</v>
      </c>
      <c r="H33" s="59">
        <f>ROUND(F33*G33,0)</f>
        <v>10670019</v>
      </c>
      <c r="I33" s="31"/>
      <c r="J33" s="92">
        <v>72690</v>
      </c>
      <c r="K33" s="91">
        <f>G33/J33</f>
        <v>1.2220112807814005</v>
      </c>
    </row>
    <row r="34" spans="1:11" s="56" customFormat="1" ht="15.5" x14ac:dyDescent="0.35">
      <c r="A34" s="66"/>
      <c r="B34" s="65"/>
      <c r="C34" s="64"/>
      <c r="D34" s="63"/>
      <c r="E34" s="62"/>
      <c r="F34" s="70"/>
      <c r="G34" s="93"/>
      <c r="H34" s="59"/>
      <c r="I34" s="31"/>
      <c r="J34" s="92"/>
      <c r="K34" s="98"/>
    </row>
    <row r="35" spans="1:11" s="56" customFormat="1" ht="15.5" x14ac:dyDescent="0.35">
      <c r="A35" s="66"/>
      <c r="B35" s="65"/>
      <c r="C35" s="80">
        <v>7</v>
      </c>
      <c r="D35" s="97" t="s">
        <v>84</v>
      </c>
      <c r="E35" s="78"/>
      <c r="F35" s="77"/>
      <c r="G35" s="96"/>
      <c r="H35" s="75"/>
      <c r="I35" s="74"/>
      <c r="J35" s="95"/>
      <c r="K35" s="94"/>
    </row>
    <row r="36" spans="1:11" s="56" customFormat="1" ht="15.5" x14ac:dyDescent="0.35">
      <c r="A36" s="66"/>
      <c r="B36" s="65"/>
      <c r="C36" s="82" t="s">
        <v>83</v>
      </c>
      <c r="D36" s="88" t="s">
        <v>82</v>
      </c>
      <c r="E36" s="62" t="s">
        <v>14</v>
      </c>
      <c r="F36" s="70">
        <f>+'[1]7.01'!L80</f>
        <v>147.28</v>
      </c>
      <c r="G36" s="93">
        <f>+[1]APU´S!E423</f>
        <v>187056</v>
      </c>
      <c r="H36" s="59">
        <f>ROUND(F36*G36,0)</f>
        <v>27549608</v>
      </c>
      <c r="I36" s="31"/>
      <c r="J36" s="92">
        <v>167703</v>
      </c>
      <c r="K36" s="91">
        <f>G36/J36</f>
        <v>1.1154004400636841</v>
      </c>
    </row>
    <row r="37" spans="1:11" s="56" customFormat="1" ht="15.5" x14ac:dyDescent="0.35">
      <c r="A37" s="66"/>
      <c r="B37" s="65"/>
      <c r="C37" s="82" t="s">
        <v>81</v>
      </c>
      <c r="D37" s="88" t="s">
        <v>80</v>
      </c>
      <c r="E37" s="62" t="s">
        <v>14</v>
      </c>
      <c r="F37" s="70">
        <f>+'[1]7.02'!L32</f>
        <v>4.1500000000000004</v>
      </c>
      <c r="G37" s="69">
        <f>+[1]APU´S!E456</f>
        <v>110475</v>
      </c>
      <c r="H37" s="59">
        <f>ROUND(F37*G37,0)</f>
        <v>458471</v>
      </c>
      <c r="I37" s="31"/>
      <c r="J37" s="68">
        <v>97745</v>
      </c>
      <c r="K37" s="67">
        <f>G37/J37</f>
        <v>1.1302368407591181</v>
      </c>
    </row>
    <row r="38" spans="1:11" s="56" customFormat="1" ht="15.5" x14ac:dyDescent="0.35">
      <c r="A38" s="66"/>
      <c r="B38" s="65"/>
      <c r="C38" s="64"/>
      <c r="D38" s="63"/>
      <c r="E38" s="62"/>
      <c r="F38" s="70"/>
      <c r="G38" s="69"/>
      <c r="H38" s="59"/>
      <c r="I38" s="31"/>
      <c r="J38" s="68"/>
      <c r="K38" s="81"/>
    </row>
    <row r="39" spans="1:11" s="56" customFormat="1" ht="15.5" x14ac:dyDescent="0.35">
      <c r="A39" s="66"/>
      <c r="B39" s="65"/>
      <c r="C39" s="80">
        <v>8</v>
      </c>
      <c r="D39" s="79" t="s">
        <v>79</v>
      </c>
      <c r="E39" s="78"/>
      <c r="F39" s="77"/>
      <c r="G39" s="76"/>
      <c r="H39" s="75"/>
      <c r="I39" s="74"/>
      <c r="J39" s="73"/>
      <c r="K39" s="72"/>
    </row>
    <row r="40" spans="1:11" s="29" customFormat="1" ht="15.5" x14ac:dyDescent="0.35">
      <c r="A40" s="1"/>
      <c r="B40" s="65"/>
      <c r="C40" s="82" t="s">
        <v>78</v>
      </c>
      <c r="D40" s="88" t="s">
        <v>77</v>
      </c>
      <c r="E40" s="87" t="s">
        <v>17</v>
      </c>
      <c r="F40" s="70">
        <f>+'[1]8.01'!L32</f>
        <v>4</v>
      </c>
      <c r="G40" s="86">
        <f>+[1]APU´S!E487</f>
        <v>512019</v>
      </c>
      <c r="H40" s="59">
        <f>ROUND(F40*G40,0)</f>
        <v>2048076</v>
      </c>
      <c r="I40" s="31"/>
      <c r="J40" s="85">
        <v>455443</v>
      </c>
      <c r="K40" s="84">
        <f>G40/J40</f>
        <v>1.1242219114137224</v>
      </c>
    </row>
    <row r="41" spans="1:11" s="29" customFormat="1" ht="15.5" x14ac:dyDescent="0.35">
      <c r="A41" s="1"/>
      <c r="B41" s="65"/>
      <c r="C41" s="82" t="s">
        <v>76</v>
      </c>
      <c r="D41" s="88" t="s">
        <v>75</v>
      </c>
      <c r="E41" s="87" t="s">
        <v>57</v>
      </c>
      <c r="F41" s="70">
        <f>+'[1]8.02'!L32</f>
        <v>18</v>
      </c>
      <c r="G41" s="83">
        <f>+[1]APU´S!E510</f>
        <v>25392</v>
      </c>
      <c r="H41" s="59">
        <f>ROUND(F41*G41,0)</f>
        <v>457056</v>
      </c>
      <c r="I41" s="31"/>
      <c r="J41" s="90">
        <v>23626</v>
      </c>
      <c r="K41" s="89">
        <f>G41/J41</f>
        <v>1.0747481588080927</v>
      </c>
    </row>
    <row r="42" spans="1:11" s="29" customFormat="1" ht="15.5" x14ac:dyDescent="0.35">
      <c r="A42" s="1"/>
      <c r="B42" s="65"/>
      <c r="C42" s="82" t="s">
        <v>74</v>
      </c>
      <c r="D42" s="88" t="s">
        <v>73</v>
      </c>
      <c r="E42" s="87" t="s">
        <v>57</v>
      </c>
      <c r="F42" s="70">
        <f>+'[1]8.03'!L32</f>
        <v>24</v>
      </c>
      <c r="G42" s="86">
        <f>+[1]APU´S!E533</f>
        <v>61403</v>
      </c>
      <c r="H42" s="59">
        <f>ROUND(F42*G42,0)</f>
        <v>1473672</v>
      </c>
      <c r="I42" s="31"/>
      <c r="J42" s="85">
        <v>47679</v>
      </c>
      <c r="K42" s="84">
        <f>G42/J42</f>
        <v>1.2878416074162629</v>
      </c>
    </row>
    <row r="43" spans="1:11" s="29" customFormat="1" ht="15.5" x14ac:dyDescent="0.35">
      <c r="A43" s="1"/>
      <c r="B43" s="65"/>
      <c r="C43" s="82" t="s">
        <v>72</v>
      </c>
      <c r="D43" s="88" t="s">
        <v>71</v>
      </c>
      <c r="E43" s="87" t="s">
        <v>17</v>
      </c>
      <c r="F43" s="70">
        <f>+'[1]8.04'!L32</f>
        <v>12</v>
      </c>
      <c r="G43" s="86">
        <f>+[1]APU´S!E555</f>
        <v>23705</v>
      </c>
      <c r="H43" s="59">
        <f>ROUND(F43*G43,0)</f>
        <v>284460</v>
      </c>
      <c r="I43" s="31"/>
      <c r="J43" s="85">
        <v>20379</v>
      </c>
      <c r="K43" s="84">
        <f>G43/J43</f>
        <v>1.1632072231218411</v>
      </c>
    </row>
    <row r="44" spans="1:11" s="29" customFormat="1" ht="15.5" x14ac:dyDescent="0.35">
      <c r="A44" s="1"/>
      <c r="B44" s="65"/>
      <c r="C44" s="82" t="s">
        <v>70</v>
      </c>
      <c r="D44" s="88" t="s">
        <v>69</v>
      </c>
      <c r="E44" s="87" t="s">
        <v>17</v>
      </c>
      <c r="F44" s="70">
        <f>+'[1]8.05'!L32</f>
        <v>12</v>
      </c>
      <c r="G44" s="86">
        <f>+[1]APU´S!E576</f>
        <v>43094</v>
      </c>
      <c r="H44" s="59">
        <f>ROUND(F44*G44,0)</f>
        <v>517128</v>
      </c>
      <c r="I44" s="31"/>
      <c r="J44" s="85">
        <v>36371</v>
      </c>
      <c r="K44" s="84">
        <f>G44/J44</f>
        <v>1.184845068873553</v>
      </c>
    </row>
    <row r="45" spans="1:11" s="29" customFormat="1" ht="15.5" x14ac:dyDescent="0.35">
      <c r="A45" s="1"/>
      <c r="B45" s="65"/>
      <c r="C45" s="82" t="s">
        <v>68</v>
      </c>
      <c r="D45" s="88" t="s">
        <v>67</v>
      </c>
      <c r="E45" s="87" t="s">
        <v>17</v>
      </c>
      <c r="F45" s="70">
        <f>+'[1]8.06'!L32</f>
        <v>6</v>
      </c>
      <c r="G45" s="83">
        <f>+[1]APU´S!E597</f>
        <v>50357</v>
      </c>
      <c r="H45" s="59">
        <f>ROUND(F45*G45,0)</f>
        <v>302142</v>
      </c>
      <c r="I45" s="31"/>
      <c r="J45" s="90">
        <v>45071</v>
      </c>
      <c r="K45" s="89">
        <f>G45/J45</f>
        <v>1.1172816223292139</v>
      </c>
    </row>
    <row r="46" spans="1:11" s="29" customFormat="1" ht="15.5" x14ac:dyDescent="0.35">
      <c r="A46" s="1"/>
      <c r="B46" s="65"/>
      <c r="C46" s="82" t="s">
        <v>66</v>
      </c>
      <c r="D46" s="88" t="s">
        <v>65</v>
      </c>
      <c r="E46" s="87" t="s">
        <v>17</v>
      </c>
      <c r="F46" s="70">
        <f>+'[1]8.07'!L32</f>
        <v>2</v>
      </c>
      <c r="G46" s="86">
        <f>+[1]APU´S!E620</f>
        <v>80718</v>
      </c>
      <c r="H46" s="59">
        <f>ROUND(F46*G46,0)</f>
        <v>161436</v>
      </c>
      <c r="I46" s="31"/>
      <c r="J46" s="85">
        <v>71772</v>
      </c>
      <c r="K46" s="84">
        <f>G46/J46</f>
        <v>1.1246447082427689</v>
      </c>
    </row>
    <row r="47" spans="1:11" s="29" customFormat="1" ht="15.5" x14ac:dyDescent="0.35">
      <c r="A47" s="1"/>
      <c r="B47" s="65"/>
      <c r="C47" s="82" t="s">
        <v>64</v>
      </c>
      <c r="D47" s="88" t="s">
        <v>63</v>
      </c>
      <c r="E47" s="87" t="s">
        <v>17</v>
      </c>
      <c r="F47" s="70">
        <f>+'[1]8.08'!L28</f>
        <v>8</v>
      </c>
      <c r="G47" s="83">
        <f>+[1]APU´S!E641</f>
        <v>98682</v>
      </c>
      <c r="H47" s="59">
        <f>ROUND(F47*G47,0)</f>
        <v>789456</v>
      </c>
      <c r="I47" s="31"/>
      <c r="J47" s="90">
        <v>87246</v>
      </c>
      <c r="K47" s="89">
        <f>G47/J47</f>
        <v>1.1310776425280242</v>
      </c>
    </row>
    <row r="48" spans="1:11" s="29" customFormat="1" ht="15.5" x14ac:dyDescent="0.35">
      <c r="A48" s="1"/>
      <c r="B48" s="65"/>
      <c r="C48" s="82" t="s">
        <v>62</v>
      </c>
      <c r="D48" s="88" t="s">
        <v>61</v>
      </c>
      <c r="E48" s="87" t="s">
        <v>17</v>
      </c>
      <c r="F48" s="70">
        <f>+'[1]8.09'!L32</f>
        <v>2</v>
      </c>
      <c r="G48" s="86">
        <f>+[1]APU´S!E662</f>
        <v>187565</v>
      </c>
      <c r="H48" s="59">
        <f>ROUND(F48*G48,0)</f>
        <v>375130</v>
      </c>
      <c r="I48" s="31"/>
      <c r="J48" s="85">
        <v>167540</v>
      </c>
      <c r="K48" s="84">
        <f>G48/J48</f>
        <v>1.1195236958338308</v>
      </c>
    </row>
    <row r="49" spans="1:11" s="56" customFormat="1" ht="15.5" x14ac:dyDescent="0.35">
      <c r="A49" s="66"/>
      <c r="B49" s="65"/>
      <c r="C49" s="64"/>
      <c r="D49" s="63"/>
      <c r="E49" s="62"/>
      <c r="F49" s="70"/>
      <c r="G49" s="69"/>
      <c r="H49" s="59"/>
      <c r="I49" s="31"/>
      <c r="J49" s="68"/>
      <c r="K49" s="81"/>
    </row>
    <row r="50" spans="1:11" s="56" customFormat="1" ht="15.5" x14ac:dyDescent="0.35">
      <c r="A50" s="66"/>
      <c r="B50" s="65"/>
      <c r="C50" s="80">
        <v>9</v>
      </c>
      <c r="D50" s="79" t="s">
        <v>60</v>
      </c>
      <c r="E50" s="78"/>
      <c r="F50" s="77"/>
      <c r="G50" s="76"/>
      <c r="H50" s="75"/>
      <c r="I50" s="74"/>
      <c r="J50" s="73"/>
      <c r="K50" s="72"/>
    </row>
    <row r="51" spans="1:11" s="29" customFormat="1" ht="15.5" x14ac:dyDescent="0.35">
      <c r="A51" s="1"/>
      <c r="B51" s="65"/>
      <c r="C51" s="82" t="s">
        <v>59</v>
      </c>
      <c r="D51" s="88" t="s">
        <v>58</v>
      </c>
      <c r="E51" s="87" t="s">
        <v>57</v>
      </c>
      <c r="F51" s="70">
        <f>+'[1]9.01'!L32</f>
        <v>30</v>
      </c>
      <c r="G51" s="86">
        <f>+[1]APU´S!E682</f>
        <v>10869</v>
      </c>
      <c r="H51" s="59">
        <f>ROUND(F51*G51,0)</f>
        <v>326070</v>
      </c>
      <c r="I51" s="31"/>
      <c r="J51" s="85">
        <v>9807</v>
      </c>
      <c r="K51" s="84">
        <f>G51/J51</f>
        <v>1.1082899969409605</v>
      </c>
    </row>
    <row r="52" spans="1:11" s="29" customFormat="1" ht="15.5" x14ac:dyDescent="0.35">
      <c r="A52" s="1"/>
      <c r="B52" s="65"/>
      <c r="C52" s="82" t="s">
        <v>56</v>
      </c>
      <c r="D52" s="88" t="s">
        <v>55</v>
      </c>
      <c r="E52" s="87" t="s">
        <v>17</v>
      </c>
      <c r="F52" s="70">
        <f>+'[1]9.02'!L39</f>
        <v>10</v>
      </c>
      <c r="G52" s="86">
        <f>+[1]APU´S!E708</f>
        <v>68033</v>
      </c>
      <c r="H52" s="59">
        <f>ROUND(F52*G52,0)</f>
        <v>680330</v>
      </c>
      <c r="I52" s="31"/>
      <c r="J52" s="85">
        <v>45693</v>
      </c>
      <c r="K52" s="84">
        <f>G52/J52</f>
        <v>1.4889151511172389</v>
      </c>
    </row>
    <row r="53" spans="1:11" s="29" customFormat="1" ht="15.5" x14ac:dyDescent="0.35">
      <c r="A53" s="1"/>
      <c r="B53" s="65"/>
      <c r="C53" s="82" t="s">
        <v>54</v>
      </c>
      <c r="D53" s="88" t="s">
        <v>53</v>
      </c>
      <c r="E53" s="87" t="s">
        <v>17</v>
      </c>
      <c r="F53" s="70">
        <f>+'[1]9.03'!L32</f>
        <v>2</v>
      </c>
      <c r="G53" s="86">
        <f>+[1]APU´S!E729</f>
        <v>40531</v>
      </c>
      <c r="H53" s="59">
        <f>ROUND(F53*G53,0)</f>
        <v>81062</v>
      </c>
      <c r="I53" s="31"/>
      <c r="J53" s="85">
        <v>36388</v>
      </c>
      <c r="K53" s="84">
        <f>G53/J53</f>
        <v>1.1138562163350556</v>
      </c>
    </row>
    <row r="54" spans="1:11" s="29" customFormat="1" ht="15.5" x14ac:dyDescent="0.35">
      <c r="A54" s="1"/>
      <c r="B54" s="65"/>
      <c r="C54" s="82" t="s">
        <v>52</v>
      </c>
      <c r="D54" s="88" t="s">
        <v>51</v>
      </c>
      <c r="E54" s="87" t="s">
        <v>17</v>
      </c>
      <c r="F54" s="70">
        <f>+'[1]9.04'!L32</f>
        <v>30</v>
      </c>
      <c r="G54" s="86">
        <f>+[1]APU´S!E751</f>
        <v>10642</v>
      </c>
      <c r="H54" s="59">
        <f>ROUND(F54*G54,0)</f>
        <v>319260</v>
      </c>
      <c r="I54" s="31"/>
      <c r="J54" s="85">
        <v>9038</v>
      </c>
      <c r="K54" s="84">
        <f>G54/J54</f>
        <v>1.1774728922327948</v>
      </c>
    </row>
    <row r="55" spans="1:11" s="56" customFormat="1" ht="15.5" x14ac:dyDescent="0.35">
      <c r="A55" s="66"/>
      <c r="B55" s="65"/>
      <c r="C55" s="64"/>
      <c r="D55" s="63"/>
      <c r="E55" s="62"/>
      <c r="F55" s="70"/>
      <c r="G55" s="69"/>
      <c r="H55" s="59"/>
      <c r="I55" s="31"/>
      <c r="J55" s="68"/>
      <c r="K55" s="81"/>
    </row>
    <row r="56" spans="1:11" s="56" customFormat="1" ht="15.5" x14ac:dyDescent="0.35">
      <c r="A56" s="66"/>
      <c r="B56" s="65"/>
      <c r="C56" s="80">
        <v>10</v>
      </c>
      <c r="D56" s="79" t="s">
        <v>50</v>
      </c>
      <c r="E56" s="78"/>
      <c r="F56" s="77"/>
      <c r="G56" s="76"/>
      <c r="H56" s="75"/>
      <c r="I56" s="74"/>
      <c r="J56" s="73"/>
      <c r="K56" s="72"/>
    </row>
    <row r="57" spans="1:11" s="56" customFormat="1" ht="31" x14ac:dyDescent="0.35">
      <c r="A57" s="66"/>
      <c r="B57" s="65"/>
      <c r="C57" s="82" t="s">
        <v>49</v>
      </c>
      <c r="D57" s="63" t="s">
        <v>48</v>
      </c>
      <c r="E57" s="62" t="s">
        <v>17</v>
      </c>
      <c r="F57" s="70">
        <f>+'[1]10.01'!L33</f>
        <v>8</v>
      </c>
      <c r="G57" s="69">
        <f>+[1]APU´S!E779</f>
        <v>210091</v>
      </c>
      <c r="H57" s="59">
        <f>ROUND(F57*G57,0)</f>
        <v>1680728</v>
      </c>
      <c r="I57" s="31"/>
      <c r="J57" s="68">
        <v>184315</v>
      </c>
      <c r="K57" s="67">
        <f>G57/J57</f>
        <v>1.1398475436074111</v>
      </c>
    </row>
    <row r="58" spans="1:11" s="56" customFormat="1" ht="15.5" x14ac:dyDescent="0.35">
      <c r="A58" s="66"/>
      <c r="B58" s="65"/>
      <c r="C58" s="82" t="s">
        <v>47</v>
      </c>
      <c r="D58" s="63" t="s">
        <v>46</v>
      </c>
      <c r="E58" s="62" t="s">
        <v>17</v>
      </c>
      <c r="F58" s="70">
        <f>+'[1]10.02'!L40</f>
        <v>8</v>
      </c>
      <c r="G58" s="69">
        <f>+[1]APU´S!E797</f>
        <v>28062</v>
      </c>
      <c r="H58" s="59">
        <f>ROUND(F58*G58,0)</f>
        <v>224496</v>
      </c>
      <c r="I58" s="31"/>
      <c r="J58" s="68">
        <v>25082</v>
      </c>
      <c r="K58" s="67">
        <f>G58/J58</f>
        <v>1.1188103022087552</v>
      </c>
    </row>
    <row r="59" spans="1:11" s="56" customFormat="1" ht="31" x14ac:dyDescent="0.35">
      <c r="A59" s="66"/>
      <c r="B59" s="65"/>
      <c r="C59" s="82" t="s">
        <v>45</v>
      </c>
      <c r="D59" s="63" t="s">
        <v>44</v>
      </c>
      <c r="E59" s="62" t="s">
        <v>17</v>
      </c>
      <c r="F59" s="70">
        <f>+'[1]10.03'!L34</f>
        <v>8</v>
      </c>
      <c r="G59" s="69">
        <f>+[1]APU´S!E818</f>
        <v>174610</v>
      </c>
      <c r="H59" s="59">
        <f>ROUND(F59*G59,0)</f>
        <v>1396880</v>
      </c>
      <c r="I59" s="31"/>
      <c r="J59" s="68">
        <v>152492</v>
      </c>
      <c r="K59" s="67">
        <f>G59/J59</f>
        <v>1.1450436744222647</v>
      </c>
    </row>
    <row r="60" spans="1:11" s="56" customFormat="1" ht="31" x14ac:dyDescent="0.35">
      <c r="A60" s="66"/>
      <c r="B60" s="65"/>
      <c r="C60" s="82" t="s">
        <v>43</v>
      </c>
      <c r="D60" s="63" t="s">
        <v>42</v>
      </c>
      <c r="E60" s="62" t="s">
        <v>17</v>
      </c>
      <c r="F60" s="70">
        <f>+'[1]10.04'!L32</f>
        <v>16</v>
      </c>
      <c r="G60" s="69">
        <f>+[1]APU´S!E839</f>
        <v>186901</v>
      </c>
      <c r="H60" s="59">
        <f>ROUND(F60*G60,0)</f>
        <v>2990416</v>
      </c>
      <c r="I60" s="31"/>
      <c r="J60" s="68">
        <v>164186</v>
      </c>
      <c r="K60" s="67">
        <f>G60/J60</f>
        <v>1.1383491893340481</v>
      </c>
    </row>
    <row r="61" spans="1:11" s="56" customFormat="1" ht="15.5" x14ac:dyDescent="0.35">
      <c r="A61" s="66"/>
      <c r="B61" s="65"/>
      <c r="C61" s="82" t="s">
        <v>41</v>
      </c>
      <c r="D61" s="63" t="s">
        <v>40</v>
      </c>
      <c r="E61" s="62" t="s">
        <v>17</v>
      </c>
      <c r="F61" s="70">
        <f>+'[1]10.05'!L33</f>
        <v>2</v>
      </c>
      <c r="G61" s="69">
        <f>+[1]APU´S!E863</f>
        <v>336432</v>
      </c>
      <c r="H61" s="59">
        <f>ROUND(F61*G61,0)</f>
        <v>672864</v>
      </c>
      <c r="I61" s="31"/>
      <c r="J61" s="68">
        <v>299730</v>
      </c>
      <c r="K61" s="67">
        <f>G61/J61</f>
        <v>1.1224502051846661</v>
      </c>
    </row>
    <row r="62" spans="1:11" s="56" customFormat="1" ht="52.75" customHeight="1" x14ac:dyDescent="0.35">
      <c r="A62" s="66"/>
      <c r="B62" s="65"/>
      <c r="C62" s="82" t="s">
        <v>39</v>
      </c>
      <c r="D62" s="63" t="s">
        <v>38</v>
      </c>
      <c r="E62" s="62" t="s">
        <v>17</v>
      </c>
      <c r="F62" s="70">
        <f>+'[1]10.06'!L33</f>
        <v>2</v>
      </c>
      <c r="G62" s="83">
        <f>+[1]APU´S!E887</f>
        <v>2813049</v>
      </c>
      <c r="H62" s="59">
        <f>ROUND(F62*G62,0)</f>
        <v>5626098</v>
      </c>
      <c r="I62" s="31"/>
      <c r="J62" s="68">
        <v>2615563</v>
      </c>
      <c r="K62" s="67">
        <f>G62/J62</f>
        <v>1.0755042031103819</v>
      </c>
    </row>
    <row r="63" spans="1:11" s="56" customFormat="1" ht="15.5" x14ac:dyDescent="0.35">
      <c r="A63" s="66"/>
      <c r="B63" s="65"/>
      <c r="C63" s="64"/>
      <c r="D63" s="63"/>
      <c r="E63" s="62"/>
      <c r="F63" s="70"/>
      <c r="G63" s="69"/>
      <c r="H63" s="59"/>
      <c r="I63" s="31"/>
      <c r="J63" s="68"/>
      <c r="K63" s="81"/>
    </row>
    <row r="64" spans="1:11" s="56" customFormat="1" ht="15.5" x14ac:dyDescent="0.35">
      <c r="A64" s="66"/>
      <c r="B64" s="65"/>
      <c r="C64" s="80">
        <v>11</v>
      </c>
      <c r="D64" s="79" t="s">
        <v>37</v>
      </c>
      <c r="E64" s="78"/>
      <c r="F64" s="77"/>
      <c r="G64" s="76"/>
      <c r="H64" s="75"/>
      <c r="I64" s="74"/>
      <c r="J64" s="73"/>
      <c r="K64" s="72"/>
    </row>
    <row r="65" spans="1:11" s="56" customFormat="1" ht="15.5" x14ac:dyDescent="0.35">
      <c r="A65" s="66"/>
      <c r="B65" s="65"/>
      <c r="C65" s="82" t="s">
        <v>36</v>
      </c>
      <c r="D65" s="63" t="s">
        <v>35</v>
      </c>
      <c r="E65" s="62" t="s">
        <v>14</v>
      </c>
      <c r="F65" s="70">
        <f>+'[1]11.01'!L37</f>
        <v>24.88</v>
      </c>
      <c r="G65" s="83">
        <f>+[1]APU´S!E912</f>
        <v>89748</v>
      </c>
      <c r="H65" s="59">
        <f>ROUND(F65*G65,0)</f>
        <v>2232930</v>
      </c>
      <c r="I65" s="31"/>
      <c r="J65" s="68">
        <v>80777</v>
      </c>
      <c r="K65" s="67">
        <f>G65/J65</f>
        <v>1.1110588410067221</v>
      </c>
    </row>
    <row r="66" spans="1:11" s="56" customFormat="1" ht="52.75" customHeight="1" x14ac:dyDescent="0.35">
      <c r="A66" s="66"/>
      <c r="B66" s="65"/>
      <c r="C66" s="82" t="s">
        <v>34</v>
      </c>
      <c r="D66" s="63" t="s">
        <v>33</v>
      </c>
      <c r="E66" s="62" t="s">
        <v>32</v>
      </c>
      <c r="F66" s="70">
        <f>+'[1]11.02'!L32</f>
        <v>2.52</v>
      </c>
      <c r="G66" s="69">
        <f>+[1]APU´S!E935</f>
        <v>108198</v>
      </c>
      <c r="H66" s="59">
        <f>ROUND(F66*G66,0)</f>
        <v>272659</v>
      </c>
      <c r="I66" s="31"/>
      <c r="J66" s="68">
        <v>100150</v>
      </c>
      <c r="K66" s="67">
        <f>G66/J66</f>
        <v>1.0803594608087868</v>
      </c>
    </row>
    <row r="67" spans="1:11" s="56" customFormat="1" ht="15.5" x14ac:dyDescent="0.35">
      <c r="A67" s="66"/>
      <c r="B67" s="65"/>
      <c r="C67" s="64"/>
      <c r="D67" s="63"/>
      <c r="E67" s="62"/>
      <c r="F67" s="70"/>
      <c r="G67" s="69"/>
      <c r="H67" s="59"/>
      <c r="I67" s="31"/>
      <c r="J67" s="68"/>
      <c r="K67" s="81"/>
    </row>
    <row r="68" spans="1:11" s="56" customFormat="1" ht="15.5" x14ac:dyDescent="0.35">
      <c r="A68" s="66"/>
      <c r="B68" s="65"/>
      <c r="C68" s="80">
        <v>12</v>
      </c>
      <c r="D68" s="79" t="s">
        <v>31</v>
      </c>
      <c r="E68" s="78"/>
      <c r="F68" s="77"/>
      <c r="G68" s="76"/>
      <c r="H68" s="75"/>
      <c r="I68" s="74"/>
      <c r="J68" s="73"/>
      <c r="K68" s="72"/>
    </row>
    <row r="69" spans="1:11" s="56" customFormat="1" ht="15.5" x14ac:dyDescent="0.35">
      <c r="A69" s="66"/>
      <c r="B69" s="65"/>
      <c r="C69" s="82" t="s">
        <v>30</v>
      </c>
      <c r="D69" s="63" t="s">
        <v>29</v>
      </c>
      <c r="E69" s="62" t="s">
        <v>17</v>
      </c>
      <c r="F69" s="70">
        <f>+'[1]12.01'!L32</f>
        <v>2</v>
      </c>
      <c r="G69" s="69">
        <f>+[1]APU´S!E958</f>
        <v>626731</v>
      </c>
      <c r="H69" s="59">
        <f>ROUND(F69*G69,0)</f>
        <v>1253462</v>
      </c>
      <c r="I69" s="31"/>
      <c r="J69" s="68">
        <v>576241</v>
      </c>
      <c r="K69" s="67">
        <f>G69/J69</f>
        <v>1.0876195897202734</v>
      </c>
    </row>
    <row r="70" spans="1:11" s="56" customFormat="1" ht="15.5" x14ac:dyDescent="0.35">
      <c r="A70" s="66"/>
      <c r="B70" s="65"/>
      <c r="C70" s="82" t="s">
        <v>28</v>
      </c>
      <c r="D70" s="63" t="s">
        <v>27</v>
      </c>
      <c r="E70" s="62" t="s">
        <v>17</v>
      </c>
      <c r="F70" s="70">
        <f>+'[1]12.02'!L32</f>
        <v>2</v>
      </c>
      <c r="G70" s="69">
        <f>+[1]APU´S!E977</f>
        <v>121737</v>
      </c>
      <c r="H70" s="59">
        <f>ROUND(F70*G70,0)</f>
        <v>243474</v>
      </c>
      <c r="I70" s="31"/>
      <c r="J70" s="68">
        <v>111048</v>
      </c>
      <c r="K70" s="67">
        <f>G70/J70</f>
        <v>1.0962556732223903</v>
      </c>
    </row>
    <row r="71" spans="1:11" s="56" customFormat="1" ht="15.5" x14ac:dyDescent="0.35">
      <c r="A71" s="66"/>
      <c r="B71" s="65"/>
      <c r="C71" s="82" t="s">
        <v>26</v>
      </c>
      <c r="D71" s="63" t="s">
        <v>25</v>
      </c>
      <c r="E71" s="62" t="s">
        <v>17</v>
      </c>
      <c r="F71" s="70">
        <f>+'[1]12.03'!L32</f>
        <v>2</v>
      </c>
      <c r="G71" s="69">
        <f>+[1]APU´S!E1002</f>
        <v>366319</v>
      </c>
      <c r="H71" s="59">
        <f>ROUND(F71*G71,0)</f>
        <v>732638</v>
      </c>
      <c r="I71" s="31"/>
      <c r="J71" s="68">
        <v>341431</v>
      </c>
      <c r="K71" s="67">
        <f>G71/J71</f>
        <v>1.0728932053621376</v>
      </c>
    </row>
    <row r="72" spans="1:11" s="56" customFormat="1" ht="15.5" x14ac:dyDescent="0.35">
      <c r="A72" s="66"/>
      <c r="B72" s="65"/>
      <c r="C72" s="82" t="s">
        <v>24</v>
      </c>
      <c r="D72" s="63" t="s">
        <v>23</v>
      </c>
      <c r="E72" s="62" t="s">
        <v>17</v>
      </c>
      <c r="F72" s="70">
        <f>+'[1]12.04'!L32</f>
        <v>2</v>
      </c>
      <c r="G72" s="69">
        <f>+[1]APU´S!E1021</f>
        <v>754771</v>
      </c>
      <c r="H72" s="59">
        <f>ROUND(F72*G72,0)</f>
        <v>1509542</v>
      </c>
      <c r="I72" s="31"/>
      <c r="J72" s="68">
        <v>706693</v>
      </c>
      <c r="K72" s="67">
        <f>G72/J72</f>
        <v>1.0680323704918544</v>
      </c>
    </row>
    <row r="73" spans="1:11" s="56" customFormat="1" ht="15.5" x14ac:dyDescent="0.35">
      <c r="A73" s="66"/>
      <c r="B73" s="65"/>
      <c r="C73" s="64"/>
      <c r="D73" s="63"/>
      <c r="E73" s="62"/>
      <c r="F73" s="70"/>
      <c r="G73" s="69"/>
      <c r="H73" s="59"/>
      <c r="I73" s="31"/>
      <c r="J73" s="68"/>
      <c r="K73" s="81"/>
    </row>
    <row r="74" spans="1:11" s="56" customFormat="1" ht="15.5" x14ac:dyDescent="0.35">
      <c r="A74" s="66"/>
      <c r="B74" s="65"/>
      <c r="C74" s="80">
        <v>13</v>
      </c>
      <c r="D74" s="79" t="s">
        <v>22</v>
      </c>
      <c r="E74" s="78"/>
      <c r="F74" s="77"/>
      <c r="G74" s="76"/>
      <c r="H74" s="75"/>
      <c r="I74" s="74"/>
      <c r="J74" s="73"/>
      <c r="K74" s="72"/>
    </row>
    <row r="75" spans="1:11" s="56" customFormat="1" ht="15.5" x14ac:dyDescent="0.35">
      <c r="A75" s="66"/>
      <c r="B75" s="65"/>
      <c r="C75" s="82" t="s">
        <v>21</v>
      </c>
      <c r="D75" s="63" t="s">
        <v>20</v>
      </c>
      <c r="E75" s="62" t="s">
        <v>17</v>
      </c>
      <c r="F75" s="70">
        <f>+'[1]13.01'!L36</f>
        <v>6</v>
      </c>
      <c r="G75" s="69">
        <f>+[1]APU´S!E1049</f>
        <v>817607</v>
      </c>
      <c r="H75" s="59">
        <f>ROUND(F75*G75,0)</f>
        <v>4905642</v>
      </c>
      <c r="I75" s="31"/>
      <c r="J75" s="68">
        <v>763271</v>
      </c>
      <c r="K75" s="67">
        <f>G75/J75</f>
        <v>1.0711883459479006</v>
      </c>
    </row>
    <row r="76" spans="1:11" s="56" customFormat="1" ht="14.25" customHeight="1" x14ac:dyDescent="0.35">
      <c r="A76" s="66"/>
      <c r="B76" s="65"/>
      <c r="C76" s="82" t="s">
        <v>19</v>
      </c>
      <c r="D76" s="63" t="s">
        <v>18</v>
      </c>
      <c r="E76" s="62" t="s">
        <v>17</v>
      </c>
      <c r="F76" s="70">
        <f>+'[1]13.02'!L32</f>
        <v>2</v>
      </c>
      <c r="G76" s="69">
        <f>+[1]APU´S!E1077</f>
        <v>802035</v>
      </c>
      <c r="H76" s="59">
        <f>ROUND(F76*G76,0)</f>
        <v>1604070</v>
      </c>
      <c r="I76" s="31"/>
      <c r="J76" s="68">
        <v>748455</v>
      </c>
      <c r="K76" s="67">
        <f>G76/J76</f>
        <v>1.0715874701885886</v>
      </c>
    </row>
    <row r="77" spans="1:11" s="56" customFormat="1" ht="15.5" x14ac:dyDescent="0.35">
      <c r="A77" s="66"/>
      <c r="B77" s="65"/>
      <c r="C77" s="82" t="s">
        <v>16</v>
      </c>
      <c r="D77" s="63" t="s">
        <v>15</v>
      </c>
      <c r="E77" s="62" t="s">
        <v>14</v>
      </c>
      <c r="F77" s="70">
        <f>+'[1]13.03'!L43</f>
        <v>14.55</v>
      </c>
      <c r="G77" s="69">
        <f>+[1]APU´S!E1102</f>
        <v>272712</v>
      </c>
      <c r="H77" s="59">
        <f>ROUND(F77*G77,0)</f>
        <v>3967960</v>
      </c>
      <c r="I77" s="31"/>
      <c r="J77" s="68">
        <v>255785</v>
      </c>
      <c r="K77" s="67">
        <f>G77/J77</f>
        <v>1.0661766718142189</v>
      </c>
    </row>
    <row r="78" spans="1:11" s="56" customFormat="1" ht="15.5" x14ac:dyDescent="0.35">
      <c r="A78" s="66"/>
      <c r="B78" s="65"/>
      <c r="C78" s="64"/>
      <c r="D78" s="63"/>
      <c r="E78" s="62"/>
      <c r="F78" s="70"/>
      <c r="G78" s="69"/>
      <c r="H78" s="59"/>
      <c r="I78" s="31"/>
      <c r="J78" s="68"/>
      <c r="K78" s="81"/>
    </row>
    <row r="79" spans="1:11" s="56" customFormat="1" ht="15.5" x14ac:dyDescent="0.35">
      <c r="A79" s="66"/>
      <c r="B79" s="65"/>
      <c r="C79" s="80">
        <v>14</v>
      </c>
      <c r="D79" s="79" t="s">
        <v>13</v>
      </c>
      <c r="E79" s="78"/>
      <c r="F79" s="77"/>
      <c r="G79" s="76"/>
      <c r="H79" s="75"/>
      <c r="I79" s="74"/>
      <c r="J79" s="73"/>
      <c r="K79" s="72"/>
    </row>
    <row r="80" spans="1:11" s="29" customFormat="1" ht="33" customHeight="1" x14ac:dyDescent="0.35">
      <c r="A80" s="1"/>
      <c r="B80" s="65"/>
      <c r="C80" s="71" t="s">
        <v>12</v>
      </c>
      <c r="D80" s="63" t="s">
        <v>11</v>
      </c>
      <c r="E80" s="62" t="s">
        <v>10</v>
      </c>
      <c r="F80" s="70">
        <f>+'[1]14.01'!M39</f>
        <v>180.31</v>
      </c>
      <c r="G80" s="69">
        <f>+[1]APU´S!E1118</f>
        <v>74824</v>
      </c>
      <c r="H80" s="59">
        <f>ROUND(F80*G80,0)</f>
        <v>13491515</v>
      </c>
      <c r="I80" s="31"/>
      <c r="J80" s="68">
        <v>69204</v>
      </c>
      <c r="K80" s="67">
        <f>G80/J80</f>
        <v>1.0812091786601929</v>
      </c>
    </row>
    <row r="81" spans="1:11" s="56" customFormat="1" ht="16" thickBot="1" x14ac:dyDescent="0.4">
      <c r="A81" s="66"/>
      <c r="B81" s="65"/>
      <c r="C81" s="64"/>
      <c r="D81" s="63"/>
      <c r="E81" s="62"/>
      <c r="F81" s="61"/>
      <c r="G81" s="60"/>
      <c r="H81" s="59"/>
      <c r="I81" s="31"/>
      <c r="J81" s="58"/>
      <c r="K81" s="57"/>
    </row>
    <row r="82" spans="1:11" s="29" customFormat="1" ht="14.9" customHeight="1" x14ac:dyDescent="0.35">
      <c r="A82" s="1"/>
      <c r="B82" s="55" t="s">
        <v>9</v>
      </c>
      <c r="C82" s="54"/>
      <c r="D82" s="54"/>
      <c r="E82" s="54"/>
      <c r="F82" s="54"/>
      <c r="G82" s="53"/>
      <c r="H82" s="52">
        <f>SUM(H6:H81)</f>
        <v>147058824</v>
      </c>
      <c r="I82" s="31"/>
      <c r="J82" s="51"/>
      <c r="K82" s="50"/>
    </row>
    <row r="83" spans="1:11" s="29" customFormat="1" ht="14.9" customHeight="1" x14ac:dyDescent="0.35">
      <c r="A83" s="1"/>
      <c r="B83" s="49" t="s">
        <v>8</v>
      </c>
      <c r="C83" s="48"/>
      <c r="D83" s="48"/>
      <c r="E83" s="48"/>
      <c r="F83" s="47"/>
      <c r="G83" s="41">
        <v>0.31</v>
      </c>
      <c r="H83" s="40">
        <f>+ROUND($H$82*G83,0)</f>
        <v>45588235</v>
      </c>
      <c r="I83" s="31"/>
      <c r="J83" s="46">
        <v>0.31</v>
      </c>
      <c r="K83" s="45">
        <v>0.31</v>
      </c>
    </row>
    <row r="84" spans="1:11" s="29" customFormat="1" ht="14.9" customHeight="1" thickBot="1" x14ac:dyDescent="0.4">
      <c r="A84" s="1"/>
      <c r="B84" s="44" t="s">
        <v>7</v>
      </c>
      <c r="C84" s="43"/>
      <c r="D84" s="43"/>
      <c r="E84" s="43"/>
      <c r="F84" s="42"/>
      <c r="G84" s="41">
        <v>0.05</v>
      </c>
      <c r="H84" s="40">
        <f>+ROUND($H$82*G84,0)</f>
        <v>7352941</v>
      </c>
      <c r="I84" s="31"/>
      <c r="J84" s="39">
        <v>0.05</v>
      </c>
      <c r="K84" s="38">
        <v>0.05</v>
      </c>
    </row>
    <row r="85" spans="1:11" s="29" customFormat="1" ht="14.9" customHeight="1" thickBot="1" x14ac:dyDescent="0.4">
      <c r="A85" s="1"/>
      <c r="B85" s="37" t="s">
        <v>6</v>
      </c>
      <c r="C85" s="36"/>
      <c r="D85" s="36"/>
      <c r="E85" s="36"/>
      <c r="F85" s="36"/>
      <c r="G85" s="35"/>
      <c r="H85" s="34">
        <f>SUM(H82:H84)</f>
        <v>200000000</v>
      </c>
      <c r="I85" s="31"/>
    </row>
    <row r="86" spans="1:11" s="29" customFormat="1" ht="14.9" customHeight="1" x14ac:dyDescent="0.35">
      <c r="A86" s="1"/>
      <c r="E86" s="33"/>
      <c r="F86" s="32"/>
      <c r="G86" s="30"/>
      <c r="I86" s="31"/>
      <c r="J86" s="30"/>
      <c r="K86" s="30"/>
    </row>
    <row r="87" spans="1:11" s="12" customFormat="1" ht="15.5" x14ac:dyDescent="0.35">
      <c r="B87" s="16"/>
      <c r="C87" s="16"/>
      <c r="D87" s="27"/>
      <c r="E87" s="27"/>
      <c r="F87" s="27"/>
      <c r="G87" s="8"/>
      <c r="H87" s="28"/>
      <c r="J87" s="8"/>
      <c r="K87" s="8"/>
    </row>
    <row r="88" spans="1:11" s="12" customFormat="1" ht="15.5" x14ac:dyDescent="0.35">
      <c r="B88" s="16"/>
      <c r="C88" s="16"/>
      <c r="D88" s="27"/>
      <c r="E88" s="27"/>
      <c r="F88" s="27"/>
      <c r="G88" s="8"/>
      <c r="H88" s="28"/>
      <c r="J88" s="8"/>
      <c r="K88" s="8"/>
    </row>
    <row r="89" spans="1:11" s="12" customFormat="1" ht="15.5" x14ac:dyDescent="0.35">
      <c r="B89" s="16"/>
      <c r="C89" s="16"/>
      <c r="D89" s="27"/>
      <c r="E89" s="27"/>
      <c r="F89" s="27"/>
      <c r="G89" s="8"/>
      <c r="J89" s="8"/>
      <c r="K89" s="8"/>
    </row>
    <row r="90" spans="1:11" s="12" customFormat="1" ht="15.5" x14ac:dyDescent="0.35">
      <c r="B90" s="16"/>
      <c r="C90" s="16"/>
      <c r="D90" s="27"/>
      <c r="E90" s="27"/>
      <c r="F90" s="27"/>
      <c r="G90" s="8"/>
      <c r="J90" s="8"/>
      <c r="K90" s="8"/>
    </row>
    <row r="91" spans="1:11" s="12" customFormat="1" ht="15.5" x14ac:dyDescent="0.35">
      <c r="B91" s="16"/>
      <c r="C91" s="16"/>
      <c r="D91" s="26"/>
      <c r="E91" s="26"/>
      <c r="F91" s="25" t="s">
        <v>5</v>
      </c>
      <c r="G91" s="25"/>
    </row>
    <row r="92" spans="1:11" s="12" customFormat="1" ht="15.5" x14ac:dyDescent="0.35">
      <c r="B92" s="24" t="s">
        <v>4</v>
      </c>
      <c r="C92" s="24"/>
      <c r="D92" s="22" t="s">
        <v>3</v>
      </c>
      <c r="E92" s="23"/>
      <c r="F92" s="22"/>
      <c r="G92" s="22"/>
      <c r="H92" s="17"/>
    </row>
    <row r="93" spans="1:11" s="12" customFormat="1" ht="15.5" x14ac:dyDescent="0.35">
      <c r="B93" s="16"/>
      <c r="C93" s="16"/>
      <c r="D93" s="21" t="s">
        <v>2</v>
      </c>
      <c r="E93" s="20"/>
      <c r="F93" s="13"/>
      <c r="G93" s="19"/>
      <c r="H93" s="17"/>
      <c r="J93" s="19"/>
      <c r="K93" s="19"/>
    </row>
    <row r="94" spans="1:11" s="12" customFormat="1" ht="14.15" customHeight="1" x14ac:dyDescent="0.35">
      <c r="B94" s="16"/>
      <c r="C94" s="16"/>
      <c r="D94" s="18" t="s">
        <v>1</v>
      </c>
      <c r="E94" s="18"/>
      <c r="F94" s="13"/>
      <c r="G94" s="13"/>
      <c r="H94" s="17"/>
      <c r="J94" s="13"/>
      <c r="K94" s="13"/>
    </row>
    <row r="95" spans="1:11" s="12" customFormat="1" ht="15.75" customHeight="1" x14ac:dyDescent="0.35">
      <c r="B95" s="16"/>
      <c r="C95" s="16"/>
      <c r="D95" s="15" t="s">
        <v>0</v>
      </c>
      <c r="E95" s="15"/>
      <c r="F95" s="13"/>
      <c r="G95" s="13"/>
      <c r="H95" s="14"/>
      <c r="J95" s="13"/>
      <c r="K95" s="13"/>
    </row>
    <row r="96" spans="1:11" ht="15.75" customHeight="1" x14ac:dyDescent="0.35">
      <c r="D96" s="11"/>
      <c r="E96" s="11"/>
      <c r="F96" s="11"/>
      <c r="G96" s="11"/>
      <c r="H96" s="10"/>
      <c r="J96" s="1"/>
      <c r="K96" s="1"/>
    </row>
    <row r="98" spans="7:11" ht="15.5" x14ac:dyDescent="0.35">
      <c r="G98" s="9"/>
      <c r="J98" s="9"/>
      <c r="K98" s="9"/>
    </row>
    <row r="99" spans="7:11" x14ac:dyDescent="0.35">
      <c r="G99" s="8"/>
      <c r="J99" s="8"/>
      <c r="K99" s="8"/>
    </row>
  </sheetData>
  <mergeCells count="16">
    <mergeCell ref="B1:H1"/>
    <mergeCell ref="B2:H2"/>
    <mergeCell ref="B3:H3"/>
    <mergeCell ref="B82:G82"/>
    <mergeCell ref="B83:F83"/>
    <mergeCell ref="B84:F84"/>
    <mergeCell ref="D94:E94"/>
    <mergeCell ref="D95:E95"/>
    <mergeCell ref="D96:E96"/>
    <mergeCell ref="F96:G96"/>
    <mergeCell ref="B85:G85"/>
    <mergeCell ref="D91:E91"/>
    <mergeCell ref="F91:G91"/>
    <mergeCell ref="B92:C92"/>
    <mergeCell ref="D92:E92"/>
    <mergeCell ref="F92:G92"/>
  </mergeCells>
  <pageMargins left="0.7" right="0.7" top="0.75" bottom="0.75" header="0.3" footer="0.3"/>
  <pageSetup scale="80" fitToHeight="0" orientation="landscape" horizontalDpi="360" verticalDpi="360" r:id="rId1"/>
  <rowBreaks count="1" manualBreakCount="1">
    <brk id="4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DE OBRA (2)</vt:lpstr>
      <vt:lpstr>'PRESUPUESTO DE OBRA (2)'!Área_de_impresión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2026-07-25T01:42:21Z</dcterms:created>
  <dcterms:modified xsi:type="dcterms:W3CDTF">2026-07-25T01:42:40Z</dcterms:modified>
</cp:coreProperties>
</file>