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YSSON.RODRIGUEZ\Downloads\"/>
    </mc:Choice>
  </mc:AlternateContent>
  <xr:revisionPtr revIDLastSave="0" documentId="13_ncr:1_{609AA19B-925F-479E-9404-A9E8415A9399}" xr6:coauthVersionLast="45" xr6:coauthVersionMax="47" xr10:uidLastSave="{00000000-0000-0000-0000-000000000000}"/>
  <bookViews>
    <workbookView xWindow="-120" yWindow="-120" windowWidth="29040" windowHeight="15720" xr2:uid="{81A4E0B7-056D-42E3-9FB9-58D6E4771DB8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68" i="1" l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40" i="1"/>
  <c r="R68" i="1"/>
  <c r="S33" i="1"/>
  <c r="Q33" i="1"/>
  <c r="M55" i="1"/>
  <c r="L55" i="1"/>
  <c r="K55" i="1"/>
  <c r="X9" i="1"/>
  <c r="L9" i="1"/>
  <c r="U27" i="1" l="1"/>
  <c r="U28" i="1"/>
  <c r="U29" i="1"/>
  <c r="U36" i="1"/>
  <c r="U37" i="1"/>
  <c r="U38" i="1"/>
  <c r="U39" i="1"/>
  <c r="T10" i="1"/>
  <c r="U10" i="1" s="1"/>
  <c r="T40" i="1"/>
  <c r="U40" i="1" s="1"/>
  <c r="P31" i="1"/>
  <c r="R31" i="1" s="1"/>
  <c r="P32" i="1"/>
  <c r="R32" i="1" s="1"/>
  <c r="P33" i="1"/>
  <c r="R33" i="1" s="1"/>
  <c r="P34" i="1"/>
  <c r="R34" i="1" s="1"/>
  <c r="P35" i="1"/>
  <c r="R35" i="1" s="1"/>
  <c r="P30" i="1"/>
  <c r="R30" i="1" s="1"/>
  <c r="P7" i="1"/>
  <c r="R7" i="1" s="1"/>
  <c r="P8" i="1"/>
  <c r="R8" i="1" s="1"/>
  <c r="P9" i="1"/>
  <c r="R9" i="1" s="1"/>
  <c r="T9" i="1" s="1"/>
  <c r="U9" i="1" s="1"/>
  <c r="P10" i="1"/>
  <c r="R10" i="1" s="1"/>
  <c r="P11" i="1"/>
  <c r="R11" i="1" s="1"/>
  <c r="P12" i="1"/>
  <c r="R12" i="1" s="1"/>
  <c r="P13" i="1"/>
  <c r="R13" i="1" s="1"/>
  <c r="P14" i="1"/>
  <c r="R14" i="1" s="1"/>
  <c r="P15" i="1"/>
  <c r="R15" i="1" s="1"/>
  <c r="P16" i="1"/>
  <c r="R16" i="1" s="1"/>
  <c r="P17" i="1"/>
  <c r="R17" i="1" s="1"/>
  <c r="P18" i="1"/>
  <c r="R18" i="1" s="1"/>
  <c r="P19" i="1"/>
  <c r="R19" i="1" s="1"/>
  <c r="P20" i="1"/>
  <c r="R20" i="1" s="1"/>
  <c r="P21" i="1"/>
  <c r="R21" i="1" s="1"/>
  <c r="T21" i="1" s="1"/>
  <c r="U21" i="1" s="1"/>
  <c r="P22" i="1"/>
  <c r="R22" i="1" s="1"/>
  <c r="T22" i="1" s="1"/>
  <c r="U22" i="1" s="1"/>
  <c r="P23" i="1"/>
  <c r="R23" i="1" s="1"/>
  <c r="P24" i="1"/>
  <c r="R24" i="1" s="1"/>
  <c r="P25" i="1"/>
  <c r="R25" i="1" s="1"/>
  <c r="P26" i="1"/>
  <c r="R26" i="1" s="1"/>
  <c r="P6" i="1"/>
  <c r="R6" i="1" s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K41" i="1"/>
  <c r="M41" i="1" s="1"/>
  <c r="K42" i="1"/>
  <c r="M42" i="1" s="1"/>
  <c r="K43" i="1"/>
  <c r="M43" i="1" s="1"/>
  <c r="K44" i="1"/>
  <c r="M44" i="1" s="1"/>
  <c r="K45" i="1"/>
  <c r="M45" i="1" s="1"/>
  <c r="K46" i="1"/>
  <c r="M46" i="1" s="1"/>
  <c r="K47" i="1"/>
  <c r="M47" i="1" s="1"/>
  <c r="K48" i="1"/>
  <c r="M48" i="1" s="1"/>
  <c r="K49" i="1"/>
  <c r="M49" i="1" s="1"/>
  <c r="K50" i="1"/>
  <c r="M50" i="1" s="1"/>
  <c r="K51" i="1"/>
  <c r="M51" i="1" s="1"/>
  <c r="K52" i="1"/>
  <c r="M52" i="1" s="1"/>
  <c r="K53" i="1"/>
  <c r="M53" i="1" s="1"/>
  <c r="K54" i="1"/>
  <c r="M54" i="1" s="1"/>
  <c r="K56" i="1"/>
  <c r="M56" i="1" s="1"/>
  <c r="K57" i="1"/>
  <c r="M57" i="1" s="1"/>
  <c r="K58" i="1"/>
  <c r="M58" i="1" s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65" i="1"/>
  <c r="M65" i="1" s="1"/>
  <c r="K66" i="1"/>
  <c r="M66" i="1" s="1"/>
  <c r="K67" i="1"/>
  <c r="M67" i="1" s="1"/>
  <c r="K68" i="1"/>
  <c r="M68" i="1" s="1"/>
  <c r="K40" i="1"/>
  <c r="M40" i="1" s="1"/>
  <c r="K31" i="1"/>
  <c r="M31" i="1" s="1"/>
  <c r="K32" i="1"/>
  <c r="M32" i="1" s="1"/>
  <c r="K33" i="1"/>
  <c r="M33" i="1" s="1"/>
  <c r="K34" i="1"/>
  <c r="M34" i="1" s="1"/>
  <c r="K35" i="1"/>
  <c r="M35" i="1" s="1"/>
  <c r="K30" i="1"/>
  <c r="M30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6" i="1"/>
  <c r="M6" i="1" s="1"/>
  <c r="G7" i="1"/>
  <c r="G8" i="1"/>
  <c r="G9" i="1"/>
  <c r="G10" i="1"/>
  <c r="G11" i="1"/>
  <c r="G12" i="1"/>
  <c r="G13" i="1"/>
  <c r="G14" i="1"/>
  <c r="G15" i="1"/>
  <c r="G16" i="1"/>
  <c r="F41" i="1"/>
  <c r="H41" i="1" s="1"/>
  <c r="T41" i="1" s="1"/>
  <c r="U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T50" i="1" s="1"/>
  <c r="U50" i="1" s="1"/>
  <c r="F51" i="1"/>
  <c r="H51" i="1" s="1"/>
  <c r="F52" i="1"/>
  <c r="H52" i="1" s="1"/>
  <c r="F53" i="1"/>
  <c r="H53" i="1" s="1"/>
  <c r="F54" i="1"/>
  <c r="H54" i="1" s="1"/>
  <c r="T54" i="1" s="1"/>
  <c r="U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T63" i="1" s="1"/>
  <c r="U63" i="1" s="1"/>
  <c r="F64" i="1"/>
  <c r="H64" i="1" s="1"/>
  <c r="F65" i="1"/>
  <c r="H65" i="1" s="1"/>
  <c r="F66" i="1"/>
  <c r="H66" i="1" s="1"/>
  <c r="F67" i="1"/>
  <c r="H67" i="1" s="1"/>
  <c r="T67" i="1" s="1"/>
  <c r="U67" i="1" s="1"/>
  <c r="F68" i="1"/>
  <c r="H68" i="1" s="1"/>
  <c r="T68" i="1" s="1"/>
  <c r="U68" i="1" s="1"/>
  <c r="F40" i="1"/>
  <c r="H40" i="1" s="1"/>
  <c r="F31" i="1"/>
  <c r="H31" i="1" s="1"/>
  <c r="T31" i="1" s="1"/>
  <c r="U31" i="1" s="1"/>
  <c r="F32" i="1"/>
  <c r="H32" i="1" s="1"/>
  <c r="T32" i="1" s="1"/>
  <c r="U32" i="1" s="1"/>
  <c r="F33" i="1"/>
  <c r="H33" i="1" s="1"/>
  <c r="T33" i="1" s="1"/>
  <c r="U33" i="1" s="1"/>
  <c r="F34" i="1"/>
  <c r="H34" i="1" s="1"/>
  <c r="F35" i="1"/>
  <c r="H35" i="1" s="1"/>
  <c r="T35" i="1" s="1"/>
  <c r="U35" i="1" s="1"/>
  <c r="F30" i="1"/>
  <c r="H30" i="1" s="1"/>
  <c r="T30" i="1" s="1"/>
  <c r="U30" i="1" s="1"/>
  <c r="F7" i="1"/>
  <c r="H7" i="1" s="1"/>
  <c r="T7" i="1" s="1"/>
  <c r="U7" i="1" s="1"/>
  <c r="F8" i="1"/>
  <c r="H8" i="1" s="1"/>
  <c r="T8" i="1" s="1"/>
  <c r="U8" i="1" s="1"/>
  <c r="F9" i="1"/>
  <c r="H9" i="1" s="1"/>
  <c r="F10" i="1"/>
  <c r="H10" i="1" s="1"/>
  <c r="F11" i="1"/>
  <c r="H11" i="1" s="1"/>
  <c r="T11" i="1" s="1"/>
  <c r="U11" i="1" s="1"/>
  <c r="F12" i="1"/>
  <c r="H12" i="1" s="1"/>
  <c r="T12" i="1" s="1"/>
  <c r="U12" i="1" s="1"/>
  <c r="F13" i="1"/>
  <c r="H13" i="1" s="1"/>
  <c r="T13" i="1" s="1"/>
  <c r="U13" i="1" s="1"/>
  <c r="F14" i="1"/>
  <c r="H14" i="1" s="1"/>
  <c r="T14" i="1" s="1"/>
  <c r="U14" i="1" s="1"/>
  <c r="F15" i="1"/>
  <c r="H15" i="1" s="1"/>
  <c r="T15" i="1" s="1"/>
  <c r="U15" i="1" s="1"/>
  <c r="F16" i="1"/>
  <c r="H16" i="1" s="1"/>
  <c r="T16" i="1" s="1"/>
  <c r="U16" i="1" s="1"/>
  <c r="F17" i="1"/>
  <c r="H17" i="1" s="1"/>
  <c r="T17" i="1" s="1"/>
  <c r="U17" i="1" s="1"/>
  <c r="F18" i="1"/>
  <c r="H18" i="1" s="1"/>
  <c r="T18" i="1" s="1"/>
  <c r="U18" i="1" s="1"/>
  <c r="F19" i="1"/>
  <c r="H19" i="1" s="1"/>
  <c r="T19" i="1" s="1"/>
  <c r="U19" i="1" s="1"/>
  <c r="F20" i="1"/>
  <c r="H20" i="1" s="1"/>
  <c r="T20" i="1" s="1"/>
  <c r="U20" i="1" s="1"/>
  <c r="F21" i="1"/>
  <c r="H21" i="1" s="1"/>
  <c r="F22" i="1"/>
  <c r="H22" i="1" s="1"/>
  <c r="F23" i="1"/>
  <c r="H23" i="1" s="1"/>
  <c r="T23" i="1" s="1"/>
  <c r="U23" i="1" s="1"/>
  <c r="F24" i="1"/>
  <c r="H24" i="1" s="1"/>
  <c r="T24" i="1" s="1"/>
  <c r="U24" i="1" s="1"/>
  <c r="F25" i="1"/>
  <c r="H25" i="1" s="1"/>
  <c r="T25" i="1" s="1"/>
  <c r="U25" i="1" s="1"/>
  <c r="F26" i="1"/>
  <c r="H26" i="1" s="1"/>
  <c r="T26" i="1" s="1"/>
  <c r="U26" i="1" s="1"/>
  <c r="F6" i="1"/>
  <c r="H6" i="1" s="1"/>
  <c r="T6" i="1" s="1"/>
  <c r="U6" i="1" s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5" i="1"/>
  <c r="Q34" i="1"/>
  <c r="Q32" i="1"/>
  <c r="Q31" i="1"/>
  <c r="Q30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40" i="1"/>
  <c r="L31" i="1"/>
  <c r="L32" i="1"/>
  <c r="L33" i="1"/>
  <c r="L34" i="1"/>
  <c r="L35" i="1"/>
  <c r="L30" i="1"/>
  <c r="L7" i="1"/>
  <c r="L8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6" i="1"/>
  <c r="T61" i="1" l="1"/>
  <c r="U61" i="1" s="1"/>
  <c r="T48" i="1"/>
  <c r="U48" i="1" s="1"/>
  <c r="T59" i="1"/>
  <c r="U59" i="1" s="1"/>
  <c r="T58" i="1"/>
  <c r="U58" i="1" s="1"/>
  <c r="T45" i="1"/>
  <c r="U45" i="1" s="1"/>
  <c r="T56" i="1"/>
  <c r="U56" i="1" s="1"/>
  <c r="T44" i="1"/>
  <c r="U44" i="1" s="1"/>
  <c r="T66" i="1"/>
  <c r="U66" i="1" s="1"/>
  <c r="T65" i="1"/>
  <c r="U65" i="1" s="1"/>
  <c r="T64" i="1"/>
  <c r="U64" i="1" s="1"/>
  <c r="T62" i="1"/>
  <c r="U62" i="1" s="1"/>
  <c r="T60" i="1"/>
  <c r="U60" i="1" s="1"/>
  <c r="T57" i="1"/>
  <c r="U57" i="1" s="1"/>
  <c r="T53" i="1"/>
  <c r="U53" i="1" s="1"/>
  <c r="T52" i="1"/>
  <c r="U52" i="1" s="1"/>
  <c r="T51" i="1"/>
  <c r="U51" i="1" s="1"/>
  <c r="T49" i="1"/>
  <c r="U49" i="1" s="1"/>
  <c r="T47" i="1"/>
  <c r="U47" i="1" s="1"/>
  <c r="T43" i="1"/>
  <c r="U43" i="1" s="1"/>
  <c r="T42" i="1"/>
  <c r="U42" i="1" s="1"/>
  <c r="T55" i="1"/>
  <c r="U55" i="1" s="1"/>
  <c r="T34" i="1"/>
  <c r="U34" i="1" s="1"/>
  <c r="T46" i="1"/>
  <c r="U46" i="1" s="1"/>
  <c r="G41" i="1"/>
  <c r="S41" i="1" s="1"/>
  <c r="G42" i="1"/>
  <c r="S42" i="1" s="1"/>
  <c r="G43" i="1"/>
  <c r="S43" i="1" s="1"/>
  <c r="G44" i="1"/>
  <c r="S44" i="1" s="1"/>
  <c r="G45" i="1"/>
  <c r="S45" i="1" s="1"/>
  <c r="G46" i="1"/>
  <c r="S46" i="1" s="1"/>
  <c r="G47" i="1"/>
  <c r="S47" i="1" s="1"/>
  <c r="G48" i="1"/>
  <c r="S48" i="1" s="1"/>
  <c r="G49" i="1"/>
  <c r="S49" i="1" s="1"/>
  <c r="G50" i="1"/>
  <c r="S50" i="1" s="1"/>
  <c r="G51" i="1"/>
  <c r="S51" i="1" s="1"/>
  <c r="G52" i="1"/>
  <c r="S52" i="1" s="1"/>
  <c r="G53" i="1"/>
  <c r="S53" i="1" s="1"/>
  <c r="G54" i="1"/>
  <c r="S54" i="1" s="1"/>
  <c r="G55" i="1"/>
  <c r="S55" i="1" s="1"/>
  <c r="G56" i="1"/>
  <c r="S56" i="1" s="1"/>
  <c r="G57" i="1"/>
  <c r="S57" i="1" s="1"/>
  <c r="G58" i="1"/>
  <c r="S58" i="1" s="1"/>
  <c r="G59" i="1"/>
  <c r="S59" i="1" s="1"/>
  <c r="G60" i="1"/>
  <c r="S60" i="1" s="1"/>
  <c r="G61" i="1"/>
  <c r="S61" i="1" s="1"/>
  <c r="G62" i="1"/>
  <c r="S62" i="1" s="1"/>
  <c r="G63" i="1"/>
  <c r="S63" i="1" s="1"/>
  <c r="G64" i="1"/>
  <c r="S64" i="1" s="1"/>
  <c r="G65" i="1"/>
  <c r="S65" i="1" s="1"/>
  <c r="G66" i="1"/>
  <c r="S66" i="1" s="1"/>
  <c r="G67" i="1"/>
  <c r="S67" i="1" s="1"/>
  <c r="G68" i="1"/>
  <c r="S68" i="1" s="1"/>
  <c r="G40" i="1"/>
  <c r="S40" i="1" s="1"/>
  <c r="G31" i="1"/>
  <c r="S31" i="1" s="1"/>
  <c r="G32" i="1"/>
  <c r="S32" i="1" s="1"/>
  <c r="G33" i="1"/>
  <c r="G34" i="1"/>
  <c r="S34" i="1" s="1"/>
  <c r="G35" i="1"/>
  <c r="S35" i="1" s="1"/>
  <c r="G30" i="1"/>
  <c r="S30" i="1" s="1"/>
  <c r="S7" i="1"/>
  <c r="S8" i="1"/>
  <c r="S9" i="1"/>
  <c r="S10" i="1"/>
  <c r="S11" i="1"/>
  <c r="S12" i="1"/>
  <c r="S13" i="1"/>
  <c r="S14" i="1"/>
  <c r="S15" i="1"/>
  <c r="S16" i="1"/>
  <c r="G17" i="1"/>
  <c r="S17" i="1" s="1"/>
  <c r="G18" i="1"/>
  <c r="S18" i="1" s="1"/>
  <c r="G19" i="1"/>
  <c r="S19" i="1" s="1"/>
  <c r="G20" i="1"/>
  <c r="S20" i="1" s="1"/>
  <c r="G21" i="1"/>
  <c r="S21" i="1" s="1"/>
  <c r="G22" i="1"/>
  <c r="S22" i="1" s="1"/>
  <c r="G23" i="1"/>
  <c r="S23" i="1" s="1"/>
  <c r="G24" i="1"/>
  <c r="S24" i="1" s="1"/>
  <c r="G25" i="1"/>
  <c r="S25" i="1" s="1"/>
  <c r="G26" i="1"/>
  <c r="S26" i="1" s="1"/>
  <c r="G6" i="1"/>
  <c r="S6" i="1" s="1"/>
</calcChain>
</file>

<file path=xl/sharedStrings.xml><?xml version="1.0" encoding="utf-8"?>
<sst xmlns="http://schemas.openxmlformats.org/spreadsheetml/2006/main" count="131" uniqueCount="96">
  <si>
    <t xml:space="preserve">VEHICULO </t>
  </si>
  <si>
    <t xml:space="preserve">DESCRIPCION </t>
  </si>
  <si>
    <t>Despinche de llantas sellomatic (incluye desmonte y montaje de llanta)</t>
  </si>
  <si>
    <t>Despinche de llanta con neumático (incluye
desmonte y montaje de llanta)</t>
  </si>
  <si>
    <t>Despinche de llantas sellomatic vehículo (incluye desmonte y montaje de llanta)</t>
  </si>
  <si>
    <t>Despinche de llantas con neumático vehículo (incluye desmonte y montaje de
llanta)</t>
  </si>
  <si>
    <t>Vulcanizada sellomatic para vehículo (incluye desmonte y montaje de llanta)</t>
  </si>
  <si>
    <t>Neumático para vehículo</t>
  </si>
  <si>
    <t xml:space="preserve">Oring para Vehiculo </t>
  </si>
  <si>
    <t>Despinche de llantas neumática vehículo</t>
  </si>
  <si>
    <t>Vulcanizada de llantas vehículo</t>
  </si>
  <si>
    <t>Oring para vehículo</t>
  </si>
  <si>
    <t>Despinche de llantas sellomatic Maquinaria
Amarilla</t>
  </si>
  <si>
    <t>Despinche de llantas
neumática Maquinaria Amarilla</t>
  </si>
  <si>
    <t>Vulcanizada de llanta de Maquinaria Amarilla</t>
  </si>
  <si>
    <t>Neumático para Maquinaria Amarilla</t>
  </si>
  <si>
    <t>Oring para Maquinaria Amarilla</t>
  </si>
  <si>
    <t>CAMION TRACTO CAMION VOLQUETA
“Doble Troque”
(N3)</t>
  </si>
  <si>
    <t>MAQUINARIA AMARILLA</t>
  </si>
  <si>
    <t>MEDIDA (mm)</t>
  </si>
  <si>
    <t>VF6</t>
  </si>
  <si>
    <t>VF8</t>
  </si>
  <si>
    <t>50*50</t>
  </si>
  <si>
    <t>67*67</t>
  </si>
  <si>
    <t>VALOR UNITARIO</t>
  </si>
  <si>
    <t>IVA</t>
  </si>
  <si>
    <t>VALOR TOTAL</t>
  </si>
  <si>
    <t xml:space="preserve">Referencia </t>
  </si>
  <si>
    <t>Medida</t>
  </si>
  <si>
    <t>(mm)</t>
  </si>
  <si>
    <t>Valor unitario</t>
  </si>
  <si>
    <t>Valor Total</t>
  </si>
  <si>
    <t>PARCHE</t>
  </si>
  <si>
    <t>Auto Frenos</t>
  </si>
  <si>
    <t>Districars</t>
  </si>
  <si>
    <t>Cars</t>
  </si>
  <si>
    <t>Promedio</t>
  </si>
  <si>
    <t>MOTOCICLETA (L5)</t>
  </si>
  <si>
    <t>CAMIONETA (N1)</t>
  </si>
  <si>
    <r>
      <rPr>
        <sz val="8"/>
        <rFont val="Arial MT"/>
        <family val="2"/>
      </rPr>
      <t>Neumático para vehículo</t>
    </r>
  </si>
  <si>
    <t>CAMION, VOLQUETA “SENCILLA”(N2)</t>
  </si>
  <si>
    <r>
      <rPr>
        <sz val="8"/>
        <rFont val="Arial MT"/>
        <family val="2"/>
      </rPr>
      <t>Despinche de llantas con neumático vehículo (incluye desmonte y montaje de
llanta)</t>
    </r>
  </si>
  <si>
    <t>REFERENCIA</t>
  </si>
  <si>
    <t>TR13</t>
  </si>
  <si>
    <t>TR15</t>
  </si>
  <si>
    <t>TR573</t>
  </si>
  <si>
    <t>TR570</t>
  </si>
  <si>
    <t>V3 206</t>
  </si>
  <si>
    <t>V3 204</t>
  </si>
  <si>
    <t>BP3</t>
  </si>
  <si>
    <r>
      <rPr>
        <sz val="8"/>
        <rFont val="Arial MT"/>
        <family val="2"/>
      </rPr>
      <t>100*100</t>
    </r>
  </si>
  <si>
    <t>BP4</t>
  </si>
  <si>
    <r>
      <rPr>
        <sz val="8"/>
        <rFont val="Arial MT"/>
        <family val="2"/>
      </rPr>
      <t>130*130</t>
    </r>
  </si>
  <si>
    <t>BP5</t>
  </si>
  <si>
    <r>
      <rPr>
        <sz val="8"/>
        <rFont val="Arial MT"/>
        <family val="2"/>
      </rPr>
      <t>165*165</t>
    </r>
  </si>
  <si>
    <t>BP6</t>
  </si>
  <si>
    <r>
      <rPr>
        <sz val="8"/>
        <rFont val="Arial MT"/>
        <family val="2"/>
      </rPr>
      <t>240*240</t>
    </r>
  </si>
  <si>
    <t>BP7</t>
  </si>
  <si>
    <r>
      <rPr>
        <sz val="8"/>
        <rFont val="Arial MT"/>
        <family val="2"/>
      </rPr>
      <t>290*290</t>
    </r>
  </si>
  <si>
    <t>BP9</t>
  </si>
  <si>
    <r>
      <rPr>
        <sz val="8"/>
        <rFont val="Arial MT"/>
        <family val="2"/>
      </rPr>
      <t>380*380</t>
    </r>
  </si>
  <si>
    <t>BP10</t>
  </si>
  <si>
    <r>
      <rPr>
        <sz val="8"/>
        <rFont val="Arial MT"/>
        <family val="2"/>
      </rPr>
      <t>430*430</t>
    </r>
  </si>
  <si>
    <t>RC10</t>
  </si>
  <si>
    <r>
      <rPr>
        <sz val="8"/>
        <rFont val="Arial MT"/>
        <family val="2"/>
      </rPr>
      <t>75*75</t>
    </r>
  </si>
  <si>
    <t>RC12</t>
  </si>
  <si>
    <r>
      <rPr>
        <sz val="8"/>
        <rFont val="Arial MT"/>
        <family val="2"/>
      </rPr>
      <t>115*70</t>
    </r>
  </si>
  <si>
    <t>RC14</t>
  </si>
  <si>
    <r>
      <rPr>
        <sz val="8"/>
        <rFont val="Arial MT"/>
        <family val="2"/>
      </rPr>
      <t>130*85</t>
    </r>
  </si>
  <si>
    <t>RC20</t>
  </si>
  <si>
    <r>
      <rPr>
        <sz val="8"/>
        <rFont val="Arial MT"/>
        <family val="2"/>
      </rPr>
      <t>120*80</t>
    </r>
  </si>
  <si>
    <t>RC35</t>
  </si>
  <si>
    <r>
      <rPr>
        <sz val="8"/>
        <rFont val="Arial MT"/>
        <family val="2"/>
      </rPr>
      <t>200*150</t>
    </r>
  </si>
  <si>
    <t>RC40</t>
  </si>
  <si>
    <r>
      <rPr>
        <sz val="8"/>
        <rFont val="Arial MT"/>
        <family val="2"/>
      </rPr>
      <t>190*95</t>
    </r>
  </si>
  <si>
    <t>RC42</t>
  </si>
  <si>
    <r>
      <rPr>
        <sz val="8"/>
        <rFont val="Arial MT"/>
        <family val="2"/>
      </rPr>
      <t>260*130</t>
    </r>
  </si>
  <si>
    <t>RC44</t>
  </si>
  <si>
    <r>
      <rPr>
        <sz val="8"/>
        <rFont val="Arial MT"/>
        <family val="2"/>
      </rPr>
      <t>335*130</t>
    </r>
  </si>
  <si>
    <t>RC45</t>
  </si>
  <si>
    <r>
      <rPr>
        <sz val="8"/>
        <rFont val="Arial MT"/>
        <family val="2"/>
      </rPr>
      <t>230*180</t>
    </r>
  </si>
  <si>
    <t>RC46</t>
  </si>
  <si>
    <r>
      <rPr>
        <sz val="8"/>
        <rFont val="Arial MT"/>
        <family val="2"/>
      </rPr>
      <t>440*175</t>
    </r>
  </si>
  <si>
    <t>RC50</t>
  </si>
  <si>
    <r>
      <rPr>
        <sz val="8"/>
        <rFont val="Arial MT"/>
        <family val="2"/>
      </rPr>
      <t>585*180</t>
    </r>
  </si>
  <si>
    <t>RC52</t>
  </si>
  <si>
    <r>
      <rPr>
        <sz val="8"/>
        <rFont val="Arial MT"/>
        <family val="2"/>
      </rPr>
      <t>585*240</t>
    </r>
  </si>
  <si>
    <t>RC55</t>
  </si>
  <si>
    <r>
      <rPr>
        <sz val="8"/>
        <rFont val="Arial MT"/>
        <family val="2"/>
      </rPr>
      <t>330*260</t>
    </r>
  </si>
  <si>
    <r>
      <rPr>
        <sz val="8"/>
        <rFont val="Arial MT"/>
        <family val="2"/>
      </rPr>
      <t>Grafado de manguera hidráulica 1" R11</t>
    </r>
  </si>
  <si>
    <r>
      <rPr>
        <sz val="8"/>
        <rFont val="Arial MT"/>
        <family val="2"/>
      </rPr>
      <t>Grafado de manguera hidráulica 3/4" R13</t>
    </r>
  </si>
  <si>
    <r>
      <rPr>
        <sz val="8"/>
        <rFont val="Arial MT"/>
        <family val="2"/>
      </rPr>
      <t>Graseras rectas 1/4"</t>
    </r>
  </si>
  <si>
    <r>
      <rPr>
        <sz val="8"/>
        <rFont val="Arial MT"/>
        <family val="2"/>
      </rPr>
      <t>Graseras curvas 1/4"</t>
    </r>
  </si>
  <si>
    <r>
      <rPr>
        <sz val="8"/>
        <rFont val="Arial MT"/>
        <family val="2"/>
      </rPr>
      <t>Acople rápido neumático 1/2"</t>
    </r>
  </si>
  <si>
    <r>
      <rPr>
        <sz val="8"/>
        <rFont val="Arial MT"/>
        <family val="2"/>
      </rPr>
      <t>Cámara freno de aire T30</t>
    </r>
  </si>
  <si>
    <r>
      <rPr>
        <sz val="8"/>
        <rFont val="Arial MT"/>
        <family val="2"/>
      </rPr>
      <t>Servicio de escáner y diagnostico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</si>
</sst>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0.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MT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Arial"/>
      <family val="2"/>
    </font>
    <font>
      <sz val="8"/>
      <name val="Arial MT"/>
      <family val="2"/>
    </font>
    <font>
      <sz val="8"/>
      <name val="Arial MT"/>
    </font>
    <font>
      <sz val="8"/>
      <color rgb="FF000000"/>
      <name val="Arial MT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6C3FF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rgb="FF000000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auto="1"/>
      </left>
      <right/>
      <top style="thin">
        <color rgb="FF000000"/>
      </top>
      <bottom/>
      <diagonal/>
    </border>
    <border>
      <left style="double">
        <color auto="1"/>
      </left>
      <right/>
      <top style="thin">
        <color rgb="FF000000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double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/>
      <top style="thin">
        <color indexed="64"/>
      </top>
      <bottom style="double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5" fillId="0" borderId="6" xfId="0" applyFont="1" applyBorder="1" applyAlignment="1">
      <alignment vertical="center" wrapText="1"/>
    </xf>
    <xf numFmtId="44" fontId="3" fillId="0" borderId="2" xfId="1" applyFont="1" applyBorder="1" applyAlignment="1">
      <alignment vertical="center" wrapText="1"/>
    </xf>
    <xf numFmtId="44" fontId="8" fillId="0" borderId="2" xfId="1" applyFont="1" applyBorder="1" applyAlignment="1">
      <alignment vertical="center" shrinkToFit="1"/>
    </xf>
    <xf numFmtId="44" fontId="3" fillId="0" borderId="2" xfId="1" applyFont="1" applyBorder="1" applyAlignment="1">
      <alignment vertical="center"/>
    </xf>
    <xf numFmtId="44" fontId="8" fillId="0" borderId="2" xfId="1" applyFont="1" applyBorder="1" applyAlignment="1">
      <alignment vertical="center" wrapText="1" shrinkToFit="1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2" borderId="5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/>
    </xf>
    <xf numFmtId="44" fontId="8" fillId="0" borderId="2" xfId="1" applyFont="1" applyFill="1" applyBorder="1" applyAlignment="1">
      <alignment vertical="center" shrinkToFit="1"/>
    </xf>
    <xf numFmtId="0" fontId="3" fillId="0" borderId="7" xfId="0" applyFont="1" applyBorder="1" applyAlignment="1">
      <alignment vertical="center"/>
    </xf>
    <xf numFmtId="164" fontId="8" fillId="0" borderId="2" xfId="0" applyNumberFormat="1" applyFont="1" applyBorder="1" applyAlignment="1">
      <alignment vertical="center" shrinkToFi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4" fontId="3" fillId="4" borderId="2" xfId="1" applyFont="1" applyFill="1" applyBorder="1" applyAlignment="1">
      <alignment vertical="center" wrapText="1"/>
    </xf>
    <xf numFmtId="44" fontId="8" fillId="4" borderId="2" xfId="1" applyFont="1" applyFill="1" applyBorder="1" applyAlignment="1">
      <alignment vertical="center" shrinkToFit="1"/>
    </xf>
    <xf numFmtId="0" fontId="5" fillId="4" borderId="2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/>
    </xf>
    <xf numFmtId="164" fontId="8" fillId="4" borderId="2" xfId="0" applyNumberFormat="1" applyFont="1" applyFill="1" applyBorder="1" applyAlignment="1">
      <alignment vertical="center" shrinkToFit="1"/>
    </xf>
    <xf numFmtId="0" fontId="4" fillId="4" borderId="2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3" fillId="3" borderId="14" xfId="0" applyFont="1" applyFill="1" applyBorder="1" applyAlignment="1">
      <alignment vertical="center"/>
    </xf>
    <xf numFmtId="0" fontId="4" fillId="5" borderId="24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2" borderId="25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vertical="center" wrapText="1"/>
    </xf>
    <xf numFmtId="0" fontId="5" fillId="4" borderId="26" xfId="0" applyFont="1" applyFill="1" applyBorder="1" applyAlignment="1">
      <alignment vertical="center" wrapText="1"/>
    </xf>
    <xf numFmtId="0" fontId="5" fillId="4" borderId="27" xfId="0" applyFont="1" applyFill="1" applyBorder="1" applyAlignment="1">
      <alignment vertical="center" wrapText="1"/>
    </xf>
    <xf numFmtId="44" fontId="3" fillId="0" borderId="28" xfId="1" applyFont="1" applyBorder="1" applyAlignment="1">
      <alignment vertical="center" wrapText="1"/>
    </xf>
    <xf numFmtId="44" fontId="3" fillId="4" borderId="29" xfId="1" applyFont="1" applyFill="1" applyBorder="1" applyAlignment="1">
      <alignment vertical="center" wrapText="1"/>
    </xf>
    <xf numFmtId="44" fontId="8" fillId="0" borderId="28" xfId="1" applyFont="1" applyBorder="1" applyAlignment="1">
      <alignment vertical="center" shrinkToFit="1"/>
    </xf>
    <xf numFmtId="44" fontId="3" fillId="0" borderId="28" xfId="1" applyFont="1" applyBorder="1" applyAlignment="1">
      <alignment vertical="center"/>
    </xf>
    <xf numFmtId="44" fontId="8" fillId="0" borderId="28" xfId="1" applyFont="1" applyFill="1" applyBorder="1" applyAlignment="1">
      <alignment vertical="center" shrinkToFit="1"/>
    </xf>
    <xf numFmtId="44" fontId="8" fillId="0" borderId="28" xfId="1" applyFont="1" applyBorder="1" applyAlignment="1">
      <alignment vertical="center" wrapText="1" shrinkToFit="1"/>
    </xf>
    <xf numFmtId="0" fontId="3" fillId="0" borderId="28" xfId="0" applyFont="1" applyBorder="1" applyAlignment="1">
      <alignment vertical="center"/>
    </xf>
    <xf numFmtId="0" fontId="3" fillId="4" borderId="29" xfId="0" applyFont="1" applyFill="1" applyBorder="1" applyAlignment="1">
      <alignment vertical="center"/>
    </xf>
    <xf numFmtId="0" fontId="5" fillId="4" borderId="29" xfId="0" applyFont="1" applyFill="1" applyBorder="1" applyAlignment="1">
      <alignment horizontal="center" vertical="center" wrapText="1"/>
    </xf>
    <xf numFmtId="164" fontId="8" fillId="4" borderId="29" xfId="0" applyNumberFormat="1" applyFont="1" applyFill="1" applyBorder="1" applyAlignment="1">
      <alignment vertical="center" shrinkToFit="1"/>
    </xf>
    <xf numFmtId="164" fontId="8" fillId="0" borderId="28" xfId="0" applyNumberFormat="1" applyFont="1" applyBorder="1" applyAlignment="1">
      <alignment vertical="center" shrinkToFit="1"/>
    </xf>
    <xf numFmtId="0" fontId="4" fillId="0" borderId="28" xfId="0" applyFont="1" applyBorder="1" applyAlignment="1">
      <alignment vertical="center"/>
    </xf>
    <xf numFmtId="0" fontId="4" fillId="4" borderId="29" xfId="0" applyFont="1" applyFill="1" applyBorder="1" applyAlignment="1">
      <alignment vertical="center"/>
    </xf>
    <xf numFmtId="0" fontId="5" fillId="4" borderId="29" xfId="0" applyFont="1" applyFill="1" applyBorder="1" applyAlignment="1">
      <alignment vertical="center" wrapText="1"/>
    </xf>
    <xf numFmtId="44" fontId="8" fillId="0" borderId="30" xfId="1" applyFont="1" applyBorder="1" applyAlignment="1">
      <alignment vertical="center" shrinkToFit="1"/>
    </xf>
    <xf numFmtId="44" fontId="8" fillId="0" borderId="31" xfId="1" applyFont="1" applyBorder="1" applyAlignment="1">
      <alignment vertical="center" shrinkToFit="1"/>
    </xf>
    <xf numFmtId="164" fontId="8" fillId="0" borderId="31" xfId="0" applyNumberFormat="1" applyFont="1" applyBorder="1" applyAlignment="1">
      <alignment vertical="center" shrinkToFit="1"/>
    </xf>
    <xf numFmtId="0" fontId="4" fillId="6" borderId="32" xfId="0" applyFont="1" applyFill="1" applyBorder="1" applyAlignment="1">
      <alignment vertical="center"/>
    </xf>
    <xf numFmtId="0" fontId="3" fillId="3" borderId="33" xfId="0" applyFont="1" applyFill="1" applyBorder="1" applyAlignment="1">
      <alignment vertical="center"/>
    </xf>
    <xf numFmtId="0" fontId="5" fillId="4" borderId="34" xfId="0" applyFont="1" applyFill="1" applyBorder="1" applyAlignment="1">
      <alignment vertical="center" wrapText="1"/>
    </xf>
    <xf numFmtId="44" fontId="3" fillId="4" borderId="35" xfId="1" applyFont="1" applyFill="1" applyBorder="1" applyAlignment="1">
      <alignment vertical="center" wrapText="1"/>
    </xf>
    <xf numFmtId="0" fontId="3" fillId="0" borderId="3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7" borderId="38" xfId="0" applyFont="1" applyFill="1" applyBorder="1" applyAlignment="1">
      <alignment vertical="center"/>
    </xf>
    <xf numFmtId="0" fontId="3" fillId="3" borderId="39" xfId="0" applyFont="1" applyFill="1" applyBorder="1" applyAlignment="1">
      <alignment vertical="center"/>
    </xf>
    <xf numFmtId="44" fontId="3" fillId="0" borderId="18" xfId="0" applyNumberFormat="1" applyFont="1" applyBorder="1" applyAlignment="1">
      <alignment vertical="center"/>
    </xf>
    <xf numFmtId="44" fontId="3" fillId="0" borderId="18" xfId="1" applyFont="1" applyBorder="1" applyAlignment="1">
      <alignment vertical="center"/>
    </xf>
    <xf numFmtId="44" fontId="0" fillId="4" borderId="2" xfId="0" applyNumberFormat="1" applyFill="1" applyBorder="1"/>
    <xf numFmtId="44" fontId="0" fillId="0" borderId="0" xfId="0" applyNumberFormat="1"/>
    <xf numFmtId="0" fontId="5" fillId="3" borderId="2" xfId="0" applyFont="1" applyFill="1" applyBorder="1" applyAlignment="1">
      <alignment vertical="center" wrapText="1"/>
    </xf>
    <xf numFmtId="0" fontId="3" fillId="3" borderId="37" xfId="0" applyFont="1" applyFill="1" applyBorder="1" applyAlignment="1">
      <alignment vertical="center" wrapText="1"/>
    </xf>
    <xf numFmtId="0" fontId="3" fillId="3" borderId="3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18" xfId="0" applyFont="1" applyFill="1" applyBorder="1" applyAlignment="1">
      <alignment vertical="center"/>
    </xf>
    <xf numFmtId="0" fontId="5" fillId="3" borderId="28" xfId="0" applyFont="1" applyFill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4" fillId="5" borderId="21" xfId="0" applyFont="1" applyFill="1" applyBorder="1" applyAlignment="1">
      <alignment vertical="center"/>
    </xf>
    <xf numFmtId="0" fontId="4" fillId="5" borderId="22" xfId="0" applyFont="1" applyFill="1" applyBorder="1" applyAlignment="1">
      <alignment vertical="center"/>
    </xf>
    <xf numFmtId="0" fontId="4" fillId="5" borderId="16" xfId="0" applyFont="1" applyFill="1" applyBorder="1" applyAlignment="1">
      <alignment vertical="center"/>
    </xf>
    <xf numFmtId="0" fontId="4" fillId="5" borderId="23" xfId="0" applyFont="1" applyFill="1" applyBorder="1" applyAlignment="1">
      <alignment vertical="center"/>
    </xf>
    <xf numFmtId="0" fontId="4" fillId="6" borderId="11" xfId="0" applyFont="1" applyFill="1" applyBorder="1" applyAlignment="1">
      <alignment vertical="center"/>
    </xf>
    <xf numFmtId="0" fontId="4" fillId="6" borderId="12" xfId="0" applyFont="1" applyFill="1" applyBorder="1" applyAlignment="1">
      <alignment vertical="center"/>
    </xf>
    <xf numFmtId="0" fontId="4" fillId="6" borderId="15" xfId="0" applyFont="1" applyFill="1" applyBorder="1" applyAlignment="1">
      <alignment vertical="center"/>
    </xf>
    <xf numFmtId="0" fontId="4" fillId="6" borderId="13" xfId="0" applyFont="1" applyFill="1" applyBorder="1" applyAlignment="1">
      <alignment vertical="center"/>
    </xf>
    <xf numFmtId="0" fontId="4" fillId="7" borderId="11" xfId="0" applyFont="1" applyFill="1" applyBorder="1" applyAlignment="1">
      <alignment vertical="center"/>
    </xf>
    <xf numFmtId="0" fontId="4" fillId="7" borderId="12" xfId="0" applyFont="1" applyFill="1" applyBorder="1" applyAlignment="1">
      <alignment vertical="center"/>
    </xf>
    <xf numFmtId="0" fontId="4" fillId="7" borderId="15" xfId="0" applyFont="1" applyFill="1" applyBorder="1" applyAlignment="1">
      <alignment vertical="center"/>
    </xf>
    <xf numFmtId="0" fontId="4" fillId="7" borderId="13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43" fontId="0" fillId="0" borderId="0" xfId="2" applyFont="1"/>
    <xf numFmtId="44" fontId="3" fillId="0" borderId="2" xfId="1" applyFont="1" applyFill="1" applyBorder="1" applyAlignment="1">
      <alignment vertical="center"/>
    </xf>
    <xf numFmtId="44" fontId="3" fillId="0" borderId="2" xfId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44" fontId="3" fillId="0" borderId="18" xfId="1" applyFont="1" applyFill="1" applyBorder="1" applyAlignment="1">
      <alignment vertical="center"/>
    </xf>
    <xf numFmtId="44" fontId="8" fillId="0" borderId="30" xfId="1" applyFont="1" applyFill="1" applyBorder="1" applyAlignment="1">
      <alignment vertical="center" shrinkToFit="1"/>
    </xf>
    <xf numFmtId="44" fontId="8" fillId="0" borderId="31" xfId="1" applyFont="1" applyFill="1" applyBorder="1" applyAlignment="1">
      <alignment vertical="center" shrinkToFit="1"/>
    </xf>
    <xf numFmtId="44" fontId="3" fillId="0" borderId="40" xfId="1" applyFont="1" applyFill="1" applyBorder="1" applyAlignment="1">
      <alignment vertical="center"/>
    </xf>
    <xf numFmtId="44" fontId="3" fillId="0" borderId="18" xfId="0" applyNumberFormat="1" applyFont="1" applyFill="1" applyBorder="1" applyAlignment="1">
      <alignment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6F57A-3946-40BC-ADD9-B1487CB8BEC7}">
  <dimension ref="B3:X77"/>
  <sheetViews>
    <sheetView tabSelected="1" zoomScale="85" zoomScaleNormal="85" workbookViewId="0">
      <selection activeCell="S9" sqref="S9:S20"/>
    </sheetView>
  </sheetViews>
  <sheetFormatPr baseColWidth="10" defaultRowHeight="15"/>
  <cols>
    <col min="2" max="2" width="15.140625" customWidth="1"/>
    <col min="3" max="3" width="22.140625" customWidth="1"/>
    <col min="4" max="4" width="14" bestFit="1" customWidth="1"/>
    <col min="5" max="5" width="11.140625" bestFit="1" customWidth="1"/>
    <col min="6" max="6" width="11.140625" customWidth="1"/>
    <col min="7" max="7" width="12.140625" bestFit="1" customWidth="1"/>
    <col min="8" max="8" width="12.140625" customWidth="1"/>
    <col min="9" max="9" width="11.85546875" bestFit="1" customWidth="1"/>
    <col min="10" max="10" width="11.140625" bestFit="1" customWidth="1"/>
    <col min="11" max="11" width="11.140625" customWidth="1"/>
    <col min="12" max="12" width="11.140625" bestFit="1" customWidth="1"/>
    <col min="13" max="13" width="11.140625" customWidth="1"/>
    <col min="14" max="14" width="11.85546875" bestFit="1" customWidth="1"/>
    <col min="15" max="15" width="11.140625" bestFit="1" customWidth="1"/>
    <col min="16" max="16" width="11.140625" customWidth="1"/>
    <col min="17" max="17" width="11.140625" bestFit="1" customWidth="1"/>
    <col min="18" max="18" width="11.140625" customWidth="1"/>
    <col min="19" max="19" width="10.7109375" bestFit="1" customWidth="1"/>
    <col min="20" max="20" width="15.5703125" customWidth="1"/>
    <col min="21" max="21" width="16" bestFit="1" customWidth="1"/>
  </cols>
  <sheetData>
    <row r="3" spans="2:24" ht="15.75" thickBot="1"/>
    <row r="4" spans="2:24" ht="15.75" thickBot="1">
      <c r="B4" s="9"/>
      <c r="C4" s="9"/>
      <c r="D4" s="82" t="s">
        <v>33</v>
      </c>
      <c r="E4" s="83"/>
      <c r="F4" s="84"/>
      <c r="G4" s="85"/>
      <c r="H4" s="30"/>
      <c r="I4" s="86" t="s">
        <v>34</v>
      </c>
      <c r="J4" s="87"/>
      <c r="K4" s="88"/>
      <c r="L4" s="89"/>
      <c r="M4" s="53"/>
      <c r="N4" s="90" t="s">
        <v>35</v>
      </c>
      <c r="O4" s="91"/>
      <c r="P4" s="92"/>
      <c r="Q4" s="93"/>
      <c r="R4" s="59"/>
      <c r="S4" s="9"/>
    </row>
    <row r="5" spans="2:24" ht="23.25" thickTop="1">
      <c r="B5" s="10" t="s">
        <v>0</v>
      </c>
      <c r="C5" s="24" t="s">
        <v>1</v>
      </c>
      <c r="D5" s="32" t="s">
        <v>24</v>
      </c>
      <c r="E5" s="33" t="s">
        <v>25</v>
      </c>
      <c r="F5" s="34" t="s">
        <v>25</v>
      </c>
      <c r="G5" s="33" t="s">
        <v>26</v>
      </c>
      <c r="H5" s="35" t="s">
        <v>26</v>
      </c>
      <c r="I5" s="54" t="s">
        <v>24</v>
      </c>
      <c r="J5" s="11" t="s">
        <v>25</v>
      </c>
      <c r="K5" s="20" t="s">
        <v>25</v>
      </c>
      <c r="L5" s="11" t="s">
        <v>26</v>
      </c>
      <c r="M5" s="55" t="s">
        <v>26</v>
      </c>
      <c r="N5" s="54" t="s">
        <v>24</v>
      </c>
      <c r="O5" s="11" t="s">
        <v>25</v>
      </c>
      <c r="P5" s="20" t="s">
        <v>25</v>
      </c>
      <c r="Q5" s="11" t="s">
        <v>26</v>
      </c>
      <c r="R5" s="55" t="s">
        <v>26</v>
      </c>
      <c r="S5" s="60" t="s">
        <v>36</v>
      </c>
      <c r="T5" s="21" t="s">
        <v>36</v>
      </c>
    </row>
    <row r="6" spans="2:24" ht="33.75">
      <c r="B6" s="99" t="s">
        <v>37</v>
      </c>
      <c r="C6" s="25" t="s">
        <v>2</v>
      </c>
      <c r="D6" s="36">
        <v>17776</v>
      </c>
      <c r="E6" s="4">
        <v>3377</v>
      </c>
      <c r="F6" s="18">
        <f>ROUND((D6*0.19),0)</f>
        <v>3377</v>
      </c>
      <c r="G6" s="4">
        <f>D6+E6</f>
        <v>21153</v>
      </c>
      <c r="H6" s="37">
        <f>D6+F6</f>
        <v>21153</v>
      </c>
      <c r="I6" s="39">
        <v>17811</v>
      </c>
      <c r="J6" s="6">
        <v>3384</v>
      </c>
      <c r="K6" s="18">
        <f>ROUND((I6*0.19),0)</f>
        <v>3384</v>
      </c>
      <c r="L6" s="6">
        <f>I6+J6</f>
        <v>21195</v>
      </c>
      <c r="M6" s="56">
        <f>I6+K6</f>
        <v>21195</v>
      </c>
      <c r="N6" s="39">
        <v>17600</v>
      </c>
      <c r="O6" s="6">
        <v>3344</v>
      </c>
      <c r="P6" s="18">
        <f>ROUND((N6*0.19),0)</f>
        <v>3344</v>
      </c>
      <c r="Q6" s="6">
        <f>N6+O6</f>
        <v>20944</v>
      </c>
      <c r="R6" s="56">
        <f>N6+P6</f>
        <v>20944</v>
      </c>
      <c r="S6" s="61">
        <f t="shared" ref="S6:S26" si="0">AVERAGE(G6,L6,Q6)</f>
        <v>21097.333333333332</v>
      </c>
      <c r="T6" s="63">
        <f>(H6+M6+R6)/3</f>
        <v>21097.333333333332</v>
      </c>
      <c r="U6" s="64">
        <f>ROUND(T6,0)</f>
        <v>21097</v>
      </c>
    </row>
    <row r="7" spans="2:24" ht="33.75">
      <c r="B7" s="99"/>
      <c r="C7" s="26" t="s">
        <v>3</v>
      </c>
      <c r="D7" s="38">
        <v>17776</v>
      </c>
      <c r="E7" s="5">
        <v>3377</v>
      </c>
      <c r="F7" s="18">
        <f t="shared" ref="F7:F26" si="1">ROUND((D7*0.19),0)</f>
        <v>3377</v>
      </c>
      <c r="G7" s="4">
        <f t="shared" ref="G7:G26" si="2">D7+E7</f>
        <v>21153</v>
      </c>
      <c r="H7" s="37">
        <f t="shared" ref="H7:H26" si="3">D7+F7</f>
        <v>21153</v>
      </c>
      <c r="I7" s="39">
        <v>17811</v>
      </c>
      <c r="J7" s="6">
        <v>3384</v>
      </c>
      <c r="K7" s="18">
        <f t="shared" ref="K7:K26" si="4">ROUND((I7*0.19),0)</f>
        <v>3384</v>
      </c>
      <c r="L7" s="6">
        <f t="shared" ref="L7:L26" si="5">I7+J7</f>
        <v>21195</v>
      </c>
      <c r="M7" s="56">
        <f t="shared" ref="M7:M68" si="6">I7+K7</f>
        <v>21195</v>
      </c>
      <c r="N7" s="39">
        <v>17600</v>
      </c>
      <c r="O7" s="6">
        <v>3344</v>
      </c>
      <c r="P7" s="18">
        <f t="shared" ref="P7:P26" si="7">ROUND((N7*0.19),0)</f>
        <v>3344</v>
      </c>
      <c r="Q7" s="6">
        <f t="shared" ref="Q7:Q26" si="8">N7+O7</f>
        <v>20944</v>
      </c>
      <c r="R7" s="56">
        <f t="shared" ref="R7:R68" si="9">N7+P7</f>
        <v>20944</v>
      </c>
      <c r="S7" s="61">
        <f t="shared" si="0"/>
        <v>21097.333333333332</v>
      </c>
      <c r="T7" s="63">
        <f t="shared" ref="T7:T68" si="10">(H7+M7+R7)/3</f>
        <v>21097.333333333332</v>
      </c>
      <c r="U7" s="64">
        <f t="shared" ref="U7:U68" si="11">ROUND(T7,0)</f>
        <v>21097</v>
      </c>
    </row>
    <row r="8" spans="2:24" ht="33.75">
      <c r="B8" s="99" t="s">
        <v>38</v>
      </c>
      <c r="C8" s="25" t="s">
        <v>4</v>
      </c>
      <c r="D8" s="38">
        <v>34926</v>
      </c>
      <c r="E8" s="5">
        <v>6636</v>
      </c>
      <c r="F8" s="18">
        <f t="shared" si="1"/>
        <v>6636</v>
      </c>
      <c r="G8" s="4">
        <f t="shared" si="2"/>
        <v>41562</v>
      </c>
      <c r="H8" s="37">
        <f t="shared" si="3"/>
        <v>41562</v>
      </c>
      <c r="I8" s="39">
        <v>34996</v>
      </c>
      <c r="J8" s="6">
        <v>6649</v>
      </c>
      <c r="K8" s="18">
        <f t="shared" si="4"/>
        <v>6649</v>
      </c>
      <c r="L8" s="6">
        <f t="shared" si="5"/>
        <v>41645</v>
      </c>
      <c r="M8" s="56">
        <f t="shared" si="6"/>
        <v>41645</v>
      </c>
      <c r="N8" s="39">
        <v>34581</v>
      </c>
      <c r="O8" s="6">
        <v>6570</v>
      </c>
      <c r="P8" s="18">
        <f t="shared" si="7"/>
        <v>6570</v>
      </c>
      <c r="Q8" s="6">
        <f t="shared" si="8"/>
        <v>41151</v>
      </c>
      <c r="R8" s="56">
        <f t="shared" si="9"/>
        <v>41151</v>
      </c>
      <c r="S8" s="61">
        <f t="shared" si="0"/>
        <v>41452.666666666664</v>
      </c>
      <c r="T8" s="63">
        <f t="shared" si="10"/>
        <v>41452.666666666664</v>
      </c>
      <c r="U8" s="64">
        <f t="shared" si="11"/>
        <v>41453</v>
      </c>
    </row>
    <row r="9" spans="2:24" ht="45">
      <c r="B9" s="99"/>
      <c r="C9" s="26" t="s">
        <v>5</v>
      </c>
      <c r="D9" s="39">
        <v>17776</v>
      </c>
      <c r="E9" s="6">
        <v>3377</v>
      </c>
      <c r="F9" s="18">
        <f t="shared" si="1"/>
        <v>3377</v>
      </c>
      <c r="G9" s="4">
        <f t="shared" si="2"/>
        <v>21153</v>
      </c>
      <c r="H9" s="37">
        <f t="shared" si="3"/>
        <v>21153</v>
      </c>
      <c r="I9" s="39">
        <v>17811</v>
      </c>
      <c r="J9" s="101">
        <v>3384</v>
      </c>
      <c r="K9" s="18">
        <f t="shared" si="4"/>
        <v>3384</v>
      </c>
      <c r="L9" s="101">
        <f>I9+J9</f>
        <v>21195</v>
      </c>
      <c r="M9" s="56">
        <f t="shared" si="6"/>
        <v>21195</v>
      </c>
      <c r="N9" s="39">
        <v>17600</v>
      </c>
      <c r="O9" s="6">
        <v>3344</v>
      </c>
      <c r="P9" s="18">
        <f t="shared" si="7"/>
        <v>3344</v>
      </c>
      <c r="Q9" s="6">
        <f t="shared" si="8"/>
        <v>20944</v>
      </c>
      <c r="R9" s="56">
        <f t="shared" si="9"/>
        <v>20944</v>
      </c>
      <c r="S9" s="108">
        <f t="shared" si="0"/>
        <v>21097.333333333332</v>
      </c>
      <c r="T9" s="63">
        <f t="shared" si="10"/>
        <v>21097.333333333332</v>
      </c>
      <c r="U9" s="64">
        <f t="shared" si="11"/>
        <v>21097</v>
      </c>
      <c r="X9" s="100">
        <f>+I9*19%</f>
        <v>3384.09</v>
      </c>
    </row>
    <row r="10" spans="2:24" ht="33.75">
      <c r="B10" s="99"/>
      <c r="C10" s="26" t="s">
        <v>6</v>
      </c>
      <c r="D10" s="38">
        <v>142208</v>
      </c>
      <c r="E10" s="5">
        <v>27020</v>
      </c>
      <c r="F10" s="18">
        <f t="shared" si="1"/>
        <v>27020</v>
      </c>
      <c r="G10" s="4">
        <f t="shared" si="2"/>
        <v>169228</v>
      </c>
      <c r="H10" s="37">
        <f t="shared" si="3"/>
        <v>169228</v>
      </c>
      <c r="I10" s="39">
        <v>142490</v>
      </c>
      <c r="J10" s="101">
        <v>27073</v>
      </c>
      <c r="K10" s="18">
        <f t="shared" si="4"/>
        <v>27073</v>
      </c>
      <c r="L10" s="101">
        <f t="shared" si="5"/>
        <v>169563</v>
      </c>
      <c r="M10" s="56">
        <f t="shared" si="6"/>
        <v>169563</v>
      </c>
      <c r="N10" s="39">
        <v>140800</v>
      </c>
      <c r="O10" s="6">
        <v>26752</v>
      </c>
      <c r="P10" s="18">
        <f t="shared" si="7"/>
        <v>26752</v>
      </c>
      <c r="Q10" s="6">
        <f t="shared" si="8"/>
        <v>167552</v>
      </c>
      <c r="R10" s="56">
        <f t="shared" si="9"/>
        <v>167552</v>
      </c>
      <c r="S10" s="108">
        <f t="shared" si="0"/>
        <v>168781</v>
      </c>
      <c r="T10" s="63">
        <f t="shared" si="10"/>
        <v>168781</v>
      </c>
      <c r="U10" s="64">
        <f t="shared" si="11"/>
        <v>168781</v>
      </c>
    </row>
    <row r="11" spans="2:24">
      <c r="B11" s="99"/>
      <c r="C11" s="26" t="s">
        <v>39</v>
      </c>
      <c r="D11" s="38">
        <v>106656</v>
      </c>
      <c r="E11" s="5">
        <v>20265</v>
      </c>
      <c r="F11" s="18">
        <f t="shared" si="1"/>
        <v>20265</v>
      </c>
      <c r="G11" s="4">
        <f t="shared" si="2"/>
        <v>126921</v>
      </c>
      <c r="H11" s="37">
        <f t="shared" si="3"/>
        <v>126921</v>
      </c>
      <c r="I11" s="39">
        <v>106867</v>
      </c>
      <c r="J11" s="101">
        <v>20305</v>
      </c>
      <c r="K11" s="18">
        <f t="shared" si="4"/>
        <v>20305</v>
      </c>
      <c r="L11" s="101">
        <f t="shared" si="5"/>
        <v>127172</v>
      </c>
      <c r="M11" s="56">
        <f t="shared" si="6"/>
        <v>127172</v>
      </c>
      <c r="N11" s="39">
        <v>105600</v>
      </c>
      <c r="O11" s="6">
        <v>20064</v>
      </c>
      <c r="P11" s="18">
        <f t="shared" si="7"/>
        <v>20064</v>
      </c>
      <c r="Q11" s="6">
        <f t="shared" si="8"/>
        <v>125664</v>
      </c>
      <c r="R11" s="56">
        <f t="shared" si="9"/>
        <v>125664</v>
      </c>
      <c r="S11" s="108">
        <f t="shared" si="0"/>
        <v>126585.66666666667</v>
      </c>
      <c r="T11" s="63">
        <f t="shared" si="10"/>
        <v>126585.66666666667</v>
      </c>
      <c r="U11" s="64">
        <f t="shared" si="11"/>
        <v>126586</v>
      </c>
    </row>
    <row r="12" spans="2:24" ht="33.75">
      <c r="B12" s="99" t="s">
        <v>40</v>
      </c>
      <c r="C12" s="25" t="s">
        <v>4</v>
      </c>
      <c r="D12" s="38">
        <v>49863</v>
      </c>
      <c r="E12" s="5">
        <v>9474</v>
      </c>
      <c r="F12" s="18">
        <f t="shared" si="1"/>
        <v>9474</v>
      </c>
      <c r="G12" s="4">
        <f t="shared" si="2"/>
        <v>59337</v>
      </c>
      <c r="H12" s="37">
        <f t="shared" si="3"/>
        <v>59337</v>
      </c>
      <c r="I12" s="39">
        <v>49962</v>
      </c>
      <c r="J12" s="101">
        <v>9493</v>
      </c>
      <c r="K12" s="18">
        <f t="shared" si="4"/>
        <v>9493</v>
      </c>
      <c r="L12" s="101">
        <f t="shared" si="5"/>
        <v>59455</v>
      </c>
      <c r="M12" s="56">
        <f t="shared" si="6"/>
        <v>59455</v>
      </c>
      <c r="N12" s="39">
        <v>49370</v>
      </c>
      <c r="O12" s="6">
        <v>9380</v>
      </c>
      <c r="P12" s="18">
        <f t="shared" si="7"/>
        <v>9380</v>
      </c>
      <c r="Q12" s="6">
        <f t="shared" si="8"/>
        <v>58750</v>
      </c>
      <c r="R12" s="56">
        <f t="shared" si="9"/>
        <v>58750</v>
      </c>
      <c r="S12" s="108">
        <f t="shared" si="0"/>
        <v>59180.666666666664</v>
      </c>
      <c r="T12" s="63">
        <f t="shared" si="10"/>
        <v>59180.666666666664</v>
      </c>
      <c r="U12" s="64">
        <f t="shared" si="11"/>
        <v>59181</v>
      </c>
    </row>
    <row r="13" spans="2:24" ht="45">
      <c r="B13" s="99"/>
      <c r="C13" s="27" t="s">
        <v>41</v>
      </c>
      <c r="D13" s="38">
        <v>26664</v>
      </c>
      <c r="E13" s="5">
        <v>5066</v>
      </c>
      <c r="F13" s="18">
        <f t="shared" si="1"/>
        <v>5066</v>
      </c>
      <c r="G13" s="4">
        <f t="shared" si="2"/>
        <v>31730</v>
      </c>
      <c r="H13" s="37">
        <f t="shared" si="3"/>
        <v>31730</v>
      </c>
      <c r="I13" s="39">
        <v>26717</v>
      </c>
      <c r="J13" s="101">
        <v>5076</v>
      </c>
      <c r="K13" s="18">
        <f t="shared" si="4"/>
        <v>5076</v>
      </c>
      <c r="L13" s="101">
        <f t="shared" si="5"/>
        <v>31793</v>
      </c>
      <c r="M13" s="56">
        <f t="shared" si="6"/>
        <v>31793</v>
      </c>
      <c r="N13" s="39">
        <v>26400</v>
      </c>
      <c r="O13" s="6">
        <v>5016</v>
      </c>
      <c r="P13" s="18">
        <f t="shared" si="7"/>
        <v>5016</v>
      </c>
      <c r="Q13" s="6">
        <f t="shared" si="8"/>
        <v>31416</v>
      </c>
      <c r="R13" s="56">
        <f t="shared" si="9"/>
        <v>31416</v>
      </c>
      <c r="S13" s="108">
        <f t="shared" si="0"/>
        <v>31646.333333333332</v>
      </c>
      <c r="T13" s="63">
        <f t="shared" si="10"/>
        <v>31646.333333333332</v>
      </c>
      <c r="U13" s="64">
        <f t="shared" si="11"/>
        <v>31646</v>
      </c>
    </row>
    <row r="14" spans="2:24" ht="33.75">
      <c r="B14" s="99"/>
      <c r="C14" s="25" t="s">
        <v>6</v>
      </c>
      <c r="D14" s="38">
        <v>319968</v>
      </c>
      <c r="E14" s="5">
        <v>60794</v>
      </c>
      <c r="F14" s="18">
        <f t="shared" si="1"/>
        <v>60794</v>
      </c>
      <c r="G14" s="4">
        <f t="shared" si="2"/>
        <v>380762</v>
      </c>
      <c r="H14" s="37">
        <f t="shared" si="3"/>
        <v>380762</v>
      </c>
      <c r="I14" s="39">
        <v>320602</v>
      </c>
      <c r="J14" s="101">
        <v>60914</v>
      </c>
      <c r="K14" s="18">
        <f t="shared" si="4"/>
        <v>60914</v>
      </c>
      <c r="L14" s="101">
        <f t="shared" si="5"/>
        <v>381516</v>
      </c>
      <c r="M14" s="56">
        <f t="shared" si="6"/>
        <v>381516</v>
      </c>
      <c r="N14" s="39">
        <v>316800</v>
      </c>
      <c r="O14" s="6">
        <v>60192</v>
      </c>
      <c r="P14" s="18">
        <f t="shared" si="7"/>
        <v>60192</v>
      </c>
      <c r="Q14" s="6">
        <f t="shared" si="8"/>
        <v>376992</v>
      </c>
      <c r="R14" s="56">
        <f t="shared" si="9"/>
        <v>376992</v>
      </c>
      <c r="S14" s="108">
        <f t="shared" si="0"/>
        <v>379756.66666666669</v>
      </c>
      <c r="T14" s="63">
        <f t="shared" si="10"/>
        <v>379756.66666666669</v>
      </c>
      <c r="U14" s="64">
        <f t="shared" si="11"/>
        <v>379757</v>
      </c>
    </row>
    <row r="15" spans="2:24">
      <c r="B15" s="99"/>
      <c r="C15" s="25" t="s">
        <v>7</v>
      </c>
      <c r="D15" s="40">
        <v>213312</v>
      </c>
      <c r="E15" s="12">
        <v>40529</v>
      </c>
      <c r="F15" s="18">
        <f t="shared" si="1"/>
        <v>40529</v>
      </c>
      <c r="G15" s="4">
        <f t="shared" si="2"/>
        <v>253841</v>
      </c>
      <c r="H15" s="37">
        <f t="shared" si="3"/>
        <v>253841</v>
      </c>
      <c r="I15" s="39">
        <v>213734</v>
      </c>
      <c r="J15" s="101">
        <v>40610</v>
      </c>
      <c r="K15" s="18">
        <f t="shared" si="4"/>
        <v>40609</v>
      </c>
      <c r="L15" s="101">
        <f t="shared" si="5"/>
        <v>254344</v>
      </c>
      <c r="M15" s="56">
        <f t="shared" si="6"/>
        <v>254343</v>
      </c>
      <c r="N15" s="39">
        <v>211200</v>
      </c>
      <c r="O15" s="6">
        <v>40128</v>
      </c>
      <c r="P15" s="18">
        <f t="shared" si="7"/>
        <v>40128</v>
      </c>
      <c r="Q15" s="6">
        <f t="shared" si="8"/>
        <v>251328</v>
      </c>
      <c r="R15" s="56">
        <f t="shared" si="9"/>
        <v>251328</v>
      </c>
      <c r="S15" s="108">
        <f t="shared" si="0"/>
        <v>253171</v>
      </c>
      <c r="T15" s="63">
        <f t="shared" si="10"/>
        <v>253170.66666666666</v>
      </c>
      <c r="U15" s="64">
        <f t="shared" si="11"/>
        <v>253171</v>
      </c>
    </row>
    <row r="16" spans="2:24">
      <c r="B16" s="99"/>
      <c r="C16" s="25" t="s">
        <v>8</v>
      </c>
      <c r="D16" s="40">
        <v>14221</v>
      </c>
      <c r="E16" s="12">
        <v>2702</v>
      </c>
      <c r="F16" s="18">
        <f t="shared" si="1"/>
        <v>2702</v>
      </c>
      <c r="G16" s="4">
        <f t="shared" si="2"/>
        <v>16923</v>
      </c>
      <c r="H16" s="37">
        <f t="shared" si="3"/>
        <v>16923</v>
      </c>
      <c r="I16" s="39">
        <v>14249</v>
      </c>
      <c r="J16" s="101">
        <v>2707</v>
      </c>
      <c r="K16" s="18">
        <f t="shared" si="4"/>
        <v>2707</v>
      </c>
      <c r="L16" s="101">
        <f t="shared" si="5"/>
        <v>16956</v>
      </c>
      <c r="M16" s="56">
        <f t="shared" si="6"/>
        <v>16956</v>
      </c>
      <c r="N16" s="39">
        <v>14080</v>
      </c>
      <c r="O16" s="6">
        <v>2675</v>
      </c>
      <c r="P16" s="18">
        <f t="shared" si="7"/>
        <v>2675</v>
      </c>
      <c r="Q16" s="6">
        <f t="shared" si="8"/>
        <v>16755</v>
      </c>
      <c r="R16" s="56">
        <f t="shared" si="9"/>
        <v>16755</v>
      </c>
      <c r="S16" s="108">
        <f t="shared" si="0"/>
        <v>16878</v>
      </c>
      <c r="T16" s="63">
        <f t="shared" si="10"/>
        <v>16878</v>
      </c>
      <c r="U16" s="64">
        <f t="shared" si="11"/>
        <v>16878</v>
      </c>
    </row>
    <row r="17" spans="2:21" s="1" customFormat="1" ht="33.75">
      <c r="B17" s="79" t="s">
        <v>17</v>
      </c>
      <c r="C17" s="27" t="s">
        <v>4</v>
      </c>
      <c r="D17" s="41">
        <v>26664</v>
      </c>
      <c r="E17" s="7">
        <v>5066</v>
      </c>
      <c r="F17" s="18">
        <f t="shared" si="1"/>
        <v>5066</v>
      </c>
      <c r="G17" s="4">
        <f t="shared" si="2"/>
        <v>31730</v>
      </c>
      <c r="H17" s="37">
        <f t="shared" si="3"/>
        <v>31730</v>
      </c>
      <c r="I17" s="36">
        <v>26717</v>
      </c>
      <c r="J17" s="4">
        <v>5076</v>
      </c>
      <c r="K17" s="18">
        <f t="shared" si="4"/>
        <v>5076</v>
      </c>
      <c r="L17" s="6">
        <f t="shared" si="5"/>
        <v>31793</v>
      </c>
      <c r="M17" s="56">
        <f t="shared" si="6"/>
        <v>31793</v>
      </c>
      <c r="N17" s="36">
        <v>26400</v>
      </c>
      <c r="O17" s="4">
        <v>5016</v>
      </c>
      <c r="P17" s="18">
        <f t="shared" si="7"/>
        <v>5016</v>
      </c>
      <c r="Q17" s="6">
        <f t="shared" si="8"/>
        <v>31416</v>
      </c>
      <c r="R17" s="56">
        <f t="shared" si="9"/>
        <v>31416</v>
      </c>
      <c r="S17" s="108">
        <f t="shared" si="0"/>
        <v>31646.333333333332</v>
      </c>
      <c r="T17" s="63">
        <f t="shared" si="10"/>
        <v>31646.333333333332</v>
      </c>
      <c r="U17" s="64">
        <f t="shared" si="11"/>
        <v>31646</v>
      </c>
    </row>
    <row r="18" spans="2:21" s="1" customFormat="1" ht="22.5">
      <c r="B18" s="79"/>
      <c r="C18" s="27" t="s">
        <v>9</v>
      </c>
      <c r="D18" s="41">
        <v>26664</v>
      </c>
      <c r="E18" s="7">
        <v>5066</v>
      </c>
      <c r="F18" s="18">
        <f t="shared" si="1"/>
        <v>5066</v>
      </c>
      <c r="G18" s="4">
        <f t="shared" si="2"/>
        <v>31730</v>
      </c>
      <c r="H18" s="37">
        <f t="shared" si="3"/>
        <v>31730</v>
      </c>
      <c r="I18" s="36">
        <v>26717</v>
      </c>
      <c r="J18" s="4">
        <v>5076</v>
      </c>
      <c r="K18" s="18">
        <f t="shared" si="4"/>
        <v>5076</v>
      </c>
      <c r="L18" s="6">
        <f t="shared" si="5"/>
        <v>31793</v>
      </c>
      <c r="M18" s="56">
        <f t="shared" si="6"/>
        <v>31793</v>
      </c>
      <c r="N18" s="36">
        <v>26400</v>
      </c>
      <c r="O18" s="4">
        <v>5016</v>
      </c>
      <c r="P18" s="18">
        <f t="shared" si="7"/>
        <v>5016</v>
      </c>
      <c r="Q18" s="6">
        <f t="shared" si="8"/>
        <v>31416</v>
      </c>
      <c r="R18" s="56">
        <f t="shared" si="9"/>
        <v>31416</v>
      </c>
      <c r="S18" s="108">
        <f t="shared" si="0"/>
        <v>31646.333333333332</v>
      </c>
      <c r="T18" s="63">
        <f t="shared" si="10"/>
        <v>31646.333333333332</v>
      </c>
      <c r="U18" s="64">
        <f t="shared" si="11"/>
        <v>31646</v>
      </c>
    </row>
    <row r="19" spans="2:21" s="1" customFormat="1" ht="22.5">
      <c r="B19" s="79"/>
      <c r="C19" s="27" t="s">
        <v>10</v>
      </c>
      <c r="D19" s="41">
        <v>319968</v>
      </c>
      <c r="E19" s="7">
        <v>60794</v>
      </c>
      <c r="F19" s="18">
        <f t="shared" si="1"/>
        <v>60794</v>
      </c>
      <c r="G19" s="4">
        <f t="shared" si="2"/>
        <v>380762</v>
      </c>
      <c r="H19" s="37">
        <f t="shared" si="3"/>
        <v>380762</v>
      </c>
      <c r="I19" s="36">
        <v>320602</v>
      </c>
      <c r="J19" s="4">
        <v>60914</v>
      </c>
      <c r="K19" s="18">
        <f t="shared" si="4"/>
        <v>60914</v>
      </c>
      <c r="L19" s="6">
        <f t="shared" si="5"/>
        <v>381516</v>
      </c>
      <c r="M19" s="56">
        <f t="shared" si="6"/>
        <v>381516</v>
      </c>
      <c r="N19" s="36">
        <v>316800</v>
      </c>
      <c r="O19" s="102">
        <v>60192</v>
      </c>
      <c r="P19" s="18">
        <f t="shared" si="7"/>
        <v>60192</v>
      </c>
      <c r="Q19" s="101">
        <f t="shared" si="8"/>
        <v>376992</v>
      </c>
      <c r="R19" s="56">
        <f t="shared" si="9"/>
        <v>376992</v>
      </c>
      <c r="S19" s="108">
        <f t="shared" si="0"/>
        <v>379756.66666666669</v>
      </c>
      <c r="T19" s="63">
        <f t="shared" si="10"/>
        <v>379756.66666666669</v>
      </c>
      <c r="U19" s="64">
        <f t="shared" si="11"/>
        <v>379757</v>
      </c>
    </row>
    <row r="20" spans="2:21" s="1" customFormat="1">
      <c r="B20" s="79"/>
      <c r="C20" s="27" t="s">
        <v>7</v>
      </c>
      <c r="D20" s="41">
        <v>213312</v>
      </c>
      <c r="E20" s="7">
        <v>40529</v>
      </c>
      <c r="F20" s="18">
        <f t="shared" si="1"/>
        <v>40529</v>
      </c>
      <c r="G20" s="4">
        <f t="shared" si="2"/>
        <v>253841</v>
      </c>
      <c r="H20" s="37">
        <f t="shared" si="3"/>
        <v>253841</v>
      </c>
      <c r="I20" s="36">
        <v>213734</v>
      </c>
      <c r="J20" s="102">
        <v>40610</v>
      </c>
      <c r="K20" s="18">
        <f t="shared" si="4"/>
        <v>40609</v>
      </c>
      <c r="L20" s="101">
        <f t="shared" si="5"/>
        <v>254344</v>
      </c>
      <c r="M20" s="56">
        <f t="shared" si="6"/>
        <v>254343</v>
      </c>
      <c r="N20" s="36">
        <v>211200</v>
      </c>
      <c r="O20" s="4">
        <v>40128</v>
      </c>
      <c r="P20" s="18">
        <f t="shared" si="7"/>
        <v>40128</v>
      </c>
      <c r="Q20" s="6">
        <f t="shared" si="8"/>
        <v>251328</v>
      </c>
      <c r="R20" s="56">
        <f t="shared" si="9"/>
        <v>251328</v>
      </c>
      <c r="S20" s="108">
        <f t="shared" si="0"/>
        <v>253171</v>
      </c>
      <c r="T20" s="63">
        <f t="shared" si="10"/>
        <v>253170.66666666666</v>
      </c>
      <c r="U20" s="64">
        <f t="shared" si="11"/>
        <v>253171</v>
      </c>
    </row>
    <row r="21" spans="2:21" s="1" customFormat="1">
      <c r="B21" s="79"/>
      <c r="C21" s="27" t="s">
        <v>11</v>
      </c>
      <c r="D21" s="41">
        <v>14221</v>
      </c>
      <c r="E21" s="7">
        <v>2702</v>
      </c>
      <c r="F21" s="18">
        <f t="shared" si="1"/>
        <v>2702</v>
      </c>
      <c r="G21" s="4">
        <f t="shared" si="2"/>
        <v>16923</v>
      </c>
      <c r="H21" s="37">
        <f t="shared" si="3"/>
        <v>16923</v>
      </c>
      <c r="I21" s="36">
        <v>14249</v>
      </c>
      <c r="J21" s="4">
        <v>2707</v>
      </c>
      <c r="K21" s="18">
        <f t="shared" si="4"/>
        <v>2707</v>
      </c>
      <c r="L21" s="6">
        <f t="shared" si="5"/>
        <v>16956</v>
      </c>
      <c r="M21" s="56">
        <f t="shared" si="6"/>
        <v>16956</v>
      </c>
      <c r="N21" s="36">
        <v>14080</v>
      </c>
      <c r="O21" s="4">
        <v>2675</v>
      </c>
      <c r="P21" s="18">
        <f t="shared" si="7"/>
        <v>2675</v>
      </c>
      <c r="Q21" s="6">
        <f t="shared" si="8"/>
        <v>16755</v>
      </c>
      <c r="R21" s="56">
        <f t="shared" si="9"/>
        <v>16755</v>
      </c>
      <c r="S21" s="61">
        <f t="shared" si="0"/>
        <v>16878</v>
      </c>
      <c r="T21" s="63">
        <f t="shared" si="10"/>
        <v>16878</v>
      </c>
      <c r="U21" s="64">
        <f t="shared" si="11"/>
        <v>16878</v>
      </c>
    </row>
    <row r="22" spans="2:21" s="1" customFormat="1" ht="33.75">
      <c r="B22" s="79" t="s">
        <v>18</v>
      </c>
      <c r="C22" s="27" t="s">
        <v>12</v>
      </c>
      <c r="D22" s="41">
        <v>128894</v>
      </c>
      <c r="E22" s="7">
        <v>24490</v>
      </c>
      <c r="F22" s="18">
        <f t="shared" si="1"/>
        <v>24490</v>
      </c>
      <c r="G22" s="4">
        <f t="shared" si="2"/>
        <v>153384</v>
      </c>
      <c r="H22" s="37">
        <f t="shared" si="3"/>
        <v>153384</v>
      </c>
      <c r="I22" s="36">
        <v>129149</v>
      </c>
      <c r="J22" s="4">
        <v>24538</v>
      </c>
      <c r="K22" s="18">
        <f t="shared" si="4"/>
        <v>24538</v>
      </c>
      <c r="L22" s="6">
        <f t="shared" si="5"/>
        <v>153687</v>
      </c>
      <c r="M22" s="56">
        <f t="shared" si="6"/>
        <v>153687</v>
      </c>
      <c r="N22" s="36">
        <v>127618</v>
      </c>
      <c r="O22" s="4">
        <v>24247</v>
      </c>
      <c r="P22" s="18">
        <f t="shared" si="7"/>
        <v>24247</v>
      </c>
      <c r="Q22" s="6">
        <f t="shared" si="8"/>
        <v>151865</v>
      </c>
      <c r="R22" s="56">
        <f t="shared" si="9"/>
        <v>151865</v>
      </c>
      <c r="S22" s="61">
        <f t="shared" si="0"/>
        <v>152978.66666666666</v>
      </c>
      <c r="T22" s="63">
        <f t="shared" si="10"/>
        <v>152978.66666666666</v>
      </c>
      <c r="U22" s="64">
        <f t="shared" si="11"/>
        <v>152979</v>
      </c>
    </row>
    <row r="23" spans="2:21" s="1" customFormat="1" ht="33.75">
      <c r="B23" s="79"/>
      <c r="C23" s="27" t="s">
        <v>13</v>
      </c>
      <c r="D23" s="41">
        <v>124432</v>
      </c>
      <c r="E23" s="7">
        <v>23642</v>
      </c>
      <c r="F23" s="18">
        <f t="shared" si="1"/>
        <v>23642</v>
      </c>
      <c r="G23" s="4">
        <f t="shared" si="2"/>
        <v>148074</v>
      </c>
      <c r="H23" s="37">
        <f t="shared" si="3"/>
        <v>148074</v>
      </c>
      <c r="I23" s="36">
        <v>124678</v>
      </c>
      <c r="J23" s="4">
        <v>23689</v>
      </c>
      <c r="K23" s="18">
        <f t="shared" si="4"/>
        <v>23689</v>
      </c>
      <c r="L23" s="6">
        <f t="shared" si="5"/>
        <v>148367</v>
      </c>
      <c r="M23" s="56">
        <f t="shared" si="6"/>
        <v>148367</v>
      </c>
      <c r="N23" s="36">
        <v>123200</v>
      </c>
      <c r="O23" s="4">
        <v>23408</v>
      </c>
      <c r="P23" s="18">
        <f t="shared" si="7"/>
        <v>23408</v>
      </c>
      <c r="Q23" s="6">
        <f t="shared" si="8"/>
        <v>146608</v>
      </c>
      <c r="R23" s="56">
        <f t="shared" si="9"/>
        <v>146608</v>
      </c>
      <c r="S23" s="61">
        <f t="shared" si="0"/>
        <v>147683</v>
      </c>
      <c r="T23" s="63">
        <f t="shared" si="10"/>
        <v>147683</v>
      </c>
      <c r="U23" s="64">
        <f t="shared" si="11"/>
        <v>147683</v>
      </c>
    </row>
    <row r="24" spans="2:21" s="1" customFormat="1" ht="22.5">
      <c r="B24" s="79"/>
      <c r="C24" s="27" t="s">
        <v>14</v>
      </c>
      <c r="D24" s="41">
        <v>812694</v>
      </c>
      <c r="E24" s="7">
        <v>154412</v>
      </c>
      <c r="F24" s="18">
        <f t="shared" si="1"/>
        <v>154412</v>
      </c>
      <c r="G24" s="4">
        <f t="shared" si="2"/>
        <v>967106</v>
      </c>
      <c r="H24" s="37">
        <f t="shared" si="3"/>
        <v>967106</v>
      </c>
      <c r="I24" s="36">
        <v>814303</v>
      </c>
      <c r="J24" s="4">
        <v>154718</v>
      </c>
      <c r="K24" s="18">
        <f t="shared" si="4"/>
        <v>154718</v>
      </c>
      <c r="L24" s="6">
        <f t="shared" si="5"/>
        <v>969021</v>
      </c>
      <c r="M24" s="56">
        <f t="shared" si="6"/>
        <v>969021</v>
      </c>
      <c r="N24" s="36">
        <v>804647</v>
      </c>
      <c r="O24" s="4">
        <v>152883</v>
      </c>
      <c r="P24" s="18">
        <f t="shared" si="7"/>
        <v>152883</v>
      </c>
      <c r="Q24" s="6">
        <f t="shared" si="8"/>
        <v>957530</v>
      </c>
      <c r="R24" s="56">
        <f t="shared" si="9"/>
        <v>957530</v>
      </c>
      <c r="S24" s="61">
        <f t="shared" si="0"/>
        <v>964552.33333333337</v>
      </c>
      <c r="T24" s="63">
        <f t="shared" si="10"/>
        <v>964552.33333333337</v>
      </c>
      <c r="U24" s="64">
        <f t="shared" si="11"/>
        <v>964552</v>
      </c>
    </row>
    <row r="25" spans="2:21" s="1" customFormat="1" ht="22.5">
      <c r="B25" s="79"/>
      <c r="C25" s="27" t="s">
        <v>15</v>
      </c>
      <c r="D25" s="41">
        <v>426624</v>
      </c>
      <c r="E25" s="7">
        <v>81059</v>
      </c>
      <c r="F25" s="18">
        <f t="shared" si="1"/>
        <v>81059</v>
      </c>
      <c r="G25" s="4">
        <f t="shared" si="2"/>
        <v>507683</v>
      </c>
      <c r="H25" s="37">
        <f t="shared" si="3"/>
        <v>507683</v>
      </c>
      <c r="I25" s="36">
        <v>427469</v>
      </c>
      <c r="J25" s="4">
        <v>81219</v>
      </c>
      <c r="K25" s="18">
        <f t="shared" si="4"/>
        <v>81219</v>
      </c>
      <c r="L25" s="6">
        <f t="shared" si="5"/>
        <v>508688</v>
      </c>
      <c r="M25" s="56">
        <f t="shared" si="6"/>
        <v>508688</v>
      </c>
      <c r="N25" s="36">
        <v>422400</v>
      </c>
      <c r="O25" s="4">
        <v>80256</v>
      </c>
      <c r="P25" s="18">
        <f t="shared" si="7"/>
        <v>80256</v>
      </c>
      <c r="Q25" s="6">
        <f t="shared" si="8"/>
        <v>502656</v>
      </c>
      <c r="R25" s="56">
        <f t="shared" si="9"/>
        <v>502656</v>
      </c>
      <c r="S25" s="61">
        <f t="shared" si="0"/>
        <v>506342.33333333331</v>
      </c>
      <c r="T25" s="63">
        <f t="shared" si="10"/>
        <v>506342.33333333331</v>
      </c>
      <c r="U25" s="64">
        <f t="shared" si="11"/>
        <v>506342</v>
      </c>
    </row>
    <row r="26" spans="2:21" s="1" customFormat="1" ht="22.5">
      <c r="B26" s="79"/>
      <c r="C26" s="27" t="s">
        <v>16</v>
      </c>
      <c r="D26" s="41">
        <v>28442</v>
      </c>
      <c r="E26" s="7">
        <v>5404</v>
      </c>
      <c r="F26" s="18">
        <f t="shared" si="1"/>
        <v>5404</v>
      </c>
      <c r="G26" s="4">
        <f t="shared" si="2"/>
        <v>33846</v>
      </c>
      <c r="H26" s="37">
        <f t="shared" si="3"/>
        <v>33846</v>
      </c>
      <c r="I26" s="36">
        <v>28498</v>
      </c>
      <c r="J26" s="4">
        <v>5415</v>
      </c>
      <c r="K26" s="18">
        <f t="shared" si="4"/>
        <v>5415</v>
      </c>
      <c r="L26" s="6">
        <f t="shared" si="5"/>
        <v>33913</v>
      </c>
      <c r="M26" s="56">
        <f t="shared" si="6"/>
        <v>33913</v>
      </c>
      <c r="N26" s="36">
        <v>28160</v>
      </c>
      <c r="O26" s="4">
        <v>5350</v>
      </c>
      <c r="P26" s="18">
        <f t="shared" si="7"/>
        <v>5350</v>
      </c>
      <c r="Q26" s="6">
        <f t="shared" si="8"/>
        <v>33510</v>
      </c>
      <c r="R26" s="56">
        <f t="shared" si="9"/>
        <v>33510</v>
      </c>
      <c r="S26" s="61">
        <f t="shared" si="0"/>
        <v>33756.333333333336</v>
      </c>
      <c r="T26" s="63">
        <f t="shared" si="10"/>
        <v>33756.333333333336</v>
      </c>
      <c r="U26" s="64">
        <f t="shared" si="11"/>
        <v>33756</v>
      </c>
    </row>
    <row r="27" spans="2:21">
      <c r="B27" s="13"/>
      <c r="C27" s="9"/>
      <c r="D27" s="42"/>
      <c r="E27" s="8"/>
      <c r="F27" s="21"/>
      <c r="G27" s="8"/>
      <c r="H27" s="43"/>
      <c r="I27" s="57"/>
      <c r="J27" s="58"/>
      <c r="K27" s="21"/>
      <c r="L27" s="58"/>
      <c r="M27" s="56"/>
      <c r="N27" s="57"/>
      <c r="O27" s="58"/>
      <c r="P27" s="21"/>
      <c r="Q27" s="58"/>
      <c r="R27" s="56"/>
      <c r="S27" s="58"/>
      <c r="T27" s="63"/>
      <c r="U27" s="64">
        <f t="shared" si="11"/>
        <v>0</v>
      </c>
    </row>
    <row r="28" spans="2:21" ht="15" customHeight="1">
      <c r="B28" s="80" t="s">
        <v>42</v>
      </c>
      <c r="C28" s="78" t="s">
        <v>19</v>
      </c>
      <c r="D28" s="97" t="s">
        <v>24</v>
      </c>
      <c r="E28" s="98" t="s">
        <v>25</v>
      </c>
      <c r="F28" s="20"/>
      <c r="G28" s="94" t="s">
        <v>26</v>
      </c>
      <c r="H28" s="44"/>
      <c r="I28" s="66" t="s">
        <v>24</v>
      </c>
      <c r="J28" s="68" t="s">
        <v>25</v>
      </c>
      <c r="K28" s="20"/>
      <c r="L28" s="70" t="s">
        <v>26</v>
      </c>
      <c r="M28" s="56"/>
      <c r="N28" s="66" t="s">
        <v>24</v>
      </c>
      <c r="O28" s="68" t="s">
        <v>25</v>
      </c>
      <c r="P28" s="20"/>
      <c r="Q28" s="70" t="s">
        <v>26</v>
      </c>
      <c r="R28" s="56"/>
      <c r="S28" s="72" t="s">
        <v>36</v>
      </c>
      <c r="T28" s="63"/>
      <c r="U28" s="64">
        <f t="shared" si="11"/>
        <v>0</v>
      </c>
    </row>
    <row r="29" spans="2:21">
      <c r="B29" s="80"/>
      <c r="C29" s="78"/>
      <c r="D29" s="97"/>
      <c r="E29" s="98"/>
      <c r="F29" s="20"/>
      <c r="G29" s="94"/>
      <c r="H29" s="44"/>
      <c r="I29" s="67"/>
      <c r="J29" s="69"/>
      <c r="K29" s="20"/>
      <c r="L29" s="71"/>
      <c r="M29" s="56"/>
      <c r="N29" s="67"/>
      <c r="O29" s="69"/>
      <c r="P29" s="20"/>
      <c r="Q29" s="71"/>
      <c r="R29" s="56"/>
      <c r="S29" s="72"/>
      <c r="T29" s="63"/>
      <c r="U29" s="64">
        <f t="shared" si="11"/>
        <v>0</v>
      </c>
    </row>
    <row r="30" spans="2:21">
      <c r="B30" s="3" t="s">
        <v>43</v>
      </c>
      <c r="C30" s="28"/>
      <c r="D30" s="38">
        <v>17776</v>
      </c>
      <c r="E30" s="5">
        <v>3377</v>
      </c>
      <c r="F30" s="18">
        <f t="shared" ref="F30:F35" si="12">ROUND((D30*0.19),0)</f>
        <v>3377</v>
      </c>
      <c r="G30" s="14">
        <f>+D30+E30</f>
        <v>21153</v>
      </c>
      <c r="H30" s="45">
        <f>D30+F30</f>
        <v>21153</v>
      </c>
      <c r="I30" s="39">
        <v>17811</v>
      </c>
      <c r="J30" s="6">
        <v>3384</v>
      </c>
      <c r="K30" s="18">
        <f t="shared" ref="K30:K35" si="13">ROUND((I30*0.19),0)</f>
        <v>3384</v>
      </c>
      <c r="L30" s="6">
        <f>+I30+J30</f>
        <v>21195</v>
      </c>
      <c r="M30" s="56">
        <f t="shared" si="6"/>
        <v>21195</v>
      </c>
      <c r="N30" s="39">
        <v>17600</v>
      </c>
      <c r="O30" s="6">
        <v>3344</v>
      </c>
      <c r="P30" s="18">
        <f t="shared" ref="P30:P35" si="14">ROUND((N30*0.19),0)</f>
        <v>3344</v>
      </c>
      <c r="Q30" s="6">
        <f>+N30+O30</f>
        <v>20944</v>
      </c>
      <c r="R30" s="56">
        <f t="shared" si="9"/>
        <v>20944</v>
      </c>
      <c r="S30" s="62">
        <f t="shared" ref="S30:S35" si="15">AVERAGE(G30,L30,Q30)</f>
        <v>21097.333333333332</v>
      </c>
      <c r="T30" s="63">
        <f t="shared" si="10"/>
        <v>21097.333333333332</v>
      </c>
      <c r="U30" s="64">
        <f t="shared" si="11"/>
        <v>21097</v>
      </c>
    </row>
    <row r="31" spans="2:21">
      <c r="B31" s="3" t="s">
        <v>44</v>
      </c>
      <c r="C31" s="28"/>
      <c r="D31" s="38">
        <v>21331</v>
      </c>
      <c r="E31" s="5">
        <v>4053</v>
      </c>
      <c r="F31" s="18">
        <f t="shared" si="12"/>
        <v>4053</v>
      </c>
      <c r="G31" s="14">
        <f t="shared" ref="G31:G35" si="16">+D31+E31</f>
        <v>25384</v>
      </c>
      <c r="H31" s="45">
        <f t="shared" ref="H31:H35" si="17">D31+F31</f>
        <v>25384</v>
      </c>
      <c r="I31" s="39">
        <v>21373</v>
      </c>
      <c r="J31" s="6">
        <v>4061</v>
      </c>
      <c r="K31" s="18">
        <f t="shared" si="13"/>
        <v>4061</v>
      </c>
      <c r="L31" s="6">
        <f t="shared" ref="L31:L35" si="18">+I31+J31</f>
        <v>25434</v>
      </c>
      <c r="M31" s="56">
        <f t="shared" si="6"/>
        <v>25434</v>
      </c>
      <c r="N31" s="39">
        <v>21120</v>
      </c>
      <c r="O31" s="6">
        <v>4013</v>
      </c>
      <c r="P31" s="18">
        <f t="shared" si="14"/>
        <v>4013</v>
      </c>
      <c r="Q31" s="6">
        <f t="shared" ref="Q31:Q35" si="19">+N31+O31</f>
        <v>25133</v>
      </c>
      <c r="R31" s="56">
        <f t="shared" si="9"/>
        <v>25133</v>
      </c>
      <c r="S31" s="62">
        <f t="shared" si="15"/>
        <v>25317</v>
      </c>
      <c r="T31" s="63">
        <f t="shared" si="10"/>
        <v>25317</v>
      </c>
      <c r="U31" s="64">
        <f t="shared" si="11"/>
        <v>25317</v>
      </c>
    </row>
    <row r="32" spans="2:21">
      <c r="B32" s="3" t="s">
        <v>45</v>
      </c>
      <c r="C32" s="28"/>
      <c r="D32" s="38">
        <v>26664</v>
      </c>
      <c r="E32" s="5">
        <v>5066</v>
      </c>
      <c r="F32" s="18">
        <f t="shared" si="12"/>
        <v>5066</v>
      </c>
      <c r="G32" s="14">
        <f t="shared" si="16"/>
        <v>31730</v>
      </c>
      <c r="H32" s="45">
        <f t="shared" si="17"/>
        <v>31730</v>
      </c>
      <c r="I32" s="39">
        <v>26717</v>
      </c>
      <c r="J32" s="6">
        <v>5076</v>
      </c>
      <c r="K32" s="18">
        <f t="shared" si="13"/>
        <v>5076</v>
      </c>
      <c r="L32" s="6">
        <f t="shared" si="18"/>
        <v>31793</v>
      </c>
      <c r="M32" s="56">
        <f t="shared" si="6"/>
        <v>31793</v>
      </c>
      <c r="N32" s="39">
        <v>26400</v>
      </c>
      <c r="O32" s="6">
        <v>5016</v>
      </c>
      <c r="P32" s="18">
        <f t="shared" si="14"/>
        <v>5016</v>
      </c>
      <c r="Q32" s="6">
        <f t="shared" si="19"/>
        <v>31416</v>
      </c>
      <c r="R32" s="56">
        <f t="shared" si="9"/>
        <v>31416</v>
      </c>
      <c r="S32" s="62">
        <f t="shared" si="15"/>
        <v>31646.333333333332</v>
      </c>
      <c r="T32" s="63">
        <f t="shared" si="10"/>
        <v>31646.333333333332</v>
      </c>
      <c r="U32" s="64">
        <f t="shared" si="11"/>
        <v>31646</v>
      </c>
    </row>
    <row r="33" spans="2:21">
      <c r="B33" s="3" t="s">
        <v>46</v>
      </c>
      <c r="C33" s="28"/>
      <c r="D33" s="38">
        <v>26664</v>
      </c>
      <c r="E33" s="5">
        <v>5066</v>
      </c>
      <c r="F33" s="18">
        <f t="shared" si="12"/>
        <v>5066</v>
      </c>
      <c r="G33" s="14">
        <f t="shared" si="16"/>
        <v>31730</v>
      </c>
      <c r="H33" s="45">
        <f t="shared" si="17"/>
        <v>31730</v>
      </c>
      <c r="I33" s="39">
        <v>26717</v>
      </c>
      <c r="J33" s="6">
        <v>5076</v>
      </c>
      <c r="K33" s="18">
        <f t="shared" si="13"/>
        <v>5076</v>
      </c>
      <c r="L33" s="6">
        <f t="shared" si="18"/>
        <v>31793</v>
      </c>
      <c r="M33" s="56">
        <f t="shared" si="6"/>
        <v>31793</v>
      </c>
      <c r="N33" s="39">
        <v>26400</v>
      </c>
      <c r="O33" s="101">
        <v>5016</v>
      </c>
      <c r="P33" s="18">
        <f t="shared" si="14"/>
        <v>5016</v>
      </c>
      <c r="Q33" s="101">
        <f>+N33+O33</f>
        <v>31416</v>
      </c>
      <c r="R33" s="56">
        <f t="shared" si="9"/>
        <v>31416</v>
      </c>
      <c r="S33" s="104">
        <f>AVERAGE(G33,L33,Q33)</f>
        <v>31646.333333333332</v>
      </c>
      <c r="T33" s="63">
        <f t="shared" si="10"/>
        <v>31646.333333333332</v>
      </c>
      <c r="U33" s="64">
        <f t="shared" si="11"/>
        <v>31646</v>
      </c>
    </row>
    <row r="34" spans="2:21">
      <c r="B34" s="3" t="s">
        <v>47</v>
      </c>
      <c r="C34" s="28"/>
      <c r="D34" s="38">
        <v>26664</v>
      </c>
      <c r="E34" s="5">
        <v>5066</v>
      </c>
      <c r="F34" s="18">
        <f t="shared" si="12"/>
        <v>5066</v>
      </c>
      <c r="G34" s="14">
        <f t="shared" si="16"/>
        <v>31730</v>
      </c>
      <c r="H34" s="45">
        <f t="shared" si="17"/>
        <v>31730</v>
      </c>
      <c r="I34" s="39">
        <v>26717</v>
      </c>
      <c r="J34" s="6">
        <v>5076</v>
      </c>
      <c r="K34" s="18">
        <f t="shared" si="13"/>
        <v>5076</v>
      </c>
      <c r="L34" s="6">
        <f t="shared" si="18"/>
        <v>31793</v>
      </c>
      <c r="M34" s="56">
        <f t="shared" si="6"/>
        <v>31793</v>
      </c>
      <c r="N34" s="39">
        <v>26400</v>
      </c>
      <c r="O34" s="101">
        <v>5016</v>
      </c>
      <c r="P34" s="18">
        <f t="shared" si="14"/>
        <v>5016</v>
      </c>
      <c r="Q34" s="101">
        <f t="shared" si="19"/>
        <v>31416</v>
      </c>
      <c r="R34" s="56">
        <f t="shared" si="9"/>
        <v>31416</v>
      </c>
      <c r="S34" s="104">
        <f t="shared" si="15"/>
        <v>31646.333333333332</v>
      </c>
      <c r="T34" s="63">
        <f t="shared" si="10"/>
        <v>31646.333333333332</v>
      </c>
      <c r="U34" s="64">
        <f t="shared" si="11"/>
        <v>31646</v>
      </c>
    </row>
    <row r="35" spans="2:21">
      <c r="B35" s="3" t="s">
        <v>48</v>
      </c>
      <c r="C35" s="28"/>
      <c r="D35" s="38">
        <v>26664</v>
      </c>
      <c r="E35" s="5">
        <v>5066</v>
      </c>
      <c r="F35" s="18">
        <f t="shared" si="12"/>
        <v>5066</v>
      </c>
      <c r="G35" s="14">
        <f t="shared" si="16"/>
        <v>31730</v>
      </c>
      <c r="H35" s="45">
        <f t="shared" si="17"/>
        <v>31730</v>
      </c>
      <c r="I35" s="39">
        <v>26717</v>
      </c>
      <c r="J35" s="6">
        <v>5076</v>
      </c>
      <c r="K35" s="18">
        <f t="shared" si="13"/>
        <v>5076</v>
      </c>
      <c r="L35" s="6">
        <f t="shared" si="18"/>
        <v>31793</v>
      </c>
      <c r="M35" s="56">
        <f t="shared" si="6"/>
        <v>31793</v>
      </c>
      <c r="N35" s="39">
        <v>26400</v>
      </c>
      <c r="O35" s="101">
        <v>5016</v>
      </c>
      <c r="P35" s="18">
        <f t="shared" si="14"/>
        <v>5016</v>
      </c>
      <c r="Q35" s="101">
        <f t="shared" si="19"/>
        <v>31416</v>
      </c>
      <c r="R35" s="56">
        <f t="shared" si="9"/>
        <v>31416</v>
      </c>
      <c r="S35" s="104">
        <f t="shared" si="15"/>
        <v>31646.333333333332</v>
      </c>
      <c r="T35" s="63">
        <f t="shared" si="10"/>
        <v>31646.333333333332</v>
      </c>
      <c r="U35" s="64">
        <f t="shared" si="11"/>
        <v>31646</v>
      </c>
    </row>
    <row r="36" spans="2:21">
      <c r="B36" s="15"/>
      <c r="C36" s="9"/>
      <c r="D36" s="46"/>
      <c r="E36" s="14"/>
      <c r="F36" s="22"/>
      <c r="G36" s="14"/>
      <c r="H36" s="45"/>
      <c r="I36" s="57"/>
      <c r="J36" s="58"/>
      <c r="K36" s="22"/>
      <c r="L36" s="58"/>
      <c r="M36" s="56"/>
      <c r="N36" s="57"/>
      <c r="O36" s="58"/>
      <c r="P36" s="22"/>
      <c r="Q36" s="103"/>
      <c r="R36" s="56"/>
      <c r="S36" s="58"/>
      <c r="T36" s="63"/>
      <c r="U36" s="64">
        <f t="shared" si="11"/>
        <v>0</v>
      </c>
    </row>
    <row r="37" spans="2:21">
      <c r="B37" s="95" t="s">
        <v>32</v>
      </c>
      <c r="C37" s="96"/>
      <c r="D37" s="47"/>
      <c r="E37" s="31"/>
      <c r="F37" s="23"/>
      <c r="G37" s="31"/>
      <c r="H37" s="48"/>
      <c r="I37" s="57"/>
      <c r="J37" s="58"/>
      <c r="K37" s="23"/>
      <c r="L37" s="58"/>
      <c r="M37" s="56"/>
      <c r="N37" s="57"/>
      <c r="O37" s="58"/>
      <c r="P37" s="23"/>
      <c r="Q37" s="58"/>
      <c r="R37" s="56"/>
      <c r="S37" s="58"/>
      <c r="T37" s="63"/>
      <c r="U37" s="64">
        <f t="shared" si="11"/>
        <v>0</v>
      </c>
    </row>
    <row r="38" spans="2:21">
      <c r="B38" s="81" t="s">
        <v>27</v>
      </c>
      <c r="C38" s="29" t="s">
        <v>28</v>
      </c>
      <c r="D38" s="73" t="s">
        <v>30</v>
      </c>
      <c r="E38" s="65" t="s">
        <v>25</v>
      </c>
      <c r="F38" s="20"/>
      <c r="G38" s="65" t="s">
        <v>31</v>
      </c>
      <c r="H38" s="49"/>
      <c r="I38" s="73" t="s">
        <v>30</v>
      </c>
      <c r="J38" s="65" t="s">
        <v>25</v>
      </c>
      <c r="K38" s="20"/>
      <c r="L38" s="65" t="s">
        <v>31</v>
      </c>
      <c r="M38" s="56"/>
      <c r="N38" s="73" t="s">
        <v>30</v>
      </c>
      <c r="O38" s="65" t="s">
        <v>25</v>
      </c>
      <c r="P38" s="20"/>
      <c r="Q38" s="65" t="s">
        <v>31</v>
      </c>
      <c r="R38" s="56"/>
      <c r="S38" s="72" t="s">
        <v>36</v>
      </c>
      <c r="T38" s="63"/>
      <c r="U38" s="64">
        <f t="shared" si="11"/>
        <v>0</v>
      </c>
    </row>
    <row r="39" spans="2:21">
      <c r="B39" s="81"/>
      <c r="C39" s="29" t="s">
        <v>29</v>
      </c>
      <c r="D39" s="73"/>
      <c r="E39" s="65"/>
      <c r="F39" s="20"/>
      <c r="G39" s="65"/>
      <c r="H39" s="49"/>
      <c r="I39" s="73"/>
      <c r="J39" s="65"/>
      <c r="K39" s="20"/>
      <c r="L39" s="65"/>
      <c r="M39" s="56"/>
      <c r="N39" s="73"/>
      <c r="O39" s="65"/>
      <c r="P39" s="20"/>
      <c r="Q39" s="65"/>
      <c r="R39" s="56"/>
      <c r="S39" s="72"/>
      <c r="T39" s="63"/>
      <c r="U39" s="64">
        <f t="shared" si="11"/>
        <v>0</v>
      </c>
    </row>
    <row r="40" spans="2:21">
      <c r="B40" s="3" t="s">
        <v>20</v>
      </c>
      <c r="C40" s="28" t="s">
        <v>22</v>
      </c>
      <c r="D40" s="38">
        <v>7110</v>
      </c>
      <c r="E40" s="5">
        <v>1351</v>
      </c>
      <c r="F40" s="18">
        <f t="shared" ref="F40:F68" si="20">ROUND((D40*0.19),0)</f>
        <v>1351</v>
      </c>
      <c r="G40" s="14">
        <f>+D40+E40</f>
        <v>8461</v>
      </c>
      <c r="H40" s="45">
        <f>D40+F40</f>
        <v>8461</v>
      </c>
      <c r="I40" s="38">
        <v>7124</v>
      </c>
      <c r="J40" s="5">
        <v>1354</v>
      </c>
      <c r="K40" s="18">
        <f t="shared" ref="K40:K68" si="21">ROUND((I40*0.19),0)</f>
        <v>1354</v>
      </c>
      <c r="L40" s="5">
        <f>+I40+J40</f>
        <v>8478</v>
      </c>
      <c r="M40" s="56">
        <f t="shared" si="6"/>
        <v>8478</v>
      </c>
      <c r="N40" s="40">
        <v>7040</v>
      </c>
      <c r="O40" s="12">
        <v>1338</v>
      </c>
      <c r="P40" s="19">
        <f t="shared" ref="P40:P68" si="22">ROUND((N40*0.19),0)</f>
        <v>1338</v>
      </c>
      <c r="Q40" s="12">
        <f>+N40+O40</f>
        <v>8378</v>
      </c>
      <c r="R40" s="56">
        <f t="shared" si="9"/>
        <v>8378</v>
      </c>
      <c r="S40" s="104">
        <f t="shared" ref="S40:S68" si="23">AVERAGE(G40,L40,Q40)</f>
        <v>8439</v>
      </c>
      <c r="T40" s="63">
        <f t="shared" si="10"/>
        <v>8439</v>
      </c>
      <c r="U40" s="64">
        <f t="shared" si="11"/>
        <v>8439</v>
      </c>
    </row>
    <row r="41" spans="2:21">
      <c r="B41" s="3" t="s">
        <v>21</v>
      </c>
      <c r="C41" s="28" t="s">
        <v>23</v>
      </c>
      <c r="D41" s="38">
        <v>12443</v>
      </c>
      <c r="E41" s="5">
        <v>2364</v>
      </c>
      <c r="F41" s="18">
        <f t="shared" si="20"/>
        <v>2364</v>
      </c>
      <c r="G41" s="14">
        <f t="shared" ref="G41:G68" si="24">+D41+E41</f>
        <v>14807</v>
      </c>
      <c r="H41" s="45">
        <f t="shared" ref="H41:H68" si="25">D41+F41</f>
        <v>14807</v>
      </c>
      <c r="I41" s="38">
        <v>12468</v>
      </c>
      <c r="J41" s="5">
        <v>2369</v>
      </c>
      <c r="K41" s="18">
        <f t="shared" si="21"/>
        <v>2369</v>
      </c>
      <c r="L41" s="5">
        <f t="shared" ref="L41:L68" si="26">+I41+J41</f>
        <v>14837</v>
      </c>
      <c r="M41" s="56">
        <f t="shared" si="6"/>
        <v>14837</v>
      </c>
      <c r="N41" s="40">
        <v>12320</v>
      </c>
      <c r="O41" s="12">
        <v>2341</v>
      </c>
      <c r="P41" s="19">
        <f t="shared" si="22"/>
        <v>2341</v>
      </c>
      <c r="Q41" s="12">
        <f t="shared" ref="Q41:Q68" si="27">+N41+O41</f>
        <v>14661</v>
      </c>
      <c r="R41" s="56">
        <f t="shared" si="9"/>
        <v>14661</v>
      </c>
      <c r="S41" s="104">
        <f t="shared" si="23"/>
        <v>14768.333333333334</v>
      </c>
      <c r="T41" s="63">
        <f t="shared" si="10"/>
        <v>14768.333333333334</v>
      </c>
      <c r="U41" s="64">
        <f t="shared" si="11"/>
        <v>14768</v>
      </c>
    </row>
    <row r="42" spans="2:21">
      <c r="B42" s="16" t="s">
        <v>49</v>
      </c>
      <c r="C42" s="17" t="s">
        <v>50</v>
      </c>
      <c r="D42" s="38">
        <v>3555</v>
      </c>
      <c r="E42" s="5">
        <v>675</v>
      </c>
      <c r="F42" s="18">
        <f t="shared" si="20"/>
        <v>675</v>
      </c>
      <c r="G42" s="14">
        <f t="shared" si="24"/>
        <v>4230</v>
      </c>
      <c r="H42" s="45">
        <f t="shared" si="25"/>
        <v>4230</v>
      </c>
      <c r="I42" s="38">
        <v>3562</v>
      </c>
      <c r="J42" s="5">
        <v>677</v>
      </c>
      <c r="K42" s="18">
        <f t="shared" si="21"/>
        <v>677</v>
      </c>
      <c r="L42" s="5">
        <f t="shared" si="26"/>
        <v>4239</v>
      </c>
      <c r="M42" s="56">
        <f t="shared" si="6"/>
        <v>4239</v>
      </c>
      <c r="N42" s="40">
        <v>3520</v>
      </c>
      <c r="O42" s="12">
        <v>669</v>
      </c>
      <c r="P42" s="19">
        <f t="shared" si="22"/>
        <v>669</v>
      </c>
      <c r="Q42" s="12">
        <f t="shared" si="27"/>
        <v>4189</v>
      </c>
      <c r="R42" s="56">
        <f t="shared" si="9"/>
        <v>4189</v>
      </c>
      <c r="S42" s="104">
        <f t="shared" si="23"/>
        <v>4219.333333333333</v>
      </c>
      <c r="T42" s="63">
        <f t="shared" si="10"/>
        <v>4219.333333333333</v>
      </c>
      <c r="U42" s="64">
        <f t="shared" si="11"/>
        <v>4219</v>
      </c>
    </row>
    <row r="43" spans="2:21">
      <c r="B43" s="16" t="s">
        <v>51</v>
      </c>
      <c r="C43" s="17" t="s">
        <v>52</v>
      </c>
      <c r="D43" s="38">
        <v>4444</v>
      </c>
      <c r="E43" s="5">
        <v>844</v>
      </c>
      <c r="F43" s="18">
        <f t="shared" si="20"/>
        <v>844</v>
      </c>
      <c r="G43" s="14">
        <f t="shared" si="24"/>
        <v>5288</v>
      </c>
      <c r="H43" s="45">
        <f t="shared" si="25"/>
        <v>5288</v>
      </c>
      <c r="I43" s="38">
        <v>4453</v>
      </c>
      <c r="J43" s="5">
        <v>846</v>
      </c>
      <c r="K43" s="18">
        <f t="shared" si="21"/>
        <v>846</v>
      </c>
      <c r="L43" s="5">
        <f t="shared" si="26"/>
        <v>5299</v>
      </c>
      <c r="M43" s="56">
        <f t="shared" si="6"/>
        <v>5299</v>
      </c>
      <c r="N43" s="40">
        <v>4400</v>
      </c>
      <c r="O43" s="12">
        <v>836</v>
      </c>
      <c r="P43" s="19">
        <f t="shared" si="22"/>
        <v>836</v>
      </c>
      <c r="Q43" s="12">
        <f t="shared" si="27"/>
        <v>5236</v>
      </c>
      <c r="R43" s="56">
        <f t="shared" si="9"/>
        <v>5236</v>
      </c>
      <c r="S43" s="104">
        <f t="shared" si="23"/>
        <v>5274.333333333333</v>
      </c>
      <c r="T43" s="63">
        <f t="shared" si="10"/>
        <v>5274.333333333333</v>
      </c>
      <c r="U43" s="64">
        <f t="shared" si="11"/>
        <v>5274</v>
      </c>
    </row>
    <row r="44" spans="2:21">
      <c r="B44" s="16" t="s">
        <v>53</v>
      </c>
      <c r="C44" s="17" t="s">
        <v>54</v>
      </c>
      <c r="D44" s="38">
        <v>5333</v>
      </c>
      <c r="E44" s="5">
        <v>1013</v>
      </c>
      <c r="F44" s="18">
        <f t="shared" si="20"/>
        <v>1013</v>
      </c>
      <c r="G44" s="14">
        <f t="shared" si="24"/>
        <v>6346</v>
      </c>
      <c r="H44" s="45">
        <f t="shared" si="25"/>
        <v>6346</v>
      </c>
      <c r="I44" s="38">
        <v>5343</v>
      </c>
      <c r="J44" s="5">
        <v>1015</v>
      </c>
      <c r="K44" s="18">
        <f t="shared" si="21"/>
        <v>1015</v>
      </c>
      <c r="L44" s="5">
        <f t="shared" si="26"/>
        <v>6358</v>
      </c>
      <c r="M44" s="56">
        <f t="shared" si="6"/>
        <v>6358</v>
      </c>
      <c r="N44" s="40">
        <v>5280</v>
      </c>
      <c r="O44" s="12">
        <v>1003</v>
      </c>
      <c r="P44" s="19">
        <f t="shared" si="22"/>
        <v>1003</v>
      </c>
      <c r="Q44" s="12">
        <f t="shared" si="27"/>
        <v>6283</v>
      </c>
      <c r="R44" s="56">
        <f t="shared" si="9"/>
        <v>6283</v>
      </c>
      <c r="S44" s="104">
        <f t="shared" si="23"/>
        <v>6329</v>
      </c>
      <c r="T44" s="63">
        <f t="shared" si="10"/>
        <v>6329</v>
      </c>
      <c r="U44" s="64">
        <f t="shared" si="11"/>
        <v>6329</v>
      </c>
    </row>
    <row r="45" spans="2:21">
      <c r="B45" s="16" t="s">
        <v>55</v>
      </c>
      <c r="C45" s="17" t="s">
        <v>56</v>
      </c>
      <c r="D45" s="38">
        <v>6222</v>
      </c>
      <c r="E45" s="5">
        <v>1182</v>
      </c>
      <c r="F45" s="18">
        <f t="shared" si="20"/>
        <v>1182</v>
      </c>
      <c r="G45" s="14">
        <f t="shared" si="24"/>
        <v>7404</v>
      </c>
      <c r="H45" s="45">
        <f t="shared" si="25"/>
        <v>7404</v>
      </c>
      <c r="I45" s="38">
        <v>6234</v>
      </c>
      <c r="J45" s="5">
        <v>1184</v>
      </c>
      <c r="K45" s="18">
        <f t="shared" si="21"/>
        <v>1184</v>
      </c>
      <c r="L45" s="5">
        <f t="shared" si="26"/>
        <v>7418</v>
      </c>
      <c r="M45" s="56">
        <f t="shared" si="6"/>
        <v>7418</v>
      </c>
      <c r="N45" s="40">
        <v>6160</v>
      </c>
      <c r="O45" s="12">
        <v>1170</v>
      </c>
      <c r="P45" s="19">
        <f t="shared" si="22"/>
        <v>1170</v>
      </c>
      <c r="Q45" s="12">
        <f t="shared" si="27"/>
        <v>7330</v>
      </c>
      <c r="R45" s="56">
        <f t="shared" si="9"/>
        <v>7330</v>
      </c>
      <c r="S45" s="104">
        <f t="shared" si="23"/>
        <v>7384</v>
      </c>
      <c r="T45" s="63">
        <f t="shared" si="10"/>
        <v>7384</v>
      </c>
      <c r="U45" s="64">
        <f t="shared" si="11"/>
        <v>7384</v>
      </c>
    </row>
    <row r="46" spans="2:21">
      <c r="B46" s="16" t="s">
        <v>57</v>
      </c>
      <c r="C46" s="17" t="s">
        <v>58</v>
      </c>
      <c r="D46" s="38">
        <v>7110</v>
      </c>
      <c r="E46" s="5">
        <v>1351</v>
      </c>
      <c r="F46" s="18">
        <f t="shared" si="20"/>
        <v>1351</v>
      </c>
      <c r="G46" s="14">
        <f t="shared" si="24"/>
        <v>8461</v>
      </c>
      <c r="H46" s="45">
        <f t="shared" si="25"/>
        <v>8461</v>
      </c>
      <c r="I46" s="38">
        <v>7124</v>
      </c>
      <c r="J46" s="5">
        <v>1354</v>
      </c>
      <c r="K46" s="18">
        <f t="shared" si="21"/>
        <v>1354</v>
      </c>
      <c r="L46" s="5">
        <f t="shared" si="26"/>
        <v>8478</v>
      </c>
      <c r="M46" s="56">
        <f t="shared" si="6"/>
        <v>8478</v>
      </c>
      <c r="N46" s="40">
        <v>7040</v>
      </c>
      <c r="O46" s="12">
        <v>1338</v>
      </c>
      <c r="P46" s="19">
        <f t="shared" si="22"/>
        <v>1338</v>
      </c>
      <c r="Q46" s="12">
        <f t="shared" si="27"/>
        <v>8378</v>
      </c>
      <c r="R46" s="56">
        <f t="shared" si="9"/>
        <v>8378</v>
      </c>
      <c r="S46" s="104">
        <f t="shared" si="23"/>
        <v>8439</v>
      </c>
      <c r="T46" s="63">
        <f t="shared" si="10"/>
        <v>8439</v>
      </c>
      <c r="U46" s="64">
        <f t="shared" si="11"/>
        <v>8439</v>
      </c>
    </row>
    <row r="47" spans="2:21">
      <c r="B47" s="16" t="s">
        <v>59</v>
      </c>
      <c r="C47" s="17" t="s">
        <v>60</v>
      </c>
      <c r="D47" s="38">
        <v>8888</v>
      </c>
      <c r="E47" s="5">
        <v>1689</v>
      </c>
      <c r="F47" s="18">
        <f t="shared" si="20"/>
        <v>1689</v>
      </c>
      <c r="G47" s="14">
        <f t="shared" si="24"/>
        <v>10577</v>
      </c>
      <c r="H47" s="45">
        <f t="shared" si="25"/>
        <v>10577</v>
      </c>
      <c r="I47" s="38">
        <v>8906</v>
      </c>
      <c r="J47" s="5">
        <v>1692</v>
      </c>
      <c r="K47" s="18">
        <f t="shared" si="21"/>
        <v>1692</v>
      </c>
      <c r="L47" s="5">
        <f t="shared" si="26"/>
        <v>10598</v>
      </c>
      <c r="M47" s="56">
        <f t="shared" si="6"/>
        <v>10598</v>
      </c>
      <c r="N47" s="40">
        <v>8800</v>
      </c>
      <c r="O47" s="12">
        <v>1672</v>
      </c>
      <c r="P47" s="19">
        <f t="shared" si="22"/>
        <v>1672</v>
      </c>
      <c r="Q47" s="12">
        <f t="shared" si="27"/>
        <v>10472</v>
      </c>
      <c r="R47" s="56">
        <f t="shared" si="9"/>
        <v>10472</v>
      </c>
      <c r="S47" s="104">
        <f t="shared" si="23"/>
        <v>10549</v>
      </c>
      <c r="T47" s="63">
        <f t="shared" si="10"/>
        <v>10549</v>
      </c>
      <c r="U47" s="64">
        <f t="shared" si="11"/>
        <v>10549</v>
      </c>
    </row>
    <row r="48" spans="2:21">
      <c r="B48" s="16" t="s">
        <v>61</v>
      </c>
      <c r="C48" s="17" t="s">
        <v>62</v>
      </c>
      <c r="D48" s="38">
        <v>17776</v>
      </c>
      <c r="E48" s="5">
        <v>3377</v>
      </c>
      <c r="F48" s="18">
        <f t="shared" si="20"/>
        <v>3377</v>
      </c>
      <c r="G48" s="14">
        <f t="shared" si="24"/>
        <v>21153</v>
      </c>
      <c r="H48" s="45">
        <f t="shared" si="25"/>
        <v>21153</v>
      </c>
      <c r="I48" s="38">
        <v>17811</v>
      </c>
      <c r="J48" s="5">
        <v>3384</v>
      </c>
      <c r="K48" s="18">
        <f t="shared" si="21"/>
        <v>3384</v>
      </c>
      <c r="L48" s="5">
        <f t="shared" si="26"/>
        <v>21195</v>
      </c>
      <c r="M48" s="56">
        <f t="shared" si="6"/>
        <v>21195</v>
      </c>
      <c r="N48" s="40">
        <v>17600</v>
      </c>
      <c r="O48" s="12">
        <v>3344</v>
      </c>
      <c r="P48" s="19">
        <f t="shared" si="22"/>
        <v>3344</v>
      </c>
      <c r="Q48" s="12">
        <f t="shared" si="27"/>
        <v>20944</v>
      </c>
      <c r="R48" s="56">
        <f t="shared" si="9"/>
        <v>20944</v>
      </c>
      <c r="S48" s="104">
        <f t="shared" si="23"/>
        <v>21097.333333333332</v>
      </c>
      <c r="T48" s="63">
        <f t="shared" si="10"/>
        <v>21097.333333333332</v>
      </c>
      <c r="U48" s="64">
        <f t="shared" si="11"/>
        <v>21097</v>
      </c>
    </row>
    <row r="49" spans="2:21">
      <c r="B49" s="16" t="s">
        <v>63</v>
      </c>
      <c r="C49" s="17" t="s">
        <v>64</v>
      </c>
      <c r="D49" s="38">
        <v>17776</v>
      </c>
      <c r="E49" s="5">
        <v>3377</v>
      </c>
      <c r="F49" s="18">
        <f t="shared" si="20"/>
        <v>3377</v>
      </c>
      <c r="G49" s="14">
        <f t="shared" si="24"/>
        <v>21153</v>
      </c>
      <c r="H49" s="45">
        <f t="shared" si="25"/>
        <v>21153</v>
      </c>
      <c r="I49" s="38">
        <v>17811</v>
      </c>
      <c r="J49" s="5">
        <v>3384</v>
      </c>
      <c r="K49" s="18">
        <f t="shared" si="21"/>
        <v>3384</v>
      </c>
      <c r="L49" s="5">
        <f t="shared" si="26"/>
        <v>21195</v>
      </c>
      <c r="M49" s="56">
        <f t="shared" si="6"/>
        <v>21195</v>
      </c>
      <c r="N49" s="40">
        <v>17600</v>
      </c>
      <c r="O49" s="12">
        <v>3344</v>
      </c>
      <c r="P49" s="19">
        <f t="shared" si="22"/>
        <v>3344</v>
      </c>
      <c r="Q49" s="12">
        <f t="shared" si="27"/>
        <v>20944</v>
      </c>
      <c r="R49" s="56">
        <f t="shared" si="9"/>
        <v>20944</v>
      </c>
      <c r="S49" s="104">
        <f t="shared" si="23"/>
        <v>21097.333333333332</v>
      </c>
      <c r="T49" s="63">
        <f t="shared" si="10"/>
        <v>21097.333333333332</v>
      </c>
      <c r="U49" s="64">
        <f t="shared" si="11"/>
        <v>21097</v>
      </c>
    </row>
    <row r="50" spans="2:21">
      <c r="B50" s="16" t="s">
        <v>65</v>
      </c>
      <c r="C50" s="17" t="s">
        <v>66</v>
      </c>
      <c r="D50" s="38">
        <v>26664</v>
      </c>
      <c r="E50" s="5">
        <v>5066</v>
      </c>
      <c r="F50" s="18">
        <f t="shared" si="20"/>
        <v>5066</v>
      </c>
      <c r="G50" s="14">
        <f t="shared" si="24"/>
        <v>31730</v>
      </c>
      <c r="H50" s="45">
        <f t="shared" si="25"/>
        <v>31730</v>
      </c>
      <c r="I50" s="38">
        <v>26717</v>
      </c>
      <c r="J50" s="5">
        <v>5076</v>
      </c>
      <c r="K50" s="18">
        <f t="shared" si="21"/>
        <v>5076</v>
      </c>
      <c r="L50" s="5">
        <f t="shared" si="26"/>
        <v>31793</v>
      </c>
      <c r="M50" s="56">
        <f t="shared" si="6"/>
        <v>31793</v>
      </c>
      <c r="N50" s="40">
        <v>26400</v>
      </c>
      <c r="O50" s="12">
        <v>5016</v>
      </c>
      <c r="P50" s="19">
        <f t="shared" si="22"/>
        <v>5016</v>
      </c>
      <c r="Q50" s="12">
        <f t="shared" si="27"/>
        <v>31416</v>
      </c>
      <c r="R50" s="56">
        <f t="shared" si="9"/>
        <v>31416</v>
      </c>
      <c r="S50" s="104">
        <f t="shared" si="23"/>
        <v>31646.333333333332</v>
      </c>
      <c r="T50" s="63">
        <f t="shared" si="10"/>
        <v>31646.333333333332</v>
      </c>
      <c r="U50" s="64">
        <f t="shared" si="11"/>
        <v>31646</v>
      </c>
    </row>
    <row r="51" spans="2:21">
      <c r="B51" s="16" t="s">
        <v>67</v>
      </c>
      <c r="C51" s="17" t="s">
        <v>68</v>
      </c>
      <c r="D51" s="38">
        <v>35552</v>
      </c>
      <c r="E51" s="5">
        <v>6755</v>
      </c>
      <c r="F51" s="18">
        <f t="shared" si="20"/>
        <v>6755</v>
      </c>
      <c r="G51" s="14">
        <f t="shared" si="24"/>
        <v>42307</v>
      </c>
      <c r="H51" s="45">
        <f t="shared" si="25"/>
        <v>42307</v>
      </c>
      <c r="I51" s="38">
        <v>35622</v>
      </c>
      <c r="J51" s="5">
        <v>6768</v>
      </c>
      <c r="K51" s="18">
        <f t="shared" si="21"/>
        <v>6768</v>
      </c>
      <c r="L51" s="5">
        <f t="shared" si="26"/>
        <v>42390</v>
      </c>
      <c r="M51" s="56">
        <f t="shared" si="6"/>
        <v>42390</v>
      </c>
      <c r="N51" s="40">
        <v>35200</v>
      </c>
      <c r="O51" s="12">
        <v>6688</v>
      </c>
      <c r="P51" s="19">
        <f t="shared" si="22"/>
        <v>6688</v>
      </c>
      <c r="Q51" s="12">
        <f t="shared" si="27"/>
        <v>41888</v>
      </c>
      <c r="R51" s="56">
        <f t="shared" si="9"/>
        <v>41888</v>
      </c>
      <c r="S51" s="104">
        <f t="shared" si="23"/>
        <v>42195</v>
      </c>
      <c r="T51" s="63">
        <f t="shared" si="10"/>
        <v>42195</v>
      </c>
      <c r="U51" s="64">
        <f t="shared" si="11"/>
        <v>42195</v>
      </c>
    </row>
    <row r="52" spans="2:21">
      <c r="B52" s="16" t="s">
        <v>69</v>
      </c>
      <c r="C52" s="17" t="s">
        <v>70</v>
      </c>
      <c r="D52" s="38">
        <v>39107</v>
      </c>
      <c r="E52" s="5">
        <v>7430</v>
      </c>
      <c r="F52" s="18">
        <f t="shared" si="20"/>
        <v>7430</v>
      </c>
      <c r="G52" s="14">
        <f t="shared" si="24"/>
        <v>46537</v>
      </c>
      <c r="H52" s="45">
        <f t="shared" si="25"/>
        <v>46537</v>
      </c>
      <c r="I52" s="38">
        <v>39185</v>
      </c>
      <c r="J52" s="5">
        <v>7445</v>
      </c>
      <c r="K52" s="18">
        <f t="shared" si="21"/>
        <v>7445</v>
      </c>
      <c r="L52" s="5">
        <f t="shared" si="26"/>
        <v>46630</v>
      </c>
      <c r="M52" s="56">
        <f t="shared" si="6"/>
        <v>46630</v>
      </c>
      <c r="N52" s="40">
        <v>38720</v>
      </c>
      <c r="O52" s="12">
        <v>7445</v>
      </c>
      <c r="P52" s="19">
        <f t="shared" si="22"/>
        <v>7357</v>
      </c>
      <c r="Q52" s="12">
        <f t="shared" si="27"/>
        <v>46165</v>
      </c>
      <c r="R52" s="56">
        <f t="shared" si="9"/>
        <v>46077</v>
      </c>
      <c r="S52" s="104">
        <f t="shared" si="23"/>
        <v>46444</v>
      </c>
      <c r="T52" s="63">
        <f t="shared" si="10"/>
        <v>46414.666666666664</v>
      </c>
      <c r="U52" s="64">
        <f t="shared" si="11"/>
        <v>46415</v>
      </c>
    </row>
    <row r="53" spans="2:21">
      <c r="B53" s="16" t="s">
        <v>71</v>
      </c>
      <c r="C53" s="17" t="s">
        <v>72</v>
      </c>
      <c r="D53" s="38">
        <v>42662</v>
      </c>
      <c r="E53" s="5">
        <v>8106</v>
      </c>
      <c r="F53" s="18">
        <f t="shared" si="20"/>
        <v>8106</v>
      </c>
      <c r="G53" s="14">
        <f t="shared" si="24"/>
        <v>50768</v>
      </c>
      <c r="H53" s="45">
        <f t="shared" si="25"/>
        <v>50768</v>
      </c>
      <c r="I53" s="38">
        <v>42747</v>
      </c>
      <c r="J53" s="5">
        <v>8122</v>
      </c>
      <c r="K53" s="18">
        <f t="shared" si="21"/>
        <v>8122</v>
      </c>
      <c r="L53" s="5">
        <f t="shared" si="26"/>
        <v>50869</v>
      </c>
      <c r="M53" s="56">
        <f t="shared" si="6"/>
        <v>50869</v>
      </c>
      <c r="N53" s="40">
        <v>42240</v>
      </c>
      <c r="O53" s="12">
        <v>8026</v>
      </c>
      <c r="P53" s="19">
        <f t="shared" si="22"/>
        <v>8026</v>
      </c>
      <c r="Q53" s="12">
        <f t="shared" si="27"/>
        <v>50266</v>
      </c>
      <c r="R53" s="56">
        <f t="shared" si="9"/>
        <v>50266</v>
      </c>
      <c r="S53" s="104">
        <f t="shared" si="23"/>
        <v>50634.333333333336</v>
      </c>
      <c r="T53" s="63">
        <f t="shared" si="10"/>
        <v>50634.333333333336</v>
      </c>
      <c r="U53" s="64">
        <f t="shared" si="11"/>
        <v>50634</v>
      </c>
    </row>
    <row r="54" spans="2:21">
      <c r="B54" s="16" t="s">
        <v>73</v>
      </c>
      <c r="C54" s="17" t="s">
        <v>74</v>
      </c>
      <c r="D54" s="38">
        <v>46218</v>
      </c>
      <c r="E54" s="5">
        <v>8781</v>
      </c>
      <c r="F54" s="18">
        <f t="shared" si="20"/>
        <v>8781</v>
      </c>
      <c r="G54" s="14">
        <f t="shared" si="24"/>
        <v>54999</v>
      </c>
      <c r="H54" s="45">
        <f t="shared" si="25"/>
        <v>54999</v>
      </c>
      <c r="I54" s="38">
        <v>46309</v>
      </c>
      <c r="J54" s="5">
        <v>8799</v>
      </c>
      <c r="K54" s="18">
        <f t="shared" si="21"/>
        <v>8799</v>
      </c>
      <c r="L54" s="5">
        <f t="shared" si="26"/>
        <v>55108</v>
      </c>
      <c r="M54" s="56">
        <f t="shared" si="6"/>
        <v>55108</v>
      </c>
      <c r="N54" s="40">
        <v>45760</v>
      </c>
      <c r="O54" s="12">
        <v>8694</v>
      </c>
      <c r="P54" s="19">
        <f t="shared" si="22"/>
        <v>8694</v>
      </c>
      <c r="Q54" s="12">
        <f t="shared" si="27"/>
        <v>54454</v>
      </c>
      <c r="R54" s="56">
        <f t="shared" si="9"/>
        <v>54454</v>
      </c>
      <c r="S54" s="104">
        <f t="shared" si="23"/>
        <v>54853.666666666664</v>
      </c>
      <c r="T54" s="63">
        <f t="shared" si="10"/>
        <v>54853.666666666664</v>
      </c>
      <c r="U54" s="64">
        <f t="shared" si="11"/>
        <v>54854</v>
      </c>
    </row>
    <row r="55" spans="2:21">
      <c r="B55" s="16" t="s">
        <v>75</v>
      </c>
      <c r="C55" s="17" t="s">
        <v>76</v>
      </c>
      <c r="D55" s="38">
        <v>49773</v>
      </c>
      <c r="E55" s="5">
        <v>9457</v>
      </c>
      <c r="F55" s="18">
        <f t="shared" si="20"/>
        <v>9457</v>
      </c>
      <c r="G55" s="14">
        <f t="shared" si="24"/>
        <v>59230</v>
      </c>
      <c r="H55" s="45">
        <f t="shared" si="25"/>
        <v>59230</v>
      </c>
      <c r="I55" s="40">
        <v>49871</v>
      </c>
      <c r="J55" s="12">
        <v>9476</v>
      </c>
      <c r="K55" s="18">
        <f t="shared" si="21"/>
        <v>9475</v>
      </c>
      <c r="L55" s="12">
        <f>+I55+J55</f>
        <v>59347</v>
      </c>
      <c r="M55" s="56">
        <f>I55+K55</f>
        <v>59346</v>
      </c>
      <c r="N55" s="40">
        <v>49280</v>
      </c>
      <c r="O55" s="12">
        <v>9363</v>
      </c>
      <c r="P55" s="19">
        <f t="shared" si="22"/>
        <v>9363</v>
      </c>
      <c r="Q55" s="12">
        <f t="shared" si="27"/>
        <v>58643</v>
      </c>
      <c r="R55" s="56">
        <f t="shared" si="9"/>
        <v>58643</v>
      </c>
      <c r="S55" s="104">
        <f t="shared" si="23"/>
        <v>59073.333333333336</v>
      </c>
      <c r="T55" s="63">
        <f t="shared" si="10"/>
        <v>59073</v>
      </c>
      <c r="U55" s="64">
        <f t="shared" si="11"/>
        <v>59073</v>
      </c>
    </row>
    <row r="56" spans="2:21">
      <c r="B56" s="16" t="s">
        <v>77</v>
      </c>
      <c r="C56" s="17" t="s">
        <v>78</v>
      </c>
      <c r="D56" s="38">
        <v>53328</v>
      </c>
      <c r="E56" s="5">
        <v>10132</v>
      </c>
      <c r="F56" s="18">
        <f t="shared" si="20"/>
        <v>10132</v>
      </c>
      <c r="G56" s="14">
        <f t="shared" si="24"/>
        <v>63460</v>
      </c>
      <c r="H56" s="45">
        <f t="shared" si="25"/>
        <v>63460</v>
      </c>
      <c r="I56" s="38">
        <v>53434</v>
      </c>
      <c r="J56" s="5">
        <v>10152</v>
      </c>
      <c r="K56" s="18">
        <f t="shared" si="21"/>
        <v>10152</v>
      </c>
      <c r="L56" s="5">
        <f t="shared" si="26"/>
        <v>63586</v>
      </c>
      <c r="M56" s="56">
        <f t="shared" si="6"/>
        <v>63586</v>
      </c>
      <c r="N56" s="40">
        <v>52800</v>
      </c>
      <c r="O56" s="12">
        <v>10032</v>
      </c>
      <c r="P56" s="19">
        <f t="shared" si="22"/>
        <v>10032</v>
      </c>
      <c r="Q56" s="12">
        <f t="shared" si="27"/>
        <v>62832</v>
      </c>
      <c r="R56" s="56">
        <f t="shared" si="9"/>
        <v>62832</v>
      </c>
      <c r="S56" s="104">
        <f t="shared" si="23"/>
        <v>63292.666666666664</v>
      </c>
      <c r="T56" s="63">
        <f t="shared" si="10"/>
        <v>63292.666666666664</v>
      </c>
      <c r="U56" s="64">
        <f t="shared" si="11"/>
        <v>63293</v>
      </c>
    </row>
    <row r="57" spans="2:21">
      <c r="B57" s="16" t="s">
        <v>79</v>
      </c>
      <c r="C57" s="17" t="s">
        <v>80</v>
      </c>
      <c r="D57" s="38">
        <v>56883</v>
      </c>
      <c r="E57" s="5">
        <v>10808</v>
      </c>
      <c r="F57" s="18">
        <f t="shared" si="20"/>
        <v>10808</v>
      </c>
      <c r="G57" s="14">
        <f t="shared" si="24"/>
        <v>67691</v>
      </c>
      <c r="H57" s="45">
        <f t="shared" si="25"/>
        <v>67691</v>
      </c>
      <c r="I57" s="38">
        <v>56996</v>
      </c>
      <c r="J57" s="5">
        <v>10829</v>
      </c>
      <c r="K57" s="18">
        <f t="shared" si="21"/>
        <v>10829</v>
      </c>
      <c r="L57" s="5">
        <f t="shared" si="26"/>
        <v>67825</v>
      </c>
      <c r="M57" s="56">
        <f t="shared" si="6"/>
        <v>67825</v>
      </c>
      <c r="N57" s="40">
        <v>56320</v>
      </c>
      <c r="O57" s="12">
        <v>10701</v>
      </c>
      <c r="P57" s="19">
        <f t="shared" si="22"/>
        <v>10701</v>
      </c>
      <c r="Q57" s="12">
        <f t="shared" si="27"/>
        <v>67021</v>
      </c>
      <c r="R57" s="56">
        <f t="shared" si="9"/>
        <v>67021</v>
      </c>
      <c r="S57" s="104">
        <f t="shared" si="23"/>
        <v>67512.333333333328</v>
      </c>
      <c r="T57" s="63">
        <f t="shared" si="10"/>
        <v>67512.333333333328</v>
      </c>
      <c r="U57" s="64">
        <f t="shared" si="11"/>
        <v>67512</v>
      </c>
    </row>
    <row r="58" spans="2:21">
      <c r="B58" s="16" t="s">
        <v>81</v>
      </c>
      <c r="C58" s="17" t="s">
        <v>82</v>
      </c>
      <c r="D58" s="38">
        <v>60438</v>
      </c>
      <c r="E58" s="5">
        <v>11483</v>
      </c>
      <c r="F58" s="18">
        <f t="shared" si="20"/>
        <v>11483</v>
      </c>
      <c r="G58" s="14">
        <f t="shared" si="24"/>
        <v>71921</v>
      </c>
      <c r="H58" s="45">
        <f t="shared" si="25"/>
        <v>71921</v>
      </c>
      <c r="I58" s="38">
        <v>60558</v>
      </c>
      <c r="J58" s="5">
        <v>11506</v>
      </c>
      <c r="K58" s="18">
        <f t="shared" si="21"/>
        <v>11506</v>
      </c>
      <c r="L58" s="5">
        <f t="shared" si="26"/>
        <v>72064</v>
      </c>
      <c r="M58" s="56">
        <f t="shared" si="6"/>
        <v>72064</v>
      </c>
      <c r="N58" s="40">
        <v>59840</v>
      </c>
      <c r="O58" s="12">
        <v>11370</v>
      </c>
      <c r="P58" s="19">
        <f t="shared" si="22"/>
        <v>11370</v>
      </c>
      <c r="Q58" s="12">
        <f t="shared" si="27"/>
        <v>71210</v>
      </c>
      <c r="R58" s="56">
        <f t="shared" si="9"/>
        <v>71210</v>
      </c>
      <c r="S58" s="104">
        <f t="shared" si="23"/>
        <v>71731.666666666672</v>
      </c>
      <c r="T58" s="63">
        <f t="shared" si="10"/>
        <v>71731.666666666672</v>
      </c>
      <c r="U58" s="64">
        <f t="shared" si="11"/>
        <v>71732</v>
      </c>
    </row>
    <row r="59" spans="2:21">
      <c r="B59" s="16" t="s">
        <v>83</v>
      </c>
      <c r="C59" s="17" t="s">
        <v>84</v>
      </c>
      <c r="D59" s="38">
        <v>63994</v>
      </c>
      <c r="E59" s="5">
        <v>12159</v>
      </c>
      <c r="F59" s="18">
        <f t="shared" si="20"/>
        <v>12159</v>
      </c>
      <c r="G59" s="14">
        <f t="shared" si="24"/>
        <v>76153</v>
      </c>
      <c r="H59" s="45">
        <f t="shared" si="25"/>
        <v>76153</v>
      </c>
      <c r="I59" s="38">
        <v>64120</v>
      </c>
      <c r="J59" s="5">
        <v>12183</v>
      </c>
      <c r="K59" s="18">
        <f t="shared" si="21"/>
        <v>12183</v>
      </c>
      <c r="L59" s="5">
        <f t="shared" si="26"/>
        <v>76303</v>
      </c>
      <c r="M59" s="56">
        <f t="shared" si="6"/>
        <v>76303</v>
      </c>
      <c r="N59" s="40">
        <v>63360</v>
      </c>
      <c r="O59" s="12">
        <v>12038</v>
      </c>
      <c r="P59" s="19">
        <f t="shared" si="22"/>
        <v>12038</v>
      </c>
      <c r="Q59" s="12">
        <f t="shared" si="27"/>
        <v>75398</v>
      </c>
      <c r="R59" s="56">
        <f t="shared" si="9"/>
        <v>75398</v>
      </c>
      <c r="S59" s="104">
        <f t="shared" si="23"/>
        <v>75951.333333333328</v>
      </c>
      <c r="T59" s="63">
        <f t="shared" si="10"/>
        <v>75951.333333333328</v>
      </c>
      <c r="U59" s="64">
        <f t="shared" si="11"/>
        <v>75951</v>
      </c>
    </row>
    <row r="60" spans="2:21">
      <c r="B60" s="16" t="s">
        <v>85</v>
      </c>
      <c r="C60" s="17" t="s">
        <v>86</v>
      </c>
      <c r="D60" s="38">
        <v>67549</v>
      </c>
      <c r="E60" s="5">
        <v>12834</v>
      </c>
      <c r="F60" s="18">
        <f t="shared" si="20"/>
        <v>12834</v>
      </c>
      <c r="G60" s="14">
        <f t="shared" si="24"/>
        <v>80383</v>
      </c>
      <c r="H60" s="45">
        <f t="shared" si="25"/>
        <v>80383</v>
      </c>
      <c r="I60" s="38">
        <v>67683</v>
      </c>
      <c r="J60" s="5">
        <v>12860</v>
      </c>
      <c r="K60" s="18">
        <f t="shared" si="21"/>
        <v>12860</v>
      </c>
      <c r="L60" s="5">
        <f t="shared" si="26"/>
        <v>80543</v>
      </c>
      <c r="M60" s="56">
        <f t="shared" si="6"/>
        <v>80543</v>
      </c>
      <c r="N60" s="40">
        <v>66880</v>
      </c>
      <c r="O60" s="12">
        <v>12707</v>
      </c>
      <c r="P60" s="19">
        <f t="shared" si="22"/>
        <v>12707</v>
      </c>
      <c r="Q60" s="12">
        <f t="shared" si="27"/>
        <v>79587</v>
      </c>
      <c r="R60" s="56">
        <f t="shared" si="9"/>
        <v>79587</v>
      </c>
      <c r="S60" s="104">
        <f t="shared" si="23"/>
        <v>80171</v>
      </c>
      <c r="T60" s="63">
        <f t="shared" si="10"/>
        <v>80171</v>
      </c>
      <c r="U60" s="64">
        <f t="shared" si="11"/>
        <v>80171</v>
      </c>
    </row>
    <row r="61" spans="2:21">
      <c r="B61" s="16" t="s">
        <v>87</v>
      </c>
      <c r="C61" s="17" t="s">
        <v>88</v>
      </c>
      <c r="D61" s="38">
        <v>71104</v>
      </c>
      <c r="E61" s="5">
        <v>13510</v>
      </c>
      <c r="F61" s="18">
        <f t="shared" si="20"/>
        <v>13510</v>
      </c>
      <c r="G61" s="14">
        <f t="shared" si="24"/>
        <v>84614</v>
      </c>
      <c r="H61" s="45">
        <f t="shared" si="25"/>
        <v>84614</v>
      </c>
      <c r="I61" s="38">
        <v>71245</v>
      </c>
      <c r="J61" s="5">
        <v>13537</v>
      </c>
      <c r="K61" s="18">
        <f t="shared" si="21"/>
        <v>13537</v>
      </c>
      <c r="L61" s="5">
        <f t="shared" si="26"/>
        <v>84782</v>
      </c>
      <c r="M61" s="56">
        <f t="shared" si="6"/>
        <v>84782</v>
      </c>
      <c r="N61" s="40">
        <v>70400</v>
      </c>
      <c r="O61" s="12">
        <v>13376</v>
      </c>
      <c r="P61" s="19">
        <f t="shared" si="22"/>
        <v>13376</v>
      </c>
      <c r="Q61" s="12">
        <f t="shared" si="27"/>
        <v>83776</v>
      </c>
      <c r="R61" s="56">
        <f t="shared" si="9"/>
        <v>83776</v>
      </c>
      <c r="S61" s="104">
        <f t="shared" si="23"/>
        <v>84390.666666666672</v>
      </c>
      <c r="T61" s="63">
        <f t="shared" si="10"/>
        <v>84390.666666666672</v>
      </c>
      <c r="U61" s="64">
        <f t="shared" si="11"/>
        <v>84391</v>
      </c>
    </row>
    <row r="62" spans="2:21" ht="15" customHeight="1">
      <c r="B62" s="74" t="s">
        <v>89</v>
      </c>
      <c r="C62" s="75"/>
      <c r="D62" s="38">
        <v>107124</v>
      </c>
      <c r="E62" s="5">
        <v>20354</v>
      </c>
      <c r="F62" s="18">
        <f t="shared" si="20"/>
        <v>20354</v>
      </c>
      <c r="G62" s="14">
        <f t="shared" si="24"/>
        <v>127478</v>
      </c>
      <c r="H62" s="45">
        <f t="shared" si="25"/>
        <v>127478</v>
      </c>
      <c r="I62" s="38">
        <v>107336</v>
      </c>
      <c r="J62" s="5">
        <v>20394</v>
      </c>
      <c r="K62" s="18">
        <f t="shared" si="21"/>
        <v>20394</v>
      </c>
      <c r="L62" s="5">
        <f t="shared" si="26"/>
        <v>127730</v>
      </c>
      <c r="M62" s="56">
        <f t="shared" si="6"/>
        <v>127730</v>
      </c>
      <c r="N62" s="40">
        <v>106063</v>
      </c>
      <c r="O62" s="12">
        <v>20152</v>
      </c>
      <c r="P62" s="19">
        <f t="shared" si="22"/>
        <v>20152</v>
      </c>
      <c r="Q62" s="12">
        <f t="shared" si="27"/>
        <v>126215</v>
      </c>
      <c r="R62" s="56">
        <f t="shared" si="9"/>
        <v>126215</v>
      </c>
      <c r="S62" s="104">
        <f t="shared" si="23"/>
        <v>127141</v>
      </c>
      <c r="T62" s="63">
        <f t="shared" si="10"/>
        <v>127141</v>
      </c>
      <c r="U62" s="64">
        <f t="shared" si="11"/>
        <v>127141</v>
      </c>
    </row>
    <row r="63" spans="2:21" ht="15" customHeight="1">
      <c r="B63" s="74" t="s">
        <v>90</v>
      </c>
      <c r="C63" s="75"/>
      <c r="D63" s="38">
        <v>102642</v>
      </c>
      <c r="E63" s="5">
        <v>19502</v>
      </c>
      <c r="F63" s="18">
        <f t="shared" si="20"/>
        <v>19502</v>
      </c>
      <c r="G63" s="14">
        <f t="shared" si="24"/>
        <v>122144</v>
      </c>
      <c r="H63" s="45">
        <f t="shared" si="25"/>
        <v>122144</v>
      </c>
      <c r="I63" s="38">
        <v>102846</v>
      </c>
      <c r="J63" s="5">
        <v>19541</v>
      </c>
      <c r="K63" s="18">
        <f t="shared" si="21"/>
        <v>19541</v>
      </c>
      <c r="L63" s="5">
        <f t="shared" si="26"/>
        <v>122387</v>
      </c>
      <c r="M63" s="56">
        <f t="shared" si="6"/>
        <v>122387</v>
      </c>
      <c r="N63" s="40">
        <v>101626</v>
      </c>
      <c r="O63" s="12">
        <v>19309</v>
      </c>
      <c r="P63" s="19">
        <f t="shared" si="22"/>
        <v>19309</v>
      </c>
      <c r="Q63" s="12">
        <f t="shared" si="27"/>
        <v>120935</v>
      </c>
      <c r="R63" s="56">
        <f t="shared" si="9"/>
        <v>120935</v>
      </c>
      <c r="S63" s="104">
        <f t="shared" si="23"/>
        <v>121822</v>
      </c>
      <c r="T63" s="63">
        <f t="shared" si="10"/>
        <v>121822</v>
      </c>
      <c r="U63" s="64">
        <f t="shared" si="11"/>
        <v>121822</v>
      </c>
    </row>
    <row r="64" spans="2:21" ht="15" customHeight="1">
      <c r="B64" s="74" t="s">
        <v>91</v>
      </c>
      <c r="C64" s="75"/>
      <c r="D64" s="38">
        <v>13062</v>
      </c>
      <c r="E64" s="5">
        <v>2482</v>
      </c>
      <c r="F64" s="18">
        <f t="shared" si="20"/>
        <v>2482</v>
      </c>
      <c r="G64" s="14">
        <f t="shared" si="24"/>
        <v>15544</v>
      </c>
      <c r="H64" s="45">
        <f t="shared" si="25"/>
        <v>15544</v>
      </c>
      <c r="I64" s="38">
        <v>13088</v>
      </c>
      <c r="J64" s="5">
        <v>2487</v>
      </c>
      <c r="K64" s="18">
        <f t="shared" si="21"/>
        <v>2487</v>
      </c>
      <c r="L64" s="5">
        <f t="shared" si="26"/>
        <v>15575</v>
      </c>
      <c r="M64" s="56">
        <f t="shared" si="6"/>
        <v>15575</v>
      </c>
      <c r="N64" s="40">
        <v>12933</v>
      </c>
      <c r="O64" s="12">
        <v>2457</v>
      </c>
      <c r="P64" s="19">
        <f t="shared" si="22"/>
        <v>2457</v>
      </c>
      <c r="Q64" s="12">
        <f t="shared" si="27"/>
        <v>15390</v>
      </c>
      <c r="R64" s="56">
        <f t="shared" si="9"/>
        <v>15390</v>
      </c>
      <c r="S64" s="104">
        <f t="shared" si="23"/>
        <v>15503</v>
      </c>
      <c r="T64" s="63">
        <f t="shared" si="10"/>
        <v>15503</v>
      </c>
      <c r="U64" s="64">
        <f t="shared" si="11"/>
        <v>15503</v>
      </c>
    </row>
    <row r="65" spans="2:21" ht="15" customHeight="1">
      <c r="B65" s="74" t="s">
        <v>92</v>
      </c>
      <c r="C65" s="75"/>
      <c r="D65" s="38">
        <v>16153</v>
      </c>
      <c r="E65" s="5">
        <v>3069</v>
      </c>
      <c r="F65" s="18">
        <f t="shared" si="20"/>
        <v>3069</v>
      </c>
      <c r="G65" s="14">
        <f t="shared" si="24"/>
        <v>19222</v>
      </c>
      <c r="H65" s="45">
        <f t="shared" si="25"/>
        <v>19222</v>
      </c>
      <c r="I65" s="38">
        <v>16185</v>
      </c>
      <c r="J65" s="5">
        <v>3075</v>
      </c>
      <c r="K65" s="18">
        <f t="shared" si="21"/>
        <v>3075</v>
      </c>
      <c r="L65" s="5">
        <f t="shared" si="26"/>
        <v>19260</v>
      </c>
      <c r="M65" s="56">
        <f t="shared" si="6"/>
        <v>19260</v>
      </c>
      <c r="N65" s="40">
        <v>15993</v>
      </c>
      <c r="O65" s="12">
        <v>3039</v>
      </c>
      <c r="P65" s="19">
        <f t="shared" si="22"/>
        <v>3039</v>
      </c>
      <c r="Q65" s="12">
        <f t="shared" si="27"/>
        <v>19032</v>
      </c>
      <c r="R65" s="56">
        <f t="shared" si="9"/>
        <v>19032</v>
      </c>
      <c r="S65" s="104">
        <f t="shared" si="23"/>
        <v>19171.333333333332</v>
      </c>
      <c r="T65" s="63">
        <f t="shared" si="10"/>
        <v>19171.333333333332</v>
      </c>
      <c r="U65" s="64">
        <f t="shared" si="11"/>
        <v>19171</v>
      </c>
    </row>
    <row r="66" spans="2:21" ht="15" customHeight="1">
      <c r="B66" s="74" t="s">
        <v>93</v>
      </c>
      <c r="C66" s="75"/>
      <c r="D66" s="38">
        <v>176834</v>
      </c>
      <c r="E66" s="5">
        <v>33598</v>
      </c>
      <c r="F66" s="18">
        <f t="shared" si="20"/>
        <v>33598</v>
      </c>
      <c r="G66" s="14">
        <f t="shared" si="24"/>
        <v>210432</v>
      </c>
      <c r="H66" s="45">
        <f t="shared" si="25"/>
        <v>210432</v>
      </c>
      <c r="I66" s="38">
        <v>177184</v>
      </c>
      <c r="J66" s="5">
        <v>33665</v>
      </c>
      <c r="K66" s="18">
        <f t="shared" si="21"/>
        <v>33665</v>
      </c>
      <c r="L66" s="5">
        <f t="shared" si="26"/>
        <v>210849</v>
      </c>
      <c r="M66" s="56">
        <f t="shared" si="6"/>
        <v>210849</v>
      </c>
      <c r="N66" s="40">
        <v>175083</v>
      </c>
      <c r="O66" s="12">
        <v>33266</v>
      </c>
      <c r="P66" s="19">
        <f t="shared" si="22"/>
        <v>33266</v>
      </c>
      <c r="Q66" s="12">
        <f t="shared" si="27"/>
        <v>208349</v>
      </c>
      <c r="R66" s="56">
        <f t="shared" si="9"/>
        <v>208349</v>
      </c>
      <c r="S66" s="104">
        <f t="shared" si="23"/>
        <v>209876.66666666666</v>
      </c>
      <c r="T66" s="63">
        <f t="shared" si="10"/>
        <v>209876.66666666666</v>
      </c>
      <c r="U66" s="64">
        <f t="shared" si="11"/>
        <v>209877</v>
      </c>
    </row>
    <row r="67" spans="2:21" ht="15" customHeight="1">
      <c r="B67" s="74" t="s">
        <v>94</v>
      </c>
      <c r="C67" s="75"/>
      <c r="D67" s="38">
        <v>628453</v>
      </c>
      <c r="E67" s="5">
        <v>119406</v>
      </c>
      <c r="F67" s="18">
        <f t="shared" si="20"/>
        <v>119406</v>
      </c>
      <c r="G67" s="14">
        <f t="shared" si="24"/>
        <v>747859</v>
      </c>
      <c r="H67" s="45">
        <f t="shared" si="25"/>
        <v>747859</v>
      </c>
      <c r="I67" s="38">
        <v>629697</v>
      </c>
      <c r="J67" s="5">
        <v>119642</v>
      </c>
      <c r="K67" s="18">
        <f t="shared" si="21"/>
        <v>119642</v>
      </c>
      <c r="L67" s="5">
        <f t="shared" si="26"/>
        <v>749339</v>
      </c>
      <c r="M67" s="56">
        <f t="shared" si="6"/>
        <v>749339</v>
      </c>
      <c r="N67" s="40">
        <v>622230</v>
      </c>
      <c r="O67" s="12">
        <v>118224</v>
      </c>
      <c r="P67" s="19">
        <f t="shared" si="22"/>
        <v>118224</v>
      </c>
      <c r="Q67" s="12">
        <f t="shared" si="27"/>
        <v>740454</v>
      </c>
      <c r="R67" s="56">
        <f t="shared" si="9"/>
        <v>740454</v>
      </c>
      <c r="S67" s="104">
        <f t="shared" si="23"/>
        <v>745884</v>
      </c>
      <c r="T67" s="63">
        <f t="shared" si="10"/>
        <v>745884</v>
      </c>
      <c r="U67" s="64">
        <f t="shared" si="11"/>
        <v>745884</v>
      </c>
    </row>
    <row r="68" spans="2:21" ht="15" customHeight="1" thickBot="1">
      <c r="B68" s="76" t="s">
        <v>95</v>
      </c>
      <c r="C68" s="77"/>
      <c r="D68" s="50">
        <v>487041</v>
      </c>
      <c r="E68" s="51">
        <v>92538</v>
      </c>
      <c r="F68" s="18">
        <f t="shared" si="20"/>
        <v>92538</v>
      </c>
      <c r="G68" s="52">
        <f t="shared" si="24"/>
        <v>579579</v>
      </c>
      <c r="H68" s="45">
        <f t="shared" si="25"/>
        <v>579579</v>
      </c>
      <c r="I68" s="50">
        <v>488005</v>
      </c>
      <c r="J68" s="51">
        <v>92721</v>
      </c>
      <c r="K68" s="18">
        <f t="shared" si="21"/>
        <v>92721</v>
      </c>
      <c r="L68" s="51">
        <f t="shared" si="26"/>
        <v>580726</v>
      </c>
      <c r="M68" s="56">
        <f t="shared" si="6"/>
        <v>580726</v>
      </c>
      <c r="N68" s="105">
        <v>482219</v>
      </c>
      <c r="O68" s="106">
        <v>91622</v>
      </c>
      <c r="P68" s="19">
        <f t="shared" si="22"/>
        <v>91622</v>
      </c>
      <c r="Q68" s="106">
        <f>+N68+O68</f>
        <v>573841</v>
      </c>
      <c r="R68" s="56">
        <f>N68+P68</f>
        <v>573841</v>
      </c>
      <c r="S68" s="107">
        <f t="shared" si="23"/>
        <v>578048.66666666663</v>
      </c>
      <c r="T68" s="63">
        <f t="shared" si="10"/>
        <v>578048.66666666663</v>
      </c>
      <c r="U68" s="64">
        <f t="shared" si="11"/>
        <v>578049</v>
      </c>
    </row>
    <row r="69" spans="2:21" ht="15.75" thickTop="1"/>
    <row r="71" spans="2:21" ht="15" customHeight="1">
      <c r="C71" s="2"/>
      <c r="D71" s="2"/>
      <c r="E71" s="2"/>
      <c r="F71" s="2"/>
    </row>
    <row r="72" spans="2:21" ht="15" customHeight="1">
      <c r="C72" s="2"/>
      <c r="D72" s="2"/>
      <c r="E72" s="2"/>
      <c r="F72" s="2"/>
    </row>
    <row r="73" spans="2:21" ht="15" customHeight="1">
      <c r="C73" s="2"/>
      <c r="D73" s="2"/>
      <c r="E73" s="2"/>
      <c r="F73" s="2"/>
    </row>
    <row r="74" spans="2:21" ht="15" customHeight="1">
      <c r="C74" s="2"/>
      <c r="D74" s="2"/>
      <c r="E74" s="2"/>
      <c r="F74" s="2"/>
    </row>
    <row r="75" spans="2:21" ht="15" customHeight="1">
      <c r="C75" s="2"/>
      <c r="D75" s="2"/>
      <c r="E75" s="2"/>
      <c r="F75" s="2"/>
    </row>
    <row r="76" spans="2:21" ht="15" customHeight="1">
      <c r="C76" s="2"/>
      <c r="D76" s="2"/>
      <c r="E76" s="2"/>
      <c r="F76" s="2"/>
    </row>
    <row r="77" spans="2:21" ht="15" customHeight="1">
      <c r="C77" s="2"/>
      <c r="D77" s="2"/>
      <c r="E77" s="2"/>
      <c r="F77" s="2"/>
    </row>
  </sheetData>
  <mergeCells count="39">
    <mergeCell ref="D4:G4"/>
    <mergeCell ref="I4:L4"/>
    <mergeCell ref="N4:Q4"/>
    <mergeCell ref="G28:G29"/>
    <mergeCell ref="B37:C37"/>
    <mergeCell ref="D28:D29"/>
    <mergeCell ref="E28:E29"/>
    <mergeCell ref="B8:B11"/>
    <mergeCell ref="B6:B7"/>
    <mergeCell ref="B12:B16"/>
    <mergeCell ref="B67:C67"/>
    <mergeCell ref="B68:C68"/>
    <mergeCell ref="C28:C29"/>
    <mergeCell ref="B17:B21"/>
    <mergeCell ref="B22:B26"/>
    <mergeCell ref="B28:B29"/>
    <mergeCell ref="B62:C62"/>
    <mergeCell ref="B63:C63"/>
    <mergeCell ref="B64:C64"/>
    <mergeCell ref="B65:C65"/>
    <mergeCell ref="B66:C66"/>
    <mergeCell ref="B38:B39"/>
    <mergeCell ref="D38:D39"/>
    <mergeCell ref="E38:E39"/>
    <mergeCell ref="G38:G39"/>
    <mergeCell ref="I38:I39"/>
    <mergeCell ref="J38:J39"/>
    <mergeCell ref="L38:L39"/>
    <mergeCell ref="I28:I29"/>
    <mergeCell ref="J28:J29"/>
    <mergeCell ref="L28:L29"/>
    <mergeCell ref="S28:S29"/>
    <mergeCell ref="S38:S39"/>
    <mergeCell ref="N28:N29"/>
    <mergeCell ref="O28:O29"/>
    <mergeCell ref="Q28:Q29"/>
    <mergeCell ref="N38:N39"/>
    <mergeCell ref="O38:O39"/>
    <mergeCell ref="Q38:Q3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GEOVANNY NARANJO ROJAS</dc:creator>
  <cp:lastModifiedBy>JAYSSON ALEJANDRO RODRIGUEZ TORRES</cp:lastModifiedBy>
  <dcterms:created xsi:type="dcterms:W3CDTF">2026-06-10T19:36:36Z</dcterms:created>
  <dcterms:modified xsi:type="dcterms:W3CDTF">2026-07-30T22:55:06Z</dcterms:modified>
</cp:coreProperties>
</file>