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COPIA DE SEGURIDAD - 2026\EPP - 2026\"/>
    </mc:Choice>
  </mc:AlternateContent>
  <xr:revisionPtr revIDLastSave="0" documentId="13_ncr:1_{A671BD44-789A-4F75-B210-B64EF4AF7727}" xr6:coauthVersionLast="47" xr6:coauthVersionMax="47" xr10:uidLastSave="{00000000-0000-0000-0000-000000000000}"/>
  <bookViews>
    <workbookView xWindow="-120" yWindow="-120" windowWidth="29040" windowHeight="15840" tabRatio="500" activeTab="1" xr2:uid="{00000000-000D-0000-FFFF-FFFF00000000}"/>
  </bookViews>
  <sheets>
    <sheet name="Comparativo Cotizaciones" sheetId="1" r:id="rId1"/>
    <sheet name="PRESUPUESTO" sheetId="2" r:id="rId2"/>
  </sheets>
  <definedNames>
    <definedName name="_xlnm._FilterDatabase" localSheetId="0" hidden="1">'Comparativo Cotizaciones'!$A$3:$N$65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H65" i="2" l="1"/>
  <c r="F64" i="2"/>
  <c r="H64" i="2" s="1"/>
  <c r="H63" i="2"/>
  <c r="F63" i="2"/>
  <c r="J64" i="1" l="1"/>
  <c r="H64" i="1"/>
  <c r="F64" i="1"/>
  <c r="F63" i="1"/>
  <c r="H63" i="1"/>
  <c r="J63" i="1"/>
  <c r="L63" i="1"/>
  <c r="L64" i="1"/>
  <c r="F62" i="2" l="1"/>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K62" i="1"/>
  <c r="L62" i="1" s="1"/>
  <c r="J62" i="1"/>
  <c r="H62" i="1"/>
  <c r="F62" i="1"/>
  <c r="K61" i="1"/>
  <c r="L61" i="1" s="1"/>
  <c r="J61" i="1"/>
  <c r="H61" i="1"/>
  <c r="F61" i="1"/>
  <c r="K60" i="1"/>
  <c r="L60" i="1" s="1"/>
  <c r="J60" i="1"/>
  <c r="H60" i="1"/>
  <c r="F60" i="1"/>
  <c r="K59" i="1"/>
  <c r="L59" i="1" s="1"/>
  <c r="J59" i="1"/>
  <c r="H59" i="1"/>
  <c r="F59" i="1"/>
  <c r="K58" i="1"/>
  <c r="L58" i="1" s="1"/>
  <c r="J58" i="1"/>
  <c r="H58" i="1"/>
  <c r="F58" i="1"/>
  <c r="K57" i="1"/>
  <c r="L57" i="1" s="1"/>
  <c r="J57" i="1"/>
  <c r="H57" i="1"/>
  <c r="F57" i="1"/>
  <c r="K56" i="1"/>
  <c r="L56" i="1" s="1"/>
  <c r="J56" i="1"/>
  <c r="H56" i="1"/>
  <c r="F56" i="1"/>
  <c r="K55" i="1"/>
  <c r="L55" i="1" s="1"/>
  <c r="J55" i="1"/>
  <c r="H55" i="1"/>
  <c r="F55" i="1"/>
  <c r="K54" i="1"/>
  <c r="L54" i="1" s="1"/>
  <c r="J54" i="1"/>
  <c r="H54" i="1"/>
  <c r="F54" i="1"/>
  <c r="K53" i="1"/>
  <c r="L53" i="1" s="1"/>
  <c r="J53" i="1"/>
  <c r="H53" i="1"/>
  <c r="F53" i="1"/>
  <c r="K52" i="1"/>
  <c r="L52" i="1" s="1"/>
  <c r="J52" i="1"/>
  <c r="H52" i="1"/>
  <c r="F52" i="1"/>
  <c r="K51" i="1"/>
  <c r="L51" i="1" s="1"/>
  <c r="J51" i="1"/>
  <c r="H51" i="1"/>
  <c r="F51" i="1"/>
  <c r="K50" i="1"/>
  <c r="L50" i="1" s="1"/>
  <c r="J50" i="1"/>
  <c r="H50" i="1"/>
  <c r="F50" i="1"/>
  <c r="K49" i="1"/>
  <c r="L49" i="1" s="1"/>
  <c r="J49" i="1"/>
  <c r="H49" i="1"/>
  <c r="F49" i="1"/>
  <c r="K48" i="1"/>
  <c r="L48" i="1" s="1"/>
  <c r="J48" i="1"/>
  <c r="H48" i="1"/>
  <c r="F48" i="1"/>
  <c r="K47" i="1"/>
  <c r="L47" i="1" s="1"/>
  <c r="J47" i="1"/>
  <c r="H47" i="1"/>
  <c r="F47" i="1"/>
  <c r="K46" i="1"/>
  <c r="L46" i="1" s="1"/>
  <c r="J46" i="1"/>
  <c r="H46" i="1"/>
  <c r="F46" i="1"/>
  <c r="K45" i="1"/>
  <c r="L45" i="1" s="1"/>
  <c r="J45" i="1"/>
  <c r="H45" i="1"/>
  <c r="F45" i="1"/>
  <c r="K44" i="1"/>
  <c r="L44" i="1" s="1"/>
  <c r="J44" i="1"/>
  <c r="H44" i="1"/>
  <c r="F44" i="1"/>
  <c r="K43" i="1"/>
  <c r="L43" i="1" s="1"/>
  <c r="J43" i="1"/>
  <c r="H43" i="1"/>
  <c r="F43" i="1"/>
  <c r="K42" i="1"/>
  <c r="L42" i="1" s="1"/>
  <c r="J42" i="1"/>
  <c r="H42" i="1"/>
  <c r="F42" i="1"/>
  <c r="K41" i="1"/>
  <c r="L41" i="1" s="1"/>
  <c r="J41" i="1"/>
  <c r="H41" i="1"/>
  <c r="F41" i="1"/>
  <c r="K40" i="1"/>
  <c r="L40" i="1" s="1"/>
  <c r="J40" i="1"/>
  <c r="H40" i="1"/>
  <c r="F40" i="1"/>
  <c r="K39" i="1"/>
  <c r="L39" i="1" s="1"/>
  <c r="J39" i="1"/>
  <c r="H39" i="1"/>
  <c r="F39" i="1"/>
  <c r="K38" i="1"/>
  <c r="L38" i="1" s="1"/>
  <c r="J38" i="1"/>
  <c r="H38" i="1"/>
  <c r="F38" i="1"/>
  <c r="K37" i="1"/>
  <c r="L37" i="1" s="1"/>
  <c r="J37" i="1"/>
  <c r="H37" i="1"/>
  <c r="F37" i="1"/>
  <c r="K36" i="1"/>
  <c r="L36" i="1" s="1"/>
  <c r="J36" i="1"/>
  <c r="H36" i="1"/>
  <c r="F36" i="1"/>
  <c r="K35" i="1"/>
  <c r="L35" i="1" s="1"/>
  <c r="J35" i="1"/>
  <c r="H35" i="1"/>
  <c r="F35" i="1"/>
  <c r="K34" i="1"/>
  <c r="L34" i="1" s="1"/>
  <c r="J34" i="1"/>
  <c r="H34" i="1"/>
  <c r="F34" i="1"/>
  <c r="K33" i="1"/>
  <c r="L33" i="1" s="1"/>
  <c r="J33" i="1"/>
  <c r="H33" i="1"/>
  <c r="F33" i="1"/>
  <c r="K32" i="1"/>
  <c r="L32" i="1" s="1"/>
  <c r="J32" i="1"/>
  <c r="H32" i="1"/>
  <c r="F32" i="1"/>
  <c r="K31" i="1"/>
  <c r="L31" i="1" s="1"/>
  <c r="J31" i="1"/>
  <c r="H31" i="1"/>
  <c r="F31" i="1"/>
  <c r="K30" i="1"/>
  <c r="L30" i="1" s="1"/>
  <c r="J30" i="1"/>
  <c r="H30" i="1"/>
  <c r="F30" i="1"/>
  <c r="K29" i="1"/>
  <c r="L29" i="1" s="1"/>
  <c r="J29" i="1"/>
  <c r="H29" i="1"/>
  <c r="F29" i="1"/>
  <c r="K28" i="1"/>
  <c r="L28" i="1" s="1"/>
  <c r="J28" i="1"/>
  <c r="H28" i="1"/>
  <c r="F28" i="1"/>
  <c r="K27" i="1"/>
  <c r="L27" i="1" s="1"/>
  <c r="J27" i="1"/>
  <c r="H27" i="1"/>
  <c r="F27" i="1"/>
  <c r="K26" i="1"/>
  <c r="L26" i="1" s="1"/>
  <c r="J26" i="1"/>
  <c r="H26" i="1"/>
  <c r="F26" i="1"/>
  <c r="K25" i="1"/>
  <c r="L25" i="1" s="1"/>
  <c r="J25" i="1"/>
  <c r="H25" i="1"/>
  <c r="F25" i="1"/>
  <c r="K24" i="1"/>
  <c r="L24" i="1" s="1"/>
  <c r="J24" i="1"/>
  <c r="H24" i="1"/>
  <c r="F24" i="1"/>
  <c r="K23" i="1"/>
  <c r="L23" i="1" s="1"/>
  <c r="J23" i="1"/>
  <c r="H23" i="1"/>
  <c r="F23" i="1"/>
  <c r="K22" i="1"/>
  <c r="L22" i="1" s="1"/>
  <c r="J22" i="1"/>
  <c r="H22" i="1"/>
  <c r="F22" i="1"/>
  <c r="K21" i="1"/>
  <c r="L21" i="1" s="1"/>
  <c r="J21" i="1"/>
  <c r="H21" i="1"/>
  <c r="F21" i="1"/>
  <c r="K20" i="1"/>
  <c r="L20" i="1" s="1"/>
  <c r="J20" i="1"/>
  <c r="H20" i="1"/>
  <c r="F20" i="1"/>
  <c r="K19" i="1"/>
  <c r="L19" i="1" s="1"/>
  <c r="J19" i="1"/>
  <c r="H19" i="1"/>
  <c r="F19" i="1"/>
  <c r="K18" i="1"/>
  <c r="L18" i="1" s="1"/>
  <c r="J18" i="1"/>
  <c r="H18" i="1"/>
  <c r="F18" i="1"/>
  <c r="K17" i="1"/>
  <c r="L17" i="1" s="1"/>
  <c r="J17" i="1"/>
  <c r="H17" i="1"/>
  <c r="F17" i="1"/>
  <c r="K16" i="1"/>
  <c r="L16" i="1" s="1"/>
  <c r="J16" i="1"/>
  <c r="H16" i="1"/>
  <c r="F16" i="1"/>
  <c r="K15" i="1"/>
  <c r="L15" i="1" s="1"/>
  <c r="J15" i="1"/>
  <c r="H15" i="1"/>
  <c r="F15" i="1"/>
  <c r="K14" i="1"/>
  <c r="L14" i="1" s="1"/>
  <c r="J14" i="1"/>
  <c r="H14" i="1"/>
  <c r="F14" i="1"/>
  <c r="K13" i="1"/>
  <c r="L13" i="1" s="1"/>
  <c r="J13" i="1"/>
  <c r="H13" i="1"/>
  <c r="F13" i="1"/>
  <c r="K12" i="1"/>
  <c r="L12" i="1" s="1"/>
  <c r="J12" i="1"/>
  <c r="H12" i="1"/>
  <c r="F12" i="1"/>
  <c r="K11" i="1"/>
  <c r="L11" i="1" s="1"/>
  <c r="J11" i="1"/>
  <c r="H11" i="1"/>
  <c r="F11" i="1"/>
  <c r="K10" i="1"/>
  <c r="L10" i="1" s="1"/>
  <c r="J10" i="1"/>
  <c r="H10" i="1"/>
  <c r="F10" i="1"/>
  <c r="K9" i="1"/>
  <c r="L9" i="1" s="1"/>
  <c r="J9" i="1"/>
  <c r="H9" i="1"/>
  <c r="F9" i="1"/>
  <c r="K8" i="1"/>
  <c r="L8" i="1" s="1"/>
  <c r="J8" i="1"/>
  <c r="H8" i="1"/>
  <c r="F8" i="1"/>
  <c r="K7" i="1"/>
  <c r="L7" i="1" s="1"/>
  <c r="J7" i="1"/>
  <c r="H7" i="1"/>
  <c r="F7" i="1"/>
  <c r="K6" i="1"/>
  <c r="L6" i="1" s="1"/>
  <c r="J6" i="1"/>
  <c r="H6" i="1"/>
  <c r="F6" i="1"/>
  <c r="K5" i="1"/>
  <c r="L5" i="1" s="1"/>
  <c r="J5" i="1"/>
  <c r="H5" i="1"/>
  <c r="F5" i="1"/>
  <c r="K4" i="1"/>
  <c r="L4" i="1" s="1"/>
  <c r="J4" i="1"/>
  <c r="H4" i="1"/>
  <c r="F4" i="1"/>
  <c r="J65" i="1" l="1"/>
  <c r="H65" i="1"/>
  <c r="F65" i="1" l="1"/>
  <c r="F65" i="2"/>
  <c r="L65" i="1"/>
</calcChain>
</file>

<file path=xl/sharedStrings.xml><?xml version="1.0" encoding="utf-8"?>
<sst xmlns="http://schemas.openxmlformats.org/spreadsheetml/2006/main" count="321" uniqueCount="83">
  <si>
    <t>CUADRO COMPARATIVO DE COTIZACIONES — EQUIPOS Y ELEMENTOS DE EMERGENCIA, ELEMENTOS DE PROTECCIÓN PERSONAL, KIT PARA CONTROL DE DERRAMES — GOBERNACIÓN DEL HUILA</t>
  </si>
  <si>
    <t>GOBERNACIÓN DEL HUILA</t>
  </si>
  <si>
    <t>ASERTEX S.A.S
NIT: 901.140.540-4</t>
  </si>
  <si>
    <t>A&amp;M SERVICE SAS
NIT: 902.048.956</t>
  </si>
  <si>
    <t>SSL PROFESIONALES SAS</t>
  </si>
  <si>
    <t>MÍNIMO VALOR</t>
  </si>
  <si>
    <t>ÍTEM</t>
  </si>
  <si>
    <t>DESCRIPCIÓN</t>
  </si>
  <si>
    <t>CANT.</t>
  </si>
  <si>
    <t>UNIDAD</t>
  </si>
  <si>
    <t>V. UNITARIO</t>
  </si>
  <si>
    <t>V. TOTAL</t>
  </si>
  <si>
    <t>TERMOMETRO DIGITALES PUNTA FLEXIBLE- 1X Individual</t>
  </si>
  <si>
    <t>BAJA LENGUAS PAQUETES POR 20</t>
  </si>
  <si>
    <t>GUANTES DE LÁTEX PARA EXAMEN CAJA X 100 TALLAS S-M-L</t>
  </si>
  <si>
    <t>CAJA</t>
  </si>
  <si>
    <t>VENDA DE ALGODÓN 3X5 YARDAS</t>
  </si>
  <si>
    <t>VENDA ELÁSTICA 5 X 5 YARDAS</t>
  </si>
  <si>
    <t>YODOPOVIDONA (JABON QUIRURGICO) FRASCO X 120 ML</t>
  </si>
  <si>
    <t>APÓSITOS OCULARES DE 5X7.6 CM - CAJA x 20 UNIDADES</t>
  </si>
  <si>
    <t>APÓSITO DE ALGODÓN ESTÉRILES PAQUETE INDIVIDUAL</t>
  </si>
  <si>
    <t>COMPRESAS LAPARATOMIA ESTERIL PAQUETE INDIVIDUAL COMPRESA ABDOMINAL</t>
  </si>
  <si>
    <t>APOSITO DE ALGODÓN ESTERIL Medidas (10 cm x 20 cm paquete x 1 Individual)</t>
  </si>
  <si>
    <t>SUERO FISIOLOGICO SOLUCION BOLSA X 250 ML (1X INDIVIDUAL)</t>
  </si>
  <si>
    <t>MANUAL USO DE BOTIQUN</t>
  </si>
  <si>
    <t>COLLAR CERVICAL AJUSTABLE (ADULTO). Presenta sistema de seguros para los distintos tamaños de cuello, fabricado sin látex, 4 posiciones de regulación (Tall, Regular, Short y No-neck), área frontal de libre acceso diseñada para mejor visualización, control del pulso y procedimientos de vías respiratorias avanzados, incluye sistemas de seguro que fijan la posición del collar seleccionado guías de ajustes simétricos para correcta alineación, espacio abierto en el sector trasero para completo control del paciente (realización de palpaciones) y compatibles con rayos-X, resonancias magnéticas y tomografías computacionales.</t>
  </si>
  <si>
    <t>YODOPOVIDONA SOLUCION 60ML, con fecha de vencimiento, y registro de Invima.</t>
  </si>
  <si>
    <t>VENDA TRIANGULAR TIPO CABRESTRILLO</t>
  </si>
  <si>
    <t>ESPARADRAPO TIPO TELA Medidas (2 X 5 YDS) COLOR PIEL</t>
  </si>
  <si>
    <t>LINTERNA: para botiquín tipo dinamo recargable de alta potencia 350 metros, 160 lúmenes truper. 1 X Individual</t>
  </si>
  <si>
    <t>TIJERA DE TRAUMA</t>
  </si>
  <si>
    <t>JABON LIQUIDO QUIRURGICO 60 ML, con fecha de vencimiento y registro de Invima.</t>
  </si>
  <si>
    <t>MONOGAFAS TRANSPARENTES</t>
  </si>
  <si>
    <t>ESPARADRAPO Medidas (1" X 5Yardas) X 1 Individual-Tipo Tela blanco</t>
  </si>
  <si>
    <t>TENSIOMETROS DIGITALES</t>
  </si>
  <si>
    <t>CURAS CAJA POR 100 UNIDADES</t>
  </si>
  <si>
    <t>MALETIN DE BOTIQUINES. COLOR ROJO Tipo A (Morral) sin dotación. Botiquín de emergencias portátil de color rojo elaborado en lona impermeable armado y forrado con aislante térmico y compartimientos internos para mayor organización y visualización. Medidas (cm): 45X33X20.</t>
  </si>
  <si>
    <t>KIT CONTROL DERRAME COMBUSTIBLE EN CANECA 20 GALONES. Absorbentes: 1 almohadilla absorbente (25cm x 25cm), 2 barreras absorbentes de 3 pulgadas x 1,20 metros de largo, 2 kilogramos de material absorbente biodegradable CLEANSORB, 10 Paños en tela oleofilica USA 15 x 18. EPP: 2 tapabocas N95, 2 par de guantes de nitrilo 13", 1 par de gafas de seguridad protectora certificadas en policarbonato. Elementos industriales: 1 Cepillo de mano, 6 Amarres plásticos, 3 bolsas Rojas–Tipo Industrial, 1 recogedor Plástico, 1 masilla Epóxica de 100gr, 1 cinta de Seguridad (Peligro No Pase), 1 litro de desengrasante biodegradable SIMPLEGREEN, 1 Juego de tacos de madera x 4 piezas, 1 Martillo de caucho (antichispa).</t>
  </si>
  <si>
    <t>Respirador de cara completa con doble cartucho. Pieza facial de cara completa con visor, diseñada para el uso de filtros y cartuchos reemplazables, que brinda protección contra gases, vapores y material particulado (polvo, neblina y humos). Pieza facial en elastómero, visor en policarbonato. Compatible con cartuchos línea 6000 y filtros línea 2000. Diseño liviano y balanceado con arnés de cuatro puntos. Válvula de exhalación que mejora la respiración. Amplio visor que proporciona mayor visibilidad. Certificación NIOSH/MSHA.</t>
  </si>
  <si>
    <t>Tyvek® 400 Overol. Diseño Comfort Fit. Capucha ajustable para respirador. Muñecas y tobillos elásticos. Cintura elástica. Costuras cosidas. Blanco.</t>
  </si>
  <si>
    <t>Lente de Seguridad Nitro. Visor de policarbonato oftálmico de alta transparencia, diseño para visión periférica, fabricados en policarbonato, patilla de PVC color negro, tratamiento antirayadura, tratamiento filtro UV: filtran el 100% de los rayos ultravioleta, patillas retractiles para mejor ajuste. Certificación ANSI Z87.1-2010.</t>
  </si>
  <si>
    <t>Silla de Ruedas Estándar. Material acero martillado. Peso Neto 16 kg. Capacidad de Peso 90 kg. Llantas delanteras Rin estrella maciza 7,48 x 0.93". Llantas Traseras Rin radio maciza 22,7 x 0,95". Apoyabrazos fijos en PVC. Reposapiés fijos y plataformas abatibles. Banda para sujeción de piernas. Freno manual en llantas traseras. Tapicería en PVC.</t>
  </si>
  <si>
    <t>Señal Ruta De Evacuación Flecha Izquierda 30X15 - Señal Elaborada en Poliestireno de 30cm x 15cm - Calibre 20 - FOTOLUMINISCENTE</t>
  </si>
  <si>
    <t>Señal Ruta De Evacuación Flecha Derecha 30X15 - Señal Elaborada en Poliestireno de 30cm x 15cm - Calibre 20 - FOTOLUMINISCENTE</t>
  </si>
  <si>
    <t>Señal Salida De Emergencia 30X15 - Señal Elaborada en Poliestireno de 30cm x 15cm - Calibre 20 - FOTOLUMINISCENTE</t>
  </si>
  <si>
    <t>Señal Camilla Estándar 30X15 - Señal Elaborada en Poliestireno de 30cm x 15cm - Calibre 20 - FOTOLUMINISCENTE</t>
  </si>
  <si>
    <t>Señal Riesgo Eléctrico 30x15 - Señal Elaborada en Poliestireno de 30cm x 15cm - Calibre 20 - FOTOLUMINISCENTE</t>
  </si>
  <si>
    <t>Cinta adhesiva doble faz espumada de 24 mm x 30 metros</t>
  </si>
  <si>
    <t>CHALECO BRIGADISTA. Elaborado en tela dril; con bolsillos delanteros con cremallera y cinta reflectiva en la parte delantera y dos cintas reflectivas en la parte trasera tallas L, XL para adultos. 10 en color azul rey, 10 en color rojo y 10 en color Amarillo, con identificación Brigada de Emergencias.</t>
  </si>
  <si>
    <t>Conos de seguridad de tráfico naranjas de 36 pulgadas con collar reflectante de plástico de PVC para estacionamiento en carretera (90cm).</t>
  </si>
  <si>
    <t>Cascos de seguridad industrial certificados en polímero de alta resistencia formados por casquete, tafilete y araña. Tipo A contratista y barboquejo incluido. Color Blanco.</t>
  </si>
  <si>
    <t>MEGÁFONO RECARGABLE, BATERÍA DE LITHIUM con puerto USB/SD, sirena, GRABADOR DE VOZ (15 segundos), micrófono con control de volumen y cinturón para fácil transporte.</t>
  </si>
  <si>
    <t>Respirador de media cara de doble cartucho. Pieza facial reutilizable que permite el uso de filtros y cartuchos reemplazables, brindando protección contra gases, vapores y material particulado (polvo, neblina y humos). Material elastomérico. Disponible en tallas 6100 (S), 6200 (M) y 6300 (L). Compatible con cartuchos línea 6000 y filtros línea 2000. Sistema de ajuste tipo bayoneta. Certificación NIOSH/MSHA.</t>
  </si>
  <si>
    <t>Gafas de seguridad con ventilación indirecta. Lente en policarbonato, cuerpo en PVC flexible, banda elástica ajustable. Diseño con ventilación indirecta que reduce el empañamiento. Protección contra salpicaduras de agentes químicos y partículas de polvo. Absorción de radiación ultravioleta hasta en un 99,99%.</t>
  </si>
  <si>
    <t>Guantes de nitrilo con polvo, lisos asépticos de cloruro de polivinilo.</t>
  </si>
  <si>
    <t>Guantes de hilo con puntos de PVC en la palma, diferentes tallas.</t>
  </si>
  <si>
    <t>Guantes de Bioseguridad Resistentes al Calor para Autoclave</t>
  </si>
  <si>
    <t>Tapones protectores auditivos reutilizables UltraFit™. Formato cónico con tres falanges (aletas) concéntricas, de diámetros variables. Suave y fácilmente adaptable al canal auditivo. Tamaño único.</t>
  </si>
  <si>
    <t>Respirador contra partículas N95, paquete de 25, N95, desechable, aprobado por el NIOSH. Protección contra humo, polvo, esmerilar, serrar, barrer.</t>
  </si>
  <si>
    <t>Tapabocas quirúrgicos Termosellados 3 capas - ajuste nasal Hipoalergénico caja x 50 unds</t>
  </si>
  <si>
    <t>Cartucho químico 6006 contra vapores orgánicos y multigases: vapor orgánico, Cloro, Ácido clorhídrico, Dióxido de cloro, dióxido de azufre, sulfuro de hidrógeno, amoníaco/metilamina, formaldehído y fluoruro de hidrógeno. Cartuchos para máscaras respiratorias.</t>
  </si>
  <si>
    <t>Filtro 6003 Gases Ácido - Vapores Orgánicos y gases ácidos (cloro, cloruro de hidrógeno, dióxido de azufre, fluoruro de hidrógeno o sulfuro de hidrógeno). Compatible con piezas faciales de media cara de la serie 6200, con conexión de tipo bayoneta.</t>
  </si>
  <si>
    <t>Inmovilizador Extremidades o kit de Férulas en cartón Termoplástico ajustable para adultos. Dimensiones: Altura 20 cm, Ancho 24 cm, Largo 25 cm. Peso 1 kg.</t>
  </si>
  <si>
    <t>PAQ X 10 UNDS</t>
  </si>
  <si>
    <t>Máscara desechable para reanimación cardio-pulmonar (RCP). Transparente, uso adulto-niño, borde inflable con válvula unidireccional, filtro antibacteriano, banda elástica para mayor ajuste facial. Viene en estuche rígido de plástico.</t>
  </si>
  <si>
    <t>TOTAL (Con IVA)</t>
  </si>
  <si>
    <t>IVA 19%</t>
  </si>
  <si>
    <t xml:space="preserve">GASAS ESTÉRILES PAQUETE x 3 </t>
  </si>
  <si>
    <t>PAQ X 3 UNIDADES</t>
  </si>
  <si>
    <t xml:space="preserve">VENDA ELASTICA 2X5 YARDAS  </t>
  </si>
  <si>
    <t xml:space="preserve">VENDA ELASTICA 3X5 YARDAS  </t>
  </si>
  <si>
    <t>Polainas desechables antideslizantes. Tela no tejida en polipropileno (35 g), banda elástica doble de 4 mm. Material liviano, fresco, confortable e hipoalergénico. Diseño antideslizante.</t>
  </si>
  <si>
    <t>PAQUETE X 100 UIDADES</t>
  </si>
  <si>
    <t>Bata desechable manga larga. Prenda de protección desechable para personal de salud, diseñada para proteger frente a salpicaduras. Tela no tejida en polipropileno, puños con resorte. Material liviano, cómodo e higiénico. No estéril y de un solo uso. Protección contra salpicaduras. Diseño manga larga que brinda mayor cobertura</t>
  </si>
  <si>
    <t xml:space="preserve">Bata desechable manga corta. Prenda de protección desechable para personal de salud, diseñada para proteger frente a salpicaduras. Tela no tejida en polipropileno, puños con resorte. Material liviano, cómodo e higiénico. No estéril y de un solo uso. Protección contra salpicaduras. </t>
  </si>
  <si>
    <t xml:space="preserve">Gorro desechable tipo acordeón. Tela no tejida en polipropileno, elástico simple de ajuste. Material liviano, transpirable y confortable. Hipoalergénico y de uso higiénico. Capacidad de repeler líquidos. </t>
  </si>
  <si>
    <t>ALCOHOL - 345 ml</t>
  </si>
  <si>
    <t>PRESUPUESTO</t>
  </si>
  <si>
    <t>SUBTOTAL ANTES DE IVA</t>
  </si>
  <si>
    <t>IVA 19% (ITEM - 20, 23, 28, 29, 30, 31, 32, 34, 35, 36, 37, 38, 39, 40, 41, 42, 43, 44, 45, 47, 48, 49, 50, 52, 53)</t>
  </si>
  <si>
    <t>TOTAL GENERAL -Incluye IVA</t>
  </si>
  <si>
    <t>SUBTOTAL  ANTES DE IVA</t>
  </si>
  <si>
    <t>PRESUPUESTO — EQUIPOS Y ELEMENTOS DE EMERGENCIA, ELEMENTOS DE PROTECCIÓN PERSONAL, KIT PARA CONTROL DE DERRAMES — GOBERNACIÓN DEL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</si>
</sst>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
  </numFmts>
  <fonts count="6" x14ac:knownFonts="1">
    <font>
      <sz val="11"/>
      <color theme="1"/>
      <name val="Calibri"/>
      <family val="2"/>
      <charset val="1"/>
    </font>
    <font>
      <sz val="8"/>
      <color theme="1"/>
      <name val="Arial"/>
      <family val="2"/>
    </font>
    <font>
      <sz val="11"/>
      <color theme="1"/>
      <name val="Calibri"/>
      <family val="2"/>
      <charset val="1"/>
    </font>
    <font>
      <b/>
      <sz val="8"/>
      <name val="Arial"/>
      <family val="2"/>
    </font>
    <font>
      <sz val="8"/>
      <name val="Arial"/>
      <family val="2"/>
    </font>
    <font>
      <b/>
      <sz val="8"/>
      <color rgb="FF000000"/>
      <name val="Arial"/>
      <family val="2"/>
    </font>
  </fonts>
  <fills count="2">
    <fill>
      <patternFill patternType="none"/>
    </fill>
    <fill>
      <patternFill patternType="gray125"/>
    </fill>
  </fills>
  <borders count="10">
    <border>
      <left/>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2">
    <xf numFmtId="0" fontId="0" fillId="0" borderId="0"/>
    <xf numFmtId="43" fontId="2" fillId="0" borderId="0" applyFont="0" applyFill="0" applyBorder="0" applyAlignment="0" applyProtection="0"/>
  </cellStyleXfs>
  <cellXfs count="35">
    <xf numFmtId="0" fontId="0" fillId="0" borderId="0" xfId="0"/>
    <xf numFmtId="0" fontId="1" fillId="0" borderId="0" xfId="0" applyFont="1"/>
    <xf numFmtId="0" fontId="4" fillId="0" borderId="0" xfId="0" applyFont="1" applyFill="1"/>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3" xfId="0" applyFont="1" applyFill="1" applyBorder="1" applyAlignment="1">
      <alignment horizontal="left" vertical="top" wrapText="1"/>
    </xf>
    <xf numFmtId="3" fontId="4" fillId="0" borderId="3" xfId="0" applyNumberFormat="1" applyFont="1" applyFill="1" applyBorder="1" applyAlignment="1">
      <alignment horizontal="center" vertical="center"/>
    </xf>
    <xf numFmtId="0" fontId="4" fillId="0" borderId="3" xfId="0" applyFont="1" applyFill="1" applyBorder="1" applyAlignment="1">
      <alignment horizontal="center" vertical="center" wrapText="1"/>
    </xf>
    <xf numFmtId="164" fontId="4" fillId="0" borderId="3" xfId="0" applyNumberFormat="1" applyFont="1" applyFill="1" applyBorder="1" applyAlignment="1">
      <alignment horizontal="right" vertical="center"/>
    </xf>
    <xf numFmtId="164" fontId="4" fillId="0" borderId="4" xfId="0" applyNumberFormat="1" applyFont="1" applyFill="1" applyBorder="1" applyAlignment="1">
      <alignment horizontal="right" vertical="center"/>
    </xf>
    <xf numFmtId="0" fontId="4" fillId="0" borderId="3" xfId="0" applyFont="1" applyFill="1" applyBorder="1"/>
    <xf numFmtId="0" fontId="4" fillId="0" borderId="2" xfId="0" applyFont="1" applyFill="1" applyBorder="1" applyAlignment="1">
      <alignment horizontal="center" vertical="center"/>
    </xf>
    <xf numFmtId="43" fontId="3" fillId="0" borderId="1" xfId="1" applyFont="1" applyFill="1" applyBorder="1" applyAlignment="1">
      <alignment horizontal="right" vertical="center"/>
    </xf>
    <xf numFmtId="164" fontId="4" fillId="0" borderId="2" xfId="0" applyNumberFormat="1" applyFont="1" applyFill="1" applyBorder="1" applyAlignment="1">
      <alignment horizontal="right" vertical="center"/>
    </xf>
    <xf numFmtId="164" fontId="4" fillId="0" borderId="5" xfId="0" applyNumberFormat="1" applyFont="1" applyFill="1" applyBorder="1" applyAlignment="1">
      <alignment horizontal="right" vertical="center"/>
    </xf>
    <xf numFmtId="43" fontId="4" fillId="0" borderId="3" xfId="1" applyFont="1" applyFill="1" applyBorder="1" applyAlignment="1">
      <alignment horizontal="right" vertical="center"/>
    </xf>
    <xf numFmtId="43" fontId="5" fillId="0" borderId="2" xfId="1" applyFont="1" applyBorder="1" applyAlignment="1">
      <alignment horizontal="right" vertical="center" wrapText="1"/>
    </xf>
    <xf numFmtId="43" fontId="3" fillId="0" borderId="2" xfId="1" applyFont="1" applyFill="1" applyBorder="1" applyAlignment="1">
      <alignment horizontal="right" vertical="center"/>
    </xf>
    <xf numFmtId="43" fontId="4" fillId="0" borderId="2" xfId="1" applyFont="1" applyFill="1" applyBorder="1" applyAlignment="1">
      <alignment horizontal="right" vertical="center"/>
    </xf>
    <xf numFmtId="43" fontId="4" fillId="0" borderId="0" xfId="0" applyNumberFormat="1" applyFont="1" applyFill="1"/>
    <xf numFmtId="0" fontId="3" fillId="0" borderId="3" xfId="0" applyFont="1" applyFill="1" applyBorder="1" applyAlignment="1">
      <alignment horizontal="center" vertical="center" wrapText="1"/>
    </xf>
    <xf numFmtId="43" fontId="4" fillId="0" borderId="3" xfId="1" applyFont="1" applyFill="1" applyBorder="1" applyAlignment="1">
      <alignment horizontal="center" vertical="center"/>
    </xf>
    <xf numFmtId="43" fontId="3" fillId="0" borderId="3" xfId="1" applyFont="1" applyFill="1" applyBorder="1" applyAlignment="1">
      <alignment horizontal="right" vertical="center"/>
    </xf>
    <xf numFmtId="43" fontId="5" fillId="0" borderId="3" xfId="1" applyFont="1" applyBorder="1" applyAlignment="1">
      <alignment horizontal="righ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5" fillId="0" borderId="3"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F6000"/>
      <rgbColor rgb="FF800080"/>
      <rgbColor rgb="FF008080"/>
      <rgbColor rgb="FFEAE3F3"/>
      <rgbColor rgb="FF808080"/>
      <rgbColor rgb="FF9999FF"/>
      <rgbColor rgb="FF7030A0"/>
      <rgbColor rgb="FFFFF2CC"/>
      <rgbColor rgb="FFDEEAF1"/>
      <rgbColor rgb="FF660066"/>
      <rgbColor rgb="FFFF8080"/>
      <rgbColor rgb="FF0066CC"/>
      <rgbColor rgb="FFD6DCE4"/>
      <rgbColor rgb="FF000080"/>
      <rgbColor rgb="FFFF00FF"/>
      <rgbColor rgb="FFFFFF00"/>
      <rgbColor rgb="FF00FFFF"/>
      <rgbColor rgb="FF800080"/>
      <rgbColor rgb="FF800000"/>
      <rgbColor rgb="FF008080"/>
      <rgbColor rgb="FF0000FF"/>
      <rgbColor rgb="FF00CCFF"/>
      <rgbColor rgb="FFE2EFDA"/>
      <rgbColor rgb="FFC6EFCE"/>
      <rgbColor rgb="FFF9F9F9"/>
      <rgbColor rgb="FF99CCFF"/>
      <rgbColor rgb="FFFF99CC"/>
      <rgbColor rgb="FFCC99FF"/>
      <rgbColor rgb="FFFCE4D6"/>
      <rgbColor rgb="FF2E75B6"/>
      <rgbColor rgb="FF33CCCC"/>
      <rgbColor rgb="FF99CC00"/>
      <rgbColor rgb="FFFFCC00"/>
      <rgbColor rgb="FFFF9900"/>
      <rgbColor rgb="FFFF6600"/>
      <rgbColor rgb="FF666699"/>
      <rgbColor rgb="FF969696"/>
      <rgbColor rgb="FF003366"/>
      <rgbColor rgb="FF339966"/>
      <rgbColor rgb="FF003300"/>
      <rgbColor rgb="FF375623"/>
      <rgbColor rgb="FF993300"/>
      <rgbColor rgb="FF993366"/>
      <rgbColor rgb="FF1F4E79"/>
      <rgbColor rgb="FF2E4057"/>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7"/>
  <sheetViews>
    <sheetView zoomScaleNormal="100" workbookViewId="0">
      <pane xSplit="4" ySplit="3" topLeftCell="E58" activePane="bottomRight" state="frozen"/>
      <selection pane="topRight" activeCell="E1" sqref="E1"/>
      <selection pane="bottomLeft" activeCell="A4" sqref="A4"/>
      <selection pane="bottomRight" activeCell="I73" sqref="I73"/>
    </sheetView>
  </sheetViews>
  <sheetFormatPr baseColWidth="10" defaultColWidth="8.7109375" defaultRowHeight="11.25" x14ac:dyDescent="0.2"/>
  <cols>
    <col min="1" max="1" width="6" style="1" customWidth="1"/>
    <col min="2" max="2" width="62" style="1" customWidth="1"/>
    <col min="3" max="3" width="9" style="1" customWidth="1"/>
    <col min="4" max="4" width="13.140625" style="1" bestFit="1" customWidth="1"/>
    <col min="5" max="5" width="17" style="1" bestFit="1" customWidth="1"/>
    <col min="6" max="6" width="12.85546875" style="1" bestFit="1" customWidth="1"/>
    <col min="7" max="12" width="16" style="1" customWidth="1"/>
    <col min="13" max="13" width="12.85546875" style="1" customWidth="1"/>
    <col min="14" max="16384" width="8.7109375" style="1"/>
  </cols>
  <sheetData>
    <row r="1" spans="1:13" ht="30" customHeight="1" x14ac:dyDescent="0.2">
      <c r="A1" s="31" t="s">
        <v>0</v>
      </c>
      <c r="B1" s="31"/>
      <c r="C1" s="31"/>
      <c r="D1" s="31"/>
      <c r="E1" s="31"/>
      <c r="F1" s="31"/>
      <c r="G1" s="31"/>
      <c r="H1" s="31"/>
      <c r="I1" s="31"/>
      <c r="J1" s="31"/>
      <c r="K1" s="31"/>
      <c r="L1" s="31"/>
      <c r="M1" s="2"/>
    </row>
    <row r="2" spans="1:13" ht="27.75" customHeight="1" x14ac:dyDescent="0.2">
      <c r="A2" s="27" t="s">
        <v>1</v>
      </c>
      <c r="B2" s="27"/>
      <c r="C2" s="27"/>
      <c r="D2" s="27"/>
      <c r="E2" s="31" t="s">
        <v>2</v>
      </c>
      <c r="F2" s="31"/>
      <c r="G2" s="31" t="s">
        <v>3</v>
      </c>
      <c r="H2" s="31"/>
      <c r="I2" s="27" t="s">
        <v>4</v>
      </c>
      <c r="J2" s="27"/>
      <c r="K2" s="27" t="s">
        <v>5</v>
      </c>
      <c r="L2" s="27"/>
      <c r="M2" s="25" t="s">
        <v>66</v>
      </c>
    </row>
    <row r="3" spans="1:13" ht="19.5" customHeight="1" x14ac:dyDescent="0.2">
      <c r="A3" s="3" t="s">
        <v>6</v>
      </c>
      <c r="B3" s="3" t="s">
        <v>7</v>
      </c>
      <c r="C3" s="3" t="s">
        <v>8</v>
      </c>
      <c r="D3" s="3" t="s">
        <v>9</v>
      </c>
      <c r="E3" s="3" t="s">
        <v>10</v>
      </c>
      <c r="F3" s="3" t="s">
        <v>11</v>
      </c>
      <c r="G3" s="3" t="s">
        <v>10</v>
      </c>
      <c r="H3" s="3" t="s">
        <v>11</v>
      </c>
      <c r="I3" s="3" t="s">
        <v>10</v>
      </c>
      <c r="J3" s="3" t="s">
        <v>11</v>
      </c>
      <c r="K3" s="3" t="s">
        <v>10</v>
      </c>
      <c r="L3" s="4" t="s">
        <v>11</v>
      </c>
      <c r="M3" s="26"/>
    </row>
    <row r="4" spans="1:13" x14ac:dyDescent="0.2">
      <c r="A4" s="5">
        <v>1</v>
      </c>
      <c r="B4" s="6" t="s">
        <v>12</v>
      </c>
      <c r="C4" s="7">
        <v>10</v>
      </c>
      <c r="D4" s="8" t="s">
        <v>9</v>
      </c>
      <c r="E4" s="9">
        <v>13000</v>
      </c>
      <c r="F4" s="9">
        <f t="shared" ref="F4:F35" si="0">C4*E4</f>
        <v>130000</v>
      </c>
      <c r="G4" s="9">
        <v>11680</v>
      </c>
      <c r="H4" s="9">
        <f t="shared" ref="H4:H35" si="1">C4*G4</f>
        <v>116800</v>
      </c>
      <c r="I4" s="9">
        <v>15000</v>
      </c>
      <c r="J4" s="9">
        <f t="shared" ref="J4:J35" si="2">C4*I4</f>
        <v>150000</v>
      </c>
      <c r="K4" s="9">
        <f t="shared" ref="K4:K35" si="3">MIN(E4,G4,I4)</f>
        <v>11680</v>
      </c>
      <c r="L4" s="10">
        <f t="shared" ref="L4:L35" si="4">C4*K4</f>
        <v>116800</v>
      </c>
      <c r="M4" s="11"/>
    </row>
    <row r="5" spans="1:13" ht="39.75" customHeight="1" x14ac:dyDescent="0.2">
      <c r="A5" s="5">
        <v>2</v>
      </c>
      <c r="B5" s="6" t="s">
        <v>67</v>
      </c>
      <c r="C5" s="7">
        <v>10</v>
      </c>
      <c r="D5" s="8" t="s">
        <v>68</v>
      </c>
      <c r="E5" s="9">
        <v>6000</v>
      </c>
      <c r="F5" s="9">
        <f t="shared" si="0"/>
        <v>60000</v>
      </c>
      <c r="G5" s="9">
        <v>17520</v>
      </c>
      <c r="H5" s="9">
        <f t="shared" si="1"/>
        <v>175200</v>
      </c>
      <c r="I5" s="9">
        <v>7000</v>
      </c>
      <c r="J5" s="9">
        <f t="shared" si="2"/>
        <v>70000</v>
      </c>
      <c r="K5" s="9">
        <f t="shared" si="3"/>
        <v>6000</v>
      </c>
      <c r="L5" s="10">
        <f t="shared" si="4"/>
        <v>60000</v>
      </c>
      <c r="M5" s="11"/>
    </row>
    <row r="6" spans="1:13" ht="15" customHeight="1" x14ac:dyDescent="0.2">
      <c r="A6" s="5">
        <v>3</v>
      </c>
      <c r="B6" s="6" t="s">
        <v>13</v>
      </c>
      <c r="C6" s="7">
        <v>40</v>
      </c>
      <c r="D6" s="8" t="s">
        <v>9</v>
      </c>
      <c r="E6" s="9">
        <v>5000</v>
      </c>
      <c r="F6" s="9">
        <f t="shared" si="0"/>
        <v>200000</v>
      </c>
      <c r="G6" s="9">
        <v>2500</v>
      </c>
      <c r="H6" s="9">
        <f t="shared" si="1"/>
        <v>100000</v>
      </c>
      <c r="I6" s="9">
        <v>5000</v>
      </c>
      <c r="J6" s="9">
        <f t="shared" si="2"/>
        <v>200000</v>
      </c>
      <c r="K6" s="9">
        <f t="shared" si="3"/>
        <v>2500</v>
      </c>
      <c r="L6" s="10">
        <f t="shared" si="4"/>
        <v>100000</v>
      </c>
      <c r="M6" s="11"/>
    </row>
    <row r="7" spans="1:13" ht="15" customHeight="1" x14ac:dyDescent="0.2">
      <c r="A7" s="5">
        <v>4</v>
      </c>
      <c r="B7" s="6" t="s">
        <v>14</v>
      </c>
      <c r="C7" s="7">
        <v>50</v>
      </c>
      <c r="D7" s="8" t="s">
        <v>15</v>
      </c>
      <c r="E7" s="9">
        <v>25700</v>
      </c>
      <c r="F7" s="9">
        <f t="shared" si="0"/>
        <v>1285000</v>
      </c>
      <c r="G7" s="9">
        <v>20000</v>
      </c>
      <c r="H7" s="9">
        <f t="shared" si="1"/>
        <v>1000000</v>
      </c>
      <c r="I7" s="9">
        <v>27700</v>
      </c>
      <c r="J7" s="9">
        <f t="shared" si="2"/>
        <v>1385000</v>
      </c>
      <c r="K7" s="9">
        <f t="shared" si="3"/>
        <v>20000</v>
      </c>
      <c r="L7" s="10">
        <f t="shared" si="4"/>
        <v>1000000</v>
      </c>
      <c r="M7" s="11"/>
    </row>
    <row r="8" spans="1:13" ht="23.25" customHeight="1" x14ac:dyDescent="0.2">
      <c r="A8" s="5">
        <v>5</v>
      </c>
      <c r="B8" s="6" t="s">
        <v>69</v>
      </c>
      <c r="C8" s="7">
        <v>12</v>
      </c>
      <c r="D8" s="8" t="s">
        <v>9</v>
      </c>
      <c r="E8" s="9">
        <v>2400</v>
      </c>
      <c r="F8" s="9">
        <f t="shared" si="0"/>
        <v>28800</v>
      </c>
      <c r="G8" s="9">
        <v>1900</v>
      </c>
      <c r="H8" s="9">
        <f t="shared" si="1"/>
        <v>22800</v>
      </c>
      <c r="I8" s="9">
        <v>4400</v>
      </c>
      <c r="J8" s="9">
        <f t="shared" si="2"/>
        <v>52800</v>
      </c>
      <c r="K8" s="9">
        <f t="shared" si="3"/>
        <v>1900</v>
      </c>
      <c r="L8" s="10">
        <f t="shared" si="4"/>
        <v>22800</v>
      </c>
      <c r="M8" s="11"/>
    </row>
    <row r="9" spans="1:13" ht="23.25" customHeight="1" x14ac:dyDescent="0.2">
      <c r="A9" s="5">
        <v>6</v>
      </c>
      <c r="B9" s="6" t="s">
        <v>70</v>
      </c>
      <c r="C9" s="7">
        <v>50</v>
      </c>
      <c r="D9" s="8" t="s">
        <v>9</v>
      </c>
      <c r="E9" s="9">
        <v>3100</v>
      </c>
      <c r="F9" s="9">
        <f t="shared" si="0"/>
        <v>155000</v>
      </c>
      <c r="G9" s="9">
        <v>2500</v>
      </c>
      <c r="H9" s="9">
        <f t="shared" si="1"/>
        <v>125000</v>
      </c>
      <c r="I9" s="9">
        <v>5100</v>
      </c>
      <c r="J9" s="9">
        <f t="shared" si="2"/>
        <v>255000</v>
      </c>
      <c r="K9" s="9">
        <f t="shared" si="3"/>
        <v>2500</v>
      </c>
      <c r="L9" s="10">
        <f t="shared" si="4"/>
        <v>125000</v>
      </c>
      <c r="M9" s="11"/>
    </row>
    <row r="10" spans="1:13" ht="15" customHeight="1" x14ac:dyDescent="0.2">
      <c r="A10" s="5">
        <v>7</v>
      </c>
      <c r="B10" s="6" t="s">
        <v>16</v>
      </c>
      <c r="C10" s="7">
        <v>50</v>
      </c>
      <c r="D10" s="8" t="s">
        <v>9</v>
      </c>
      <c r="E10" s="9">
        <v>4400</v>
      </c>
      <c r="F10" s="9">
        <f t="shared" si="0"/>
        <v>220000</v>
      </c>
      <c r="G10" s="9">
        <v>1460</v>
      </c>
      <c r="H10" s="9">
        <f t="shared" si="1"/>
        <v>73000</v>
      </c>
      <c r="I10" s="9">
        <v>5400</v>
      </c>
      <c r="J10" s="9">
        <f t="shared" si="2"/>
        <v>270000</v>
      </c>
      <c r="K10" s="9">
        <f t="shared" si="3"/>
        <v>1460</v>
      </c>
      <c r="L10" s="10">
        <f t="shared" si="4"/>
        <v>73000</v>
      </c>
      <c r="M10" s="11"/>
    </row>
    <row r="11" spans="1:13" ht="15" customHeight="1" x14ac:dyDescent="0.2">
      <c r="A11" s="5">
        <v>8</v>
      </c>
      <c r="B11" s="6" t="s">
        <v>17</v>
      </c>
      <c r="C11" s="7">
        <v>50</v>
      </c>
      <c r="D11" s="8" t="s">
        <v>9</v>
      </c>
      <c r="E11" s="9">
        <v>5200</v>
      </c>
      <c r="F11" s="9">
        <f t="shared" si="0"/>
        <v>260000</v>
      </c>
      <c r="G11" s="9">
        <v>3066</v>
      </c>
      <c r="H11" s="9">
        <f t="shared" si="1"/>
        <v>153300</v>
      </c>
      <c r="I11" s="9">
        <v>6200</v>
      </c>
      <c r="J11" s="9">
        <f t="shared" si="2"/>
        <v>310000</v>
      </c>
      <c r="K11" s="9">
        <f t="shared" si="3"/>
        <v>3066</v>
      </c>
      <c r="L11" s="10">
        <f t="shared" si="4"/>
        <v>153300</v>
      </c>
      <c r="M11" s="11"/>
    </row>
    <row r="12" spans="1:13" ht="15" customHeight="1" x14ac:dyDescent="0.2">
      <c r="A12" s="5">
        <v>9</v>
      </c>
      <c r="B12" s="6" t="s">
        <v>18</v>
      </c>
      <c r="C12" s="7">
        <v>80</v>
      </c>
      <c r="D12" s="8" t="s">
        <v>9</v>
      </c>
      <c r="E12" s="9">
        <v>18000</v>
      </c>
      <c r="F12" s="9">
        <f t="shared" si="0"/>
        <v>1440000</v>
      </c>
      <c r="G12" s="9">
        <v>9500</v>
      </c>
      <c r="H12" s="9">
        <f t="shared" si="1"/>
        <v>760000</v>
      </c>
      <c r="I12" s="9">
        <v>16000</v>
      </c>
      <c r="J12" s="9">
        <f t="shared" si="2"/>
        <v>1280000</v>
      </c>
      <c r="K12" s="9">
        <f t="shared" si="3"/>
        <v>9500</v>
      </c>
      <c r="L12" s="10">
        <f t="shared" si="4"/>
        <v>760000</v>
      </c>
      <c r="M12" s="11"/>
    </row>
    <row r="13" spans="1:13" ht="15" customHeight="1" x14ac:dyDescent="0.2">
      <c r="A13" s="5">
        <v>10</v>
      </c>
      <c r="B13" s="6" t="s">
        <v>19</v>
      </c>
      <c r="C13" s="7">
        <v>2</v>
      </c>
      <c r="D13" s="8" t="s">
        <v>9</v>
      </c>
      <c r="E13" s="9">
        <v>9000</v>
      </c>
      <c r="F13" s="9">
        <f t="shared" si="0"/>
        <v>18000</v>
      </c>
      <c r="G13" s="9">
        <v>9782</v>
      </c>
      <c r="H13" s="9">
        <f t="shared" si="1"/>
        <v>19564</v>
      </c>
      <c r="I13" s="9">
        <v>9000</v>
      </c>
      <c r="J13" s="9">
        <f t="shared" si="2"/>
        <v>18000</v>
      </c>
      <c r="K13" s="9">
        <f t="shared" si="3"/>
        <v>9000</v>
      </c>
      <c r="L13" s="10">
        <f t="shared" si="4"/>
        <v>18000</v>
      </c>
      <c r="M13" s="11"/>
    </row>
    <row r="14" spans="1:13" ht="15" customHeight="1" x14ac:dyDescent="0.2">
      <c r="A14" s="5">
        <v>11</v>
      </c>
      <c r="B14" s="6" t="s">
        <v>20</v>
      </c>
      <c r="C14" s="7">
        <v>80</v>
      </c>
      <c r="D14" s="8" t="s">
        <v>9</v>
      </c>
      <c r="E14" s="9">
        <v>5900</v>
      </c>
      <c r="F14" s="9">
        <f t="shared" si="0"/>
        <v>472000</v>
      </c>
      <c r="G14" s="9">
        <v>2044</v>
      </c>
      <c r="H14" s="9">
        <f t="shared" si="1"/>
        <v>163520</v>
      </c>
      <c r="I14" s="9">
        <v>3900</v>
      </c>
      <c r="J14" s="9">
        <f t="shared" si="2"/>
        <v>312000</v>
      </c>
      <c r="K14" s="9">
        <f t="shared" si="3"/>
        <v>2044</v>
      </c>
      <c r="L14" s="10">
        <f t="shared" si="4"/>
        <v>163520</v>
      </c>
      <c r="M14" s="11"/>
    </row>
    <row r="15" spans="1:13" ht="25.5" customHeight="1" x14ac:dyDescent="0.2">
      <c r="A15" s="5">
        <v>12</v>
      </c>
      <c r="B15" s="6" t="s">
        <v>21</v>
      </c>
      <c r="C15" s="7">
        <v>80</v>
      </c>
      <c r="D15" s="8" t="s">
        <v>9</v>
      </c>
      <c r="E15" s="9">
        <v>5900</v>
      </c>
      <c r="F15" s="9">
        <f t="shared" si="0"/>
        <v>472000</v>
      </c>
      <c r="G15" s="9">
        <v>3600</v>
      </c>
      <c r="H15" s="9">
        <f t="shared" si="1"/>
        <v>288000</v>
      </c>
      <c r="I15" s="9">
        <v>5900</v>
      </c>
      <c r="J15" s="9">
        <f t="shared" si="2"/>
        <v>472000</v>
      </c>
      <c r="K15" s="9">
        <f t="shared" si="3"/>
        <v>3600</v>
      </c>
      <c r="L15" s="10">
        <f t="shared" si="4"/>
        <v>288000</v>
      </c>
      <c r="M15" s="11"/>
    </row>
    <row r="16" spans="1:13" ht="20.25" customHeight="1" x14ac:dyDescent="0.2">
      <c r="A16" s="5">
        <v>13</v>
      </c>
      <c r="B16" s="6" t="s">
        <v>22</v>
      </c>
      <c r="C16" s="7">
        <v>100</v>
      </c>
      <c r="D16" s="8" t="s">
        <v>9</v>
      </c>
      <c r="E16" s="9">
        <v>12500</v>
      </c>
      <c r="F16" s="9">
        <f t="shared" si="0"/>
        <v>1250000</v>
      </c>
      <c r="G16" s="9">
        <v>4380</v>
      </c>
      <c r="H16" s="9">
        <f t="shared" si="1"/>
        <v>438000</v>
      </c>
      <c r="I16" s="9">
        <v>5000</v>
      </c>
      <c r="J16" s="9">
        <f t="shared" si="2"/>
        <v>500000</v>
      </c>
      <c r="K16" s="9">
        <f t="shared" si="3"/>
        <v>4380</v>
      </c>
      <c r="L16" s="10">
        <f t="shared" si="4"/>
        <v>438000</v>
      </c>
      <c r="M16" s="11"/>
    </row>
    <row r="17" spans="1:13" ht="15.75" customHeight="1" x14ac:dyDescent="0.2">
      <c r="A17" s="5">
        <v>14</v>
      </c>
      <c r="B17" s="6" t="s">
        <v>23</v>
      </c>
      <c r="C17" s="7">
        <v>80</v>
      </c>
      <c r="D17" s="8" t="s">
        <v>9</v>
      </c>
      <c r="E17" s="9">
        <v>7500</v>
      </c>
      <c r="F17" s="9">
        <f t="shared" si="0"/>
        <v>600000</v>
      </c>
      <c r="G17" s="9">
        <v>4526</v>
      </c>
      <c r="H17" s="9">
        <f t="shared" si="1"/>
        <v>362080</v>
      </c>
      <c r="I17" s="9">
        <v>8500</v>
      </c>
      <c r="J17" s="9">
        <f t="shared" si="2"/>
        <v>680000</v>
      </c>
      <c r="K17" s="9">
        <f t="shared" si="3"/>
        <v>4526</v>
      </c>
      <c r="L17" s="10">
        <f t="shared" si="4"/>
        <v>362080</v>
      </c>
      <c r="M17" s="11"/>
    </row>
    <row r="18" spans="1:13" ht="15" customHeight="1" x14ac:dyDescent="0.2">
      <c r="A18" s="5">
        <v>15</v>
      </c>
      <c r="B18" s="6" t="s">
        <v>24</v>
      </c>
      <c r="C18" s="7">
        <v>10</v>
      </c>
      <c r="D18" s="8" t="s">
        <v>9</v>
      </c>
      <c r="E18" s="9">
        <v>8000</v>
      </c>
      <c r="F18" s="9">
        <f t="shared" si="0"/>
        <v>80000</v>
      </c>
      <c r="G18" s="9">
        <v>3650</v>
      </c>
      <c r="H18" s="9">
        <f t="shared" si="1"/>
        <v>36500</v>
      </c>
      <c r="I18" s="9">
        <v>8000</v>
      </c>
      <c r="J18" s="9">
        <f t="shared" si="2"/>
        <v>80000</v>
      </c>
      <c r="K18" s="9">
        <f t="shared" si="3"/>
        <v>3650</v>
      </c>
      <c r="L18" s="10">
        <f t="shared" si="4"/>
        <v>36500</v>
      </c>
      <c r="M18" s="11"/>
    </row>
    <row r="19" spans="1:13" ht="108" customHeight="1" x14ac:dyDescent="0.2">
      <c r="A19" s="5">
        <v>16</v>
      </c>
      <c r="B19" s="6" t="s">
        <v>25</v>
      </c>
      <c r="C19" s="7">
        <v>25</v>
      </c>
      <c r="D19" s="8" t="s">
        <v>9</v>
      </c>
      <c r="E19" s="9">
        <v>26000</v>
      </c>
      <c r="F19" s="9">
        <f t="shared" si="0"/>
        <v>650000</v>
      </c>
      <c r="G19" s="9">
        <v>19000</v>
      </c>
      <c r="H19" s="9">
        <f t="shared" si="1"/>
        <v>475000</v>
      </c>
      <c r="I19" s="9">
        <v>25000</v>
      </c>
      <c r="J19" s="9">
        <f t="shared" si="2"/>
        <v>625000</v>
      </c>
      <c r="K19" s="9">
        <f t="shared" si="3"/>
        <v>19000</v>
      </c>
      <c r="L19" s="10">
        <f t="shared" si="4"/>
        <v>475000</v>
      </c>
      <c r="M19" s="11"/>
    </row>
    <row r="20" spans="1:13" ht="21" customHeight="1" x14ac:dyDescent="0.2">
      <c r="A20" s="5">
        <v>17</v>
      </c>
      <c r="B20" s="6" t="s">
        <v>26</v>
      </c>
      <c r="C20" s="7">
        <v>100</v>
      </c>
      <c r="D20" s="8" t="s">
        <v>9</v>
      </c>
      <c r="E20" s="9">
        <v>12500</v>
      </c>
      <c r="F20" s="9">
        <f t="shared" si="0"/>
        <v>1250000</v>
      </c>
      <c r="G20" s="9">
        <v>6500</v>
      </c>
      <c r="H20" s="9">
        <f t="shared" si="1"/>
        <v>650000</v>
      </c>
      <c r="I20" s="9">
        <v>11500</v>
      </c>
      <c r="J20" s="9">
        <f t="shared" si="2"/>
        <v>1150000</v>
      </c>
      <c r="K20" s="9">
        <f t="shared" si="3"/>
        <v>6500</v>
      </c>
      <c r="L20" s="10">
        <f t="shared" si="4"/>
        <v>650000</v>
      </c>
      <c r="M20" s="11"/>
    </row>
    <row r="21" spans="1:13" ht="15" customHeight="1" x14ac:dyDescent="0.2">
      <c r="A21" s="5">
        <v>18</v>
      </c>
      <c r="B21" s="6" t="s">
        <v>27</v>
      </c>
      <c r="C21" s="7">
        <v>20</v>
      </c>
      <c r="D21" s="8" t="s">
        <v>9</v>
      </c>
      <c r="E21" s="9">
        <v>7500</v>
      </c>
      <c r="F21" s="9">
        <f t="shared" si="0"/>
        <v>150000</v>
      </c>
      <c r="G21" s="9">
        <v>5110</v>
      </c>
      <c r="H21" s="9">
        <f t="shared" si="1"/>
        <v>102200</v>
      </c>
      <c r="I21" s="9">
        <v>7500</v>
      </c>
      <c r="J21" s="9">
        <f t="shared" si="2"/>
        <v>150000</v>
      </c>
      <c r="K21" s="9">
        <f t="shared" si="3"/>
        <v>5110</v>
      </c>
      <c r="L21" s="10">
        <f t="shared" si="4"/>
        <v>102200</v>
      </c>
      <c r="M21" s="11"/>
    </row>
    <row r="22" spans="1:13" ht="15" customHeight="1" x14ac:dyDescent="0.2">
      <c r="A22" s="5">
        <v>19</v>
      </c>
      <c r="B22" s="6" t="s">
        <v>28</v>
      </c>
      <c r="C22" s="7">
        <v>50</v>
      </c>
      <c r="D22" s="8" t="s">
        <v>9</v>
      </c>
      <c r="E22" s="9">
        <v>10500</v>
      </c>
      <c r="F22" s="9">
        <f t="shared" si="0"/>
        <v>525000</v>
      </c>
      <c r="G22" s="9">
        <v>6800</v>
      </c>
      <c r="H22" s="9">
        <f t="shared" si="1"/>
        <v>340000</v>
      </c>
      <c r="I22" s="9">
        <v>10500</v>
      </c>
      <c r="J22" s="9">
        <f t="shared" si="2"/>
        <v>525000</v>
      </c>
      <c r="K22" s="9">
        <f t="shared" si="3"/>
        <v>6800</v>
      </c>
      <c r="L22" s="10">
        <f t="shared" si="4"/>
        <v>340000</v>
      </c>
      <c r="M22" s="11"/>
    </row>
    <row r="23" spans="1:13" ht="30.75" customHeight="1" x14ac:dyDescent="0.2">
      <c r="A23" s="5">
        <v>20</v>
      </c>
      <c r="B23" s="6" t="s">
        <v>29</v>
      </c>
      <c r="C23" s="7">
        <v>30</v>
      </c>
      <c r="D23" s="8" t="s">
        <v>9</v>
      </c>
      <c r="E23" s="9">
        <v>7500</v>
      </c>
      <c r="F23" s="9">
        <f t="shared" si="0"/>
        <v>225000</v>
      </c>
      <c r="G23" s="9">
        <v>5000</v>
      </c>
      <c r="H23" s="9">
        <f t="shared" si="1"/>
        <v>150000</v>
      </c>
      <c r="I23" s="9">
        <v>8500</v>
      </c>
      <c r="J23" s="9">
        <f t="shared" si="2"/>
        <v>255000</v>
      </c>
      <c r="K23" s="9">
        <f t="shared" si="3"/>
        <v>5000</v>
      </c>
      <c r="L23" s="10">
        <f t="shared" si="4"/>
        <v>150000</v>
      </c>
      <c r="M23" s="11" t="s">
        <v>66</v>
      </c>
    </row>
    <row r="24" spans="1:13" ht="15" customHeight="1" x14ac:dyDescent="0.2">
      <c r="A24" s="5">
        <v>21</v>
      </c>
      <c r="B24" s="6" t="s">
        <v>30</v>
      </c>
      <c r="C24" s="7">
        <v>20</v>
      </c>
      <c r="D24" s="8" t="s">
        <v>9</v>
      </c>
      <c r="E24" s="9">
        <v>12000</v>
      </c>
      <c r="F24" s="9">
        <f t="shared" si="0"/>
        <v>240000</v>
      </c>
      <c r="G24" s="9">
        <v>9569</v>
      </c>
      <c r="H24" s="9">
        <f t="shared" si="1"/>
        <v>191380</v>
      </c>
      <c r="I24" s="9">
        <v>12000</v>
      </c>
      <c r="J24" s="9">
        <f t="shared" si="2"/>
        <v>240000</v>
      </c>
      <c r="K24" s="9">
        <f t="shared" si="3"/>
        <v>9569</v>
      </c>
      <c r="L24" s="10">
        <f t="shared" si="4"/>
        <v>191380</v>
      </c>
      <c r="M24" s="11"/>
    </row>
    <row r="25" spans="1:13" ht="21.75" customHeight="1" x14ac:dyDescent="0.2">
      <c r="A25" s="5">
        <v>22</v>
      </c>
      <c r="B25" s="6" t="s">
        <v>31</v>
      </c>
      <c r="C25" s="7">
        <v>100</v>
      </c>
      <c r="D25" s="8" t="s">
        <v>9</v>
      </c>
      <c r="E25" s="9">
        <v>12500</v>
      </c>
      <c r="F25" s="9">
        <f t="shared" si="0"/>
        <v>1250000</v>
      </c>
      <c r="G25" s="9">
        <v>8500</v>
      </c>
      <c r="H25" s="9">
        <f t="shared" si="1"/>
        <v>850000</v>
      </c>
      <c r="I25" s="9">
        <v>12500</v>
      </c>
      <c r="J25" s="9">
        <f t="shared" si="2"/>
        <v>1250000</v>
      </c>
      <c r="K25" s="9">
        <f t="shared" si="3"/>
        <v>8500</v>
      </c>
      <c r="L25" s="10">
        <f t="shared" si="4"/>
        <v>850000</v>
      </c>
      <c r="M25" s="11"/>
    </row>
    <row r="26" spans="1:13" ht="15" customHeight="1" x14ac:dyDescent="0.2">
      <c r="A26" s="5">
        <v>23</v>
      </c>
      <c r="B26" s="6" t="s">
        <v>32</v>
      </c>
      <c r="C26" s="7">
        <v>100</v>
      </c>
      <c r="D26" s="8" t="s">
        <v>9</v>
      </c>
      <c r="E26" s="9">
        <v>8500</v>
      </c>
      <c r="F26" s="9">
        <f t="shared" si="0"/>
        <v>850000</v>
      </c>
      <c r="G26" s="9">
        <v>9198</v>
      </c>
      <c r="H26" s="9">
        <f t="shared" si="1"/>
        <v>919800</v>
      </c>
      <c r="I26" s="9">
        <v>6500</v>
      </c>
      <c r="J26" s="9">
        <f t="shared" si="2"/>
        <v>650000</v>
      </c>
      <c r="K26" s="9">
        <f t="shared" si="3"/>
        <v>6500</v>
      </c>
      <c r="L26" s="10">
        <f t="shared" si="4"/>
        <v>650000</v>
      </c>
      <c r="M26" s="11" t="s">
        <v>66</v>
      </c>
    </row>
    <row r="27" spans="1:13" ht="18.75" customHeight="1" x14ac:dyDescent="0.2">
      <c r="A27" s="5">
        <v>24</v>
      </c>
      <c r="B27" s="6" t="s">
        <v>33</v>
      </c>
      <c r="C27" s="7">
        <v>50</v>
      </c>
      <c r="D27" s="8" t="s">
        <v>9</v>
      </c>
      <c r="E27" s="9">
        <v>8500</v>
      </c>
      <c r="F27" s="9">
        <f t="shared" si="0"/>
        <v>425000</v>
      </c>
      <c r="G27" s="9">
        <v>5500</v>
      </c>
      <c r="H27" s="9">
        <f t="shared" si="1"/>
        <v>275000</v>
      </c>
      <c r="I27" s="9">
        <v>8500</v>
      </c>
      <c r="J27" s="9">
        <f t="shared" si="2"/>
        <v>425000</v>
      </c>
      <c r="K27" s="9">
        <f t="shared" si="3"/>
        <v>5500</v>
      </c>
      <c r="L27" s="10">
        <f t="shared" si="4"/>
        <v>275000</v>
      </c>
      <c r="M27" s="11"/>
    </row>
    <row r="28" spans="1:13" ht="37.5" customHeight="1" x14ac:dyDescent="0.2">
      <c r="A28" s="5">
        <v>25</v>
      </c>
      <c r="B28" s="6" t="s">
        <v>76</v>
      </c>
      <c r="C28" s="7">
        <v>300</v>
      </c>
      <c r="D28" s="8" t="s">
        <v>9</v>
      </c>
      <c r="E28" s="9">
        <v>9000</v>
      </c>
      <c r="F28" s="9">
        <f t="shared" si="0"/>
        <v>2700000</v>
      </c>
      <c r="G28" s="9">
        <v>6800</v>
      </c>
      <c r="H28" s="9">
        <f t="shared" si="1"/>
        <v>2040000</v>
      </c>
      <c r="I28" s="9">
        <v>8000</v>
      </c>
      <c r="J28" s="9">
        <f t="shared" si="2"/>
        <v>2400000</v>
      </c>
      <c r="K28" s="9">
        <f t="shared" si="3"/>
        <v>6800</v>
      </c>
      <c r="L28" s="10">
        <f t="shared" si="4"/>
        <v>2040000</v>
      </c>
      <c r="M28" s="11"/>
    </row>
    <row r="29" spans="1:13" ht="15" customHeight="1" x14ac:dyDescent="0.2">
      <c r="A29" s="5">
        <v>26</v>
      </c>
      <c r="B29" s="6" t="s">
        <v>34</v>
      </c>
      <c r="C29" s="7">
        <v>7</v>
      </c>
      <c r="D29" s="8" t="s">
        <v>9</v>
      </c>
      <c r="E29" s="9">
        <v>90000</v>
      </c>
      <c r="F29" s="9">
        <f t="shared" si="0"/>
        <v>630000</v>
      </c>
      <c r="G29" s="9">
        <v>90789</v>
      </c>
      <c r="H29" s="9">
        <f t="shared" si="1"/>
        <v>635523</v>
      </c>
      <c r="I29" s="9">
        <v>150000</v>
      </c>
      <c r="J29" s="9">
        <f t="shared" si="2"/>
        <v>1050000</v>
      </c>
      <c r="K29" s="9">
        <f t="shared" si="3"/>
        <v>90000</v>
      </c>
      <c r="L29" s="10">
        <f t="shared" si="4"/>
        <v>630000</v>
      </c>
      <c r="M29" s="11"/>
    </row>
    <row r="30" spans="1:13" ht="15" customHeight="1" x14ac:dyDescent="0.2">
      <c r="A30" s="5">
        <v>27</v>
      </c>
      <c r="B30" s="6" t="s">
        <v>35</v>
      </c>
      <c r="C30" s="7">
        <v>3</v>
      </c>
      <c r="D30" s="8" t="s">
        <v>9</v>
      </c>
      <c r="E30" s="9">
        <v>12000</v>
      </c>
      <c r="F30" s="9">
        <f t="shared" si="0"/>
        <v>36000</v>
      </c>
      <c r="G30" s="9">
        <v>5840</v>
      </c>
      <c r="H30" s="9">
        <f t="shared" si="1"/>
        <v>17520</v>
      </c>
      <c r="I30" s="9">
        <v>12000</v>
      </c>
      <c r="J30" s="9">
        <f t="shared" si="2"/>
        <v>36000</v>
      </c>
      <c r="K30" s="9">
        <f t="shared" si="3"/>
        <v>5840</v>
      </c>
      <c r="L30" s="10">
        <f t="shared" si="4"/>
        <v>17520</v>
      </c>
      <c r="M30" s="11"/>
    </row>
    <row r="31" spans="1:13" ht="64.5" customHeight="1" x14ac:dyDescent="0.2">
      <c r="A31" s="5">
        <v>28</v>
      </c>
      <c r="B31" s="6" t="s">
        <v>36</v>
      </c>
      <c r="C31" s="7">
        <v>5</v>
      </c>
      <c r="D31" s="8" t="s">
        <v>9</v>
      </c>
      <c r="E31" s="9">
        <v>60000</v>
      </c>
      <c r="F31" s="9">
        <f t="shared" si="0"/>
        <v>300000</v>
      </c>
      <c r="G31" s="9">
        <v>40000</v>
      </c>
      <c r="H31" s="9">
        <f t="shared" si="1"/>
        <v>200000</v>
      </c>
      <c r="I31" s="9">
        <v>60000</v>
      </c>
      <c r="J31" s="9">
        <f t="shared" si="2"/>
        <v>300000</v>
      </c>
      <c r="K31" s="9">
        <f t="shared" si="3"/>
        <v>40000</v>
      </c>
      <c r="L31" s="10">
        <f t="shared" si="4"/>
        <v>200000</v>
      </c>
      <c r="M31" s="11" t="s">
        <v>66</v>
      </c>
    </row>
    <row r="32" spans="1:13" ht="109.5" customHeight="1" x14ac:dyDescent="0.2">
      <c r="A32" s="5">
        <v>29</v>
      </c>
      <c r="B32" s="6" t="s">
        <v>37</v>
      </c>
      <c r="C32" s="7">
        <v>5</v>
      </c>
      <c r="D32" s="8" t="s">
        <v>9</v>
      </c>
      <c r="E32" s="9">
        <v>450000</v>
      </c>
      <c r="F32" s="9">
        <f t="shared" si="0"/>
        <v>2250000</v>
      </c>
      <c r="G32" s="9">
        <v>400000</v>
      </c>
      <c r="H32" s="9">
        <f t="shared" si="1"/>
        <v>2000000</v>
      </c>
      <c r="I32" s="9">
        <v>350000</v>
      </c>
      <c r="J32" s="9">
        <f t="shared" si="2"/>
        <v>1750000</v>
      </c>
      <c r="K32" s="9">
        <f t="shared" si="3"/>
        <v>350000</v>
      </c>
      <c r="L32" s="10">
        <f t="shared" si="4"/>
        <v>1750000</v>
      </c>
      <c r="M32" s="11" t="s">
        <v>66</v>
      </c>
    </row>
    <row r="33" spans="1:13" ht="96.75" customHeight="1" x14ac:dyDescent="0.2">
      <c r="A33" s="5">
        <v>30</v>
      </c>
      <c r="B33" s="6" t="s">
        <v>38</v>
      </c>
      <c r="C33" s="7">
        <v>5</v>
      </c>
      <c r="D33" s="8" t="s">
        <v>9</v>
      </c>
      <c r="E33" s="9">
        <v>530000</v>
      </c>
      <c r="F33" s="9">
        <f t="shared" si="0"/>
        <v>2650000</v>
      </c>
      <c r="G33" s="9">
        <v>530000</v>
      </c>
      <c r="H33" s="9">
        <f t="shared" si="1"/>
        <v>2650000</v>
      </c>
      <c r="I33" s="9">
        <v>430000</v>
      </c>
      <c r="J33" s="9">
        <f t="shared" si="2"/>
        <v>2150000</v>
      </c>
      <c r="K33" s="9">
        <f t="shared" si="3"/>
        <v>430000</v>
      </c>
      <c r="L33" s="10">
        <f t="shared" si="4"/>
        <v>2150000</v>
      </c>
      <c r="M33" s="11" t="s">
        <v>66</v>
      </c>
    </row>
    <row r="34" spans="1:13" ht="42" customHeight="1" x14ac:dyDescent="0.2">
      <c r="A34" s="5">
        <v>31</v>
      </c>
      <c r="B34" s="6" t="s">
        <v>39</v>
      </c>
      <c r="C34" s="7">
        <v>20</v>
      </c>
      <c r="D34" s="8" t="s">
        <v>9</v>
      </c>
      <c r="E34" s="9">
        <v>32000</v>
      </c>
      <c r="F34" s="9">
        <f t="shared" si="0"/>
        <v>640000</v>
      </c>
      <c r="G34" s="9">
        <v>23000</v>
      </c>
      <c r="H34" s="9">
        <f t="shared" si="1"/>
        <v>460000</v>
      </c>
      <c r="I34" s="9">
        <v>32000</v>
      </c>
      <c r="J34" s="9">
        <f t="shared" si="2"/>
        <v>640000</v>
      </c>
      <c r="K34" s="9">
        <f t="shared" si="3"/>
        <v>23000</v>
      </c>
      <c r="L34" s="10">
        <f t="shared" si="4"/>
        <v>460000</v>
      </c>
      <c r="M34" s="11" t="s">
        <v>66</v>
      </c>
    </row>
    <row r="35" spans="1:13" ht="48.75" customHeight="1" x14ac:dyDescent="0.2">
      <c r="A35" s="5">
        <v>32</v>
      </c>
      <c r="B35" s="6" t="s">
        <v>40</v>
      </c>
      <c r="C35" s="7">
        <v>10</v>
      </c>
      <c r="D35" s="8" t="s">
        <v>9</v>
      </c>
      <c r="E35" s="9">
        <v>33000</v>
      </c>
      <c r="F35" s="9">
        <f t="shared" si="0"/>
        <v>330000</v>
      </c>
      <c r="G35" s="9">
        <v>15000</v>
      </c>
      <c r="H35" s="9">
        <f t="shared" si="1"/>
        <v>150000</v>
      </c>
      <c r="I35" s="9">
        <v>30000</v>
      </c>
      <c r="J35" s="9">
        <f t="shared" si="2"/>
        <v>300000</v>
      </c>
      <c r="K35" s="9">
        <f t="shared" si="3"/>
        <v>15000</v>
      </c>
      <c r="L35" s="10">
        <f t="shared" si="4"/>
        <v>150000</v>
      </c>
      <c r="M35" s="11" t="s">
        <v>66</v>
      </c>
    </row>
    <row r="36" spans="1:13" ht="56.25" x14ac:dyDescent="0.2">
      <c r="A36" s="5">
        <v>33</v>
      </c>
      <c r="B36" s="6" t="s">
        <v>41</v>
      </c>
      <c r="C36" s="7">
        <v>2</v>
      </c>
      <c r="D36" s="8" t="s">
        <v>9</v>
      </c>
      <c r="E36" s="9">
        <v>1500000</v>
      </c>
      <c r="F36" s="9">
        <f t="shared" ref="F36:F62" si="5">C36*E36</f>
        <v>3000000</v>
      </c>
      <c r="G36" s="9">
        <v>500000</v>
      </c>
      <c r="H36" s="9">
        <f t="shared" ref="H36:H62" si="6">C36*G36</f>
        <v>1000000</v>
      </c>
      <c r="I36" s="9">
        <v>1500000</v>
      </c>
      <c r="J36" s="9">
        <f t="shared" ref="J36:J62" si="7">C36*I36</f>
        <v>3000000</v>
      </c>
      <c r="K36" s="9">
        <f t="shared" ref="K36:K62" si="8">MIN(E36,G36,I36)</f>
        <v>500000</v>
      </c>
      <c r="L36" s="10">
        <f t="shared" ref="L36:L62" si="9">C36*K36</f>
        <v>1000000</v>
      </c>
      <c r="M36" s="11"/>
    </row>
    <row r="37" spans="1:13" ht="22.5" x14ac:dyDescent="0.2">
      <c r="A37" s="5">
        <v>34</v>
      </c>
      <c r="B37" s="6" t="s">
        <v>42</v>
      </c>
      <c r="C37" s="7">
        <v>25</v>
      </c>
      <c r="D37" s="8" t="s">
        <v>9</v>
      </c>
      <c r="E37" s="9">
        <v>30000</v>
      </c>
      <c r="F37" s="9">
        <f t="shared" si="5"/>
        <v>750000</v>
      </c>
      <c r="G37" s="9">
        <v>17000</v>
      </c>
      <c r="H37" s="9">
        <f t="shared" si="6"/>
        <v>425000</v>
      </c>
      <c r="I37" s="9">
        <v>38000</v>
      </c>
      <c r="J37" s="9">
        <f t="shared" si="7"/>
        <v>950000</v>
      </c>
      <c r="K37" s="9">
        <f t="shared" si="8"/>
        <v>17000</v>
      </c>
      <c r="L37" s="10">
        <f t="shared" si="9"/>
        <v>425000</v>
      </c>
      <c r="M37" s="11" t="s">
        <v>66</v>
      </c>
    </row>
    <row r="38" spans="1:13" ht="22.5" x14ac:dyDescent="0.2">
      <c r="A38" s="5">
        <v>35</v>
      </c>
      <c r="B38" s="6" t="s">
        <v>43</v>
      </c>
      <c r="C38" s="7">
        <v>25</v>
      </c>
      <c r="D38" s="8" t="s">
        <v>9</v>
      </c>
      <c r="E38" s="9">
        <v>30001</v>
      </c>
      <c r="F38" s="9">
        <f t="shared" si="5"/>
        <v>750025</v>
      </c>
      <c r="G38" s="9">
        <v>17000</v>
      </c>
      <c r="H38" s="9">
        <f t="shared" si="6"/>
        <v>425000</v>
      </c>
      <c r="I38" s="9">
        <v>30000</v>
      </c>
      <c r="J38" s="9">
        <f t="shared" si="7"/>
        <v>750000</v>
      </c>
      <c r="K38" s="9">
        <f t="shared" si="8"/>
        <v>17000</v>
      </c>
      <c r="L38" s="10">
        <f t="shared" si="9"/>
        <v>425000</v>
      </c>
      <c r="M38" s="11" t="s">
        <v>66</v>
      </c>
    </row>
    <row r="39" spans="1:13" ht="22.5" x14ac:dyDescent="0.2">
      <c r="A39" s="5">
        <v>36</v>
      </c>
      <c r="B39" s="6" t="s">
        <v>44</v>
      </c>
      <c r="C39" s="7">
        <v>10</v>
      </c>
      <c r="D39" s="8" t="s">
        <v>9</v>
      </c>
      <c r="E39" s="9">
        <v>30002</v>
      </c>
      <c r="F39" s="9">
        <f t="shared" si="5"/>
        <v>300020</v>
      </c>
      <c r="G39" s="9">
        <v>17000</v>
      </c>
      <c r="H39" s="9">
        <f t="shared" si="6"/>
        <v>170000</v>
      </c>
      <c r="I39" s="9">
        <v>30000</v>
      </c>
      <c r="J39" s="9">
        <f t="shared" si="7"/>
        <v>300000</v>
      </c>
      <c r="K39" s="9">
        <f t="shared" si="8"/>
        <v>17000</v>
      </c>
      <c r="L39" s="10">
        <f t="shared" si="9"/>
        <v>170000</v>
      </c>
      <c r="M39" s="11" t="s">
        <v>66</v>
      </c>
    </row>
    <row r="40" spans="1:13" ht="22.5" x14ac:dyDescent="0.2">
      <c r="A40" s="5">
        <v>37</v>
      </c>
      <c r="B40" s="6" t="s">
        <v>45</v>
      </c>
      <c r="C40" s="7">
        <v>15</v>
      </c>
      <c r="D40" s="8" t="s">
        <v>9</v>
      </c>
      <c r="E40" s="9">
        <v>30003</v>
      </c>
      <c r="F40" s="9">
        <f t="shared" si="5"/>
        <v>450045</v>
      </c>
      <c r="G40" s="9">
        <v>17000</v>
      </c>
      <c r="H40" s="9">
        <f t="shared" si="6"/>
        <v>255000</v>
      </c>
      <c r="I40" s="9">
        <v>30000</v>
      </c>
      <c r="J40" s="9">
        <f t="shared" si="7"/>
        <v>450000</v>
      </c>
      <c r="K40" s="9">
        <f t="shared" si="8"/>
        <v>17000</v>
      </c>
      <c r="L40" s="10">
        <f t="shared" si="9"/>
        <v>255000</v>
      </c>
      <c r="M40" s="11" t="s">
        <v>66</v>
      </c>
    </row>
    <row r="41" spans="1:13" ht="22.5" x14ac:dyDescent="0.2">
      <c r="A41" s="5">
        <v>38</v>
      </c>
      <c r="B41" s="6" t="s">
        <v>46</v>
      </c>
      <c r="C41" s="7">
        <v>15</v>
      </c>
      <c r="D41" s="8" t="s">
        <v>9</v>
      </c>
      <c r="E41" s="9">
        <v>30004</v>
      </c>
      <c r="F41" s="9">
        <f t="shared" si="5"/>
        <v>450060</v>
      </c>
      <c r="G41" s="9">
        <v>17000</v>
      </c>
      <c r="H41" s="9">
        <f t="shared" si="6"/>
        <v>255000</v>
      </c>
      <c r="I41" s="9">
        <v>30000</v>
      </c>
      <c r="J41" s="9">
        <f t="shared" si="7"/>
        <v>450000</v>
      </c>
      <c r="K41" s="9">
        <f t="shared" si="8"/>
        <v>17000</v>
      </c>
      <c r="L41" s="10">
        <f t="shared" si="9"/>
        <v>255000</v>
      </c>
      <c r="M41" s="11" t="s">
        <v>66</v>
      </c>
    </row>
    <row r="42" spans="1:13" x14ac:dyDescent="0.2">
      <c r="A42" s="5">
        <v>39</v>
      </c>
      <c r="B42" s="6" t="s">
        <v>47</v>
      </c>
      <c r="C42" s="7">
        <v>4</v>
      </c>
      <c r="D42" s="8" t="s">
        <v>9</v>
      </c>
      <c r="E42" s="9">
        <v>57000</v>
      </c>
      <c r="F42" s="9">
        <f t="shared" si="5"/>
        <v>228000</v>
      </c>
      <c r="G42" s="9">
        <v>138700</v>
      </c>
      <c r="H42" s="9">
        <f t="shared" si="6"/>
        <v>554800</v>
      </c>
      <c r="I42" s="9">
        <v>57000</v>
      </c>
      <c r="J42" s="9">
        <f t="shared" si="7"/>
        <v>228000</v>
      </c>
      <c r="K42" s="9">
        <f t="shared" si="8"/>
        <v>57000</v>
      </c>
      <c r="L42" s="10">
        <f t="shared" si="9"/>
        <v>228000</v>
      </c>
      <c r="M42" s="11" t="s">
        <v>66</v>
      </c>
    </row>
    <row r="43" spans="1:13" ht="45" x14ac:dyDescent="0.2">
      <c r="A43" s="5">
        <v>40</v>
      </c>
      <c r="B43" s="6" t="s">
        <v>48</v>
      </c>
      <c r="C43" s="7">
        <v>30</v>
      </c>
      <c r="D43" s="8" t="s">
        <v>9</v>
      </c>
      <c r="E43" s="9">
        <v>76000</v>
      </c>
      <c r="F43" s="9">
        <f t="shared" si="5"/>
        <v>2280000</v>
      </c>
      <c r="G43" s="9">
        <v>60000</v>
      </c>
      <c r="H43" s="9">
        <f t="shared" si="6"/>
        <v>1800000</v>
      </c>
      <c r="I43" s="9">
        <v>75000</v>
      </c>
      <c r="J43" s="9">
        <f t="shared" si="7"/>
        <v>2250000</v>
      </c>
      <c r="K43" s="9">
        <f t="shared" si="8"/>
        <v>60000</v>
      </c>
      <c r="L43" s="10">
        <f t="shared" si="9"/>
        <v>1800000</v>
      </c>
      <c r="M43" s="11" t="s">
        <v>66</v>
      </c>
    </row>
    <row r="44" spans="1:13" ht="22.5" x14ac:dyDescent="0.2">
      <c r="A44" s="5">
        <v>41</v>
      </c>
      <c r="B44" s="6" t="s">
        <v>49</v>
      </c>
      <c r="C44" s="7">
        <v>6</v>
      </c>
      <c r="D44" s="8" t="s">
        <v>9</v>
      </c>
      <c r="E44" s="9">
        <v>65000</v>
      </c>
      <c r="F44" s="9">
        <f t="shared" si="5"/>
        <v>390000</v>
      </c>
      <c r="G44" s="9">
        <v>57000</v>
      </c>
      <c r="H44" s="9">
        <f t="shared" si="6"/>
        <v>342000</v>
      </c>
      <c r="I44" s="9">
        <v>65000</v>
      </c>
      <c r="J44" s="9">
        <f t="shared" si="7"/>
        <v>390000</v>
      </c>
      <c r="K44" s="9">
        <f t="shared" si="8"/>
        <v>57000</v>
      </c>
      <c r="L44" s="10">
        <f t="shared" si="9"/>
        <v>342000</v>
      </c>
      <c r="M44" s="11" t="s">
        <v>66</v>
      </c>
    </row>
    <row r="45" spans="1:13" ht="22.5" x14ac:dyDescent="0.2">
      <c r="A45" s="5">
        <v>42</v>
      </c>
      <c r="B45" s="6" t="s">
        <v>50</v>
      </c>
      <c r="C45" s="7">
        <v>25</v>
      </c>
      <c r="D45" s="8" t="s">
        <v>9</v>
      </c>
      <c r="E45" s="9">
        <v>27500</v>
      </c>
      <c r="F45" s="9">
        <f t="shared" si="5"/>
        <v>687500</v>
      </c>
      <c r="G45" s="9">
        <v>32266</v>
      </c>
      <c r="H45" s="9">
        <f t="shared" si="6"/>
        <v>806650</v>
      </c>
      <c r="I45" s="9">
        <v>33500</v>
      </c>
      <c r="J45" s="9">
        <f t="shared" si="7"/>
        <v>837500</v>
      </c>
      <c r="K45" s="9">
        <f t="shared" si="8"/>
        <v>27500</v>
      </c>
      <c r="L45" s="10">
        <f t="shared" si="9"/>
        <v>687500</v>
      </c>
      <c r="M45" s="11" t="s">
        <v>66</v>
      </c>
    </row>
    <row r="46" spans="1:13" ht="33.75" x14ac:dyDescent="0.2">
      <c r="A46" s="5">
        <v>43</v>
      </c>
      <c r="B46" s="6" t="s">
        <v>51</v>
      </c>
      <c r="C46" s="7">
        <v>5</v>
      </c>
      <c r="D46" s="8" t="s">
        <v>9</v>
      </c>
      <c r="E46" s="9">
        <v>150000</v>
      </c>
      <c r="F46" s="9">
        <f t="shared" si="5"/>
        <v>750000</v>
      </c>
      <c r="G46" s="9">
        <v>343529</v>
      </c>
      <c r="H46" s="9">
        <f t="shared" si="6"/>
        <v>1717645</v>
      </c>
      <c r="I46" s="9">
        <v>150000</v>
      </c>
      <c r="J46" s="9">
        <f t="shared" si="7"/>
        <v>750000</v>
      </c>
      <c r="K46" s="9">
        <f t="shared" si="8"/>
        <v>150000</v>
      </c>
      <c r="L46" s="10">
        <f t="shared" si="9"/>
        <v>750000</v>
      </c>
      <c r="M46" s="11" t="s">
        <v>66</v>
      </c>
    </row>
    <row r="47" spans="1:13" ht="56.25" x14ac:dyDescent="0.2">
      <c r="A47" s="5">
        <v>44</v>
      </c>
      <c r="B47" s="6" t="s">
        <v>52</v>
      </c>
      <c r="C47" s="7">
        <v>70</v>
      </c>
      <c r="D47" s="8" t="s">
        <v>9</v>
      </c>
      <c r="E47" s="9">
        <v>55000</v>
      </c>
      <c r="F47" s="9">
        <f t="shared" si="5"/>
        <v>3850000</v>
      </c>
      <c r="G47" s="9">
        <v>78000</v>
      </c>
      <c r="H47" s="9">
        <f t="shared" si="6"/>
        <v>5460000</v>
      </c>
      <c r="I47" s="9">
        <v>60000</v>
      </c>
      <c r="J47" s="9">
        <f t="shared" si="7"/>
        <v>4200000</v>
      </c>
      <c r="K47" s="9">
        <f t="shared" si="8"/>
        <v>55000</v>
      </c>
      <c r="L47" s="10">
        <f t="shared" si="9"/>
        <v>3850000</v>
      </c>
      <c r="M47" s="11" t="s">
        <v>66</v>
      </c>
    </row>
    <row r="48" spans="1:13" ht="48" customHeight="1" x14ac:dyDescent="0.2">
      <c r="A48" s="5">
        <v>45</v>
      </c>
      <c r="B48" s="6" t="s">
        <v>53</v>
      </c>
      <c r="C48" s="7">
        <v>25</v>
      </c>
      <c r="D48" s="8" t="s">
        <v>9</v>
      </c>
      <c r="E48" s="9">
        <v>8500</v>
      </c>
      <c r="F48" s="9">
        <f t="shared" si="5"/>
        <v>212500</v>
      </c>
      <c r="G48" s="9">
        <v>11000</v>
      </c>
      <c r="H48" s="9">
        <f t="shared" si="6"/>
        <v>275000</v>
      </c>
      <c r="I48" s="9">
        <v>8500</v>
      </c>
      <c r="J48" s="9">
        <f t="shared" si="7"/>
        <v>212500</v>
      </c>
      <c r="K48" s="9">
        <f t="shared" si="8"/>
        <v>8500</v>
      </c>
      <c r="L48" s="10">
        <f t="shared" si="9"/>
        <v>212500</v>
      </c>
      <c r="M48" s="11" t="s">
        <v>66</v>
      </c>
    </row>
    <row r="49" spans="1:13" x14ac:dyDescent="0.2">
      <c r="A49" s="5">
        <v>46</v>
      </c>
      <c r="B49" s="6" t="s">
        <v>54</v>
      </c>
      <c r="C49" s="7">
        <v>25</v>
      </c>
      <c r="D49" s="8" t="s">
        <v>9</v>
      </c>
      <c r="E49" s="9">
        <v>32000</v>
      </c>
      <c r="F49" s="9">
        <f t="shared" si="5"/>
        <v>800000</v>
      </c>
      <c r="G49" s="9">
        <v>25000</v>
      </c>
      <c r="H49" s="9">
        <f t="shared" si="6"/>
        <v>625000</v>
      </c>
      <c r="I49" s="9">
        <v>35000</v>
      </c>
      <c r="J49" s="9">
        <f t="shared" si="7"/>
        <v>875000</v>
      </c>
      <c r="K49" s="9">
        <f t="shared" si="8"/>
        <v>25000</v>
      </c>
      <c r="L49" s="10">
        <f t="shared" si="9"/>
        <v>625000</v>
      </c>
      <c r="M49" s="11"/>
    </row>
    <row r="50" spans="1:13" x14ac:dyDescent="0.2">
      <c r="A50" s="5">
        <v>47</v>
      </c>
      <c r="B50" s="6" t="s">
        <v>55</v>
      </c>
      <c r="C50" s="7">
        <v>25</v>
      </c>
      <c r="D50" s="8" t="s">
        <v>9</v>
      </c>
      <c r="E50" s="9">
        <v>4500</v>
      </c>
      <c r="F50" s="9">
        <f t="shared" si="5"/>
        <v>112500</v>
      </c>
      <c r="G50" s="9">
        <v>6570</v>
      </c>
      <c r="H50" s="9">
        <f t="shared" si="6"/>
        <v>164250</v>
      </c>
      <c r="I50" s="9">
        <v>7500</v>
      </c>
      <c r="J50" s="9">
        <f t="shared" si="7"/>
        <v>187500</v>
      </c>
      <c r="K50" s="9">
        <f t="shared" si="8"/>
        <v>4500</v>
      </c>
      <c r="L50" s="10">
        <f t="shared" si="9"/>
        <v>112500</v>
      </c>
      <c r="M50" s="11" t="s">
        <v>66</v>
      </c>
    </row>
    <row r="51" spans="1:13" x14ac:dyDescent="0.2">
      <c r="A51" s="5">
        <v>48</v>
      </c>
      <c r="B51" s="6" t="s">
        <v>56</v>
      </c>
      <c r="C51" s="7">
        <v>2</v>
      </c>
      <c r="D51" s="8" t="s">
        <v>9</v>
      </c>
      <c r="E51" s="9">
        <v>12000</v>
      </c>
      <c r="F51" s="9">
        <f t="shared" si="5"/>
        <v>24000</v>
      </c>
      <c r="G51" s="9">
        <v>175200</v>
      </c>
      <c r="H51" s="9">
        <f t="shared" si="6"/>
        <v>350400</v>
      </c>
      <c r="I51" s="9">
        <v>15000</v>
      </c>
      <c r="J51" s="9">
        <f t="shared" si="7"/>
        <v>30000</v>
      </c>
      <c r="K51" s="9">
        <f t="shared" si="8"/>
        <v>12000</v>
      </c>
      <c r="L51" s="10">
        <f t="shared" si="9"/>
        <v>24000</v>
      </c>
      <c r="M51" s="11" t="s">
        <v>66</v>
      </c>
    </row>
    <row r="52" spans="1:13" ht="33.75" x14ac:dyDescent="0.2">
      <c r="A52" s="5">
        <v>49</v>
      </c>
      <c r="B52" s="6" t="s">
        <v>57</v>
      </c>
      <c r="C52" s="7">
        <v>25</v>
      </c>
      <c r="D52" s="8" t="s">
        <v>9</v>
      </c>
      <c r="E52" s="9">
        <v>7500</v>
      </c>
      <c r="F52" s="9">
        <f t="shared" si="5"/>
        <v>187500</v>
      </c>
      <c r="G52" s="9">
        <v>19000</v>
      </c>
      <c r="H52" s="9">
        <f t="shared" si="6"/>
        <v>475000</v>
      </c>
      <c r="I52" s="9">
        <v>5500</v>
      </c>
      <c r="J52" s="9">
        <f t="shared" si="7"/>
        <v>137500</v>
      </c>
      <c r="K52" s="9">
        <f t="shared" si="8"/>
        <v>5500</v>
      </c>
      <c r="L52" s="10">
        <f t="shared" si="9"/>
        <v>137500</v>
      </c>
      <c r="M52" s="11" t="s">
        <v>66</v>
      </c>
    </row>
    <row r="53" spans="1:13" ht="22.5" x14ac:dyDescent="0.2">
      <c r="A53" s="5">
        <v>50</v>
      </c>
      <c r="B53" s="6" t="s">
        <v>58</v>
      </c>
      <c r="C53" s="7">
        <v>50</v>
      </c>
      <c r="D53" s="8" t="s">
        <v>9</v>
      </c>
      <c r="E53" s="9">
        <v>95000</v>
      </c>
      <c r="F53" s="9">
        <f t="shared" si="5"/>
        <v>4750000</v>
      </c>
      <c r="G53" s="9">
        <v>95000</v>
      </c>
      <c r="H53" s="9">
        <f t="shared" si="6"/>
        <v>4750000</v>
      </c>
      <c r="I53" s="9">
        <v>85000</v>
      </c>
      <c r="J53" s="9">
        <f t="shared" si="7"/>
        <v>4250000</v>
      </c>
      <c r="K53" s="9">
        <f t="shared" si="8"/>
        <v>85000</v>
      </c>
      <c r="L53" s="10">
        <f t="shared" si="9"/>
        <v>4250000</v>
      </c>
      <c r="M53" s="11" t="s">
        <v>66</v>
      </c>
    </row>
    <row r="54" spans="1:13" ht="22.5" x14ac:dyDescent="0.2">
      <c r="A54" s="5">
        <v>51</v>
      </c>
      <c r="B54" s="6" t="s">
        <v>59</v>
      </c>
      <c r="C54" s="7">
        <v>100</v>
      </c>
      <c r="D54" s="8" t="s">
        <v>9</v>
      </c>
      <c r="E54" s="9">
        <v>15000</v>
      </c>
      <c r="F54" s="9">
        <f t="shared" si="5"/>
        <v>1500000</v>
      </c>
      <c r="G54" s="9">
        <v>13000</v>
      </c>
      <c r="H54" s="9">
        <f t="shared" si="6"/>
        <v>1300000</v>
      </c>
      <c r="I54" s="9">
        <v>15000</v>
      </c>
      <c r="J54" s="9">
        <f t="shared" si="7"/>
        <v>1500000</v>
      </c>
      <c r="K54" s="9">
        <f t="shared" si="8"/>
        <v>13000</v>
      </c>
      <c r="L54" s="10">
        <f t="shared" si="9"/>
        <v>1300000</v>
      </c>
      <c r="M54" s="11"/>
    </row>
    <row r="55" spans="1:13" ht="45" x14ac:dyDescent="0.2">
      <c r="A55" s="5">
        <v>52</v>
      </c>
      <c r="B55" s="6" t="s">
        <v>60</v>
      </c>
      <c r="C55" s="7">
        <v>20</v>
      </c>
      <c r="D55" s="8" t="s">
        <v>9</v>
      </c>
      <c r="E55" s="9">
        <v>68000</v>
      </c>
      <c r="F55" s="9">
        <f t="shared" si="5"/>
        <v>1360000</v>
      </c>
      <c r="G55" s="9">
        <v>68000</v>
      </c>
      <c r="H55" s="9">
        <f t="shared" si="6"/>
        <v>1360000</v>
      </c>
      <c r="I55" s="9">
        <v>50000</v>
      </c>
      <c r="J55" s="9">
        <f t="shared" si="7"/>
        <v>1000000</v>
      </c>
      <c r="K55" s="9">
        <f t="shared" si="8"/>
        <v>50000</v>
      </c>
      <c r="L55" s="10">
        <f t="shared" si="9"/>
        <v>1000000</v>
      </c>
      <c r="M55" s="11" t="s">
        <v>66</v>
      </c>
    </row>
    <row r="56" spans="1:13" ht="45" x14ac:dyDescent="0.2">
      <c r="A56" s="5">
        <v>53</v>
      </c>
      <c r="B56" s="6" t="s">
        <v>61</v>
      </c>
      <c r="C56" s="7">
        <v>140</v>
      </c>
      <c r="D56" s="8" t="s">
        <v>9</v>
      </c>
      <c r="E56" s="9">
        <v>75000</v>
      </c>
      <c r="F56" s="9">
        <f t="shared" si="5"/>
        <v>10500000</v>
      </c>
      <c r="G56" s="9">
        <v>75000</v>
      </c>
      <c r="H56" s="9">
        <f t="shared" si="6"/>
        <v>10500000</v>
      </c>
      <c r="I56" s="9">
        <v>64000</v>
      </c>
      <c r="J56" s="9">
        <f t="shared" si="7"/>
        <v>8960000</v>
      </c>
      <c r="K56" s="9">
        <f t="shared" si="8"/>
        <v>64000</v>
      </c>
      <c r="L56" s="10">
        <f t="shared" si="9"/>
        <v>8960000</v>
      </c>
      <c r="M56" s="11" t="s">
        <v>66</v>
      </c>
    </row>
    <row r="57" spans="1:13" ht="22.5" x14ac:dyDescent="0.2">
      <c r="A57" s="5">
        <v>54</v>
      </c>
      <c r="B57" s="6" t="s">
        <v>62</v>
      </c>
      <c r="C57" s="7">
        <v>30</v>
      </c>
      <c r="D57" s="8" t="s">
        <v>9</v>
      </c>
      <c r="E57" s="9">
        <v>45000</v>
      </c>
      <c r="F57" s="9">
        <f t="shared" si="5"/>
        <v>1350000</v>
      </c>
      <c r="G57" s="9">
        <v>40000</v>
      </c>
      <c r="H57" s="9">
        <f t="shared" si="6"/>
        <v>1200000</v>
      </c>
      <c r="I57" s="9">
        <v>40000</v>
      </c>
      <c r="J57" s="9">
        <f t="shared" si="7"/>
        <v>1200000</v>
      </c>
      <c r="K57" s="9">
        <f t="shared" si="8"/>
        <v>40000</v>
      </c>
      <c r="L57" s="10">
        <f t="shared" si="9"/>
        <v>1200000</v>
      </c>
      <c r="M57" s="11"/>
    </row>
    <row r="58" spans="1:13" ht="33.75" x14ac:dyDescent="0.2">
      <c r="A58" s="5">
        <v>55</v>
      </c>
      <c r="B58" s="6" t="s">
        <v>71</v>
      </c>
      <c r="C58" s="7">
        <v>8</v>
      </c>
      <c r="D58" s="8" t="s">
        <v>72</v>
      </c>
      <c r="E58" s="9">
        <v>30000</v>
      </c>
      <c r="F58" s="9">
        <f t="shared" si="5"/>
        <v>240000</v>
      </c>
      <c r="G58" s="9">
        <v>13000</v>
      </c>
      <c r="H58" s="9">
        <f t="shared" si="6"/>
        <v>104000</v>
      </c>
      <c r="I58" s="9">
        <v>38000</v>
      </c>
      <c r="J58" s="9">
        <f t="shared" si="7"/>
        <v>304000</v>
      </c>
      <c r="K58" s="9">
        <f t="shared" si="8"/>
        <v>13000</v>
      </c>
      <c r="L58" s="10">
        <f t="shared" si="9"/>
        <v>104000</v>
      </c>
      <c r="M58" s="11"/>
    </row>
    <row r="59" spans="1:13" ht="33.75" x14ac:dyDescent="0.2">
      <c r="A59" s="5">
        <v>56</v>
      </c>
      <c r="B59" s="6" t="s">
        <v>75</v>
      </c>
      <c r="C59" s="7">
        <v>8</v>
      </c>
      <c r="D59" s="8" t="s">
        <v>72</v>
      </c>
      <c r="E59" s="9">
        <v>22000</v>
      </c>
      <c r="F59" s="9">
        <f t="shared" si="5"/>
        <v>176000</v>
      </c>
      <c r="G59" s="9">
        <v>17520</v>
      </c>
      <c r="H59" s="9">
        <f t="shared" si="6"/>
        <v>140160</v>
      </c>
      <c r="I59" s="9">
        <v>32000</v>
      </c>
      <c r="J59" s="9">
        <f t="shared" si="7"/>
        <v>256000</v>
      </c>
      <c r="K59" s="9">
        <f t="shared" si="8"/>
        <v>17520</v>
      </c>
      <c r="L59" s="10">
        <f t="shared" si="9"/>
        <v>140160</v>
      </c>
      <c r="M59" s="11"/>
    </row>
    <row r="60" spans="1:13" ht="45" x14ac:dyDescent="0.2">
      <c r="A60" s="5">
        <v>57</v>
      </c>
      <c r="B60" s="6" t="s">
        <v>74</v>
      </c>
      <c r="C60" s="7">
        <v>30</v>
      </c>
      <c r="D60" s="8" t="s">
        <v>63</v>
      </c>
      <c r="E60" s="9">
        <v>43000</v>
      </c>
      <c r="F60" s="9">
        <f t="shared" si="5"/>
        <v>1290000</v>
      </c>
      <c r="G60" s="9">
        <v>35000</v>
      </c>
      <c r="H60" s="9">
        <f t="shared" si="6"/>
        <v>1050000</v>
      </c>
      <c r="I60" s="9">
        <v>42000</v>
      </c>
      <c r="J60" s="9">
        <f t="shared" si="7"/>
        <v>1260000</v>
      </c>
      <c r="K60" s="9">
        <f t="shared" si="8"/>
        <v>35000</v>
      </c>
      <c r="L60" s="10">
        <f t="shared" si="9"/>
        <v>1050000</v>
      </c>
      <c r="M60" s="11"/>
    </row>
    <row r="61" spans="1:13" ht="39.75" customHeight="1" x14ac:dyDescent="0.2">
      <c r="A61" s="5">
        <v>58</v>
      </c>
      <c r="B61" s="6" t="s">
        <v>64</v>
      </c>
      <c r="C61" s="7">
        <v>8</v>
      </c>
      <c r="D61" s="8" t="s">
        <v>9</v>
      </c>
      <c r="E61" s="9">
        <v>12000</v>
      </c>
      <c r="F61" s="9">
        <f t="shared" si="5"/>
        <v>96000</v>
      </c>
      <c r="G61" s="9">
        <v>8500</v>
      </c>
      <c r="H61" s="9">
        <f t="shared" si="6"/>
        <v>68000</v>
      </c>
      <c r="I61" s="9">
        <v>12000</v>
      </c>
      <c r="J61" s="9">
        <f t="shared" si="7"/>
        <v>96000</v>
      </c>
      <c r="K61" s="9">
        <f t="shared" si="8"/>
        <v>8500</v>
      </c>
      <c r="L61" s="10">
        <f t="shared" si="9"/>
        <v>68000</v>
      </c>
      <c r="M61" s="11"/>
    </row>
    <row r="62" spans="1:13" ht="53.25" customHeight="1" thickBot="1" x14ac:dyDescent="0.25">
      <c r="A62" s="5">
        <v>59</v>
      </c>
      <c r="B62" s="6" t="s">
        <v>73</v>
      </c>
      <c r="C62" s="7">
        <v>30</v>
      </c>
      <c r="D62" s="8" t="s">
        <v>63</v>
      </c>
      <c r="E62" s="9">
        <v>66000</v>
      </c>
      <c r="F62" s="9">
        <f t="shared" si="5"/>
        <v>1980000</v>
      </c>
      <c r="G62" s="9">
        <v>46621</v>
      </c>
      <c r="H62" s="9">
        <f t="shared" si="6"/>
        <v>1398630</v>
      </c>
      <c r="I62" s="9">
        <v>52000</v>
      </c>
      <c r="J62" s="9">
        <f t="shared" si="7"/>
        <v>1560000</v>
      </c>
      <c r="K62" s="9">
        <f t="shared" si="8"/>
        <v>46621</v>
      </c>
      <c r="L62" s="10">
        <f t="shared" si="9"/>
        <v>1398630</v>
      </c>
      <c r="M62" s="11"/>
    </row>
    <row r="63" spans="1:13" ht="16.5" customHeight="1" thickBot="1" x14ac:dyDescent="0.25">
      <c r="A63" s="27" t="s">
        <v>78</v>
      </c>
      <c r="B63" s="27"/>
      <c r="C63" s="27"/>
      <c r="D63" s="27"/>
      <c r="E63" s="12"/>
      <c r="F63" s="13">
        <f>SUM(F4:F62)</f>
        <v>60235950</v>
      </c>
      <c r="G63" s="19"/>
      <c r="H63" s="13">
        <f>SUM(H4:H62)</f>
        <v>52911722</v>
      </c>
      <c r="I63" s="19"/>
      <c r="J63" s="13">
        <f>SUM(J4:J62)</f>
        <v>56314800</v>
      </c>
      <c r="K63" s="19"/>
      <c r="L63" s="13">
        <f>SUM(L4:L62)</f>
        <v>45567890</v>
      </c>
      <c r="M63" s="11"/>
    </row>
    <row r="64" spans="1:13" ht="25.5" customHeight="1" thickBot="1" x14ac:dyDescent="0.25">
      <c r="A64" s="28" t="s">
        <v>79</v>
      </c>
      <c r="B64" s="29"/>
      <c r="C64" s="29"/>
      <c r="D64" s="30"/>
      <c r="E64" s="14"/>
      <c r="F64" s="17">
        <f>ROUND((SUMIF(M4:M62,"*IVA 19%*",F4:F62)*0.19),0)</f>
        <v>6702659</v>
      </c>
      <c r="G64" s="19"/>
      <c r="H64" s="17">
        <f>ROUND((SUMIF(M4:M62,"*IVA 19%*",H4:H62)*0.19),0)</f>
        <v>6956954</v>
      </c>
      <c r="I64" s="19"/>
      <c r="J64" s="17">
        <f>ROUND((SUMIF(M4:M62,"*IVA 19%*",J4:J62)*0.19),0)</f>
        <v>6151820</v>
      </c>
      <c r="K64" s="19"/>
      <c r="L64" s="17">
        <f>SUMIF(M4:M62,"*IVA 19%*",L4:L62)*0.19</f>
        <v>5584860</v>
      </c>
      <c r="M64" s="11"/>
    </row>
    <row r="65" spans="1:13" ht="23.25" customHeight="1" thickBot="1" x14ac:dyDescent="0.25">
      <c r="A65" s="27" t="s">
        <v>65</v>
      </c>
      <c r="B65" s="27"/>
      <c r="C65" s="27"/>
      <c r="D65" s="27"/>
      <c r="E65" s="12"/>
      <c r="F65" s="18">
        <f>F63+F64</f>
        <v>66938609</v>
      </c>
      <c r="G65" s="19"/>
      <c r="H65" s="18">
        <f>H63+H64</f>
        <v>59868676</v>
      </c>
      <c r="I65" s="19"/>
      <c r="J65" s="18">
        <f>J63+J64</f>
        <v>62466620</v>
      </c>
      <c r="K65" s="19"/>
      <c r="L65" s="13">
        <f>ROUND((L63+L64),0)</f>
        <v>51152750</v>
      </c>
      <c r="M65" s="11"/>
    </row>
    <row r="66" spans="1:13" x14ac:dyDescent="0.2">
      <c r="A66" s="2"/>
      <c r="B66" s="2"/>
      <c r="C66" s="2"/>
      <c r="D66" s="2"/>
      <c r="E66" s="2"/>
      <c r="F66" s="2"/>
      <c r="G66" s="2"/>
      <c r="H66" s="2"/>
      <c r="I66" s="2"/>
      <c r="J66" s="2"/>
      <c r="K66" s="2"/>
      <c r="L66" s="15"/>
      <c r="M66" s="2"/>
    </row>
    <row r="67" spans="1:13" x14ac:dyDescent="0.2">
      <c r="A67" s="2"/>
      <c r="B67" s="2"/>
      <c r="C67" s="2"/>
      <c r="D67" s="2"/>
      <c r="E67" s="2"/>
      <c r="F67" s="2"/>
      <c r="G67" s="2"/>
      <c r="H67" s="2"/>
      <c r="I67" s="2"/>
      <c r="J67" s="2"/>
      <c r="K67" s="2"/>
      <c r="L67" s="2"/>
      <c r="M67" s="2"/>
    </row>
  </sheetData>
  <mergeCells count="10">
    <mergeCell ref="M2:M3"/>
    <mergeCell ref="A63:D63"/>
    <mergeCell ref="A64:D64"/>
    <mergeCell ref="A65:D65"/>
    <mergeCell ref="A1:L1"/>
    <mergeCell ref="A2:D2"/>
    <mergeCell ref="E2:F2"/>
    <mergeCell ref="G2:H2"/>
    <mergeCell ref="I2:J2"/>
    <mergeCell ref="K2:L2"/>
  </mergeCells>
  <pageMargins left="0.75" right="0.75" top="1" bottom="1" header="0.511811023622047" footer="0.511811023622047"/>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B8DDD-B1DE-4958-A43E-DE9CD21023A6}">
  <dimension ref="A1:H66"/>
  <sheetViews>
    <sheetView tabSelected="1" workbookViewId="0">
      <selection activeCell="J19" sqref="J19"/>
    </sheetView>
  </sheetViews>
  <sheetFormatPr baseColWidth="10" defaultColWidth="8.7109375" defaultRowHeight="11.25" x14ac:dyDescent="0.2"/>
  <cols>
    <col min="1" max="1" width="6" style="2" customWidth="1"/>
    <col min="2" max="2" width="62" style="2" customWidth="1"/>
    <col min="3" max="3" width="9" style="2" customWidth="1"/>
    <col min="4" max="4" width="13.140625" style="2" bestFit="1" customWidth="1"/>
    <col min="5" max="6" width="16" style="2" customWidth="1"/>
    <col min="7" max="7" width="12.85546875" style="2" customWidth="1"/>
    <col min="8" max="8" width="11.140625" style="2" bestFit="1" customWidth="1"/>
    <col min="9" max="16384" width="8.7109375" style="2"/>
  </cols>
  <sheetData>
    <row r="1" spans="1:7" ht="30" customHeight="1" x14ac:dyDescent="0.2">
      <c r="A1" s="32" t="s">
        <v>82</v>
      </c>
      <c r="B1" s="32"/>
      <c r="C1" s="32"/>
      <c r="D1" s="32"/>
      <c r="E1" s="32"/>
      <c r="F1" s="32"/>
      <c r="G1" s="32"/>
    </row>
    <row r="2" spans="1:7" ht="27.75" customHeight="1" x14ac:dyDescent="0.2">
      <c r="A2" s="33" t="s">
        <v>1</v>
      </c>
      <c r="B2" s="33"/>
      <c r="C2" s="33"/>
      <c r="D2" s="33"/>
      <c r="E2" s="33" t="s">
        <v>77</v>
      </c>
      <c r="F2" s="33"/>
      <c r="G2" s="32" t="s">
        <v>66</v>
      </c>
    </row>
    <row r="3" spans="1:7" ht="19.5" customHeight="1" x14ac:dyDescent="0.2">
      <c r="A3" s="21" t="s">
        <v>6</v>
      </c>
      <c r="B3" s="21" t="s">
        <v>7</v>
      </c>
      <c r="C3" s="21" t="s">
        <v>8</v>
      </c>
      <c r="D3" s="21" t="s">
        <v>9</v>
      </c>
      <c r="E3" s="21" t="s">
        <v>10</v>
      </c>
      <c r="F3" s="21" t="s">
        <v>11</v>
      </c>
      <c r="G3" s="32"/>
    </row>
    <row r="4" spans="1:7" x14ac:dyDescent="0.2">
      <c r="A4" s="5">
        <v>1</v>
      </c>
      <c r="B4" s="6" t="s">
        <v>12</v>
      </c>
      <c r="C4" s="7">
        <v>10</v>
      </c>
      <c r="D4" s="8" t="s">
        <v>9</v>
      </c>
      <c r="E4" s="16">
        <v>11680</v>
      </c>
      <c r="F4" s="16">
        <f t="shared" ref="F4:F35" si="0">C4*E4</f>
        <v>116800</v>
      </c>
      <c r="G4" s="11"/>
    </row>
    <row r="5" spans="1:7" ht="39.75" customHeight="1" x14ac:dyDescent="0.2">
      <c r="A5" s="5">
        <v>2</v>
      </c>
      <c r="B5" s="6" t="s">
        <v>67</v>
      </c>
      <c r="C5" s="7">
        <v>10</v>
      </c>
      <c r="D5" s="8" t="s">
        <v>68</v>
      </c>
      <c r="E5" s="16">
        <v>6000</v>
      </c>
      <c r="F5" s="16">
        <f t="shared" si="0"/>
        <v>60000</v>
      </c>
      <c r="G5" s="11"/>
    </row>
    <row r="6" spans="1:7" ht="15" customHeight="1" x14ac:dyDescent="0.2">
      <c r="A6" s="5">
        <v>3</v>
      </c>
      <c r="B6" s="6" t="s">
        <v>13</v>
      </c>
      <c r="C6" s="7">
        <v>40</v>
      </c>
      <c r="D6" s="8" t="s">
        <v>9</v>
      </c>
      <c r="E6" s="16">
        <v>2500</v>
      </c>
      <c r="F6" s="16">
        <f t="shared" si="0"/>
        <v>100000</v>
      </c>
      <c r="G6" s="11"/>
    </row>
    <row r="7" spans="1:7" ht="15" customHeight="1" x14ac:dyDescent="0.2">
      <c r="A7" s="5">
        <v>4</v>
      </c>
      <c r="B7" s="6" t="s">
        <v>14</v>
      </c>
      <c r="C7" s="7">
        <v>50</v>
      </c>
      <c r="D7" s="8" t="s">
        <v>15</v>
      </c>
      <c r="E7" s="16">
        <v>20000</v>
      </c>
      <c r="F7" s="16">
        <f t="shared" si="0"/>
        <v>1000000</v>
      </c>
      <c r="G7" s="11"/>
    </row>
    <row r="8" spans="1:7" ht="23.25" customHeight="1" x14ac:dyDescent="0.2">
      <c r="A8" s="5">
        <v>5</v>
      </c>
      <c r="B8" s="6" t="s">
        <v>69</v>
      </c>
      <c r="C8" s="7">
        <v>12</v>
      </c>
      <c r="D8" s="8" t="s">
        <v>9</v>
      </c>
      <c r="E8" s="16">
        <v>1900</v>
      </c>
      <c r="F8" s="16">
        <f t="shared" si="0"/>
        <v>22800</v>
      </c>
      <c r="G8" s="11"/>
    </row>
    <row r="9" spans="1:7" ht="23.25" customHeight="1" x14ac:dyDescent="0.2">
      <c r="A9" s="5">
        <v>6</v>
      </c>
      <c r="B9" s="6" t="s">
        <v>70</v>
      </c>
      <c r="C9" s="7">
        <v>50</v>
      </c>
      <c r="D9" s="8" t="s">
        <v>9</v>
      </c>
      <c r="E9" s="16">
        <v>2500</v>
      </c>
      <c r="F9" s="16">
        <f t="shared" si="0"/>
        <v>125000</v>
      </c>
      <c r="G9" s="11"/>
    </row>
    <row r="10" spans="1:7" ht="15" customHeight="1" x14ac:dyDescent="0.2">
      <c r="A10" s="5">
        <v>7</v>
      </c>
      <c r="B10" s="6" t="s">
        <v>16</v>
      </c>
      <c r="C10" s="7">
        <v>50</v>
      </c>
      <c r="D10" s="8" t="s">
        <v>9</v>
      </c>
      <c r="E10" s="16">
        <v>1460</v>
      </c>
      <c r="F10" s="16">
        <f t="shared" si="0"/>
        <v>73000</v>
      </c>
      <c r="G10" s="11"/>
    </row>
    <row r="11" spans="1:7" ht="15" customHeight="1" x14ac:dyDescent="0.2">
      <c r="A11" s="5">
        <v>8</v>
      </c>
      <c r="B11" s="6" t="s">
        <v>17</v>
      </c>
      <c r="C11" s="7">
        <v>50</v>
      </c>
      <c r="D11" s="8" t="s">
        <v>9</v>
      </c>
      <c r="E11" s="16">
        <v>3066</v>
      </c>
      <c r="F11" s="16">
        <f t="shared" si="0"/>
        <v>153300</v>
      </c>
      <c r="G11" s="11"/>
    </row>
    <row r="12" spans="1:7" ht="15" customHeight="1" x14ac:dyDescent="0.2">
      <c r="A12" s="5">
        <v>9</v>
      </c>
      <c r="B12" s="6" t="s">
        <v>18</v>
      </c>
      <c r="C12" s="7">
        <v>80</v>
      </c>
      <c r="D12" s="8" t="s">
        <v>9</v>
      </c>
      <c r="E12" s="16">
        <v>9500</v>
      </c>
      <c r="F12" s="16">
        <f t="shared" si="0"/>
        <v>760000</v>
      </c>
      <c r="G12" s="11"/>
    </row>
    <row r="13" spans="1:7" ht="15" customHeight="1" x14ac:dyDescent="0.2">
      <c r="A13" s="5">
        <v>10</v>
      </c>
      <c r="B13" s="6" t="s">
        <v>19</v>
      </c>
      <c r="C13" s="7">
        <v>2</v>
      </c>
      <c r="D13" s="8" t="s">
        <v>9</v>
      </c>
      <c r="E13" s="16">
        <v>9000</v>
      </c>
      <c r="F13" s="16">
        <f t="shared" si="0"/>
        <v>18000</v>
      </c>
      <c r="G13" s="11"/>
    </row>
    <row r="14" spans="1:7" ht="15" customHeight="1" x14ac:dyDescent="0.2">
      <c r="A14" s="5">
        <v>11</v>
      </c>
      <c r="B14" s="6" t="s">
        <v>20</v>
      </c>
      <c r="C14" s="7">
        <v>80</v>
      </c>
      <c r="D14" s="8" t="s">
        <v>9</v>
      </c>
      <c r="E14" s="16">
        <v>2044</v>
      </c>
      <c r="F14" s="16">
        <f t="shared" si="0"/>
        <v>163520</v>
      </c>
      <c r="G14" s="11"/>
    </row>
    <row r="15" spans="1:7" ht="25.5" customHeight="1" x14ac:dyDescent="0.2">
      <c r="A15" s="5">
        <v>12</v>
      </c>
      <c r="B15" s="6" t="s">
        <v>21</v>
      </c>
      <c r="C15" s="7">
        <v>80</v>
      </c>
      <c r="D15" s="8" t="s">
        <v>9</v>
      </c>
      <c r="E15" s="16">
        <v>3600</v>
      </c>
      <c r="F15" s="16">
        <f t="shared" si="0"/>
        <v>288000</v>
      </c>
      <c r="G15" s="11"/>
    </row>
    <row r="16" spans="1:7" ht="20.25" customHeight="1" x14ac:dyDescent="0.2">
      <c r="A16" s="5">
        <v>13</v>
      </c>
      <c r="B16" s="6" t="s">
        <v>22</v>
      </c>
      <c r="C16" s="7">
        <v>100</v>
      </c>
      <c r="D16" s="8" t="s">
        <v>9</v>
      </c>
      <c r="E16" s="16">
        <v>4380</v>
      </c>
      <c r="F16" s="16">
        <f t="shared" si="0"/>
        <v>438000</v>
      </c>
      <c r="G16" s="11"/>
    </row>
    <row r="17" spans="1:7" ht="15.75" customHeight="1" x14ac:dyDescent="0.2">
      <c r="A17" s="5">
        <v>14</v>
      </c>
      <c r="B17" s="6" t="s">
        <v>23</v>
      </c>
      <c r="C17" s="7">
        <v>80</v>
      </c>
      <c r="D17" s="8" t="s">
        <v>9</v>
      </c>
      <c r="E17" s="16">
        <v>4526</v>
      </c>
      <c r="F17" s="16">
        <f t="shared" si="0"/>
        <v>362080</v>
      </c>
      <c r="G17" s="11"/>
    </row>
    <row r="18" spans="1:7" ht="15" customHeight="1" x14ac:dyDescent="0.2">
      <c r="A18" s="5">
        <v>15</v>
      </c>
      <c r="B18" s="6" t="s">
        <v>24</v>
      </c>
      <c r="C18" s="7">
        <v>10</v>
      </c>
      <c r="D18" s="8" t="s">
        <v>9</v>
      </c>
      <c r="E18" s="16">
        <v>3650</v>
      </c>
      <c r="F18" s="16">
        <f t="shared" si="0"/>
        <v>36500</v>
      </c>
      <c r="G18" s="11"/>
    </row>
    <row r="19" spans="1:7" ht="108" customHeight="1" x14ac:dyDescent="0.2">
      <c r="A19" s="5">
        <v>16</v>
      </c>
      <c r="B19" s="6" t="s">
        <v>25</v>
      </c>
      <c r="C19" s="7">
        <v>25</v>
      </c>
      <c r="D19" s="8" t="s">
        <v>9</v>
      </c>
      <c r="E19" s="16">
        <v>19000</v>
      </c>
      <c r="F19" s="16">
        <f t="shared" si="0"/>
        <v>475000</v>
      </c>
      <c r="G19" s="11"/>
    </row>
    <row r="20" spans="1:7" ht="21" customHeight="1" x14ac:dyDescent="0.2">
      <c r="A20" s="5">
        <v>17</v>
      </c>
      <c r="B20" s="6" t="s">
        <v>26</v>
      </c>
      <c r="C20" s="7">
        <v>100</v>
      </c>
      <c r="D20" s="8" t="s">
        <v>9</v>
      </c>
      <c r="E20" s="16">
        <v>6500</v>
      </c>
      <c r="F20" s="16">
        <f t="shared" si="0"/>
        <v>650000</v>
      </c>
      <c r="G20" s="11"/>
    </row>
    <row r="21" spans="1:7" ht="15" customHeight="1" x14ac:dyDescent="0.2">
      <c r="A21" s="5">
        <v>18</v>
      </c>
      <c r="B21" s="6" t="s">
        <v>27</v>
      </c>
      <c r="C21" s="7">
        <v>20</v>
      </c>
      <c r="D21" s="8" t="s">
        <v>9</v>
      </c>
      <c r="E21" s="16">
        <v>5110</v>
      </c>
      <c r="F21" s="16">
        <f t="shared" si="0"/>
        <v>102200</v>
      </c>
      <c r="G21" s="11"/>
    </row>
    <row r="22" spans="1:7" ht="15" customHeight="1" x14ac:dyDescent="0.2">
      <c r="A22" s="5">
        <v>19</v>
      </c>
      <c r="B22" s="6" t="s">
        <v>28</v>
      </c>
      <c r="C22" s="7">
        <v>50</v>
      </c>
      <c r="D22" s="8" t="s">
        <v>9</v>
      </c>
      <c r="E22" s="16">
        <v>6800</v>
      </c>
      <c r="F22" s="16">
        <f t="shared" si="0"/>
        <v>340000</v>
      </c>
      <c r="G22" s="11"/>
    </row>
    <row r="23" spans="1:7" ht="30.75" customHeight="1" x14ac:dyDescent="0.2">
      <c r="A23" s="5">
        <v>20</v>
      </c>
      <c r="B23" s="6" t="s">
        <v>29</v>
      </c>
      <c r="C23" s="7">
        <v>30</v>
      </c>
      <c r="D23" s="8" t="s">
        <v>9</v>
      </c>
      <c r="E23" s="16">
        <v>5000</v>
      </c>
      <c r="F23" s="16">
        <f t="shared" si="0"/>
        <v>150000</v>
      </c>
      <c r="G23" s="11" t="s">
        <v>66</v>
      </c>
    </row>
    <row r="24" spans="1:7" ht="15" customHeight="1" x14ac:dyDescent="0.2">
      <c r="A24" s="5">
        <v>21</v>
      </c>
      <c r="B24" s="6" t="s">
        <v>30</v>
      </c>
      <c r="C24" s="7">
        <v>20</v>
      </c>
      <c r="D24" s="8" t="s">
        <v>9</v>
      </c>
      <c r="E24" s="16">
        <v>9569</v>
      </c>
      <c r="F24" s="16">
        <f t="shared" si="0"/>
        <v>191380</v>
      </c>
      <c r="G24" s="11"/>
    </row>
    <row r="25" spans="1:7" ht="21.75" customHeight="1" x14ac:dyDescent="0.2">
      <c r="A25" s="5">
        <v>22</v>
      </c>
      <c r="B25" s="6" t="s">
        <v>31</v>
      </c>
      <c r="C25" s="7">
        <v>100</v>
      </c>
      <c r="D25" s="8" t="s">
        <v>9</v>
      </c>
      <c r="E25" s="16">
        <v>8500</v>
      </c>
      <c r="F25" s="16">
        <f t="shared" si="0"/>
        <v>850000</v>
      </c>
      <c r="G25" s="11"/>
    </row>
    <row r="26" spans="1:7" ht="15" customHeight="1" x14ac:dyDescent="0.2">
      <c r="A26" s="5">
        <v>23</v>
      </c>
      <c r="B26" s="6" t="s">
        <v>32</v>
      </c>
      <c r="C26" s="7">
        <v>100</v>
      </c>
      <c r="D26" s="8" t="s">
        <v>9</v>
      </c>
      <c r="E26" s="16">
        <v>6500</v>
      </c>
      <c r="F26" s="16">
        <f t="shared" si="0"/>
        <v>650000</v>
      </c>
      <c r="G26" s="11" t="s">
        <v>66</v>
      </c>
    </row>
    <row r="27" spans="1:7" ht="18.75" customHeight="1" x14ac:dyDescent="0.2">
      <c r="A27" s="5">
        <v>24</v>
      </c>
      <c r="B27" s="6" t="s">
        <v>33</v>
      </c>
      <c r="C27" s="7">
        <v>50</v>
      </c>
      <c r="D27" s="8" t="s">
        <v>9</v>
      </c>
      <c r="E27" s="16">
        <v>5500</v>
      </c>
      <c r="F27" s="16">
        <f t="shared" si="0"/>
        <v>275000</v>
      </c>
      <c r="G27" s="11"/>
    </row>
    <row r="28" spans="1:7" ht="37.5" customHeight="1" x14ac:dyDescent="0.2">
      <c r="A28" s="5">
        <v>25</v>
      </c>
      <c r="B28" s="6" t="s">
        <v>76</v>
      </c>
      <c r="C28" s="7">
        <v>300</v>
      </c>
      <c r="D28" s="8" t="s">
        <v>9</v>
      </c>
      <c r="E28" s="16">
        <v>6800</v>
      </c>
      <c r="F28" s="16">
        <f t="shared" si="0"/>
        <v>2040000</v>
      </c>
      <c r="G28" s="11"/>
    </row>
    <row r="29" spans="1:7" ht="15" customHeight="1" x14ac:dyDescent="0.2">
      <c r="A29" s="5">
        <v>26</v>
      </c>
      <c r="B29" s="6" t="s">
        <v>34</v>
      </c>
      <c r="C29" s="7">
        <v>7</v>
      </c>
      <c r="D29" s="8" t="s">
        <v>9</v>
      </c>
      <c r="E29" s="16">
        <v>90000</v>
      </c>
      <c r="F29" s="16">
        <f t="shared" si="0"/>
        <v>630000</v>
      </c>
      <c r="G29" s="11"/>
    </row>
    <row r="30" spans="1:7" ht="15" customHeight="1" x14ac:dyDescent="0.2">
      <c r="A30" s="5">
        <v>27</v>
      </c>
      <c r="B30" s="6" t="s">
        <v>35</v>
      </c>
      <c r="C30" s="7">
        <v>3</v>
      </c>
      <c r="D30" s="8" t="s">
        <v>9</v>
      </c>
      <c r="E30" s="16">
        <v>5840</v>
      </c>
      <c r="F30" s="16">
        <f t="shared" si="0"/>
        <v>17520</v>
      </c>
      <c r="G30" s="11"/>
    </row>
    <row r="31" spans="1:7" ht="64.5" customHeight="1" x14ac:dyDescent="0.2">
      <c r="A31" s="5">
        <v>28</v>
      </c>
      <c r="B31" s="6" t="s">
        <v>36</v>
      </c>
      <c r="C31" s="7">
        <v>5</v>
      </c>
      <c r="D31" s="8" t="s">
        <v>9</v>
      </c>
      <c r="E31" s="16">
        <v>40000</v>
      </c>
      <c r="F31" s="16">
        <f t="shared" si="0"/>
        <v>200000</v>
      </c>
      <c r="G31" s="11" t="s">
        <v>66</v>
      </c>
    </row>
    <row r="32" spans="1:7" ht="109.5" customHeight="1" x14ac:dyDescent="0.2">
      <c r="A32" s="5">
        <v>29</v>
      </c>
      <c r="B32" s="6" t="s">
        <v>37</v>
      </c>
      <c r="C32" s="7">
        <v>5</v>
      </c>
      <c r="D32" s="8" t="s">
        <v>9</v>
      </c>
      <c r="E32" s="16">
        <v>350000</v>
      </c>
      <c r="F32" s="16">
        <f t="shared" si="0"/>
        <v>1750000</v>
      </c>
      <c r="G32" s="11" t="s">
        <v>66</v>
      </c>
    </row>
    <row r="33" spans="1:7" ht="96.75" customHeight="1" x14ac:dyDescent="0.2">
      <c r="A33" s="5">
        <v>30</v>
      </c>
      <c r="B33" s="6" t="s">
        <v>38</v>
      </c>
      <c r="C33" s="7">
        <v>5</v>
      </c>
      <c r="D33" s="8" t="s">
        <v>9</v>
      </c>
      <c r="E33" s="16">
        <v>430000</v>
      </c>
      <c r="F33" s="16">
        <f t="shared" si="0"/>
        <v>2150000</v>
      </c>
      <c r="G33" s="11" t="s">
        <v>66</v>
      </c>
    </row>
    <row r="34" spans="1:7" ht="42" customHeight="1" x14ac:dyDescent="0.2">
      <c r="A34" s="5">
        <v>31</v>
      </c>
      <c r="B34" s="6" t="s">
        <v>39</v>
      </c>
      <c r="C34" s="7">
        <v>20</v>
      </c>
      <c r="D34" s="8" t="s">
        <v>9</v>
      </c>
      <c r="E34" s="16">
        <v>23000</v>
      </c>
      <c r="F34" s="16">
        <f t="shared" si="0"/>
        <v>460000</v>
      </c>
      <c r="G34" s="11" t="s">
        <v>66</v>
      </c>
    </row>
    <row r="35" spans="1:7" ht="48.75" customHeight="1" x14ac:dyDescent="0.2">
      <c r="A35" s="5">
        <v>32</v>
      </c>
      <c r="B35" s="6" t="s">
        <v>40</v>
      </c>
      <c r="C35" s="7">
        <v>10</v>
      </c>
      <c r="D35" s="8" t="s">
        <v>9</v>
      </c>
      <c r="E35" s="16">
        <v>15000</v>
      </c>
      <c r="F35" s="16">
        <f t="shared" si="0"/>
        <v>150000</v>
      </c>
      <c r="G35" s="11" t="s">
        <v>66</v>
      </c>
    </row>
    <row r="36" spans="1:7" ht="56.25" x14ac:dyDescent="0.2">
      <c r="A36" s="5">
        <v>33</v>
      </c>
      <c r="B36" s="6" t="s">
        <v>41</v>
      </c>
      <c r="C36" s="7">
        <v>2</v>
      </c>
      <c r="D36" s="8" t="s">
        <v>9</v>
      </c>
      <c r="E36" s="16">
        <v>500000</v>
      </c>
      <c r="F36" s="16">
        <f t="shared" ref="F36:F62" si="1">C36*E36</f>
        <v>1000000</v>
      </c>
      <c r="G36" s="11"/>
    </row>
    <row r="37" spans="1:7" ht="22.5" x14ac:dyDescent="0.2">
      <c r="A37" s="5">
        <v>34</v>
      </c>
      <c r="B37" s="6" t="s">
        <v>42</v>
      </c>
      <c r="C37" s="7">
        <v>25</v>
      </c>
      <c r="D37" s="8" t="s">
        <v>9</v>
      </c>
      <c r="E37" s="16">
        <v>17000</v>
      </c>
      <c r="F37" s="16">
        <f t="shared" si="1"/>
        <v>425000</v>
      </c>
      <c r="G37" s="11" t="s">
        <v>66</v>
      </c>
    </row>
    <row r="38" spans="1:7" ht="22.5" x14ac:dyDescent="0.2">
      <c r="A38" s="5">
        <v>35</v>
      </c>
      <c r="B38" s="6" t="s">
        <v>43</v>
      </c>
      <c r="C38" s="7">
        <v>25</v>
      </c>
      <c r="D38" s="8" t="s">
        <v>9</v>
      </c>
      <c r="E38" s="16">
        <v>17000</v>
      </c>
      <c r="F38" s="16">
        <f t="shared" si="1"/>
        <v>425000</v>
      </c>
      <c r="G38" s="11" t="s">
        <v>66</v>
      </c>
    </row>
    <row r="39" spans="1:7" ht="22.5" x14ac:dyDescent="0.2">
      <c r="A39" s="5">
        <v>36</v>
      </c>
      <c r="B39" s="6" t="s">
        <v>44</v>
      </c>
      <c r="C39" s="7">
        <v>10</v>
      </c>
      <c r="D39" s="8" t="s">
        <v>9</v>
      </c>
      <c r="E39" s="16">
        <v>17000</v>
      </c>
      <c r="F39" s="16">
        <f t="shared" si="1"/>
        <v>170000</v>
      </c>
      <c r="G39" s="11" t="s">
        <v>66</v>
      </c>
    </row>
    <row r="40" spans="1:7" ht="22.5" x14ac:dyDescent="0.2">
      <c r="A40" s="5">
        <v>37</v>
      </c>
      <c r="B40" s="6" t="s">
        <v>45</v>
      </c>
      <c r="C40" s="7">
        <v>15</v>
      </c>
      <c r="D40" s="8" t="s">
        <v>9</v>
      </c>
      <c r="E40" s="16">
        <v>17000</v>
      </c>
      <c r="F40" s="16">
        <f t="shared" si="1"/>
        <v>255000</v>
      </c>
      <c r="G40" s="11" t="s">
        <v>66</v>
      </c>
    </row>
    <row r="41" spans="1:7" ht="22.5" x14ac:dyDescent="0.2">
      <c r="A41" s="5">
        <v>38</v>
      </c>
      <c r="B41" s="6" t="s">
        <v>46</v>
      </c>
      <c r="C41" s="7">
        <v>15</v>
      </c>
      <c r="D41" s="8" t="s">
        <v>9</v>
      </c>
      <c r="E41" s="16">
        <v>17000</v>
      </c>
      <c r="F41" s="16">
        <f t="shared" si="1"/>
        <v>255000</v>
      </c>
      <c r="G41" s="11" t="s">
        <v>66</v>
      </c>
    </row>
    <row r="42" spans="1:7" x14ac:dyDescent="0.2">
      <c r="A42" s="5">
        <v>39</v>
      </c>
      <c r="B42" s="6" t="s">
        <v>47</v>
      </c>
      <c r="C42" s="7">
        <v>4</v>
      </c>
      <c r="D42" s="8" t="s">
        <v>9</v>
      </c>
      <c r="E42" s="16">
        <v>57000</v>
      </c>
      <c r="F42" s="16">
        <f t="shared" si="1"/>
        <v>228000</v>
      </c>
      <c r="G42" s="11" t="s">
        <v>66</v>
      </c>
    </row>
    <row r="43" spans="1:7" ht="45" x14ac:dyDescent="0.2">
      <c r="A43" s="5">
        <v>40</v>
      </c>
      <c r="B43" s="6" t="s">
        <v>48</v>
      </c>
      <c r="C43" s="7">
        <v>30</v>
      </c>
      <c r="D43" s="8" t="s">
        <v>9</v>
      </c>
      <c r="E43" s="16">
        <v>60000</v>
      </c>
      <c r="F43" s="16">
        <f t="shared" si="1"/>
        <v>1800000</v>
      </c>
      <c r="G43" s="11" t="s">
        <v>66</v>
      </c>
    </row>
    <row r="44" spans="1:7" ht="22.5" x14ac:dyDescent="0.2">
      <c r="A44" s="5">
        <v>41</v>
      </c>
      <c r="B44" s="6" t="s">
        <v>49</v>
      </c>
      <c r="C44" s="7">
        <v>6</v>
      </c>
      <c r="D44" s="8" t="s">
        <v>9</v>
      </c>
      <c r="E44" s="16">
        <v>57000</v>
      </c>
      <c r="F44" s="16">
        <f t="shared" si="1"/>
        <v>342000</v>
      </c>
      <c r="G44" s="11" t="s">
        <v>66</v>
      </c>
    </row>
    <row r="45" spans="1:7" ht="22.5" x14ac:dyDescent="0.2">
      <c r="A45" s="5">
        <v>42</v>
      </c>
      <c r="B45" s="6" t="s">
        <v>50</v>
      </c>
      <c r="C45" s="7">
        <v>25</v>
      </c>
      <c r="D45" s="8" t="s">
        <v>9</v>
      </c>
      <c r="E45" s="16">
        <v>27500</v>
      </c>
      <c r="F45" s="16">
        <f t="shared" si="1"/>
        <v>687500</v>
      </c>
      <c r="G45" s="11" t="s">
        <v>66</v>
      </c>
    </row>
    <row r="46" spans="1:7" ht="33.75" x14ac:dyDescent="0.2">
      <c r="A46" s="5">
        <v>43</v>
      </c>
      <c r="B46" s="6" t="s">
        <v>51</v>
      </c>
      <c r="C46" s="7">
        <v>5</v>
      </c>
      <c r="D46" s="8" t="s">
        <v>9</v>
      </c>
      <c r="E46" s="16">
        <v>150000</v>
      </c>
      <c r="F46" s="16">
        <f t="shared" si="1"/>
        <v>750000</v>
      </c>
      <c r="G46" s="11" t="s">
        <v>66</v>
      </c>
    </row>
    <row r="47" spans="1:7" ht="56.25" x14ac:dyDescent="0.2">
      <c r="A47" s="5">
        <v>44</v>
      </c>
      <c r="B47" s="6" t="s">
        <v>52</v>
      </c>
      <c r="C47" s="7">
        <v>70</v>
      </c>
      <c r="D47" s="8" t="s">
        <v>9</v>
      </c>
      <c r="E47" s="16">
        <v>55000</v>
      </c>
      <c r="F47" s="16">
        <f t="shared" si="1"/>
        <v>3850000</v>
      </c>
      <c r="G47" s="11" t="s">
        <v>66</v>
      </c>
    </row>
    <row r="48" spans="1:7" ht="48" customHeight="1" x14ac:dyDescent="0.2">
      <c r="A48" s="5">
        <v>45</v>
      </c>
      <c r="B48" s="6" t="s">
        <v>53</v>
      </c>
      <c r="C48" s="7">
        <v>25</v>
      </c>
      <c r="D48" s="8" t="s">
        <v>9</v>
      </c>
      <c r="E48" s="16">
        <v>8500</v>
      </c>
      <c r="F48" s="16">
        <f t="shared" si="1"/>
        <v>212500</v>
      </c>
      <c r="G48" s="11" t="s">
        <v>66</v>
      </c>
    </row>
    <row r="49" spans="1:8" x14ac:dyDescent="0.2">
      <c r="A49" s="5">
        <v>46</v>
      </c>
      <c r="B49" s="6" t="s">
        <v>54</v>
      </c>
      <c r="C49" s="7">
        <v>25</v>
      </c>
      <c r="D49" s="8" t="s">
        <v>9</v>
      </c>
      <c r="E49" s="16">
        <v>25000</v>
      </c>
      <c r="F49" s="16">
        <f t="shared" si="1"/>
        <v>625000</v>
      </c>
      <c r="G49" s="11"/>
    </row>
    <row r="50" spans="1:8" x14ac:dyDescent="0.2">
      <c r="A50" s="5">
        <v>47</v>
      </c>
      <c r="B50" s="6" t="s">
        <v>55</v>
      </c>
      <c r="C50" s="7">
        <v>25</v>
      </c>
      <c r="D50" s="8" t="s">
        <v>9</v>
      </c>
      <c r="E50" s="16">
        <v>4500</v>
      </c>
      <c r="F50" s="16">
        <f t="shared" si="1"/>
        <v>112500</v>
      </c>
      <c r="G50" s="11" t="s">
        <v>66</v>
      </c>
    </row>
    <row r="51" spans="1:8" x14ac:dyDescent="0.2">
      <c r="A51" s="5">
        <v>48</v>
      </c>
      <c r="B51" s="6" t="s">
        <v>56</v>
      </c>
      <c r="C51" s="7">
        <v>2</v>
      </c>
      <c r="D51" s="8" t="s">
        <v>9</v>
      </c>
      <c r="E51" s="16">
        <v>12000</v>
      </c>
      <c r="F51" s="16">
        <f t="shared" si="1"/>
        <v>24000</v>
      </c>
      <c r="G51" s="11" t="s">
        <v>66</v>
      </c>
    </row>
    <row r="52" spans="1:8" ht="33.75" x14ac:dyDescent="0.2">
      <c r="A52" s="5">
        <v>49</v>
      </c>
      <c r="B52" s="6" t="s">
        <v>57</v>
      </c>
      <c r="C52" s="7">
        <v>25</v>
      </c>
      <c r="D52" s="8" t="s">
        <v>9</v>
      </c>
      <c r="E52" s="16">
        <v>5500</v>
      </c>
      <c r="F52" s="16">
        <f t="shared" si="1"/>
        <v>137500</v>
      </c>
      <c r="G52" s="11" t="s">
        <v>66</v>
      </c>
    </row>
    <row r="53" spans="1:8" ht="22.5" x14ac:dyDescent="0.2">
      <c r="A53" s="5">
        <v>50</v>
      </c>
      <c r="B53" s="6" t="s">
        <v>58</v>
      </c>
      <c r="C53" s="7">
        <v>50</v>
      </c>
      <c r="D53" s="8" t="s">
        <v>9</v>
      </c>
      <c r="E53" s="16">
        <v>85000</v>
      </c>
      <c r="F53" s="16">
        <f t="shared" si="1"/>
        <v>4250000</v>
      </c>
      <c r="G53" s="11" t="s">
        <v>66</v>
      </c>
    </row>
    <row r="54" spans="1:8" ht="22.5" x14ac:dyDescent="0.2">
      <c r="A54" s="5">
        <v>51</v>
      </c>
      <c r="B54" s="6" t="s">
        <v>59</v>
      </c>
      <c r="C54" s="7">
        <v>100</v>
      </c>
      <c r="D54" s="8" t="s">
        <v>9</v>
      </c>
      <c r="E54" s="16">
        <v>13000</v>
      </c>
      <c r="F54" s="16">
        <f t="shared" si="1"/>
        <v>1300000</v>
      </c>
      <c r="G54" s="11"/>
    </row>
    <row r="55" spans="1:8" ht="45" x14ac:dyDescent="0.2">
      <c r="A55" s="5">
        <v>52</v>
      </c>
      <c r="B55" s="6" t="s">
        <v>60</v>
      </c>
      <c r="C55" s="7">
        <v>20</v>
      </c>
      <c r="D55" s="8" t="s">
        <v>9</v>
      </c>
      <c r="E55" s="16">
        <v>50000</v>
      </c>
      <c r="F55" s="16">
        <f t="shared" si="1"/>
        <v>1000000</v>
      </c>
      <c r="G55" s="11" t="s">
        <v>66</v>
      </c>
    </row>
    <row r="56" spans="1:8" ht="45" x14ac:dyDescent="0.2">
      <c r="A56" s="5">
        <v>53</v>
      </c>
      <c r="B56" s="6" t="s">
        <v>61</v>
      </c>
      <c r="C56" s="7">
        <v>140</v>
      </c>
      <c r="D56" s="8" t="s">
        <v>9</v>
      </c>
      <c r="E56" s="16">
        <v>64000</v>
      </c>
      <c r="F56" s="16">
        <f t="shared" si="1"/>
        <v>8960000</v>
      </c>
      <c r="G56" s="11" t="s">
        <v>66</v>
      </c>
    </row>
    <row r="57" spans="1:8" ht="22.5" x14ac:dyDescent="0.2">
      <c r="A57" s="5">
        <v>54</v>
      </c>
      <c r="B57" s="6" t="s">
        <v>62</v>
      </c>
      <c r="C57" s="7">
        <v>30</v>
      </c>
      <c r="D57" s="8" t="s">
        <v>9</v>
      </c>
      <c r="E57" s="16">
        <v>40000</v>
      </c>
      <c r="F57" s="16">
        <f t="shared" si="1"/>
        <v>1200000</v>
      </c>
      <c r="G57" s="11"/>
    </row>
    <row r="58" spans="1:8" ht="33.75" x14ac:dyDescent="0.2">
      <c r="A58" s="5">
        <v>55</v>
      </c>
      <c r="B58" s="6" t="s">
        <v>71</v>
      </c>
      <c r="C58" s="7">
        <v>8</v>
      </c>
      <c r="D58" s="8" t="s">
        <v>72</v>
      </c>
      <c r="E58" s="16">
        <v>13000</v>
      </c>
      <c r="F58" s="16">
        <f t="shared" si="1"/>
        <v>104000</v>
      </c>
      <c r="G58" s="11"/>
    </row>
    <row r="59" spans="1:8" ht="33.75" x14ac:dyDescent="0.2">
      <c r="A59" s="5">
        <v>56</v>
      </c>
      <c r="B59" s="6" t="s">
        <v>75</v>
      </c>
      <c r="C59" s="7">
        <v>8</v>
      </c>
      <c r="D59" s="8" t="s">
        <v>72</v>
      </c>
      <c r="E59" s="16">
        <v>17520</v>
      </c>
      <c r="F59" s="16">
        <f t="shared" si="1"/>
        <v>140160</v>
      </c>
      <c r="G59" s="11"/>
    </row>
    <row r="60" spans="1:8" ht="45" x14ac:dyDescent="0.2">
      <c r="A60" s="5">
        <v>57</v>
      </c>
      <c r="B60" s="6" t="s">
        <v>74</v>
      </c>
      <c r="C60" s="7">
        <v>30</v>
      </c>
      <c r="D60" s="8" t="s">
        <v>63</v>
      </c>
      <c r="E60" s="16">
        <v>35000</v>
      </c>
      <c r="F60" s="16">
        <f t="shared" si="1"/>
        <v>1050000</v>
      </c>
      <c r="G60" s="11"/>
    </row>
    <row r="61" spans="1:8" ht="39.75" customHeight="1" x14ac:dyDescent="0.2">
      <c r="A61" s="5">
        <v>58</v>
      </c>
      <c r="B61" s="6" t="s">
        <v>64</v>
      </c>
      <c r="C61" s="7">
        <v>8</v>
      </c>
      <c r="D61" s="8" t="s">
        <v>9</v>
      </c>
      <c r="E61" s="16">
        <v>8500</v>
      </c>
      <c r="F61" s="16">
        <f t="shared" si="1"/>
        <v>68000</v>
      </c>
      <c r="G61" s="11"/>
    </row>
    <row r="62" spans="1:8" ht="53.25" customHeight="1" x14ac:dyDescent="0.2">
      <c r="A62" s="5">
        <v>59</v>
      </c>
      <c r="B62" s="6" t="s">
        <v>73</v>
      </c>
      <c r="C62" s="7">
        <v>30</v>
      </c>
      <c r="D62" s="8" t="s">
        <v>63</v>
      </c>
      <c r="E62" s="16">
        <v>46621</v>
      </c>
      <c r="F62" s="16">
        <f t="shared" si="1"/>
        <v>1398630</v>
      </c>
      <c r="G62" s="11"/>
    </row>
    <row r="63" spans="1:8" ht="16.5" customHeight="1" x14ac:dyDescent="0.2">
      <c r="A63" s="33" t="s">
        <v>81</v>
      </c>
      <c r="B63" s="33"/>
      <c r="C63" s="33"/>
      <c r="D63" s="33"/>
      <c r="E63" s="22"/>
      <c r="F63" s="23">
        <f>SUM(F4:F62)</f>
        <v>45567890</v>
      </c>
      <c r="G63" s="11"/>
      <c r="H63" s="20">
        <f>+F63-'Comparativo Cotizaciones'!L63</f>
        <v>0</v>
      </c>
    </row>
    <row r="64" spans="1:8" ht="18" customHeight="1" x14ac:dyDescent="0.2">
      <c r="A64" s="34" t="s">
        <v>79</v>
      </c>
      <c r="B64" s="34"/>
      <c r="C64" s="34"/>
      <c r="D64" s="34"/>
      <c r="E64" s="22"/>
      <c r="F64" s="24">
        <f>SUMIF(G4:G62,"*IVA 19%*",F4:F62)*0.19</f>
        <v>5584860</v>
      </c>
      <c r="G64" s="11"/>
      <c r="H64" s="20">
        <f>+F64-'Comparativo Cotizaciones'!L64</f>
        <v>0</v>
      </c>
    </row>
    <row r="65" spans="1:8" ht="23.25" customHeight="1" x14ac:dyDescent="0.2">
      <c r="A65" s="33" t="s">
        <v>80</v>
      </c>
      <c r="B65" s="33"/>
      <c r="C65" s="33"/>
      <c r="D65" s="33"/>
      <c r="E65" s="22"/>
      <c r="F65" s="23">
        <f>ROUND((F63+F64),0)</f>
        <v>51152750</v>
      </c>
      <c r="G65" s="11"/>
      <c r="H65" s="20">
        <f>+F65-'Comparativo Cotizaciones'!L65</f>
        <v>0</v>
      </c>
    </row>
    <row r="66" spans="1:8" x14ac:dyDescent="0.2">
      <c r="F66" s="15"/>
    </row>
  </sheetData>
  <mergeCells count="7">
    <mergeCell ref="A1:G1"/>
    <mergeCell ref="G2:G3"/>
    <mergeCell ref="A63:D63"/>
    <mergeCell ref="A64:D64"/>
    <mergeCell ref="A65:D65"/>
    <mergeCell ref="A2:D2"/>
    <mergeCell ref="E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Comparativo Cotizaciones</vt: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Carlos Arturo Olaya</cp:lastModifiedBy>
  <cp:revision>0</cp:revision>
  <dcterms:created xsi:type="dcterms:W3CDTF">2026-05-07T20:40:31Z</dcterms:created>
  <dcterms:modified xsi:type="dcterms:W3CDTF">2026-06-04T16:47:43Z</dcterms:modified>
  <dc:language>en-US</dc:language>
</cp:coreProperties>
</file>