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6. RURAL\11. MONITOREO DE FAUNA                  estudio listo\"/>
    </mc:Choice>
  </mc:AlternateContent>
  <xr:revisionPtr revIDLastSave="0" documentId="13_ncr:1_{566A48CD-AA3B-494C-A129-779F32FBEDF4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5" i="1" l="1"/>
  <c r="AC6" i="1"/>
  <c r="AC7" i="1"/>
  <c r="AC8" i="1"/>
  <c r="AE8" i="1" s="1"/>
  <c r="AC9" i="1"/>
  <c r="AC4" i="1"/>
  <c r="X4" i="1"/>
  <c r="V9" i="1"/>
  <c r="W9" i="1" s="1"/>
  <c r="X9" i="1" s="1"/>
  <c r="V8" i="1"/>
  <c r="W8" i="1" s="1"/>
  <c r="X8" i="1" s="1"/>
  <c r="V7" i="1"/>
  <c r="W7" i="1" s="1"/>
  <c r="X7" i="1" s="1"/>
  <c r="V6" i="1"/>
  <c r="W6" i="1" s="1"/>
  <c r="X6" i="1" s="1"/>
  <c r="V5" i="1"/>
  <c r="W5" i="1" s="1"/>
  <c r="X5" i="1" s="1"/>
  <c r="V4" i="1"/>
  <c r="W4" i="1" s="1"/>
  <c r="AE6" i="1"/>
  <c r="AE9" i="1"/>
  <c r="AE4" i="1"/>
  <c r="L5" i="1"/>
  <c r="M5" i="1" s="1"/>
  <c r="N5" i="1" s="1"/>
  <c r="L6" i="1"/>
  <c r="M6" i="1" s="1"/>
  <c r="N6" i="1" s="1"/>
  <c r="L7" i="1"/>
  <c r="M7" i="1" s="1"/>
  <c r="N7" i="1" s="1"/>
  <c r="L8" i="1"/>
  <c r="M8" i="1" s="1"/>
  <c r="N8" i="1" s="1"/>
  <c r="L9" i="1"/>
  <c r="M9" i="1" s="1"/>
  <c r="N9" i="1" s="1"/>
  <c r="L4" i="1"/>
  <c r="M4" i="1" s="1"/>
  <c r="N4" i="1" s="1"/>
  <c r="AE7" i="1"/>
  <c r="G9" i="1"/>
  <c r="H9" i="1" s="1"/>
  <c r="I9" i="1" s="1"/>
  <c r="Q9" i="1"/>
  <c r="R9" i="1" s="1"/>
  <c r="S9" i="1" s="1"/>
  <c r="Y9" i="1"/>
  <c r="Z9" i="1"/>
  <c r="AA9" i="1"/>
  <c r="AB9" i="1"/>
  <c r="G4" i="1"/>
  <c r="H4" i="1" s="1"/>
  <c r="I4" i="1" s="1"/>
  <c r="Q8" i="1"/>
  <c r="R8" i="1" s="1"/>
  <c r="S8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AA5" i="1"/>
  <c r="AA6" i="1"/>
  <c r="AA7" i="1"/>
  <c r="AA8" i="1"/>
  <c r="AA4" i="1"/>
  <c r="Z5" i="1"/>
  <c r="Z6" i="1"/>
  <c r="Z7" i="1"/>
  <c r="Z8" i="1"/>
  <c r="Z4" i="1"/>
  <c r="AB5" i="1"/>
  <c r="AB6" i="1"/>
  <c r="AB7" i="1"/>
  <c r="AB8" i="1"/>
  <c r="AB4" i="1"/>
  <c r="Y7" i="1"/>
  <c r="Y5" i="1"/>
  <c r="Y6" i="1"/>
  <c r="Y8" i="1"/>
  <c r="Y4" i="1"/>
  <c r="G5" i="1"/>
  <c r="H5" i="1" s="1"/>
  <c r="I5" i="1" s="1"/>
  <c r="G6" i="1"/>
  <c r="H6" i="1" s="1"/>
  <c r="I6" i="1" s="1"/>
  <c r="G7" i="1"/>
  <c r="H7" i="1" s="1"/>
  <c r="I7" i="1" s="1"/>
  <c r="G8" i="1"/>
  <c r="H8" i="1" s="1"/>
  <c r="I8" i="1" s="1"/>
  <c r="X10" i="1" l="1"/>
  <c r="N10" i="1"/>
  <c r="AF9" i="1"/>
  <c r="AG9" i="1" s="1"/>
  <c r="AF4" i="1"/>
  <c r="AG4" i="1" s="1"/>
  <c r="S10" i="1"/>
  <c r="I10" i="1"/>
  <c r="AE5" i="1"/>
  <c r="AF5" i="1" s="1"/>
  <c r="AG5" i="1" s="1"/>
  <c r="AF6" i="1"/>
  <c r="AG6" i="1" s="1"/>
  <c r="AF8" i="1"/>
  <c r="AG8" i="1" s="1"/>
  <c r="AF7" i="1"/>
  <c r="AG7" i="1" s="1"/>
  <c r="AG10" i="1" l="1"/>
</calcChain>
</file>

<file path=xl/sharedStrings.xml><?xml version="1.0" encoding="utf-8"?>
<sst xmlns="http://schemas.openxmlformats.org/spreadsheetml/2006/main" count="59" uniqueCount="28">
  <si>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</si>
  <si>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</si>
  <si>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</si>
  <si>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</si>
  <si>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</si>
  <si>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</si>
  <si>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</si>
  <si>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</si>
  <si>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</si>
  <si>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</si>
  <si>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</si>
  <si>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</si>
  <si>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</si>
  <si>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</si>
  <si>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t>PRESUPUESTO OFICIAL ALCALDÍA DE ANAPOIMA</t>
  </si>
  <si>
    <t>MINIMA 2026</t>
  </si>
  <si>
    <t xml:space="preserve">CÁMARAS TRAMPA
Para monitoreo de fauna silvestre, seguridad ambiental o investigación en campo.
Resolución de imagen: 30 MP (6400 x 4800)
Resolución de video: 4K - 60 FPS (1920 x 1080)
Duración de video: Hasta 60 segundos
Velocidad de disparo: 0.2 segundos
Tasa de recuperación: 1 segundo
Flash nocturno: No Glow – 36 LED (Alcance 33.5 m)
Visión nocturna: Sí, sin brillo
Pantalla: LCD a color de 1,5"
Captura híbrida: Sí
Grabación de audio: Sí
Etiqueta de GPS: Sí
Sellos: Fecha, hora, temperatura y fase lunar
Capacidad de almacenamiento: Hasta 512 GB
Compatible con energía solar: Sí
Duración de la batería: Hasta 12 meses
Escaneo de campo 2X: Sí
Sensor PIR: Ajustable (bajo, medio, alto, automático)
Color: Camuflaje
Dimensiones: Compacto y discreto
Garantía: Si 
</t>
  </si>
  <si>
    <t>Unidad</t>
  </si>
  <si>
    <t xml:space="preserve">MEMORIA MICRO SD
Memoria micro SD de 32 gb + adaptador clase 10
</t>
  </si>
  <si>
    <t xml:space="preserve">BATERIA RECARGABLE
Tamaño de batería: AA
Forma: Cilíndrica
Voltaje nominal: 1.2 V
Recargable: Si 
Composición: Ni-Mh
Capacidad de la pila: 2000 mAh (miliamperio-hora)
Con mercurio: No
</t>
  </si>
  <si>
    <t xml:space="preserve">CARGADOR DE BATERIAS 
Tamaño de batería soportado: AA 
Composición de  batería soportada: Ni-Mh
Con indicador de carga: Si 
Incluye pilas: Si 
Cantidad de puestos de carga: 4 
Capacidad de carga de las baterías: 2700 mAh
</t>
  </si>
  <si>
    <t xml:space="preserve">GUAYA DE SEGURIDAD
Para protección de cámaras trampa, seguridad de cajas y equipos de monitoreo aplicados en conservación, investigación y vigilancia de fauna silvestre. 
Largo del cable: 6 pies (183 cm)
Diámetro del cable: 3/16 pulgadas (4.8 mm)
Material del cable: Acero trenzado
Recubrimiento: Vinilo protector
Mecanismo de cierre: Cerradura de tambor de clavijas con llave
Sistema de ajuste: Mecanismo de bloqueo patentado que mantiene el cable apretado en cualquier posición
Peso: 240 gramos
</t>
  </si>
  <si>
    <t xml:space="preserve">CAJA DE SEGURIDAD PARA CAMARA TRAMPA
Para protección contra robo o vandalismo
en monitoreos prolongados, instalación en reservas naturales, cultivos, proyectos de conservación etc. 
Material: Acero de alta resistencia
Color: Camuflaje
Peso estimado: 600 gramos
Dimensiones aproximadas: Ajustable a cámara
</t>
  </si>
  <si>
    <t>Cotización BIOLOGIKA PROYECTOS SAS</t>
  </si>
  <si>
    <t>Cotización CLAUDIA ANDREA SALGADO CERON</t>
  </si>
  <si>
    <t>Cotización GRUPO MASHALI</t>
  </si>
  <si>
    <t>Cotización COMERCIALIZADORA FULLA SAS</t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</si>
  <si>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Alcira Andrea Castro Escobar - Secretaria de Despacho (e) - Secretaría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</si>
</sst>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6" borderId="7" xfId="2" applyNumberFormat="1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2" fillId="6" borderId="8" xfId="0" applyFont="1" applyFill="1" applyBorder="1" applyAlignment="1">
      <alignment horizontal="center" vertical="center" wrapText="1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9" fontId="5" fillId="7" borderId="1" xfId="1" applyFont="1" applyFill="1" applyBorder="1" applyAlignment="1">
      <alignment horizontal="center" vertical="center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3" fillId="6" borderId="1" xfId="0" applyFont="1" applyFill="1" applyBorder="1" applyAlignment="1">
      <alignment horizontal="center" vertical="center" wrapText="1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30</xdr:col>
      <xdr:colOff>0</xdr:colOff>
      <xdr:row>0</xdr:row>
      <xdr:rowOff>0</xdr:rowOff>
    </xdr:from>
    <xdr:to>
      <xdr:col>30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G15"/>
  <sheetViews>
    <sheetView tabSelected="1" topLeftCell="W1" zoomScaleNormal="100" workbookViewId="0">
      <selection activeCell="Y15" sqref="Y15:AG15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9.5703125" style="8" customWidth="1"/>
    <col min="4" max="4" width="6.42578125" style="8" customWidth="1"/>
    <col min="5" max="5" width="12.140625" style="9" customWidth="1"/>
    <col min="6" max="6" width="5.28515625" style="8" customWidth="1"/>
    <col min="7" max="7" width="11.28515625" style="8" customWidth="1"/>
    <col min="8" max="8" width="13.140625" style="8" customWidth="1"/>
    <col min="9" max="10" width="12.85546875" style="8" customWidth="1"/>
    <col min="11" max="11" width="6.7109375" style="8" customWidth="1"/>
    <col min="12" max="12" width="10.140625" style="8" customWidth="1"/>
    <col min="13" max="13" width="12.85546875" style="8" customWidth="1"/>
    <col min="14" max="14" width="15" style="8" customWidth="1"/>
    <col min="15" max="15" width="14.140625" style="10" customWidth="1"/>
    <col min="16" max="16" width="6.140625" style="11" customWidth="1"/>
    <col min="17" max="17" width="10.85546875" style="10" customWidth="1"/>
    <col min="18" max="18" width="13.7109375" style="10" customWidth="1"/>
    <col min="19" max="19" width="13.42578125" style="10" customWidth="1"/>
    <col min="20" max="20" width="14.7109375" style="10" customWidth="1"/>
    <col min="21" max="21" width="6.42578125" style="10" customWidth="1"/>
    <col min="22" max="22" width="11.5703125" style="10" customWidth="1"/>
    <col min="23" max="23" width="13.28515625" style="10" customWidth="1"/>
    <col min="24" max="24" width="13.7109375" style="10" customWidth="1"/>
    <col min="25" max="25" width="6.28515625" style="10" customWidth="1"/>
    <col min="26" max="26" width="23.5703125" style="10" customWidth="1"/>
    <col min="27" max="27" width="11.5703125" style="10"/>
    <col min="28" max="28" width="5.5703125" style="4" customWidth="1"/>
    <col min="29" max="29" width="10.28515625" style="4" customWidth="1"/>
    <col min="30" max="30" width="5.5703125" style="4" customWidth="1"/>
    <col min="31" max="31" width="10.7109375" style="4" customWidth="1"/>
    <col min="32" max="32" width="15" style="4" customWidth="1"/>
    <col min="33" max="33" width="15.140625" style="4" customWidth="1"/>
    <col min="34" max="16384" width="11.5703125" style="4"/>
  </cols>
  <sheetData>
    <row r="1" spans="1:33" ht="49.5" customHeight="1" thickBot="1" x14ac:dyDescent="0.25">
      <c r="C1" s="79" t="s">
        <v>12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10"/>
      <c r="AE1" s="10"/>
      <c r="AF1" s="10"/>
      <c r="AG1" s="10"/>
    </row>
    <row r="2" spans="1:33" ht="26.25" customHeight="1" x14ac:dyDescent="0.2">
      <c r="A2" s="81" t="s">
        <v>0</v>
      </c>
      <c r="B2" s="81" t="s">
        <v>5</v>
      </c>
      <c r="C2" s="82" t="s">
        <v>1</v>
      </c>
      <c r="D2" s="83" t="s">
        <v>2</v>
      </c>
      <c r="E2" s="71" t="s">
        <v>23</v>
      </c>
      <c r="F2" s="72"/>
      <c r="G2" s="72"/>
      <c r="H2" s="72"/>
      <c r="I2" s="73"/>
      <c r="J2" s="74" t="s">
        <v>24</v>
      </c>
      <c r="K2" s="75"/>
      <c r="L2" s="75"/>
      <c r="M2" s="75"/>
      <c r="N2" s="76"/>
      <c r="O2" s="59" t="s">
        <v>25</v>
      </c>
      <c r="P2" s="60"/>
      <c r="Q2" s="60"/>
      <c r="R2" s="60"/>
      <c r="S2" s="61"/>
      <c r="T2" s="84" t="s">
        <v>26</v>
      </c>
      <c r="U2" s="85"/>
      <c r="V2" s="85"/>
      <c r="W2" s="85"/>
      <c r="X2" s="86"/>
      <c r="Y2" s="62" t="s">
        <v>14</v>
      </c>
      <c r="Z2" s="63"/>
      <c r="AA2" s="63"/>
      <c r="AB2" s="63"/>
      <c r="AC2" s="63"/>
      <c r="AD2" s="63"/>
      <c r="AE2" s="63"/>
      <c r="AF2" s="63"/>
      <c r="AG2" s="64"/>
    </row>
    <row r="3" spans="1:33" s="5" customFormat="1" ht="25.5" x14ac:dyDescent="0.2">
      <c r="A3" s="81"/>
      <c r="B3" s="81"/>
      <c r="C3" s="82"/>
      <c r="D3" s="83"/>
      <c r="E3" s="20" t="s">
        <v>3</v>
      </c>
      <c r="F3" s="21" t="s">
        <v>8</v>
      </c>
      <c r="G3" s="21" t="s">
        <v>4</v>
      </c>
      <c r="H3" s="21" t="s">
        <v>9</v>
      </c>
      <c r="I3" s="22" t="s">
        <v>10</v>
      </c>
      <c r="J3" s="46" t="s">
        <v>3</v>
      </c>
      <c r="K3" s="47" t="s">
        <v>8</v>
      </c>
      <c r="L3" s="47" t="s">
        <v>4</v>
      </c>
      <c r="M3" s="47" t="s">
        <v>9</v>
      </c>
      <c r="N3" s="48" t="s">
        <v>10</v>
      </c>
      <c r="O3" s="24" t="s">
        <v>3</v>
      </c>
      <c r="P3" s="25" t="s">
        <v>8</v>
      </c>
      <c r="Q3" s="25" t="s">
        <v>4</v>
      </c>
      <c r="R3" s="25" t="s">
        <v>9</v>
      </c>
      <c r="S3" s="39" t="s">
        <v>10</v>
      </c>
      <c r="T3" s="33" t="s">
        <v>3</v>
      </c>
      <c r="U3" s="55" t="s">
        <v>8</v>
      </c>
      <c r="V3" s="55" t="s">
        <v>4</v>
      </c>
      <c r="W3" s="55" t="s">
        <v>9</v>
      </c>
      <c r="X3" s="42" t="s">
        <v>10</v>
      </c>
      <c r="Y3" s="12" t="s">
        <v>0</v>
      </c>
      <c r="Z3" s="13" t="s">
        <v>5</v>
      </c>
      <c r="AA3" s="13" t="s">
        <v>6</v>
      </c>
      <c r="AB3" s="13" t="s">
        <v>2</v>
      </c>
      <c r="AC3" s="35" t="s">
        <v>3</v>
      </c>
      <c r="AD3" s="14" t="s">
        <v>8</v>
      </c>
      <c r="AE3" s="14" t="s">
        <v>4</v>
      </c>
      <c r="AF3" s="14" t="s">
        <v>9</v>
      </c>
      <c r="AG3" s="15" t="s">
        <v>10</v>
      </c>
    </row>
    <row r="4" spans="1:33" ht="12" customHeight="1" x14ac:dyDescent="0.2">
      <c r="A4" s="1">
        <v>1</v>
      </c>
      <c r="B4" s="6" t="s">
        <v>16</v>
      </c>
      <c r="C4" s="2" t="s">
        <v>17</v>
      </c>
      <c r="D4" s="3">
        <v>2</v>
      </c>
      <c r="E4" s="27">
        <v>1115000</v>
      </c>
      <c r="F4" s="23">
        <v>0.19</v>
      </c>
      <c r="G4" s="28">
        <f>E4*F4</f>
        <v>211850</v>
      </c>
      <c r="H4" s="28">
        <f>E4+G4</f>
        <v>1326850</v>
      </c>
      <c r="I4" s="29">
        <f>H4*D4</f>
        <v>2653700</v>
      </c>
      <c r="J4" s="49">
        <v>2295000</v>
      </c>
      <c r="K4" s="50">
        <v>0.19</v>
      </c>
      <c r="L4" s="51">
        <f>J4*K4</f>
        <v>436050</v>
      </c>
      <c r="M4" s="51">
        <f>J4+L4</f>
        <v>2731050</v>
      </c>
      <c r="N4" s="52">
        <f>M4*D4</f>
        <v>5462100</v>
      </c>
      <c r="O4" s="30">
        <v>2362500</v>
      </c>
      <c r="P4" s="26">
        <v>0.19</v>
      </c>
      <c r="Q4" s="31">
        <f>O4*P4</f>
        <v>448875</v>
      </c>
      <c r="R4" s="31">
        <f>O4+Q4</f>
        <v>2811375</v>
      </c>
      <c r="S4" s="40">
        <f>R4*D4</f>
        <v>5622750</v>
      </c>
      <c r="T4" s="34">
        <v>2227500</v>
      </c>
      <c r="U4" s="56">
        <v>0.19</v>
      </c>
      <c r="V4" s="57">
        <f>T4*U4</f>
        <v>423225</v>
      </c>
      <c r="W4" s="57">
        <f>T4+V4</f>
        <v>2650725</v>
      </c>
      <c r="X4" s="43">
        <f>W4*D4</f>
        <v>5301450</v>
      </c>
      <c r="Y4" s="16">
        <f t="shared" ref="Y4:AB9" si="0">+A4</f>
        <v>1</v>
      </c>
      <c r="Z4" s="17" t="str">
        <f t="shared" si="0"/>
        <v xml:space="preserve">CÁMARAS TRAMPA
Para monitoreo de fauna silvestre, seguridad ambiental o investigación en campo.
Resolución de imagen: 30 MP (6400 x 4800)
Resolución de video: 4K - 60 FPS (1920 x 1080)
Duración de video: Hasta 60 segundos
Velocidad de disparo: 0.2 segundos
Tasa de recuperación: 1 segundo
Flash nocturno: No Glow – 36 LED (Alcance 33.5 m)
Visión nocturna: Sí, sin brillo
Pantalla: LCD a color de 1,5"
Captura híbrida: Sí
Grabación de audio: Sí
Etiqueta de GPS: Sí
Sellos: Fecha, hora, temperatura y fase lunar
Capacidad de almacenamiento: Hasta 512 GB
Compatible con energía solar: Sí
Duración de la batería: Hasta 12 meses
Escaneo de campo 2X: Sí
Sensor PIR: Ajustable (bajo, medio, alto, automático)
Color: Camuflaje
Dimensiones: Compacto y discreto
Garantía: Si 
</v>
      </c>
      <c r="AA4" s="18" t="str">
        <f t="shared" si="0"/>
        <v>Unidad</v>
      </c>
      <c r="AB4" s="18">
        <f t="shared" si="0"/>
        <v>2</v>
      </c>
      <c r="AC4" s="36">
        <f>MIN(E4,J4,O4,T4)</f>
        <v>1115000</v>
      </c>
      <c r="AD4" s="19">
        <v>0.19</v>
      </c>
      <c r="AE4" s="36">
        <f>SUM(AC4*AD4)</f>
        <v>211850</v>
      </c>
      <c r="AF4" s="36">
        <f>SUM(AC4+AE4)</f>
        <v>1326850</v>
      </c>
      <c r="AG4" s="37">
        <f>SUM(AB4*AF4)</f>
        <v>2653700</v>
      </c>
    </row>
    <row r="5" spans="1:33" ht="12" customHeight="1" x14ac:dyDescent="0.2">
      <c r="A5" s="1">
        <v>2</v>
      </c>
      <c r="B5" s="6" t="s">
        <v>18</v>
      </c>
      <c r="C5" s="2" t="s">
        <v>17</v>
      </c>
      <c r="D5" s="3">
        <v>2</v>
      </c>
      <c r="E5" s="27">
        <v>71500</v>
      </c>
      <c r="F5" s="23">
        <v>0.19</v>
      </c>
      <c r="G5" s="28">
        <f t="shared" ref="G5:G8" si="1">E5*F5</f>
        <v>13585</v>
      </c>
      <c r="H5" s="28">
        <f t="shared" ref="H5:H8" si="2">E5+G5</f>
        <v>85085</v>
      </c>
      <c r="I5" s="29">
        <f t="shared" ref="I5:I8" si="3">H5*D5</f>
        <v>170170</v>
      </c>
      <c r="J5" s="49">
        <v>93500</v>
      </c>
      <c r="K5" s="50">
        <v>0.19</v>
      </c>
      <c r="L5" s="51">
        <f t="shared" ref="L5:L9" si="4">J5*K5</f>
        <v>17765</v>
      </c>
      <c r="M5" s="51">
        <f t="shared" ref="M5:M9" si="5">J5+L5</f>
        <v>111265</v>
      </c>
      <c r="N5" s="52">
        <f t="shared" ref="N5:N9" si="6">M5*D5</f>
        <v>222530</v>
      </c>
      <c r="O5" s="30">
        <v>96250</v>
      </c>
      <c r="P5" s="26">
        <v>0.19</v>
      </c>
      <c r="Q5" s="31">
        <f t="shared" ref="Q5:Q8" si="7">O5*P5</f>
        <v>18287.5</v>
      </c>
      <c r="R5" s="31">
        <f t="shared" ref="R5:R8" si="8">O5+Q5</f>
        <v>114537.5</v>
      </c>
      <c r="S5" s="40">
        <f t="shared" ref="S5:S7" si="9">R5*D5</f>
        <v>229075</v>
      </c>
      <c r="T5" s="34">
        <v>90750</v>
      </c>
      <c r="U5" s="56">
        <v>0.19</v>
      </c>
      <c r="V5" s="57">
        <f t="shared" ref="V5:V9" si="10">T5*U5</f>
        <v>17242.5</v>
      </c>
      <c r="W5" s="57">
        <f t="shared" ref="W5:W9" si="11">T5+V5</f>
        <v>107992.5</v>
      </c>
      <c r="X5" s="43">
        <f t="shared" ref="X5:X9" si="12">W5*D5</f>
        <v>215985</v>
      </c>
      <c r="Y5" s="16">
        <f t="shared" si="0"/>
        <v>2</v>
      </c>
      <c r="Z5" s="17" t="str">
        <f t="shared" si="0"/>
        <v xml:space="preserve">MEMORIA MICRO SD
Memoria micro SD de 32 gb + adaptador clase 10
</v>
      </c>
      <c r="AA5" s="18" t="str">
        <f t="shared" si="0"/>
        <v>Unidad</v>
      </c>
      <c r="AB5" s="18">
        <f t="shared" si="0"/>
        <v>2</v>
      </c>
      <c r="AC5" s="36">
        <f t="shared" ref="AC5:AC9" si="13">MIN(E5,J5,O5,T5)</f>
        <v>71500</v>
      </c>
      <c r="AD5" s="19">
        <v>0.19</v>
      </c>
      <c r="AE5" s="36">
        <f t="shared" ref="AE5:AE8" si="14">SUM(AC5*AD5)</f>
        <v>13585</v>
      </c>
      <c r="AF5" s="36">
        <f>SUM(AC5+AE5)</f>
        <v>85085</v>
      </c>
      <c r="AG5" s="37">
        <f t="shared" ref="AG5:AG8" si="15">SUM(AB5*AF5)</f>
        <v>170170</v>
      </c>
    </row>
    <row r="6" spans="1:33" ht="12" customHeight="1" x14ac:dyDescent="0.2">
      <c r="A6" s="1">
        <v>3</v>
      </c>
      <c r="B6" s="6" t="s">
        <v>19</v>
      </c>
      <c r="C6" s="2" t="s">
        <v>17</v>
      </c>
      <c r="D6" s="3">
        <v>12</v>
      </c>
      <c r="E6" s="27">
        <v>45000</v>
      </c>
      <c r="F6" s="23">
        <v>0.19</v>
      </c>
      <c r="G6" s="28">
        <f t="shared" si="1"/>
        <v>8550</v>
      </c>
      <c r="H6" s="28">
        <f t="shared" si="2"/>
        <v>53550</v>
      </c>
      <c r="I6" s="29">
        <f t="shared" si="3"/>
        <v>642600</v>
      </c>
      <c r="J6" s="49">
        <v>17000</v>
      </c>
      <c r="K6" s="50">
        <v>0.19</v>
      </c>
      <c r="L6" s="51">
        <f t="shared" si="4"/>
        <v>3230</v>
      </c>
      <c r="M6" s="51">
        <f t="shared" si="5"/>
        <v>20230</v>
      </c>
      <c r="N6" s="52">
        <f t="shared" si="6"/>
        <v>242760</v>
      </c>
      <c r="O6" s="30">
        <v>17500</v>
      </c>
      <c r="P6" s="26">
        <v>0.19</v>
      </c>
      <c r="Q6" s="31">
        <f t="shared" si="7"/>
        <v>3325</v>
      </c>
      <c r="R6" s="31">
        <f t="shared" si="8"/>
        <v>20825</v>
      </c>
      <c r="S6" s="40">
        <f>R6*D6</f>
        <v>249900</v>
      </c>
      <c r="T6" s="34">
        <v>16500</v>
      </c>
      <c r="U6" s="56">
        <v>0.19</v>
      </c>
      <c r="V6" s="57">
        <f t="shared" si="10"/>
        <v>3135</v>
      </c>
      <c r="W6" s="57">
        <f t="shared" si="11"/>
        <v>19635</v>
      </c>
      <c r="X6" s="43">
        <f t="shared" si="12"/>
        <v>235620</v>
      </c>
      <c r="Y6" s="16">
        <f t="shared" si="0"/>
        <v>3</v>
      </c>
      <c r="Z6" s="17" t="str">
        <f t="shared" si="0"/>
        <v xml:space="preserve">BATERIA RECARGABLE
Tamaño de batería: AA
Forma: Cilíndrica
Voltaje nominal: 1.2 V
Recargable: Si 
Composición: Ni-Mh
Capacidad de la pila: 2000 mAh (miliamperio-hora)
Con mercurio: No
</v>
      </c>
      <c r="AA6" s="18" t="str">
        <f t="shared" si="0"/>
        <v>Unidad</v>
      </c>
      <c r="AB6" s="18">
        <f t="shared" si="0"/>
        <v>12</v>
      </c>
      <c r="AC6" s="36">
        <f t="shared" si="13"/>
        <v>16500</v>
      </c>
      <c r="AD6" s="19">
        <v>0.19</v>
      </c>
      <c r="AE6" s="36">
        <f t="shared" si="14"/>
        <v>3135</v>
      </c>
      <c r="AF6" s="36">
        <f t="shared" ref="AF6:AF8" si="16">SUM(AC6+AE6)</f>
        <v>19635</v>
      </c>
      <c r="AG6" s="37">
        <f t="shared" si="15"/>
        <v>235620</v>
      </c>
    </row>
    <row r="7" spans="1:33" ht="12" customHeight="1" x14ac:dyDescent="0.2">
      <c r="A7" s="1">
        <v>4</v>
      </c>
      <c r="B7" s="6" t="s">
        <v>20</v>
      </c>
      <c r="C7" s="2" t="s">
        <v>17</v>
      </c>
      <c r="D7" s="3">
        <v>1</v>
      </c>
      <c r="E7" s="27">
        <v>93000</v>
      </c>
      <c r="F7" s="23">
        <v>0.19</v>
      </c>
      <c r="G7" s="28">
        <f t="shared" si="1"/>
        <v>17670</v>
      </c>
      <c r="H7" s="28">
        <f t="shared" si="2"/>
        <v>110670</v>
      </c>
      <c r="I7" s="29">
        <f t="shared" si="3"/>
        <v>110670</v>
      </c>
      <c r="J7" s="49">
        <v>93500</v>
      </c>
      <c r="K7" s="50">
        <v>0.19</v>
      </c>
      <c r="L7" s="51">
        <f t="shared" si="4"/>
        <v>17765</v>
      </c>
      <c r="M7" s="51">
        <f t="shared" si="5"/>
        <v>111265</v>
      </c>
      <c r="N7" s="52">
        <f t="shared" si="6"/>
        <v>111265</v>
      </c>
      <c r="O7" s="30">
        <v>96250</v>
      </c>
      <c r="P7" s="26">
        <v>0.19</v>
      </c>
      <c r="Q7" s="31">
        <f t="shared" si="7"/>
        <v>18287.5</v>
      </c>
      <c r="R7" s="31">
        <f t="shared" si="8"/>
        <v>114537.5</v>
      </c>
      <c r="S7" s="40">
        <f t="shared" si="9"/>
        <v>114537.5</v>
      </c>
      <c r="T7" s="34">
        <v>90750</v>
      </c>
      <c r="U7" s="56">
        <v>0.19</v>
      </c>
      <c r="V7" s="57">
        <f t="shared" si="10"/>
        <v>17242.5</v>
      </c>
      <c r="W7" s="57">
        <f t="shared" si="11"/>
        <v>107992.5</v>
      </c>
      <c r="X7" s="43">
        <f t="shared" si="12"/>
        <v>107992.5</v>
      </c>
      <c r="Y7" s="16">
        <f t="shared" si="0"/>
        <v>4</v>
      </c>
      <c r="Z7" s="17" t="str">
        <f t="shared" si="0"/>
        <v xml:space="preserve">CARGADOR DE BATERIAS 
Tamaño de batería soportado: AA 
Composición de  batería soportada: Ni-Mh
Con indicador de carga: Si 
Incluye pilas: Si 
Cantidad de puestos de carga: 4 
Capacidad de carga de las baterías: 2700 mAh
</v>
      </c>
      <c r="AA7" s="18" t="str">
        <f t="shared" si="0"/>
        <v>Unidad</v>
      </c>
      <c r="AB7" s="18">
        <f t="shared" si="0"/>
        <v>1</v>
      </c>
      <c r="AC7" s="36">
        <f t="shared" si="13"/>
        <v>90750</v>
      </c>
      <c r="AD7" s="19">
        <v>0.19</v>
      </c>
      <c r="AE7" s="36">
        <f t="shared" si="14"/>
        <v>17242.5</v>
      </c>
      <c r="AF7" s="36">
        <f t="shared" si="16"/>
        <v>107992.5</v>
      </c>
      <c r="AG7" s="37">
        <f t="shared" si="15"/>
        <v>107992.5</v>
      </c>
    </row>
    <row r="8" spans="1:33" ht="12" customHeight="1" x14ac:dyDescent="0.2">
      <c r="A8" s="1">
        <v>5</v>
      </c>
      <c r="B8" s="6" t="s">
        <v>21</v>
      </c>
      <c r="C8" s="2" t="s">
        <v>17</v>
      </c>
      <c r="D8" s="3">
        <v>2</v>
      </c>
      <c r="E8" s="27">
        <v>182400</v>
      </c>
      <c r="F8" s="23">
        <v>0.19</v>
      </c>
      <c r="G8" s="28">
        <f t="shared" si="1"/>
        <v>34656</v>
      </c>
      <c r="H8" s="28">
        <f t="shared" si="2"/>
        <v>217056</v>
      </c>
      <c r="I8" s="29">
        <f t="shared" si="3"/>
        <v>434112</v>
      </c>
      <c r="J8" s="49">
        <v>238000</v>
      </c>
      <c r="K8" s="50">
        <v>0.19</v>
      </c>
      <c r="L8" s="51">
        <f t="shared" si="4"/>
        <v>45220</v>
      </c>
      <c r="M8" s="51">
        <f t="shared" si="5"/>
        <v>283220</v>
      </c>
      <c r="N8" s="52">
        <f t="shared" si="6"/>
        <v>566440</v>
      </c>
      <c r="O8" s="30">
        <v>245000</v>
      </c>
      <c r="P8" s="26">
        <v>0.19</v>
      </c>
      <c r="Q8" s="31">
        <f t="shared" si="7"/>
        <v>46550</v>
      </c>
      <c r="R8" s="31">
        <f t="shared" si="8"/>
        <v>291550</v>
      </c>
      <c r="S8" s="40">
        <f>R8*D8</f>
        <v>583100</v>
      </c>
      <c r="T8" s="34">
        <v>231000</v>
      </c>
      <c r="U8" s="56">
        <v>0.19</v>
      </c>
      <c r="V8" s="57">
        <f t="shared" si="10"/>
        <v>43890</v>
      </c>
      <c r="W8" s="57">
        <f t="shared" si="11"/>
        <v>274890</v>
      </c>
      <c r="X8" s="43">
        <f t="shared" si="12"/>
        <v>549780</v>
      </c>
      <c r="Y8" s="16">
        <f t="shared" si="0"/>
        <v>5</v>
      </c>
      <c r="Z8" s="17" t="str">
        <f t="shared" si="0"/>
        <v xml:space="preserve">GUAYA DE SEGURIDAD
Para protección de cámaras trampa, seguridad de cajas y equipos de monitoreo aplicados en conservación, investigación y vigilancia de fauna silvestre. 
Largo del cable: 6 pies (183 cm)
Diámetro del cable: 3/16 pulgadas (4.8 mm)
Material del cable: Acero trenzado
Recubrimiento: Vinilo protector
Mecanismo de cierre: Cerradura de tambor de clavijas con llave
Sistema de ajuste: Mecanismo de bloqueo patentado que mantiene el cable apretado en cualquier posición
Peso: 240 gramos
</v>
      </c>
      <c r="AA8" s="18" t="str">
        <f t="shared" si="0"/>
        <v>Unidad</v>
      </c>
      <c r="AB8" s="18">
        <f t="shared" si="0"/>
        <v>2</v>
      </c>
      <c r="AC8" s="36">
        <f t="shared" si="13"/>
        <v>182400</v>
      </c>
      <c r="AD8" s="19">
        <v>0.19</v>
      </c>
      <c r="AE8" s="36">
        <f t="shared" si="14"/>
        <v>34656</v>
      </c>
      <c r="AF8" s="36">
        <f t="shared" si="16"/>
        <v>217056</v>
      </c>
      <c r="AG8" s="37">
        <f t="shared" si="15"/>
        <v>434112</v>
      </c>
    </row>
    <row r="9" spans="1:33" ht="12" customHeight="1" x14ac:dyDescent="0.2">
      <c r="A9" s="1">
        <v>6</v>
      </c>
      <c r="B9" s="6" t="s">
        <v>22</v>
      </c>
      <c r="C9" s="2" t="s">
        <v>17</v>
      </c>
      <c r="D9" s="3">
        <v>2</v>
      </c>
      <c r="E9" s="27">
        <v>252000</v>
      </c>
      <c r="F9" s="23">
        <v>0.19</v>
      </c>
      <c r="G9" s="28">
        <f t="shared" ref="G9" si="17">E9*F9</f>
        <v>47880</v>
      </c>
      <c r="H9" s="28">
        <f t="shared" ref="H9" si="18">E9+G9</f>
        <v>299880</v>
      </c>
      <c r="I9" s="29">
        <f t="shared" ref="I9" si="19">H9*D9</f>
        <v>599760</v>
      </c>
      <c r="J9" s="49">
        <v>765000</v>
      </c>
      <c r="K9" s="50">
        <v>0.19</v>
      </c>
      <c r="L9" s="51">
        <f t="shared" si="4"/>
        <v>145350</v>
      </c>
      <c r="M9" s="51">
        <f t="shared" si="5"/>
        <v>910350</v>
      </c>
      <c r="N9" s="52">
        <f t="shared" si="6"/>
        <v>1820700</v>
      </c>
      <c r="O9" s="30">
        <v>787500</v>
      </c>
      <c r="P9" s="26">
        <v>0.19</v>
      </c>
      <c r="Q9" s="31">
        <f t="shared" ref="Q9" si="20">O9*P9</f>
        <v>149625</v>
      </c>
      <c r="R9" s="31">
        <f t="shared" ref="R9" si="21">O9+Q9</f>
        <v>937125</v>
      </c>
      <c r="S9" s="40">
        <f t="shared" ref="S9" si="22">R9*D9</f>
        <v>1874250</v>
      </c>
      <c r="T9" s="34">
        <v>742500</v>
      </c>
      <c r="U9" s="56">
        <v>0.19</v>
      </c>
      <c r="V9" s="57">
        <f t="shared" si="10"/>
        <v>141075</v>
      </c>
      <c r="W9" s="57">
        <f t="shared" si="11"/>
        <v>883575</v>
      </c>
      <c r="X9" s="43">
        <f t="shared" si="12"/>
        <v>1767150</v>
      </c>
      <c r="Y9" s="16">
        <f t="shared" si="0"/>
        <v>6</v>
      </c>
      <c r="Z9" s="17" t="str">
        <f t="shared" si="0"/>
        <v xml:space="preserve">CAJA DE SEGURIDAD PARA CAMARA TRAMPA
Para protección contra robo o vandalismo
en monitoreos prolongados, instalación en reservas naturales, cultivos, proyectos de conservación etc. 
Material: Acero de alta resistencia
Color: Camuflaje
Peso estimado: 600 gramos
Dimensiones aproximadas: Ajustable a cámara
</v>
      </c>
      <c r="AA9" s="18" t="str">
        <f t="shared" si="0"/>
        <v>Unidad</v>
      </c>
      <c r="AB9" s="18">
        <f t="shared" si="0"/>
        <v>2</v>
      </c>
      <c r="AC9" s="36">
        <f t="shared" si="13"/>
        <v>252000</v>
      </c>
      <c r="AD9" s="19">
        <v>0.19</v>
      </c>
      <c r="AE9" s="36">
        <f t="shared" ref="AE9" si="23">SUM(AC9*AD9)</f>
        <v>47880</v>
      </c>
      <c r="AF9" s="36">
        <f t="shared" ref="AF9" si="24">SUM(AC9+AE9)</f>
        <v>299880</v>
      </c>
      <c r="AG9" s="37">
        <f t="shared" ref="AG9" si="25">SUM(AB9*AF9)</f>
        <v>599760</v>
      </c>
    </row>
    <row r="10" spans="1:33" s="7" customFormat="1" ht="15.75" customHeight="1" thickBot="1" x14ac:dyDescent="0.25">
      <c r="A10" s="80"/>
      <c r="B10" s="80"/>
      <c r="C10" s="80"/>
      <c r="D10" s="80"/>
      <c r="E10" s="67" t="s">
        <v>11</v>
      </c>
      <c r="F10" s="68"/>
      <c r="G10" s="68"/>
      <c r="H10" s="68"/>
      <c r="I10" s="32">
        <f>SUM(I4:I9)</f>
        <v>4611012</v>
      </c>
      <c r="J10" s="77" t="s">
        <v>11</v>
      </c>
      <c r="K10" s="78"/>
      <c r="L10" s="78"/>
      <c r="M10" s="78"/>
      <c r="N10" s="53">
        <f>SUM(N4:N9)</f>
        <v>8425795</v>
      </c>
      <c r="O10" s="69" t="s">
        <v>11</v>
      </c>
      <c r="P10" s="70"/>
      <c r="Q10" s="70"/>
      <c r="R10" s="70"/>
      <c r="S10" s="41">
        <f>SUM(S4:S9)</f>
        <v>8673612.5</v>
      </c>
      <c r="T10" s="87" t="s">
        <v>11</v>
      </c>
      <c r="U10" s="88"/>
      <c r="V10" s="88"/>
      <c r="W10" s="88"/>
      <c r="X10" s="44">
        <f>SUM(X4:X9)</f>
        <v>8177977.5</v>
      </c>
      <c r="Y10" s="65" t="s">
        <v>7</v>
      </c>
      <c r="Z10" s="66"/>
      <c r="AA10" s="66"/>
      <c r="AB10" s="66"/>
      <c r="AC10" s="66"/>
      <c r="AD10" s="66"/>
      <c r="AE10" s="66"/>
      <c r="AF10" s="66"/>
      <c r="AG10" s="38">
        <f>SUM(AG4:AG9)</f>
        <v>4201354.5</v>
      </c>
    </row>
    <row r="12" spans="1:33" x14ac:dyDescent="0.2">
      <c r="AF12" s="45" t="s">
        <v>15</v>
      </c>
      <c r="AG12" s="54">
        <v>49025340</v>
      </c>
    </row>
    <row r="14" spans="1:33" x14ac:dyDescent="0.2">
      <c r="Y14" s="58" t="s">
        <v>13</v>
      </c>
      <c r="Z14" s="58"/>
      <c r="AA14" s="58"/>
      <c r="AB14" s="58"/>
      <c r="AC14" s="58"/>
      <c r="AD14" s="58"/>
      <c r="AE14" s="58"/>
      <c r="AF14" s="58"/>
      <c r="AG14" s="58"/>
    </row>
    <row r="15" spans="1:33" x14ac:dyDescent="0.2">
      <c r="Y15" s="58" t="s">
        <v>27</v>
      </c>
      <c r="Z15" s="58"/>
      <c r="AA15" s="58"/>
      <c r="AB15" s="58"/>
      <c r="AC15" s="58"/>
      <c r="AD15" s="58"/>
      <c r="AE15" s="58"/>
      <c r="AF15" s="58"/>
      <c r="AG15" s="58"/>
    </row>
  </sheetData>
  <mergeCells count="18">
    <mergeCell ref="C1:AC1"/>
    <mergeCell ref="Y14:AG14"/>
    <mergeCell ref="A10:D10"/>
    <mergeCell ref="A2:A3"/>
    <mergeCell ref="B2:B3"/>
    <mergeCell ref="C2:C3"/>
    <mergeCell ref="D2:D3"/>
    <mergeCell ref="T2:X2"/>
    <mergeCell ref="T10:W10"/>
    <mergeCell ref="Y15:AG15"/>
    <mergeCell ref="O2:S2"/>
    <mergeCell ref="Y2:AG2"/>
    <mergeCell ref="Y10:AF10"/>
    <mergeCell ref="E10:H10"/>
    <mergeCell ref="O10:R10"/>
    <mergeCell ref="E2:I2"/>
    <mergeCell ref="J2:N2"/>
    <mergeCell ref="J10:M10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2026-06-05T15:44:15Z</dcterms:modified>
</cp:coreProperties>
</file>