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23.131.110\Administracion\COMPARTIDA\BAKUP 2026\CONTRATOS BIENES Y SERVICIOS 2026\SELECCIONES ABREVIADAS\XXX-SAMC-CELIC-2026 MANTENIMIENTO INSTALACIONES\"/>
    </mc:Choice>
  </mc:AlternateContent>
  <xr:revisionPtr revIDLastSave="0" documentId="13_ncr:1_{3CFF3B23-1A98-4033-AF91-133CDA1FD05E}" xr6:coauthVersionLast="47" xr6:coauthVersionMax="47" xr10:uidLastSave="{00000000-0000-0000-0000-000000000000}"/>
  <bookViews>
    <workbookView xWindow="-120" yWindow="-120" windowWidth="29040" windowHeight="15720" xr2:uid="{4EA80F7F-D1DA-47C6-B1B8-A92C0C2DD970}"/>
  </bookViews>
  <sheets>
    <sheet name="PRESUPUESTO OFICIAL (Entida )" sheetId="4" r:id="rId1"/>
    <sheet name="PROPUESTA ECONOMICA(Propone )"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 (Entida )'!ERR</definedName>
    <definedName name="\X" localSheetId="1">'PROPUESTA ECONOMICA(Propone )'!ERR</definedName>
    <definedName name="\X">[0]!ERR</definedName>
    <definedName name="\Z" localSheetId="0">'PRESUPUESTO OFICIAL (Entida )'!ERR</definedName>
    <definedName name="\Z" localSheetId="1">'PROPUESTA ECONOMICA(Propone )'!ERR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0">'PRESUPUESTO OFICIAL (Entida )'!ERR</definedName>
    <definedName name="__F" localSheetId="1">'PROPUESTA ECONOMICA(Propone )'!ERR</definedName>
    <definedName name="__F">[0]!ERR</definedName>
    <definedName name="__FS01" localSheetId="0">'PRESUPUESTO OFICIAL (Entida )'!ERR</definedName>
    <definedName name="__FS01" localSheetId="1">'PROPUESTA ECONOMICA(Propone )'!ERR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#REF!</definedName>
    <definedName name="_APU465" localSheetId="0">[21]!absc</definedName>
    <definedName name="_APU465" localSheetId="1">[21]!absc</definedName>
    <definedName name="_APU465">[21]!absc</definedName>
    <definedName name="_Atp2">[17]EMPRESA!$F$22</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 )'!ERR</definedName>
    <definedName name="_F" localSheetId="1">'PROPUESTA ECONOMICA(Propone )'!ERR</definedName>
    <definedName name="_F">[0]!ERR</definedName>
    <definedName name="_F10">#REF!</definedName>
    <definedName name="_FC">#REF!</definedName>
    <definedName name="_Fill" hidden="1">#REF!</definedName>
    <definedName name="_xlnm._FilterDatabase" localSheetId="0" hidden="1">'PRESUPUESTO OFICIAL (Entida )'!$I$11:$I$238</definedName>
    <definedName name="_xlnm._FilterDatabase" localSheetId="1" hidden="1">'PROPUESTA ECONOMICA(Propone )'!$I$11:$I$238</definedName>
    <definedName name="_FS01" localSheetId="0">'PRESUPUESTO OFICIAL (Entida )'!ERR</definedName>
    <definedName name="_FS01" localSheetId="1">'PROPUESTA ECONOMICA(Propone )'!ERR</definedName>
    <definedName name="_FS01">[0]!ERR</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0">'PRESUPUESTO OFICIAL (Entida )'!$F$3</definedName>
    <definedName name="_GoBack" localSheetId="1">'PROPUESTA ECONOMICA(Propone )'!$F$3</definedName>
    <definedName name="_GoBack">#REF!</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0">'PRESUPUESTO OFICIAL (Entida )'!ERR</definedName>
    <definedName name="aa" localSheetId="1">'PROPUESTA ECONOMICA(Propone )'!ERR</definedName>
    <definedName name="aa">[0]!ERR</definedName>
    <definedName name="AAA" localSheetId="0">'PRESUPUESTO OFICIAL (Entida )'!ERR</definedName>
    <definedName name="AAA" localSheetId="1">'PROPUESTA ECONOMICA(Propone )'!ERR</definedName>
    <definedName name="AAA">[0]!ERR</definedName>
    <definedName name="aaaaaa">[25]otros!$C$5</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#REF!</definedName>
    <definedName name="APU221.1">#REF!</definedName>
    <definedName name="APU221.2">#REF!</definedName>
    <definedName name="aq" localSheetId="0">'PRESUPUESTO OFICIAL (Entida )'!ERR</definedName>
    <definedName name="aq" localSheetId="1">'PROPUESTA ECONOMICA(Propone )'!ERR</definedName>
    <definedName name="aq">[0]!ERR</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 )'!$A$1:$M$254</definedName>
    <definedName name="_xlnm.Print_Area" localSheetId="1">'PROPUESTA ECONOMICA(Propone )'!$A$1:$M$256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0">'PRESUPUESTO OFICIAL (Entida )'!ERR</definedName>
    <definedName name="armuve" localSheetId="1">'PROPUESTA ECONOMICA(Propone )'!ERR</definedName>
    <definedName name="armuve">[0]!ERR</definedName>
    <definedName name="ARP">#REF!</definedName>
    <definedName name="ARS">#REF!</definedName>
    <definedName name="as" localSheetId="0">'PRESUPUESTO OFICIAL (Entida )'!ERR</definedName>
    <definedName name="as" localSheetId="1">'PROPUESTA ECONOMICA(Propone )'!ERR</definedName>
    <definedName name="as">[0]!ERR</definedName>
    <definedName name="ASB">[6]AASHTO!$A$8:$F$11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0">'PRESUPUESTO OFICIAL (Entida )'!ERR</definedName>
    <definedName name="ASDFGHJKLÑ" localSheetId="1">'PROPUESTA ECONOMICA(Propone )'!ERR</definedName>
    <definedName name="ASDFGHJKLÑ">[0]!ERR</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 )'!ERR</definedName>
    <definedName name="BB" localSheetId="1">'PROPUESTA ECONOMICA(Propone )'!ERR</definedName>
    <definedName name="BB">[0]!ERR</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 localSheetId="0">'PRESUPUESTO OFICIAL (Entida )'!ERR</definedName>
    <definedName name="COPIA" localSheetId="1">'PROPUESTA ECONOMICA(Propone )'!ERR</definedName>
    <definedName name="COPIA">[0]!ERR</definedName>
    <definedName name="COPIA1">#REF!</definedName>
    <definedName name="COPIA2">#REF!</definedName>
    <definedName name="copiao4" localSheetId="0">'PRESUPUESTO OFICIAL (Entida )'!ERR</definedName>
    <definedName name="copiao4" localSheetId="1">'PROPUESTA ECONOMICA(Propone )'!ERR</definedName>
    <definedName name="copiao4">[0]!ERR</definedName>
    <definedName name="corri" localSheetId="0">'PRESUPUESTO OFICIAL (Entida )'!ERR</definedName>
    <definedName name="corri" localSheetId="1">'PROPUESTA ECONOMICA(Propone )'!ERR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0">'PRESUPUESTO OFICIAL (Entida )'!ERR</definedName>
    <definedName name="CUAL" localSheetId="1">'PROPUESTA ECONOMICA(Propone )'!ERR</definedName>
    <definedName name="CUAL">[0]!ERR</definedName>
    <definedName name="CUBS">#REF!</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#REF!</definedName>
    <definedName name="CVa">'[20]Cambio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[63]Cronograma!#REF!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0">'PRESUPUESTO OFICIAL (Entida )'!ERR</definedName>
    <definedName name="EE" localSheetId="1">'PROPUESTA ECONOMICA(Propone )'!ERR</definedName>
    <definedName name="EE">[0]!ERR</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 localSheetId="0">'PRESUPUESTO OFICIAL (Entida )'!ERR</definedName>
    <definedName name="eme" localSheetId="1">'PROPUESTA ECONOMICA(Propone )'!ERR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localSheetId="1"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0">'PRESUPUESTO OFICIAL (Entida )'!ERR</definedName>
    <definedName name="ES" localSheetId="1">'PROPUESTA ECONOMICA(Propone )'!ERR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[70]Hoja3!$B$7:$B$15</definedName>
    <definedName name="ETAP">#REF!</definedName>
    <definedName name="ETAPA_PACC">#REF!</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0">'PRESUPUESTO OFICIAL (Entida )'!ERR</definedName>
    <definedName name="FD" localSheetId="1">'PROPUESTA ECONOMICA(Propone )'!ERR</definedName>
    <definedName name="FD">[0]!ERR</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0">'PRESUPUESTO OFICIAL (Entida )'!ERR</definedName>
    <definedName name="ff" localSheetId="1">'PROPUESTA ECONOMICA(Propone )'!ERR</definedName>
    <definedName name="ff">[0]!ERR</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0">'PRESUPUESTO OFICIAL (Entida )'!ERR</definedName>
    <definedName name="fg" localSheetId="1">'PROPUESTA ECONOMICA(Propone )'!ERR</definedName>
    <definedName name="fg">[0]!ERR</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'[74]7422CW00'!#REF!</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'PRESUPUESTO OFICIAL (Entida )'!ERR</definedName>
    <definedName name="FINANCIACION" localSheetId="1">'PROPUESTA ECONOMICA(Propone )'!ERR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'PRESUPUESTO OFICIAL (Entida )'!ERR</definedName>
    <definedName name="fu" localSheetId="1">'PROPUESTA ECONOMICA(Propone )'!ERR</definedName>
    <definedName name="fu">[0]!ERR</definedName>
    <definedName name="Full_Print">#REF!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 )'!ERR</definedName>
    <definedName name="GGG" localSheetId="1">'PROPUESTA ECONOMICA(Propone )'!ERR</definedName>
    <definedName name="GGG">[0]!ERR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'[74]7422CW00'!#REF!</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[76]BASE!$C$4:$H$255</definedName>
    <definedName name="GTC">[12]Tablas!#REF!</definedName>
    <definedName name="GTE">[12]Tablas!#REF!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0">'PRESUPUESTO OFICIAL (Entida )'!ERR</definedName>
    <definedName name="hh" localSheetId="1">'PROPUESTA ECONOMICA(Propone )'!ERR</definedName>
    <definedName name="hh">[0]!ERR</definedName>
    <definedName name="hhg" localSheetId="0" hidden="1">{#N/A,#N/A,TRUE,"1842CWN0"}</definedName>
    <definedName name="hhg" localSheetId="1" hidden="1">{#N/A,#N/A,TRUE,"1842CWN0"}</definedName>
    <definedName name="hhg" hidden="1">{#N/A,#N/A,TRUE,"1842CWN0"}</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0">'PRESUPUESTO OFICIAL (Entida )'!ERR</definedName>
    <definedName name="HK" localSheetId="1">'PROPUESTA ECONOMICA(Propone )'!ERR</definedName>
    <definedName name="HK">[0]!ERR</definedName>
    <definedName name="HM">#REF!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0">'PRESUPUESTO OFICIAL (Entida )'!ERR</definedName>
    <definedName name="ID" localSheetId="1">'PROPUESTA ECONOMICA(Propone )'!ERR</definedName>
    <definedName name="ID">[0]!ERR</definedName>
    <definedName name="IF">'[51]A. P. U.'!#REF!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'PRESUPUESTO OFICIAL (Entida )'!ERR</definedName>
    <definedName name="IOUHH" localSheetId="1">'PROPUESTA ECONOMICA(Propone )'!ERR</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 )'!ERR</definedName>
    <definedName name="jj" localSheetId="1">'PROPUESTA ECONOMICA(Propone )'!ERR</definedName>
    <definedName name="jj">[0]!ERR</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'PRESUPUESTO OFICIAL (Entida )'!ERR</definedName>
    <definedName name="JOHNNY" localSheetId="1">'PROPUESTA ECONOMICA(Propone )'!ERR</definedName>
    <definedName name="JOHNNY">[0]!ERR</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 )'!ERR</definedName>
    <definedName name="kl" localSheetId="1">'PROPUESTA ECONOMICA(Propone )'!ERR</definedName>
    <definedName name="kl">[0]!ERR</definedName>
    <definedName name="klklk">#REF!</definedName>
    <definedName name="km">#REF!</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[85]tub!$C$1:$J$39</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#REF!</definedName>
    <definedName name="LOGO" localSheetId="0">'PRESUPUESTO OFICIAL (Entida )'!ERR</definedName>
    <definedName name="LOGO" localSheetId="1">'PROPUESTA ECONOMICA(Propone )'!ERR</definedName>
    <definedName name="LOGO">[0]!ERR</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'[88]CCP,LEYES, Y DEC.'!#REF!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localSheetId="0" hidden="1">{#N/A,#N/A,FALSE,"Hoja1";#N/A,#N/A,FALSE,"Hoja2"}</definedName>
    <definedName name="MOE" localSheetId="1" hidden="1">{#N/A,#N/A,FALSE,"Hoja1";#N/A,#N/A,FALSE,"Hoja2"}</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0">'PRESUPUESTO OFICIAL (Entida )'!ERR</definedName>
    <definedName name="NO" localSheetId="1">'PROPUESTA ECONOMICA(Propone )'!ERR</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0">MATCH(0.01,End_Bal,-1)+1</definedName>
    <definedName name="Number_of_Payments" localSheetId="1">MATCH(0.01,[0]!End_Bal,-1)+1</definedName>
    <definedName name="Number_of_Payments">MATCH(0.01,End_Bal,-1)+1</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 localSheetId="0">'PRESUPUESTO OFICIAL (Entida )'!ERR</definedName>
    <definedName name="PEPE" localSheetId="1">'PROPUESTA ECONOMICA(Propone )'!ERR</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[56]Tablas!$C$1:$C$65536</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'[86]Informe Semanal 1'!$V$43:$W$43</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#REF!</definedName>
    <definedName name="Print_Area_Reset" localSheetId="0">OFFSET(Full_Print,0,0,Last_Row)</definedName>
    <definedName name="Print_Area_Reset" localSheetId="1">OFFSET([0]!Full_Print,0,0,[0]!Last_Row)</definedName>
    <definedName name="Print_Area_Reset">OFFSET(Full_Print,0,0,Last_Row)</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0">'PRESUPUESTO OFICIAL (Entida )'!ERR</definedName>
    <definedName name="programainv" localSheetId="1">'PROPUESTA ECONOMICA(Propone )'!ERR</definedName>
    <definedName name="programainv">[0]!ERR</definedName>
    <definedName name="Proponente">#REF!</definedName>
    <definedName name="PRUEBA" localSheetId="0">[95]!absc</definedName>
    <definedName name="PRUEBA" localSheetId="1">[95]!absc</definedName>
    <definedName name="PRUEBA">[95]!absc</definedName>
    <definedName name="prueba1" localSheetId="0">[95]!absc</definedName>
    <definedName name="prueba1" localSheetId="1">[95]!absc</definedName>
    <definedName name="prueba1">[95]!absc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 )'!ERR</definedName>
    <definedName name="QWERTY" localSheetId="1">'PROPUESTA ECONOMICA(Propone )'!ERR</definedName>
    <definedName name="QWERTY">[0]!ERR</definedName>
    <definedName name="qwewertet" localSheetId="0" hidden="1">{#N/A,#N/A,TRUE,"1842CWN0"}</definedName>
    <definedName name="qwewertet" localSheetId="1" hidden="1">{#N/A,#N/A,TRUE,"1842CWN0"}</definedName>
    <definedName name="qwewertet" hidden="1">{#N/A,#N/A,TRUE,"1842CWN0"}</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0">'PRESUPUESTO OFICIAL (Entida )'!ERR</definedName>
    <definedName name="REICIO" localSheetId="1">'PROPUESTA ECONOMICA(Propone )'!ERR</definedName>
    <definedName name="REICIO">[0]!ERR</definedName>
    <definedName name="Reimbursement">"Reembolso"</definedName>
    <definedName name="reinicio" localSheetId="0">'PRESUPUESTO OFICIAL (Entida )'!ERR</definedName>
    <definedName name="reinicio" localSheetId="1">'PROPUESTA ECONOMICA(Propone )'!ERR</definedName>
    <definedName name="reinicio">[0]!ERR</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[54]Datos!$D$12</definedName>
    <definedName name="Ro">#REF!,#REF!,#REF!</definedName>
    <definedName name="rr" localSheetId="0">'PRESUPUESTO OFICIAL (Entida )'!ERR</definedName>
    <definedName name="rr" localSheetId="1">'PROPUESTA ECONOMICA(Propone )'!ERR</definedName>
    <definedName name="rr">[0]!ERR</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'[99]Form5 _Pág_ 1'!#REF!</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0">'PRESUPUESTO OFICIAL (Entida )'!ERR</definedName>
    <definedName name="s" localSheetId="1">'PROPUESTA ECONOMICA(Propone )'!ERR</definedName>
    <definedName name="s">[0]!ERR</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 )'!ERR</definedName>
    <definedName name="salarios" localSheetId="1">'PROPUESTA ECONOMICA(Propone )'!ERR</definedName>
    <definedName name="salarios">[0]!ERR</definedName>
    <definedName name="SalConv">'[10]DATOS CONTRATO'!$G$14</definedName>
    <definedName name="SALID1">#REF!</definedName>
    <definedName name="SalMinimo">[35]BASES!$E$41</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CTOR">#REF!</definedName>
    <definedName name="SEMANA_C3">#REF!</definedName>
    <definedName name="sena">[54]Hoja1!$C$14</definedName>
    <definedName name="SERO" localSheetId="0">'PRESUPUESTO OFICIAL (Entida )'!ERR</definedName>
    <definedName name="SERO" localSheetId="1">'PROPUESTA ECONOMICA(Propone )'!ERR</definedName>
    <definedName name="SERO">[0]!ERR</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[54]Hoja1!$C$12</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 )'!ERR</definedName>
    <definedName name="SI" localSheetId="1">'PROPUESTA ECONOMICA(Propone )'!ERR</definedName>
    <definedName name="SI">[0]!ERR</definedName>
    <definedName name="SINGOLO">'[3]7422CW00'!#REF!</definedName>
    <definedName name="SISISIS" localSheetId="0">'PRESUPUESTO OFICIAL (Entida )'!ERR</definedName>
    <definedName name="SISISIS" localSheetId="1">'PROPUESTA ECONOMICA(Propone )'!ERR</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 (Entida )'!#REF!</definedName>
    <definedName name="solver_adj" localSheetId="1" hidden="1">'PROPUESTA ECONOMICA(Propone )'!#REF!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 )'!$K$249</definedName>
    <definedName name="solver_lhs1" localSheetId="1" hidden="1">'PROPUESTA ECONOMICA(Propone )'!$K$249</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 )'!$K$249</definedName>
    <definedName name="solver_opt" localSheetId="1" hidden="1">'PROPUESTA ECONOMICA(Propone )'!$K$249</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 )'!$K$250</definedName>
    <definedName name="solver_rhs1" localSheetId="1" hidden="1">'PROPUESTA ECONOMICA(Propone )'!$K$250</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 localSheetId="1">MODULO10.auto_abrir</definedName>
    <definedName name="sss">MODULO10.auto_abrir</definedName>
    <definedName name="SSSS" localSheetId="0">'PRESUPUESTO OFICIAL (Entida )'!ERR</definedName>
    <definedName name="SSSS" localSheetId="1">'PROPUESTA ECONOMICA(Propone )'!ERR</definedName>
    <definedName name="SSSS">[0]!ERR</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 localSheetId="0">'PRESUPUESTO OFICIAL (Entida )'!ERR</definedName>
    <definedName name="sw" localSheetId="1">'PROPUESTA ECONOMICA(Propone )'!ERR</definedName>
    <definedName name="sw">[0]!ERR</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 )'!ERR</definedName>
    <definedName name="TER" localSheetId="1">'PROPUESTA ECONOMICA(Propone )'!ERR</definedName>
    <definedName name="TER">[0]!ERR</definedName>
    <definedName name="TERM" localSheetId="0">'PRESUPUESTO OFICIAL (Entida )'!ERR</definedName>
    <definedName name="TERM" localSheetId="1">'PROPUESTA ECONOMICA(Propone )'!ERR</definedName>
    <definedName name="TERM">[0]!ERR</definedName>
    <definedName name="TÉRMINOS" localSheetId="0">'PRESUPUESTO OFICIAL (Entida )'!ERR</definedName>
    <definedName name="TÉRMINOS" localSheetId="1">'PROPUESTA ECONOMICA(Propone )'!ERR</definedName>
    <definedName name="TÉRMINOS">[0]!ERR</definedName>
    <definedName name="TERR">[25]PRESUPUESTO!$I$7</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[105]Tablas!$B$2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 localSheetId="0">'PRESUPUESTO OFICIAL (Entida )'!ERR</definedName>
    <definedName name="uno" localSheetId="1">'PROPUESTA ECONOMICA(Propone )'!ERR</definedName>
    <definedName name="uno">[0]!ERR</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 (Entida )'!ERR</definedName>
    <definedName name="uriel" localSheetId="1">'PROPUESTA ECONOMICA(Propone )'!ERR</definedName>
    <definedName name="uriel">[0]!ERR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'[77]1'!$N$42</definedName>
    <definedName name="UTL">[25]otros!$C$4</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'[74]7422CW00'!#REF!</definedName>
    <definedName name="VFR">#REF!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'[37]Res-Accide-10'!#REF!</definedName>
    <definedName name="WQ">#REF!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localSheetId="1" hidden="1">{#N/A,#N/A,TRUE,"1842CWN0"}</definedName>
    <definedName name="XSW"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[110]!absc</definedName>
    <definedName name="xxxxx" localSheetId="1">[110]!absc</definedName>
    <definedName name="xxxxx">[110]!absc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'[111]AISLAMIENTO CATEGORIAS II Y III'!$G$1:$I$65536</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'PRESUPUESTO OFICIAL (Entida )'!ERR</definedName>
    <definedName name="zx" localSheetId="1">'PROPUESTA ECONOMICA(Propone )'!ERR</definedName>
    <definedName name="zx">[0]!ERR</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36" i="5" l="1"/>
  <c r="K237" i="5" s="1"/>
  <c r="K233" i="5"/>
  <c r="K232" i="5"/>
  <c r="K234" i="5" s="1"/>
  <c r="K229" i="5"/>
  <c r="K228" i="5"/>
  <c r="K227" i="5"/>
  <c r="K230" i="5" s="1"/>
  <c r="K225" i="5"/>
  <c r="K224" i="5"/>
  <c r="K221" i="5"/>
  <c r="K220" i="5"/>
  <c r="K219" i="5"/>
  <c r="K218" i="5"/>
  <c r="K217" i="5"/>
  <c r="K216" i="5"/>
  <c r="K215" i="5"/>
  <c r="K214" i="5"/>
  <c r="K222" i="5" s="1"/>
  <c r="K211" i="5"/>
  <c r="K210" i="5"/>
  <c r="K212" i="5" s="1"/>
  <c r="K207" i="5"/>
  <c r="K206" i="5"/>
  <c r="K205" i="5"/>
  <c r="K204" i="5"/>
  <c r="K208" i="5" s="1"/>
  <c r="K200" i="5"/>
  <c r="K201" i="5" s="1"/>
  <c r="K197" i="5"/>
  <c r="K196" i="5"/>
  <c r="K195" i="5"/>
  <c r="K194" i="5"/>
  <c r="K193" i="5"/>
  <c r="K192" i="5"/>
  <c r="K191" i="5"/>
  <c r="K198" i="5" s="1"/>
  <c r="K188" i="5"/>
  <c r="K187" i="5"/>
  <c r="K189" i="5" s="1"/>
  <c r="K184" i="5"/>
  <c r="K185" i="5" s="1"/>
  <c r="K181" i="5"/>
  <c r="K180" i="5"/>
  <c r="K179" i="5"/>
  <c r="K178" i="5"/>
  <c r="K177" i="5"/>
  <c r="K182" i="5" s="1"/>
  <c r="K174" i="5"/>
  <c r="K173" i="5"/>
  <c r="K172" i="5"/>
  <c r="K171" i="5"/>
  <c r="K170" i="5"/>
  <c r="K169" i="5"/>
  <c r="K168" i="5"/>
  <c r="K175" i="5" s="1"/>
  <c r="K165" i="5"/>
  <c r="K164" i="5"/>
  <c r="K163" i="5"/>
  <c r="K162" i="5"/>
  <c r="K161" i="5"/>
  <c r="K160" i="5"/>
  <c r="K159" i="5"/>
  <c r="K158" i="5"/>
  <c r="K166" i="5" s="1"/>
  <c r="K157" i="5"/>
  <c r="K153" i="5"/>
  <c r="K154" i="5" s="1"/>
  <c r="K150" i="5"/>
  <c r="K149" i="5"/>
  <c r="K148" i="5"/>
  <c r="K147" i="5"/>
  <c r="K151" i="5" s="1"/>
  <c r="K146" i="5"/>
  <c r="K143" i="5"/>
  <c r="K144" i="5" s="1"/>
  <c r="K138" i="5"/>
  <c r="K139" i="5" s="1"/>
  <c r="K135" i="5"/>
  <c r="K134" i="5"/>
  <c r="K133" i="5"/>
  <c r="K132" i="5"/>
  <c r="K136" i="5" s="1"/>
  <c r="K129" i="5"/>
  <c r="K128" i="5"/>
  <c r="K130" i="5" s="1"/>
  <c r="K125" i="5"/>
  <c r="K126" i="5" s="1"/>
  <c r="K122" i="5"/>
  <c r="K121" i="5"/>
  <c r="K120" i="5"/>
  <c r="K119" i="5"/>
  <c r="K123" i="5" s="1"/>
  <c r="K118" i="5"/>
  <c r="K117" i="5"/>
  <c r="K116" i="5"/>
  <c r="K115" i="5"/>
  <c r="K112" i="5"/>
  <c r="K111" i="5"/>
  <c r="K113" i="5" s="1"/>
  <c r="K109" i="5"/>
  <c r="K108" i="5"/>
  <c r="K107" i="5"/>
  <c r="K106" i="5"/>
  <c r="K105" i="5"/>
  <c r="K101" i="5"/>
  <c r="K102" i="5" s="1"/>
  <c r="K98" i="5"/>
  <c r="K97" i="5"/>
  <c r="K96" i="5"/>
  <c r="K95" i="5"/>
  <c r="K94" i="5"/>
  <c r="K93" i="5"/>
  <c r="K92" i="5"/>
  <c r="K91" i="5"/>
  <c r="K90" i="5"/>
  <c r="K89" i="5"/>
  <c r="K88" i="5"/>
  <c r="K99" i="5" s="1"/>
  <c r="K85" i="5"/>
  <c r="K86" i="5" s="1"/>
  <c r="K84" i="5"/>
  <c r="K83" i="5"/>
  <c r="K82" i="5"/>
  <c r="K79" i="5"/>
  <c r="K80" i="5" s="1"/>
  <c r="K76" i="5"/>
  <c r="K75" i="5"/>
  <c r="K77" i="5" s="1"/>
  <c r="K74" i="5"/>
  <c r="K73" i="5"/>
  <c r="K70" i="5"/>
  <c r="K69" i="5"/>
  <c r="K68" i="5"/>
  <c r="K67" i="5"/>
  <c r="K66" i="5"/>
  <c r="K71" i="5" s="1"/>
  <c r="K63" i="5"/>
  <c r="K62" i="5"/>
  <c r="K61" i="5"/>
  <c r="K60" i="5"/>
  <c r="K59" i="5"/>
  <c r="K58" i="5"/>
  <c r="K57" i="5"/>
  <c r="K56" i="5"/>
  <c r="K55" i="5"/>
  <c r="K54" i="5"/>
  <c r="K64" i="5" s="1"/>
  <c r="K51" i="5"/>
  <c r="K50" i="5"/>
  <c r="K47" i="5"/>
  <c r="K46" i="5"/>
  <c r="K45" i="5"/>
  <c r="K48" i="5" s="1"/>
  <c r="K42" i="5"/>
  <c r="K41" i="5"/>
  <c r="K40" i="5"/>
  <c r="K39" i="5"/>
  <c r="K38" i="5"/>
  <c r="K37" i="5"/>
  <c r="K43" i="5" s="1"/>
  <c r="K34" i="5"/>
  <c r="K35" i="5" s="1"/>
  <c r="K31" i="5"/>
  <c r="K30" i="5"/>
  <c r="K29" i="5"/>
  <c r="K28" i="5"/>
  <c r="K27" i="5"/>
  <c r="K26" i="5"/>
  <c r="K25" i="5"/>
  <c r="K32" i="5" s="1"/>
  <c r="K22" i="5"/>
  <c r="K21" i="5"/>
  <c r="K23" i="5" s="1"/>
  <c r="K18" i="5"/>
  <c r="K17" i="5"/>
  <c r="K16" i="5"/>
  <c r="K15" i="5"/>
  <c r="K236" i="4"/>
  <c r="K237" i="4" s="1"/>
  <c r="K233" i="4"/>
  <c r="K232" i="4"/>
  <c r="K234" i="4" s="1"/>
  <c r="K229" i="4"/>
  <c r="K228" i="4"/>
  <c r="K227" i="4"/>
  <c r="K230" i="4" s="1"/>
  <c r="K224" i="4"/>
  <c r="K225" i="4" s="1"/>
  <c r="K221" i="4"/>
  <c r="K220" i="4"/>
  <c r="K219" i="4"/>
  <c r="K218" i="4"/>
  <c r="K217" i="4"/>
  <c r="K216" i="4"/>
  <c r="K215" i="4"/>
  <c r="K214" i="4"/>
  <c r="K222" i="4" s="1"/>
  <c r="K211" i="4"/>
  <c r="K210" i="4"/>
  <c r="K212" i="4" s="1"/>
  <c r="K207" i="4"/>
  <c r="K206" i="4"/>
  <c r="K205" i="4"/>
  <c r="K204" i="4"/>
  <c r="K208" i="4" s="1"/>
  <c r="K200" i="4"/>
  <c r="K201" i="4" s="1"/>
  <c r="K197" i="4"/>
  <c r="K196" i="4"/>
  <c r="K195" i="4"/>
  <c r="K194" i="4"/>
  <c r="K193" i="4"/>
  <c r="K192" i="4"/>
  <c r="K198" i="4" s="1"/>
  <c r="K191" i="4"/>
  <c r="K188" i="4"/>
  <c r="K187" i="4"/>
  <c r="K189" i="4" s="1"/>
  <c r="K185" i="4"/>
  <c r="K184" i="4"/>
  <c r="K181" i="4"/>
  <c r="K180" i="4"/>
  <c r="K179" i="4"/>
  <c r="K178" i="4"/>
  <c r="K177" i="4"/>
  <c r="K182" i="4" s="1"/>
  <c r="K174" i="4"/>
  <c r="K173" i="4"/>
  <c r="K172" i="4"/>
  <c r="K171" i="4"/>
  <c r="K170" i="4"/>
  <c r="K169" i="4"/>
  <c r="K168" i="4"/>
  <c r="K175" i="4" s="1"/>
  <c r="K165" i="4"/>
  <c r="K164" i="4"/>
  <c r="K163" i="4"/>
  <c r="K162" i="4"/>
  <c r="K161" i="4"/>
  <c r="K160" i="4"/>
  <c r="K159" i="4"/>
  <c r="K166" i="4" s="1"/>
  <c r="K158" i="4"/>
  <c r="K157" i="4"/>
  <c r="K153" i="4"/>
  <c r="K154" i="4" s="1"/>
  <c r="K151" i="4"/>
  <c r="K150" i="4"/>
  <c r="K149" i="4"/>
  <c r="K148" i="4"/>
  <c r="K147" i="4"/>
  <c r="K146" i="4"/>
  <c r="K143" i="4"/>
  <c r="K144" i="4" s="1"/>
  <c r="K138" i="4"/>
  <c r="K139" i="4" s="1"/>
  <c r="K135" i="4"/>
  <c r="K134" i="4"/>
  <c r="K133" i="4"/>
  <c r="K132" i="4"/>
  <c r="K136" i="4" s="1"/>
  <c r="K129" i="4"/>
  <c r="K130" i="4" s="1"/>
  <c r="K128" i="4"/>
  <c r="K125" i="4"/>
  <c r="K126" i="4" s="1"/>
  <c r="K122" i="4"/>
  <c r="K121" i="4"/>
  <c r="K123" i="4" s="1"/>
  <c r="K120" i="4"/>
  <c r="K119" i="4"/>
  <c r="K118" i="4"/>
  <c r="K117" i="4"/>
  <c r="K116" i="4"/>
  <c r="K115" i="4"/>
  <c r="K112" i="4"/>
  <c r="K111" i="4"/>
  <c r="K113" i="4" s="1"/>
  <c r="K108" i="4"/>
  <c r="K107" i="4"/>
  <c r="K106" i="4"/>
  <c r="K105" i="4"/>
  <c r="K109" i="4" s="1"/>
  <c r="K102" i="4"/>
  <c r="K101" i="4"/>
  <c r="K98" i="4"/>
  <c r="K97" i="4"/>
  <c r="K96" i="4"/>
  <c r="K95" i="4"/>
  <c r="K94" i="4"/>
  <c r="K93" i="4"/>
  <c r="K92" i="4"/>
  <c r="K91" i="4"/>
  <c r="K90" i="4"/>
  <c r="K89" i="4"/>
  <c r="K88" i="4"/>
  <c r="K99" i="4" s="1"/>
  <c r="K86" i="4"/>
  <c r="K85" i="4"/>
  <c r="K84" i="4"/>
  <c r="K83" i="4"/>
  <c r="K82" i="4"/>
  <c r="K80" i="4"/>
  <c r="K79" i="4"/>
  <c r="K76" i="4"/>
  <c r="K75" i="4"/>
  <c r="K74" i="4"/>
  <c r="K73" i="4"/>
  <c r="K77" i="4" s="1"/>
  <c r="K70" i="4"/>
  <c r="K69" i="4"/>
  <c r="K68" i="4"/>
  <c r="K67" i="4"/>
  <c r="K66" i="4"/>
  <c r="K71" i="4" s="1"/>
  <c r="K63" i="4"/>
  <c r="K62" i="4"/>
  <c r="K61" i="4"/>
  <c r="K60" i="4"/>
  <c r="K59" i="4"/>
  <c r="K58" i="4"/>
  <c r="K57" i="4"/>
  <c r="K56" i="4"/>
  <c r="K55" i="4"/>
  <c r="K54" i="4"/>
  <c r="K64" i="4" s="1"/>
  <c r="K50" i="4"/>
  <c r="K51" i="4" s="1"/>
  <c r="K48" i="4"/>
  <c r="K47" i="4"/>
  <c r="K46" i="4"/>
  <c r="K45" i="4"/>
  <c r="K42" i="4"/>
  <c r="K41" i="4"/>
  <c r="K40" i="4"/>
  <c r="K39" i="4"/>
  <c r="K38" i="4"/>
  <c r="K37" i="4"/>
  <c r="K43" i="4" s="1"/>
  <c r="K34" i="4"/>
  <c r="K35" i="4" s="1"/>
  <c r="K31" i="4"/>
  <c r="K30" i="4"/>
  <c r="K29" i="4"/>
  <c r="K28" i="4"/>
  <c r="K27" i="4"/>
  <c r="K26" i="4"/>
  <c r="K25" i="4"/>
  <c r="K32" i="4" s="1"/>
  <c r="K22" i="4"/>
  <c r="K23" i="4" s="1"/>
  <c r="K21" i="4"/>
  <c r="K18" i="4"/>
  <c r="K17" i="4"/>
  <c r="K16" i="4"/>
  <c r="K15" i="4"/>
  <c r="K19" i="4" s="1"/>
  <c r="K19" i="5" l="1"/>
  <c r="K238" i="5" s="1"/>
  <c r="K238" i="4"/>
  <c r="N52" i="4"/>
  <c r="P52" i="4" s="1"/>
  <c r="K242" i="5" l="1"/>
  <c r="K243" i="5" s="1"/>
  <c r="K241" i="5"/>
  <c r="K240" i="5"/>
  <c r="K244" i="5" s="1"/>
  <c r="K242" i="4"/>
  <c r="K243" i="4" s="1"/>
  <c r="K240" i="4"/>
  <c r="K244" i="4" s="1"/>
  <c r="K241" i="4"/>
</calcChain>
</file>

<file path=xl/sharedStrings.xml><?xml version="1.0" encoding="utf-8"?>
<sst xmlns="http://schemas.openxmlformats.org/spreadsheetml/2006/main" count="1445" uniqueCount="318">
  <si>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</si>
  <si>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</si>
  <si>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</si>
  <si>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</si>
  <si>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</si>
  <si>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</si>
  <si>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</si>
  <si>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</si>
  <si>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</si>
  <si>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</si>
  <si>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</si>
  <si>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</si>
  <si>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</si>
  <si>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</si>
  <si>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</si>
  <si>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</si>
  <si>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A- LICEO SANTA BÁRBARA - BOGOTÁ (CAMBIO DE CUBIERTA Y ACTUALIZACIÓN REDES DE ILUMINACIÓN SALONES DE BLOQUE BACHILLERATO BAJO)</t>
  </si>
  <si>
    <t>A1C</t>
  </si>
  <si>
    <t>PRELIMINARES</t>
  </si>
  <si>
    <t>A1C.1</t>
  </si>
  <si>
    <t>X</t>
  </si>
  <si>
    <t>SUMINISTRO E INSTALACIÓN DE CERRAMIENTO PROVISIONAL EN TELA EN POLIPROPILENO VERDE DE 2,10 M DE ALTURA, SOPORTADA MEDIANTE POSTES PARA CERCA DE 2,50 M DE LONGITUD, DISPUESTOS CADA 2,50 M. INCLUYE POSTES O ELEMENTOS DE SOPORTE, TENSADO, AMARRES, SUMINISTRO DE MATERIALES, TRANSPORTE, INSTALACIÓN Y TODOS LOS ELEMENTOS NECESARIOS PARA SU CORRECTA EJECUCIÓN Y ESTABILIDAD. ASIMISMO, INCLUYE EL DESMONTAJE, RETIRO Y DISPOSICIÓN FINAL DEL CERRAMIENTO UNA VEZ FINALIZADOS LOS TRABAJOS DE MANTENIMIENTO OBJETO DEL CONTRATO.</t>
  </si>
  <si>
    <t>ML</t>
  </si>
  <si>
    <t>A1C.2</t>
  </si>
  <si>
    <t>DESMONTE DE CUBIERTA EN FIBROCEMENTO, (INCLUYE PROTECCIÓN DE ÁREAS INFERIORES, ACOPIOS TEMPORALES,  ENLONADO, CARGUE Y RETIRO DE MATERIAL DESMONTADO CON DISPOSICIÓN FINAL FUERA DE LAS INSTALACIONES EN SITIO AUTORIZADO).</t>
  </si>
  <si>
    <t>M2</t>
  </si>
  <si>
    <t>A1C.3</t>
  </si>
  <si>
    <t>RETIRO DE CIELO RASO EXISTENTE, PERFILERÍA Y LÁMINAS (INCLUYE PROTECCIÓN DE ÁREAS INFERIORES, ACOPIOS TEMPORALES,  ENLONADO, CARGUE Y RETIRO DE MATERIAL DESMONTADO CON DISPOSICIÓN FINAL FUERA DE LAS INSTALACIONES EN SITIO AUTORIZADO).</t>
  </si>
  <si>
    <t>A1C.4</t>
  </si>
  <si>
    <t>DESMONTE ESTRUCTURA CUBIERTA EXISTENTE (CERCHAS Y DEMAS ELEMENTOS ESTRUCTURALES PRINCIPALES).</t>
  </si>
  <si>
    <t>Subtotal</t>
  </si>
  <si>
    <t>A2C</t>
  </si>
  <si>
    <t>CUBIERTA</t>
  </si>
  <si>
    <t>A2C.1</t>
  </si>
  <si>
    <t>SUMINISTRO E INSTALACIÓN TEJA SIN TRASLAPO - TST STANDING SEAM 450MM DE 2", FABRICADA EN LÁMINA DE ACERO GALVANIZADO Z 180 PREPINTADO SUPER POLIÉSTER . INCLUYE REMATES, ELEMENTOS DE FIJACIÓN, SELLANTES, (TORNILLERIA OCULTA Y SISTEMA DE FIJACIÓN, SELLANTES Y REMATES, CUMBRERAS, BABEROS Y TAPAJUNTAS, INSTALACIÓN Y TRANSPORTE) INCLUYE REMATES, FILOS, CANTOS Y ELEMENTOS LINEALES, SIN PAGO ADICIONAL.</t>
  </si>
  <si>
    <t>A2C.2</t>
  </si>
  <si>
    <t>SUMINISTRO E INSTALACIÓN DE CIELO RASO EN LÁMINA PVC 7 MM (INCLUYE PERFILERÍA DE SOPORTE, ELEMENTOS DE FIJACIÓN, REMATE PERIMETRAL  TIPO CORNISA, NIVELACIÓN Y ACABADO FINAL) INCLUYE REMATES, FILOS, CANTOS Y ELEMENTOS LINEALES, SIN PAGO ADICIONAL.</t>
  </si>
  <si>
    <t>A3C</t>
  </si>
  <si>
    <t>ELECTRICO</t>
  </si>
  <si>
    <t>A3C.1</t>
  </si>
  <si>
    <t>DESMONTE DE ELEMENTOS ELÉCTRICOS Y ELECTRÓNICOS EXISTENTES (LUMINARIAS, CÁMARAS, SENSORES Y EQUIPOS SIMILARES). (INCLUYE DESCONEXIÓN SEGURA, CARGUE, RETIRO Y DISPOSICIÓN).</t>
  </si>
  <si>
    <t>UND</t>
  </si>
  <si>
    <t>A3C.2</t>
  </si>
  <si>
    <t>SALIDA ILUMINACIÓN DESCOLGADA EN TUBERÍA PVC CONDUIT 1/2", ALAMBRE NO 12 AWG PROM 3 M" (INCLUYE CAJAS, ACCESORIOS E INSTALACIÓN COMPLETA OPERATIVA, PARA INTERIOR Y PARA EXTERIOR).</t>
  </si>
  <si>
    <t>A3C.3</t>
  </si>
  <si>
    <t>SUMINISTRO E INSTALACIÓN DE INTERRUPTOR ENCHUFABLE 1X30A. CALIDAD LEGRAND, SIEMENS, SQARE D O SUPERIOR DE MARCA RECONOCIDA Y HOMOLOGADA POR EL CIDET (INCLUYE CAJA, CONEXIÓN Y PRUEBAS DE FUNCIONAMIENTO).</t>
  </si>
  <si>
    <t>A3C.4</t>
  </si>
  <si>
    <t>SUMINISTRO E INSTALACIÓN PANEL LED CUADRADO 60 X 60 52W, INCLUYE GUAYAS DE COLGAR Y DEMÁS ELEMENTOS PARA SU PERFECTA INSTALACIÓN.</t>
  </si>
  <si>
    <t>A3C.5</t>
  </si>
  <si>
    <t>SALIDA TOMA ELÉCTRICA, INCLUYE REGATA, APARATO, CAJA 5800, TUBERÍA, ALAMBRE DE COBRE THW 12 AWG. ADAPTADORES. L HASTA 4,5 ML</t>
  </si>
  <si>
    <t>A3C.6</t>
  </si>
  <si>
    <t>LUMINARIA PARA EXTERIOR.</t>
  </si>
  <si>
    <t>A3C.7</t>
  </si>
  <si>
    <t>REINSTALACIÓN DE EQUIPOS ELÉCTRICOS, ELECTRÓNICOS Y DE COMUNICACIONES EXISTENTES, INCLUYENDO DESMONTE TEMPORAL CUANDO APLIQUE, ALMACENAMIENTO, REUBICACIÓN, INSTALACIÓN, CONEXIÓN, FIJACIÓN, CONFIGURACIÓN BÁSICA Y PRUEBAS DE FUNCIONAMIENTO.</t>
  </si>
  <si>
    <t>A4C</t>
  </si>
  <si>
    <t>CARPINTERÍA METÁLICA Y/O ESTRUCTURA METÁLICA</t>
  </si>
  <si>
    <t>A4C.1</t>
  </si>
  <si>
    <t>SUMINISTRO E INSTALACIÓN DE REFUERZO EN PERFIL METÁLICO CAL 14 Y/O 16  (ELABORACIÓN DE CERCHAS CUANDO APLIQUE DISEÑO ESTRUCTURAL Y PLANOS, INSTALACIÓN DE CORREAS, INCLUYE FABRICACIÓN, TRANSPORTE, MONTAJE,  SOLDADURA, TRATAMIENTO ANTICORROSIVO, PINTURA EN ESMALTE, PERNOS Y ANCLAJES DE ELEMENTOS DE FIJACIÓN).</t>
  </si>
  <si>
    <t>KG</t>
  </si>
  <si>
    <t>A5C</t>
  </si>
  <si>
    <t>MUROS</t>
  </si>
  <si>
    <t>A5C.1</t>
  </si>
  <si>
    <t>MURO EN BLOQUE Nº 4 E = 0.10 m (NIVELACIÓN DE CUBIERTAS) INCLUYE FILOS, ENCUENTROS, REMATES Y AJUSTES PROPIOS DE LA MODULACIÓN DEL MURO, SIN PAGO ADICIONAL.</t>
  </si>
  <si>
    <t>A5C.2</t>
  </si>
  <si>
    <t>PAÑETE LISO MUROS   1:3  INTERIOR  INCLUYE REMATES, FILOS, CANTOS Y ELEMENTOS LINEALES, DILATACIONES SIN PAGO ADICIONAL.</t>
  </si>
  <si>
    <t>A5C.3</t>
  </si>
  <si>
    <t>SUMINISTRO E INSTALACIÓN.  MURO EN DRYWALL DOBLE CARA E: 10CM, (INCLUYE ESTRUCTURA (CANALES Y PARALES) GALVANIZADA BASE 9, CALIBRE 24, CINTA DE PAPEL, MASILLADO, LIJADO Y SELLADO DE UNIONES Y CABEZAS DE TORNILLOS, INCLUYE REFUERZO EN MADERA  PARA MARCO DE PUERTA ). INCLUYE REMATES, FILOS, CANTOS Y ELEMENTOS LINEALES, SIN PAGO ADICIONAL.</t>
  </si>
  <si>
    <t>A5C.4</t>
  </si>
  <si>
    <t>PINTURA EN VINILO TIPO 2 SOBRE MURO EN DRYWALL INCLUYE REMATES, FILOS, CANTOS Y ELEMENTOS LINEALES, SIN PAGO ADICIONAL.</t>
  </si>
  <si>
    <t>A5C.5</t>
  </si>
  <si>
    <t>ESTUCO PLASTICO SOBRE MURO PAÑETADO INCLUYE REMATES, FILOS, CANTOS Y ELEMENTOS LINEALES, SIN PAGO ADICIONAL.</t>
  </si>
  <si>
    <t>A5C.6</t>
  </si>
  <si>
    <t>PINTURA EN VINILO TIPO 2 SOBRE MURO ESTUCADO INCLUYE REMATES, FILOS, CANTOS Y ELEMENTOS LINEALES, SIN PAGO ADICIONAL.</t>
  </si>
  <si>
    <t>A6C</t>
  </si>
  <si>
    <t xml:space="preserve">AGUAS LLUVIAS </t>
  </si>
  <si>
    <t>A6C.1</t>
  </si>
  <si>
    <t>SUMINISTRO E INSTALACIÓN DE CANAL EN LÁMINA GALVANIZADA CAL. 22; DS=70 CON ELEMENTOS DE FIJACIÓN (INCLUYE FABRICACIÓN, SOPORTES METÁLICOS CADA 1.20m, PENDIENTE MÍNIMA DEL 1%, UNIONES SELLADAS, FIJACIÓN A ESTRUCTURA, INSTALACIÓN COMPLETA, TAPAS Y SOSCOS).</t>
  </si>
  <si>
    <t>A6C.2</t>
  </si>
  <si>
    <t>SUMINISTRO E INSTALACIÓN DE BAJANTES EN PVC AGUAS LLUVIAS D=6" (INCLUYE ACCESORIOS COMO CODOS Y UNIONES, ANCLAJES Y CONEXIÓN A RED EXISTENTE).</t>
  </si>
  <si>
    <t>A6C.3</t>
  </si>
  <si>
    <t xml:space="preserve">SUMINISTRO E INSTALACIÓN FLANCHE EN LÁMINA GALVANIZADA, D: 30CM CAIBRE 26.  INCLUYE PINTURA Y SELLOS. </t>
  </si>
  <si>
    <t>A7</t>
  </si>
  <si>
    <t>ASEO</t>
  </si>
  <si>
    <t>A7C.1</t>
  </si>
  <si>
    <t>ASEO GENERAL</t>
  </si>
  <si>
    <t>B -LICEO FRANCISCO JOSÉ DE CALDAS -TOLEMAIDA (REMODELACIÓN BAÑOS PRIMARIA)</t>
  </si>
  <si>
    <t>B1B</t>
  </si>
  <si>
    <t>B1B.1</t>
  </si>
  <si>
    <t>B1B.2</t>
  </si>
  <si>
    <t>DEMOLICIÓN MUROS EN MAMPOSTERÍA 0.15 M  (INCLUYE CARGUE,  ENLONADO Y RETIRO DE MATERIAL FUERA DE LAS INSTALACIONES).</t>
  </si>
  <si>
    <t>B1B.3</t>
  </si>
  <si>
    <t>DEMOLICIÓN PLACA PISO 0.20 M    (INCLUYE CARGUE,  ENLONADO Y RETIRO DE MATERIAL FUERA DE LAS INSTALACIONES).</t>
  </si>
  <si>
    <t>B1B.4</t>
  </si>
  <si>
    <t xml:space="preserve">DEMOLICIÓN ENCHAPE DE PISOS (INCLUYE  DEMOLICIÓN DE GUARDAESCOBA,  INCLUYE CARGUE,  ENLONADO Y RETIRO DE MATERIAL FUERA DE LAS INSTALACIONES).  </t>
  </si>
  <si>
    <t>B1B.5</t>
  </si>
  <si>
    <t>DEMOLICIÓN ENCHAPE DE PARED  (INCLUYE CARGUE,  ENLONADO Y RETIRO DE MATERIAL FUERA DE LAS INSTALACIONES).</t>
  </si>
  <si>
    <t>B1B.6</t>
  </si>
  <si>
    <t>DESMONTE DIVISIONES EXISTENTES  (INCLUYE CARGUE Y RETIRO DE MATERIAL FUERA DE LAS INSTALACIONES).</t>
  </si>
  <si>
    <t>B1B.7</t>
  </si>
  <si>
    <t>DESMONTE APARATOS SANITARIOS Y LAVAMANOS  (INCLUYE CARGUE Y RETIRO FUERA DE LAS INSTALACIONES).</t>
  </si>
  <si>
    <t>B1B.8</t>
  </si>
  <si>
    <t>DESMONTE ESPEJO EXISTENTE (INCLUYE CARGUE Y RETIRO FUERA DE LAS INSTALACIONES).</t>
  </si>
  <si>
    <t>B1B.9</t>
  </si>
  <si>
    <t>DEMOLICIÓN MESÓN EXISTENTE (INCLUYE CARGUE Y RETIRO FUERA DE LAS INSTALACIONES).</t>
  </si>
  <si>
    <t>B1B.10</t>
  </si>
  <si>
    <t>B2B</t>
  </si>
  <si>
    <t>PISOS Y ENCHAPES</t>
  </si>
  <si>
    <t>B2B.1</t>
  </si>
  <si>
    <t>ALISTADO ENDURECIDO 1:3, E=0.04</t>
  </si>
  <si>
    <t xml:space="preserve">M2 </t>
  </si>
  <si>
    <t>B2B.2</t>
  </si>
  <si>
    <t>SUMINISTRO E INSTALACIÓN CERÁMICA PISO TRÁFICO 5, CALIDAD PRIMERA (FORMATO 45X45).</t>
  </si>
  <si>
    <t>B2B.3</t>
  </si>
  <si>
    <t>SUMINISTRO E INSTALACIÓN BALDOSA CERÁMICA PARED CALIDAD PRIMERA (FORMATO 30X45 COLOR BLANCO MATE, INCLUYE CORTES, FILOS, BORDES, REMATES Y LA EJECUCIÓN DE FRANJAS O ÁREAS CON DIMENSIÓN MENOR A 0.50 m, INCLUYE DESPERDICIOS, CORTES ESPECIALES Y AJUSTES NECESARIOS SIN RECONOCIMIENTO ADICIONAL).</t>
  </si>
  <si>
    <t>B2B.4</t>
  </si>
  <si>
    <t>PLACA BASE CONCRETO 0.10 2500 PSI.</t>
  </si>
  <si>
    <t>B2B.5</t>
  </si>
  <si>
    <t>SUMINISTRO E INSTALACIÓN DE MESÓN EN QUARZTONE.</t>
  </si>
  <si>
    <t>B3B</t>
  </si>
  <si>
    <t>B3B.1</t>
  </si>
  <si>
    <t>SUMINISTRO E INSTALACIÓN DIVISIÓN PARA BAÑO EN ACERO INOXIDABLE 304 CAL.20 (INCLUYE PUERTAS Y ACCESORIOS).</t>
  </si>
  <si>
    <t>B3B.2</t>
  </si>
  <si>
    <t>SUMINISTRO E INSTALACIÓN VIDRIO DE 4MM SANDBLASTING.</t>
  </si>
  <si>
    <t>B3B.3</t>
  </si>
  <si>
    <t>SUMINISTRO E INSTALACIÓN ESPEJO  INCOLORO 4 MM .</t>
  </si>
  <si>
    <t>B3B.4</t>
  </si>
  <si>
    <t>LIJADA Y PINTADA MARCO DE VENTANA EXISTENTE INCLUYENDO PARALES (PINTURA ANTICORROSIVA).</t>
  </si>
  <si>
    <t>B4B</t>
  </si>
  <si>
    <t>CIELO RASO</t>
  </si>
  <si>
    <t>B4B.1</t>
  </si>
  <si>
    <t>SUMINISTRO E INSTALACIÓN DE CIELO RASO EN LÁMINA PVC 7 MM (INCLUYE PERFILERÍA DE SOPORTE, ELEMENTOS DE FIJACIÓN, REMATE PERIMETRAL TIPO CORNISA, NIVELACIÓN Y ACABADO FINAL) INCLUYE REMATES, FILOS, CANTOS Y ELEMENTOS LINEALES, SIN PAGO ADICIONAL.</t>
  </si>
  <si>
    <t>B5B</t>
  </si>
  <si>
    <t>B5B.1</t>
  </si>
  <si>
    <t>B5B.2</t>
  </si>
  <si>
    <t>SALIDA ILUMINACIÓN DESCOLGADA EN TUBERÍA PVC CONDUIT 1/2", ALAMBRE NO 12 AWG PROM 3 M" (INCLUYE CASJAS, ACCESORIOS E INSTALACIÓN COMPLETA OPERATIVA).</t>
  </si>
  <si>
    <t>B5B.3</t>
  </si>
  <si>
    <t>SALIDA TOMA ELÉCTRICA, INCLUYE REGATA, APARATO, CAJA 5800, TUBERÍA, ALAMBRE DE COBRE THW 12 AWG. ADAPTADORES. L HASTA 4,5 ML.</t>
  </si>
  <si>
    <t>B5B.4</t>
  </si>
  <si>
    <t xml:space="preserve">SUMINISTRO E INSTALACIÓN DE  LUMINARIAS BALA LED  ( INCLUYE APERTURA DE CIELO RASO Y CONEXIÓN ELECTRICA) . </t>
  </si>
  <si>
    <t>B6B</t>
  </si>
  <si>
    <t>INSTALACIONES HIDRAULICAS Y SANITARIAS</t>
  </si>
  <si>
    <t>B6B.1</t>
  </si>
  <si>
    <t>PUNTO HIDRÁULICO PVC-P/PARAL 1/2".</t>
  </si>
  <si>
    <t>B6B.2</t>
  </si>
  <si>
    <t>SALIDA SANITARIA PVC-S/PARAL 4".</t>
  </si>
  <si>
    <t>B6B.3</t>
  </si>
  <si>
    <t>REGISTRO 1/2".</t>
  </si>
  <si>
    <t>B6B.4</t>
  </si>
  <si>
    <t>SALIDA SANITARIA PVC-S/PARAL 2".</t>
  </si>
  <si>
    <t>B6B.5</t>
  </si>
  <si>
    <t>RED SANITARIA PVC-S 4".</t>
  </si>
  <si>
    <t>B6B.6</t>
  </si>
  <si>
    <t>RED SUMINISTRO PVC 1/2".</t>
  </si>
  <si>
    <t>B6B.7</t>
  </si>
  <si>
    <t>SUMINISTRO E INSTALACIÓN SANITARIO TANQUE (INCLUYE GRIFERÍA TIPO PUSH).</t>
  </si>
  <si>
    <t>B6B.8</t>
  </si>
  <si>
    <t>SUMINISTRO E INSTALACIÓN LAVAMANOS DE EMPOTRAR(INCLUYE GRIFERÍA INSTITUCIONAL).</t>
  </si>
  <si>
    <t>B6B.9</t>
  </si>
  <si>
    <t>SUMINISTRO E INSTALACIÓN ORINAL DE LLAVE (INCLUYE GRIFERÍA TIPO PUCH) .</t>
  </si>
  <si>
    <t>B6B.10</t>
  </si>
  <si>
    <t>CAJA DE INSPECCIÓN DE 60X60.</t>
  </si>
  <si>
    <t>B6B.11</t>
  </si>
  <si>
    <t>SUMINISTRO Y CONSTRUCCIÓN DE ESTRUCTURA EN CONCRETO REFORZADO PARA SOPORTE DE TANQUE ELEVADO (INCLUYE EXCAVACIÓN, CIMENTACIÓN, COLUMNAS, VIGAS, PLACA DE APOYO, ACERO DE REFUERZO, CONCRETO, FORMALETA, TANQUE DE ALMACENAMIENTO DE 1.000 LITROS, BOMBA ELÉCTRICA DE 0,5 HP, ACCESORIOS, CONEXIONES HIDRÁULICAS Y ELÉCTRICAS NECESARIAS, PRUEBAS Y PUESTA EN FUNCIONAMIENTO).</t>
  </si>
  <si>
    <t>GLB</t>
  </si>
  <si>
    <t>B7B</t>
  </si>
  <si>
    <t>ASEO BAÑOS</t>
  </si>
  <si>
    <t>B7B.1</t>
  </si>
  <si>
    <t>C- LICEO GUSTAVO MATAMOROS LEÓN -  YOPAL (CAMBIO CUBIERTAS Y ACTUALIZACIÓN REDES DE ILUMINACIÓN BLOQUE SALÓN DE SISTEMAS)</t>
  </si>
  <si>
    <t>C1C</t>
  </si>
  <si>
    <t>C1C.1</t>
  </si>
  <si>
    <t>C1C.2</t>
  </si>
  <si>
    <t>C1C.3</t>
  </si>
  <si>
    <t>C1C.4</t>
  </si>
  <si>
    <t>C2C</t>
  </si>
  <si>
    <t>C2C.1</t>
  </si>
  <si>
    <t>C2C.2</t>
  </si>
  <si>
    <t>C3C</t>
  </si>
  <si>
    <t>C3C.1</t>
  </si>
  <si>
    <t>C3C.2</t>
  </si>
  <si>
    <t>C3C.3</t>
  </si>
  <si>
    <t>C3C.4</t>
  </si>
  <si>
    <t>C3C.5</t>
  </si>
  <si>
    <t xml:space="preserve">SUMINISTRO E INSTALACIÓN DE  LUMINARIAS BALA LED  ( INCLUYE APERTURA DE CIELO RASO Y CONEXIÓN ELECTRICA) - </t>
  </si>
  <si>
    <t>C3C.6</t>
  </si>
  <si>
    <t>C3C.7</t>
  </si>
  <si>
    <t>C3C.8</t>
  </si>
  <si>
    <t>C4C</t>
  </si>
  <si>
    <t>C4C.1</t>
  </si>
  <si>
    <t>C5C</t>
  </si>
  <si>
    <t>C5C.1</t>
  </si>
  <si>
    <t>C5C.2</t>
  </si>
  <si>
    <t>C6C</t>
  </si>
  <si>
    <t xml:space="preserve">NIVELACIÓN CUBIERTA </t>
  </si>
  <si>
    <t>C6C.1</t>
  </si>
  <si>
    <t>C6C.2</t>
  </si>
  <si>
    <t>C6C.3</t>
  </si>
  <si>
    <t>C6C.4</t>
  </si>
  <si>
    <t>C7C</t>
  </si>
  <si>
    <t>C7C.1</t>
  </si>
  <si>
    <t>D- LICEO GENERAL SERVIEZ - VILLAVICENCIO (CAMBIO CUBIERTA POLICARBONATO PASARELAS EXTERIOR / REMODELACIÓN BAÑOS PREESCOLAR)</t>
  </si>
  <si>
    <t>D- CAMBIO CUBIERTAS POLICARBONATO</t>
  </si>
  <si>
    <t>D1C</t>
  </si>
  <si>
    <t>D1C.1</t>
  </si>
  <si>
    <t>DESMONTE CUBIERTA EN POLICARBONATO EXISTENTE,  (INCLUYE ESTRUCTURA EXISTENTE (CORREAS),  PROTECCIÓN DE ÁREAS INFERIORES, ACOPIOS TEMPORALES,  ENLONADO, CARGUE Y RETIRO DE MATERIAL DESMONTADO CON DISPOSICIÓN FINAL FUERA DE LAS INSTALACIONES EN SITIO AUTORIZADO).</t>
  </si>
  <si>
    <t>D2C</t>
  </si>
  <si>
    <t>CUBIERTA PASARELAS</t>
  </si>
  <si>
    <t>D2C.1</t>
  </si>
  <si>
    <t>LIJADA Y PINTADA ESTRUCTURA EXISTENTE INCLUYENDO PARALES (PINTURA ANTICORRSOCIVA).</t>
  </si>
  <si>
    <t>D2C.2</t>
  </si>
  <si>
    <t>D2C.3</t>
  </si>
  <si>
    <t>D2C.4</t>
  </si>
  <si>
    <t>D2C.5</t>
  </si>
  <si>
    <t>SUMINISTRO E INSTALACIÓN BAJANTES METÁLICAS  INCLUYE PINTURA.</t>
  </si>
  <si>
    <t>D3C</t>
  </si>
  <si>
    <t>D3C.1</t>
  </si>
  <si>
    <t>D-REMODELACIÓN BAÑOS PRIMARIA</t>
  </si>
  <si>
    <t>D1B</t>
  </si>
  <si>
    <t>D1B.1</t>
  </si>
  <si>
    <t>D1B.2</t>
  </si>
  <si>
    <t>D1B.3</t>
  </si>
  <si>
    <t>D1B.4</t>
  </si>
  <si>
    <t>D1B.5</t>
  </si>
  <si>
    <t>D1B.6</t>
  </si>
  <si>
    <t>D1B.7</t>
  </si>
  <si>
    <t>DESMONTE PUERTAS Y MARCOS EXISTENTES   (INCLUYE CARGUE Y RETIRO FUERA DE LAS INSTALACIONES).</t>
  </si>
  <si>
    <t>D1B.8</t>
  </si>
  <si>
    <t>D1B.9</t>
  </si>
  <si>
    <t>D2B</t>
  </si>
  <si>
    <t>D2B.1</t>
  </si>
  <si>
    <t>D2B.2</t>
  </si>
  <si>
    <t>D2B.3</t>
  </si>
  <si>
    <t>D2B.4</t>
  </si>
  <si>
    <t>D2B.5</t>
  </si>
  <si>
    <t>D2B.6</t>
  </si>
  <si>
    <t>MURO EN BLOQUE Nº 4 E = 0.10 m INCLUYE FILOS, ENCUENTROS, REMATES Y AJUSTES PROPIOS DE LA MODULACIÓN DEL MURO, SIN PAGO ADICIONAL.</t>
  </si>
  <si>
    <t>D2B.7</t>
  </si>
  <si>
    <t>VINILO SOBRE PAÑETE DOS MANOS.</t>
  </si>
  <si>
    <t>D3B</t>
  </si>
  <si>
    <t>D3B.1</t>
  </si>
  <si>
    <t>D3B.2</t>
  </si>
  <si>
    <t>D3B.3</t>
  </si>
  <si>
    <t>SUMINISTRO E INSTALACIÓN MARCO PARA PUERTA EN LÁMINA CAL 18 -0.8 INCLUYE RESANE FINAL DEL VANO.</t>
  </si>
  <si>
    <t>D3B.4</t>
  </si>
  <si>
    <t>SUMINISTRO E INSTALACIÓN PUERTA EN LÁMINA CAL 18 INC. ANTICORROSIVO.</t>
  </si>
  <si>
    <t>D3B.5</t>
  </si>
  <si>
    <t>SUMINISTRO E INSTALACIÓN VENTANA REJILLA EN ALUMINIO.</t>
  </si>
  <si>
    <t>D4B</t>
  </si>
  <si>
    <t>D4B.1</t>
  </si>
  <si>
    <t>D5B</t>
  </si>
  <si>
    <t>D5B.1</t>
  </si>
  <si>
    <t>D5B.2</t>
  </si>
  <si>
    <t>D6B.1</t>
  </si>
  <si>
    <t>PUNTO HIDRÁULICO PVC-P/PARAL 1/2"</t>
  </si>
  <si>
    <t>D6B.2</t>
  </si>
  <si>
    <t>SALIDA SANITARIA PVC-S/PARAL 2"</t>
  </si>
  <si>
    <t>D6B.3</t>
  </si>
  <si>
    <t>RED SANITARIA PVC-S 4"</t>
  </si>
  <si>
    <t>D6B.4</t>
  </si>
  <si>
    <t>SUMINISTRO E INSTALACIÓN SANITARIO TANQUE (INCLUYE GRIFERÍA)</t>
  </si>
  <si>
    <t>D6B.5</t>
  </si>
  <si>
    <t>SUMINISTRO E INSTALACIÓN SANITARIO INFANTIL (INCLUYE GRIFERÍA)</t>
  </si>
  <si>
    <t>D6B.6</t>
  </si>
  <si>
    <t>SUMINISTRO E INSTALACIÓN LAVAMANOS INFANTILES  (INCLUYE GRIFERÍA)</t>
  </si>
  <si>
    <t>D6B.7</t>
  </si>
  <si>
    <t>SUMINISTRO E INSTALACIÓN ORINAL INFANTIL (INCLUYE GRIFERÍA)</t>
  </si>
  <si>
    <t>D7B</t>
  </si>
  <si>
    <t>D7B.1</t>
  </si>
  <si>
    <t>E- LICEO PICHINCHA - CALI (CAMBIO CUBIERTA AULAS BLOQUE PRIMARIA Y ACTUALIZACIÓN REDES DE ILUMINACIÓN)</t>
  </si>
  <si>
    <t>E1C</t>
  </si>
  <si>
    <t>E1C.1</t>
  </si>
  <si>
    <t>E1C.2</t>
  </si>
  <si>
    <t>E1C.3</t>
  </si>
  <si>
    <t>E1C.4</t>
  </si>
  <si>
    <t>E2C</t>
  </si>
  <si>
    <t>E2C.1</t>
  </si>
  <si>
    <t>E2C.2</t>
  </si>
  <si>
    <t>E3C</t>
  </si>
  <si>
    <t>E3C.1</t>
  </si>
  <si>
    <t>E3C.2</t>
  </si>
  <si>
    <t>E3C.3</t>
  </si>
  <si>
    <t>E3C.4</t>
  </si>
  <si>
    <t>E3C.5</t>
  </si>
  <si>
    <t>E3C.6</t>
  </si>
  <si>
    <t>E3C.7</t>
  </si>
  <si>
    <t>E3C.8</t>
  </si>
  <si>
    <t>E4C</t>
  </si>
  <si>
    <t>E4C.1</t>
  </si>
  <si>
    <t>E5C</t>
  </si>
  <si>
    <t>E5C.1</t>
  </si>
  <si>
    <t>E5C.2</t>
  </si>
  <si>
    <t>E5C.3</t>
  </si>
  <si>
    <t>E6C</t>
  </si>
  <si>
    <t>E6C.1</t>
  </si>
  <si>
    <t>E6C.2</t>
  </si>
  <si>
    <t>E7C</t>
  </si>
  <si>
    <t>E7C.1</t>
  </si>
  <si>
    <t xml:space="preserve">SUBTOTAL OBRAS </t>
  </si>
  <si>
    <t>VALOR TOTAL</t>
  </si>
  <si>
    <t>PORCENTAJE</t>
  </si>
  <si>
    <t>ADMINISTRACION</t>
  </si>
  <si>
    <t>A=</t>
  </si>
  <si>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</si>
  <si>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</si>
  <si>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</si>
  <si>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</si>
  <si>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</si>
  <si>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</si>
  <si>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</si>
  <si>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</si>
  <si>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</si>
  <si>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</si>
  <si>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Verdana"/>
        <family val="2"/>
      </rPr>
      <t>NOTA 3:</t>
    </r>
    <r>
      <rPr>
        <sz val="11"/>
        <rFont val="Verdana"/>
        <family val="2"/>
      </rPr>
      <t xml:space="preserve"> El A.I.U y su discriminación deben estar en porcentaje (%). </t>
    </r>
  </si>
  <si>
    <t>IMPREVISTOS</t>
  </si>
  <si>
    <t>UTILIDAD</t>
  </si>
  <si>
    <t>IVA SOBRE UTILIDAD</t>
  </si>
  <si>
    <r>
      <rPr>
        <b/>
        <sz val="11"/>
        <rFont val="Verdana"/>
        <family val="2"/>
      </rPr>
      <t xml:space="preserve">NOTA 1: </t>
    </r>
    <r>
      <rPr>
        <sz val="11"/>
        <rFont val="Verdana"/>
        <family val="2"/>
      </rPr>
      <t xml:space="preserve"> Se debe tener en cuenta que el PRECIO UNITARIO es a costo directo</t>
    </r>
  </si>
  <si>
    <t>[Ofrecimiento del Proponente]</t>
  </si>
  <si>
    <t xml:space="preserve">	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</si>
</sst>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s>
  <fonts count="12" x14ac:knownFonts="1">
    <font>
      <sz val="10"/>
      <name val="Arial"/>
    </font>
    <font>
      <sz val="11"/>
      <color theme="1"/>
      <name val="Calibri"/>
      <family val="2"/>
      <scheme val="minor"/>
    </font>
    <font>
      <sz val="11"/>
      <color theme="1"/>
      <name val="Calibri"/>
      <family val="2"/>
      <scheme val="minor"/>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0"/>
      <name val="Arial"/>
      <family val="2"/>
    </font>
    <font>
      <sz val="10"/>
      <color rgb="FF000000"/>
      <name val="Calibri"/>
      <family val="2"/>
      <scheme val="minor"/>
    </font>
    <font>
      <sz val="11"/>
      <color rgb="FFFF0000"/>
      <name val="Verdana"/>
      <family val="2"/>
    </font>
    <font>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0" tint="-4.9989318521683403E-2"/>
        <bgColor indexed="64"/>
      </patternFill>
    </fill>
    <fill>
      <patternFill patternType="solid">
        <fgColor rgb="FFFF0000"/>
        <bgColor indexed="64"/>
      </patternFill>
    </fill>
  </fills>
  <borders count="58">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right style="double">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style="thin">
        <color indexed="64"/>
      </bottom>
      <diagonal/>
    </border>
  </borders>
  <cellStyleXfs count="24">
    <xf numFmtId="0" fontId="0" fillId="0" borderId="0"/>
    <xf numFmtId="0" fontId="2" fillId="0" borderId="0"/>
    <xf numFmtId="0" fontId="2" fillId="0" borderId="0"/>
    <xf numFmtId="0" fontId="8" fillId="0" borderId="0"/>
    <xf numFmtId="0" fontId="8" fillId="0" borderId="0"/>
    <xf numFmtId="164" fontId="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0" fontId="8" fillId="0" borderId="0"/>
    <xf numFmtId="0" fontId="8" fillId="0" borderId="0"/>
    <xf numFmtId="170" fontId="8" fillId="0" borderId="0" applyFont="0" applyFill="0" applyBorder="0" applyAlignment="0" applyProtection="0"/>
    <xf numFmtId="0" fontId="8" fillId="0" borderId="0"/>
    <xf numFmtId="174" fontId="8" fillId="0" borderId="0" applyFont="0" applyFill="0" applyBorder="0" applyAlignment="0" applyProtection="0"/>
    <xf numFmtId="9" fontId="8" fillId="0" borderId="0" applyFont="0" applyFill="0" applyBorder="0" applyAlignment="0" applyProtection="0"/>
    <xf numFmtId="176" fontId="8" fillId="0" borderId="0" applyFont="0" applyFill="0" applyBorder="0" applyAlignment="0" applyProtection="0"/>
    <xf numFmtId="0" fontId="2" fillId="0" borderId="0"/>
    <xf numFmtId="0" fontId="2" fillId="0" borderId="0"/>
    <xf numFmtId="0" fontId="1" fillId="0" borderId="0"/>
    <xf numFmtId="0" fontId="1" fillId="0" borderId="0"/>
    <xf numFmtId="9" fontId="8" fillId="0" borderId="0" applyFont="0" applyFill="0" applyBorder="0" applyAlignment="0" applyProtection="0"/>
    <xf numFmtId="0" fontId="8" fillId="0" borderId="0"/>
    <xf numFmtId="174" fontId="8" fillId="0" borderId="0" applyFont="0" applyFill="0" applyBorder="0" applyAlignment="0" applyProtection="0"/>
    <xf numFmtId="44" fontId="8" fillId="0" borderId="0" applyFont="0" applyFill="0" applyBorder="0" applyAlignment="0" applyProtection="0"/>
  </cellStyleXfs>
  <cellXfs count="212">
    <xf numFmtId="0" fontId="0" fillId="0" borderId="0" xfId="0"/>
    <xf numFmtId="0" fontId="3" fillId="0" borderId="0" xfId="0" applyFont="1" applyAlignment="1">
      <alignment horizontal="left"/>
    </xf>
    <xf numFmtId="0" fontId="5" fillId="0" borderId="0" xfId="0" applyFont="1" applyAlignment="1">
      <alignment horizontal="left"/>
    </xf>
    <xf numFmtId="0" fontId="6" fillId="0" borderId="24" xfId="4" applyFont="1" applyBorder="1" applyAlignment="1">
      <alignment horizontal="center" vertical="center" wrapText="1"/>
    </xf>
    <xf numFmtId="0" fontId="6" fillId="6" borderId="26" xfId="3" applyFont="1" applyFill="1" applyBorder="1" applyAlignment="1">
      <alignment vertical="center"/>
    </xf>
    <xf numFmtId="0" fontId="6" fillId="6" borderId="27" xfId="3" applyFont="1" applyFill="1" applyBorder="1" applyAlignment="1">
      <alignment vertical="center"/>
    </xf>
    <xf numFmtId="0" fontId="6" fillId="6" borderId="28" xfId="3" applyFont="1" applyFill="1" applyBorder="1" applyAlignment="1">
      <alignment vertical="center"/>
    </xf>
    <xf numFmtId="0" fontId="6" fillId="5" borderId="26" xfId="3" applyFont="1" applyFill="1" applyBorder="1" applyAlignment="1">
      <alignment vertical="center"/>
    </xf>
    <xf numFmtId="0" fontId="6" fillId="5" borderId="27" xfId="3" applyFont="1" applyFill="1" applyBorder="1" applyAlignment="1">
      <alignment vertical="center"/>
    </xf>
    <xf numFmtId="0" fontId="6" fillId="5" borderId="28" xfId="3" applyFont="1" applyFill="1" applyBorder="1" applyAlignment="1">
      <alignment vertical="center"/>
    </xf>
    <xf numFmtId="0" fontId="4" fillId="0" borderId="29" xfId="3" applyFont="1" applyBorder="1" applyAlignment="1">
      <alignment horizontal="center" vertical="center"/>
    </xf>
    <xf numFmtId="0" fontId="4" fillId="0" borderId="12" xfId="4" applyFont="1" applyBorder="1" applyAlignment="1">
      <alignment horizontal="center" vertical="center"/>
    </xf>
    <xf numFmtId="0" fontId="9" fillId="0" borderId="21" xfId="0" applyFont="1" applyBorder="1" applyAlignment="1">
      <alignment horizontal="justify" vertical="center"/>
    </xf>
    <xf numFmtId="4" fontId="4" fillId="0" borderId="12" xfId="5" applyNumberFormat="1" applyFont="1" applyBorder="1" applyAlignment="1">
      <alignment vertical="center" wrapText="1"/>
    </xf>
    <xf numFmtId="166" fontId="4" fillId="0" borderId="12" xfId="6" applyNumberFormat="1" applyFont="1" applyBorder="1" applyAlignment="1">
      <alignment horizontal="right" vertical="center" wrapText="1"/>
    </xf>
    <xf numFmtId="166" fontId="4" fillId="0" borderId="13" xfId="6" applyNumberFormat="1" applyFont="1" applyBorder="1" applyAlignment="1">
      <alignment horizontal="right" vertical="center" wrapText="1"/>
    </xf>
    <xf numFmtId="0" fontId="9" fillId="0" borderId="12" xfId="0" applyFont="1" applyBorder="1" applyAlignment="1">
      <alignment horizontal="justify" vertical="center"/>
    </xf>
    <xf numFmtId="0" fontId="4" fillId="0" borderId="12" xfId="7" applyFont="1" applyBorder="1" applyAlignment="1">
      <alignment horizontal="center" vertical="center"/>
    </xf>
    <xf numFmtId="0" fontId="4" fillId="0" borderId="17" xfId="3" applyFont="1" applyBorder="1" applyAlignment="1">
      <alignment horizontal="left" vertical="center"/>
    </xf>
    <xf numFmtId="166" fontId="4" fillId="0" borderId="30" xfId="6" applyNumberFormat="1" applyFont="1" applyBorder="1" applyAlignment="1">
      <alignment horizontal="right" vertical="center" wrapText="1"/>
    </xf>
    <xf numFmtId="167" fontId="6" fillId="0" borderId="31" xfId="5" applyNumberFormat="1" applyFont="1" applyBorder="1" applyAlignment="1">
      <alignment horizontal="right" vertical="center"/>
    </xf>
    <xf numFmtId="0" fontId="4" fillId="0" borderId="12" xfId="3" applyFont="1" applyBorder="1" applyAlignment="1">
      <alignment horizontal="center" vertical="center"/>
    </xf>
    <xf numFmtId="166" fontId="4" fillId="0" borderId="12" xfId="6" quotePrefix="1" applyNumberFormat="1" applyFont="1" applyBorder="1" applyAlignment="1">
      <alignment horizontal="right" vertical="center" wrapText="1"/>
    </xf>
    <xf numFmtId="0" fontId="4" fillId="0" borderId="29" xfId="7" applyFont="1" applyBorder="1" applyAlignment="1">
      <alignment horizontal="center" vertical="center"/>
    </xf>
    <xf numFmtId="0" fontId="4" fillId="0" borderId="33" xfId="3" applyFont="1" applyBorder="1" applyAlignment="1">
      <alignment horizontal="left" vertical="center"/>
    </xf>
    <xf numFmtId="0" fontId="4" fillId="0" borderId="0" xfId="3" applyFont="1" applyAlignment="1">
      <alignment horizontal="center" vertical="center"/>
    </xf>
    <xf numFmtId="0" fontId="4" fillId="0" borderId="0" xfId="3" applyFont="1" applyAlignment="1">
      <alignment horizontal="left" vertical="center" wrapText="1"/>
    </xf>
    <xf numFmtId="166" fontId="4" fillId="0" borderId="34" xfId="6" applyNumberFormat="1" applyFont="1" applyBorder="1" applyAlignment="1">
      <alignment horizontal="right" vertical="center" wrapText="1"/>
    </xf>
    <xf numFmtId="167" fontId="6" fillId="0" borderId="35" xfId="5" applyNumberFormat="1" applyFont="1" applyBorder="1" applyAlignment="1">
      <alignment horizontal="right" vertical="center"/>
    </xf>
    <xf numFmtId="0" fontId="4" fillId="0" borderId="11" xfId="3" applyFont="1" applyBorder="1" applyAlignment="1">
      <alignment horizontal="center" vertical="center"/>
    </xf>
    <xf numFmtId="2" fontId="4" fillId="0" borderId="18" xfId="3" applyNumberFormat="1" applyFont="1" applyBorder="1" applyAlignment="1">
      <alignment horizontal="center" vertical="center"/>
    </xf>
    <xf numFmtId="0" fontId="4" fillId="0" borderId="18" xfId="3" applyFont="1" applyBorder="1" applyAlignment="1">
      <alignment horizontal="left" vertical="center"/>
    </xf>
    <xf numFmtId="0" fontId="4" fillId="0" borderId="18" xfId="3" applyFont="1" applyBorder="1" applyAlignment="1">
      <alignment horizontal="center" vertical="center"/>
    </xf>
    <xf numFmtId="0" fontId="4" fillId="0" borderId="18" xfId="3" applyFont="1" applyBorder="1" applyAlignment="1">
      <alignment horizontal="left" vertical="center" wrapText="1"/>
    </xf>
    <xf numFmtId="0" fontId="6" fillId="7" borderId="26" xfId="3" applyFont="1" applyFill="1" applyBorder="1" applyAlignment="1">
      <alignment vertical="center"/>
    </xf>
    <xf numFmtId="0" fontId="6" fillId="7" borderId="27" xfId="3" applyFont="1" applyFill="1" applyBorder="1" applyAlignment="1">
      <alignment vertical="center"/>
    </xf>
    <xf numFmtId="0" fontId="6" fillId="7" borderId="28" xfId="3" applyFont="1" applyFill="1" applyBorder="1" applyAlignment="1">
      <alignment vertical="center"/>
    </xf>
    <xf numFmtId="0" fontId="6" fillId="8" borderId="26" xfId="3" applyFont="1" applyFill="1" applyBorder="1" applyAlignment="1">
      <alignment vertical="center"/>
    </xf>
    <xf numFmtId="0" fontId="6" fillId="8" borderId="27" xfId="3" applyFont="1" applyFill="1" applyBorder="1" applyAlignment="1">
      <alignment vertical="center"/>
    </xf>
    <xf numFmtId="0" fontId="6" fillId="8" borderId="28" xfId="3" applyFont="1" applyFill="1" applyBorder="1" applyAlignment="1">
      <alignment vertical="center"/>
    </xf>
    <xf numFmtId="0" fontId="6" fillId="4" borderId="26" xfId="3" applyFont="1" applyFill="1" applyBorder="1" applyAlignment="1">
      <alignment vertical="center"/>
    </xf>
    <xf numFmtId="0" fontId="6" fillId="4" borderId="27" xfId="3" applyFont="1" applyFill="1" applyBorder="1" applyAlignment="1">
      <alignment vertical="center"/>
    </xf>
    <xf numFmtId="0" fontId="6" fillId="4" borderId="28" xfId="3" applyFont="1" applyFill="1" applyBorder="1" applyAlignment="1">
      <alignment vertical="center"/>
    </xf>
    <xf numFmtId="0" fontId="6" fillId="9" borderId="26" xfId="3" applyFont="1" applyFill="1" applyBorder="1" applyAlignment="1">
      <alignment vertical="center"/>
    </xf>
    <xf numFmtId="0" fontId="6" fillId="9" borderId="27" xfId="3" applyFont="1" applyFill="1" applyBorder="1" applyAlignment="1">
      <alignment vertical="center"/>
    </xf>
    <xf numFmtId="0" fontId="6" fillId="9" borderId="28" xfId="3" applyFont="1" applyFill="1" applyBorder="1" applyAlignment="1">
      <alignment vertical="center"/>
    </xf>
    <xf numFmtId="0" fontId="6" fillId="10" borderId="26" xfId="3" applyFont="1" applyFill="1" applyBorder="1" applyAlignment="1">
      <alignment vertical="center"/>
    </xf>
    <xf numFmtId="0" fontId="6" fillId="10" borderId="27" xfId="3" applyFont="1" applyFill="1" applyBorder="1" applyAlignment="1">
      <alignment vertical="center"/>
    </xf>
    <xf numFmtId="0" fontId="6" fillId="10" borderId="28" xfId="3" applyFont="1" applyFill="1" applyBorder="1" applyAlignment="1">
      <alignment vertical="center"/>
    </xf>
    <xf numFmtId="0" fontId="4" fillId="0" borderId="4" xfId="8" applyFont="1" applyBorder="1"/>
    <xf numFmtId="168" fontId="6" fillId="5" borderId="28" xfId="3" applyNumberFormat="1" applyFont="1" applyFill="1" applyBorder="1" applyAlignment="1">
      <alignment vertical="center"/>
    </xf>
    <xf numFmtId="0" fontId="4" fillId="0" borderId="8" xfId="8" applyFont="1" applyBorder="1"/>
    <xf numFmtId="0" fontId="4" fillId="0" borderId="0" xfId="8" applyFont="1"/>
    <xf numFmtId="167" fontId="4" fillId="0" borderId="0" xfId="8" applyNumberFormat="1" applyFont="1"/>
    <xf numFmtId="49" fontId="6" fillId="0" borderId="0" xfId="9" applyNumberFormat="1" applyFont="1" applyAlignment="1">
      <alignment horizontal="right" vertical="center"/>
    </xf>
    <xf numFmtId="169" fontId="6" fillId="0" borderId="0" xfId="9" applyNumberFormat="1" applyFont="1" applyAlignment="1">
      <alignment vertical="center"/>
    </xf>
    <xf numFmtId="0" fontId="4" fillId="0" borderId="0" xfId="10" applyFont="1"/>
    <xf numFmtId="0" fontId="4" fillId="0" borderId="0" xfId="10" applyFont="1" applyAlignment="1">
      <alignment horizontal="center"/>
    </xf>
    <xf numFmtId="0" fontId="4" fillId="0" borderId="0" xfId="4" applyFont="1" applyAlignment="1">
      <alignment horizontal="center" vertical="center"/>
    </xf>
    <xf numFmtId="171" fontId="6" fillId="0" borderId="13" xfId="11" applyNumberFormat="1" applyFont="1" applyBorder="1" applyAlignment="1">
      <alignment vertical="center"/>
    </xf>
    <xf numFmtId="0" fontId="4" fillId="0" borderId="32" xfId="10" applyFont="1" applyBorder="1" applyAlignment="1">
      <alignment horizontal="right" vertical="center"/>
    </xf>
    <xf numFmtId="0" fontId="6" fillId="0" borderId="40" xfId="10" applyFont="1" applyBorder="1" applyAlignment="1">
      <alignment horizontal="left" vertical="center"/>
    </xf>
    <xf numFmtId="9" fontId="4" fillId="0" borderId="41" xfId="11" applyNumberFormat="1" applyFont="1" applyBorder="1" applyAlignment="1">
      <alignment horizontal="center" vertical="center"/>
    </xf>
    <xf numFmtId="171" fontId="6" fillId="0" borderId="41" xfId="11" applyNumberFormat="1" applyFont="1" applyBorder="1" applyAlignment="1">
      <alignment vertical="center"/>
    </xf>
    <xf numFmtId="0" fontId="4" fillId="0" borderId="42" xfId="10" applyFont="1" applyBorder="1" applyAlignment="1">
      <alignment vertical="center"/>
    </xf>
    <xf numFmtId="2" fontId="4" fillId="0" borderId="0" xfId="10" applyNumberFormat="1" applyFont="1"/>
    <xf numFmtId="171" fontId="4" fillId="0" borderId="0" xfId="11" applyNumberFormat="1" applyFont="1" applyBorder="1"/>
    <xf numFmtId="39" fontId="6" fillId="0" borderId="0" xfId="11" applyNumberFormat="1" applyFont="1" applyBorder="1" applyAlignment="1">
      <alignment vertical="center"/>
    </xf>
    <xf numFmtId="0" fontId="6" fillId="0" borderId="37" xfId="12" applyFont="1" applyBorder="1" applyAlignment="1">
      <alignment vertical="center"/>
    </xf>
    <xf numFmtId="173" fontId="4" fillId="0" borderId="8" xfId="8" applyNumberFormat="1" applyFont="1" applyBorder="1"/>
    <xf numFmtId="169" fontId="6" fillId="4" borderId="45" xfId="13" applyNumberFormat="1" applyFont="1" applyFill="1" applyBorder="1" applyAlignment="1">
      <alignment horizontal="center" vertical="center"/>
    </xf>
    <xf numFmtId="175" fontId="4" fillId="0" borderId="8" xfId="8" applyNumberFormat="1" applyFont="1" applyBorder="1"/>
    <xf numFmtId="169" fontId="6" fillId="4" borderId="12" xfId="13" applyNumberFormat="1" applyFont="1" applyFill="1" applyBorder="1" applyAlignment="1">
      <alignment horizontal="center" vertical="center"/>
    </xf>
    <xf numFmtId="9" fontId="4" fillId="3" borderId="13" xfId="14" applyFont="1" applyFill="1" applyBorder="1" applyAlignment="1">
      <alignment horizontal="center" vertical="center"/>
    </xf>
    <xf numFmtId="0" fontId="4" fillId="0" borderId="50" xfId="8" applyFont="1" applyBorder="1"/>
    <xf numFmtId="177" fontId="4" fillId="0" borderId="51" xfId="15" applyNumberFormat="1" applyFont="1" applyBorder="1"/>
    <xf numFmtId="0" fontId="3" fillId="0" borderId="0" xfId="7" applyFont="1" applyAlignment="1">
      <alignment horizontal="left"/>
    </xf>
    <xf numFmtId="0" fontId="5" fillId="0" borderId="0" xfId="7" applyFont="1" applyAlignment="1">
      <alignment horizontal="left"/>
    </xf>
    <xf numFmtId="0" fontId="3" fillId="0" borderId="0" xfId="0" applyFont="1" applyAlignment="1">
      <alignment horizontal="left"/>
    </xf>
    <xf numFmtId="0" fontId="6" fillId="5" borderId="26" xfId="3" applyFont="1" applyFill="1" applyBorder="1" applyAlignment="1">
      <alignment horizontal="right" vertical="center"/>
    </xf>
    <xf numFmtId="0" fontId="6" fillId="5" borderId="27" xfId="3" applyFont="1" applyFill="1" applyBorder="1" applyAlignment="1">
      <alignment horizontal="right" vertical="center"/>
    </xf>
    <xf numFmtId="0" fontId="6" fillId="5" borderId="36" xfId="3" applyFont="1" applyFill="1" applyBorder="1" applyAlignment="1">
      <alignment horizontal="right" vertical="center"/>
    </xf>
    <xf numFmtId="0" fontId="4" fillId="0" borderId="38" xfId="12" applyFont="1" applyBorder="1" applyAlignment="1">
      <alignment horizontal="center" vertical="center"/>
    </xf>
    <xf numFmtId="0" fontId="4" fillId="0" borderId="43" xfId="12" applyFont="1" applyBorder="1" applyAlignment="1">
      <alignment horizontal="center" vertical="center"/>
    </xf>
    <xf numFmtId="0" fontId="6" fillId="5" borderId="17" xfId="3" applyFont="1" applyFill="1" applyBorder="1" applyAlignment="1">
      <alignment horizontal="left" vertical="center"/>
    </xf>
    <xf numFmtId="0" fontId="6" fillId="5" borderId="18" xfId="3" applyFont="1" applyFill="1" applyBorder="1" applyAlignment="1">
      <alignment horizontal="left" vertical="center"/>
    </xf>
    <xf numFmtId="0" fontId="6" fillId="5" borderId="19" xfId="3" applyFont="1" applyFill="1" applyBorder="1" applyAlignment="1">
      <alignment horizontal="left" vertical="center"/>
    </xf>
    <xf numFmtId="0" fontId="6" fillId="2" borderId="20" xfId="3" applyFont="1" applyFill="1" applyBorder="1" applyAlignment="1">
      <alignment horizontal="center" vertical="center" wrapText="1"/>
    </xf>
    <xf numFmtId="0" fontId="6" fillId="2" borderId="23" xfId="3" applyFont="1" applyFill="1" applyBorder="1" applyAlignment="1">
      <alignment horizontal="center" vertical="center" wrapText="1"/>
    </xf>
    <xf numFmtId="0" fontId="6" fillId="2" borderId="21" xfId="3" applyFont="1" applyFill="1" applyBorder="1" applyAlignment="1">
      <alignment horizontal="center" vertical="center" wrapText="1"/>
    </xf>
    <xf numFmtId="0" fontId="6" fillId="2" borderId="24" xfId="3" applyFont="1" applyFill="1" applyBorder="1" applyAlignment="1">
      <alignment horizontal="center" vertical="center" wrapText="1"/>
    </xf>
    <xf numFmtId="0" fontId="6" fillId="0" borderId="21" xfId="4" applyFont="1" applyBorder="1" applyAlignment="1">
      <alignment horizontal="center" vertical="center" wrapText="1"/>
    </xf>
    <xf numFmtId="4" fontId="6" fillId="2" borderId="21" xfId="3" applyNumberFormat="1" applyFont="1" applyFill="1" applyBorder="1" applyAlignment="1">
      <alignment horizontal="center" vertical="center" wrapText="1"/>
    </xf>
    <xf numFmtId="4" fontId="6" fillId="2" borderId="24" xfId="3" applyNumberFormat="1" applyFont="1" applyFill="1" applyBorder="1" applyAlignment="1">
      <alignment horizontal="center" vertical="center" wrapText="1"/>
    </xf>
    <xf numFmtId="4" fontId="6" fillId="2" borderId="22" xfId="3" applyNumberFormat="1" applyFont="1" applyFill="1" applyBorder="1" applyAlignment="1">
      <alignment horizontal="center" vertical="center" wrapText="1"/>
    </xf>
    <xf numFmtId="4" fontId="6" fillId="2" borderId="25" xfId="3" applyNumberFormat="1" applyFont="1" applyFill="1" applyBorder="1" applyAlignment="1">
      <alignment horizontal="center" vertical="center" wrapText="1"/>
    </xf>
    <xf numFmtId="0" fontId="4" fillId="0" borderId="46"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0" xfId="0" applyFont="1" applyAlignment="1">
      <alignment horizontal="center" vertical="center" wrapText="1"/>
    </xf>
    <xf numFmtId="0" fontId="4" fillId="0" borderId="3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0" xfId="7" applyFont="1" applyAlignment="1">
      <alignment horizontal="left"/>
    </xf>
    <xf numFmtId="0" fontId="4" fillId="0" borderId="0" xfId="18" applyFont="1"/>
    <xf numFmtId="0" fontId="4" fillId="0" borderId="1" xfId="18" applyFont="1" applyBorder="1" applyAlignment="1">
      <alignment horizontal="center"/>
    </xf>
    <xf numFmtId="0" fontId="4" fillId="0" borderId="2" xfId="18" applyFont="1" applyBorder="1" applyAlignment="1">
      <alignment horizontal="center"/>
    </xf>
    <xf numFmtId="0" fontId="4" fillId="0" borderId="3" xfId="18" applyFont="1" applyBorder="1" applyAlignment="1">
      <alignment horizontal="center"/>
    </xf>
    <xf numFmtId="0" fontId="4" fillId="0" borderId="4" xfId="18" applyFont="1" applyBorder="1"/>
    <xf numFmtId="0" fontId="6" fillId="0" borderId="53" xfId="19" applyFont="1" applyBorder="1" applyAlignment="1">
      <alignment horizontal="center"/>
    </xf>
    <xf numFmtId="0" fontId="6" fillId="0" borderId="54" xfId="19" applyFont="1" applyBorder="1" applyAlignment="1">
      <alignment horizontal="center"/>
    </xf>
    <xf numFmtId="0" fontId="6" fillId="0" borderId="55" xfId="19" applyFont="1" applyBorder="1" applyAlignment="1">
      <alignment horizontal="center"/>
    </xf>
    <xf numFmtId="0" fontId="4" fillId="0" borderId="8" xfId="18" applyFont="1" applyBorder="1"/>
    <xf numFmtId="0" fontId="6" fillId="0" borderId="49" xfId="19" applyFont="1" applyBorder="1" applyAlignment="1">
      <alignment horizontal="center"/>
    </xf>
    <xf numFmtId="0" fontId="6" fillId="0" borderId="0" xfId="19" applyFont="1" applyAlignment="1">
      <alignment horizontal="center"/>
    </xf>
    <xf numFmtId="0" fontId="6" fillId="0" borderId="56" xfId="19" applyFont="1" applyBorder="1" applyAlignment="1">
      <alignment horizontal="center"/>
    </xf>
    <xf numFmtId="0" fontId="4" fillId="2" borderId="4" xfId="18" applyFont="1" applyFill="1" applyBorder="1"/>
    <xf numFmtId="0" fontId="4" fillId="3" borderId="12" xfId="18" applyFont="1" applyFill="1" applyBorder="1" applyAlignment="1">
      <alignment horizontal="justify" vertical="center" wrapText="1"/>
    </xf>
    <xf numFmtId="0" fontId="4" fillId="2" borderId="8" xfId="18" applyFont="1" applyFill="1" applyBorder="1"/>
    <xf numFmtId="0" fontId="4" fillId="2" borderId="0" xfId="18" applyFont="1" applyFill="1"/>
    <xf numFmtId="0" fontId="4" fillId="4" borderId="57" xfId="18" applyFont="1" applyFill="1" applyBorder="1" applyAlignment="1">
      <alignment horizontal="center" wrapText="1"/>
    </xf>
    <xf numFmtId="0" fontId="4" fillId="4" borderId="15" xfId="18" applyFont="1" applyFill="1" applyBorder="1" applyAlignment="1">
      <alignment horizontal="center" wrapText="1"/>
    </xf>
    <xf numFmtId="0" fontId="4" fillId="4" borderId="32" xfId="18" applyFont="1" applyFill="1" applyBorder="1" applyAlignment="1">
      <alignment horizontal="center" wrapText="1"/>
    </xf>
    <xf numFmtId="0" fontId="6" fillId="5" borderId="17" xfId="7" applyFont="1" applyFill="1" applyBorder="1" applyAlignment="1">
      <alignment horizontal="left" vertical="center"/>
    </xf>
    <xf numFmtId="0" fontId="6" fillId="5" borderId="18" xfId="7" applyFont="1" applyFill="1" applyBorder="1" applyAlignment="1">
      <alignment horizontal="left" vertical="center"/>
    </xf>
    <xf numFmtId="0" fontId="6" fillId="5" borderId="19" xfId="7" applyFont="1" applyFill="1" applyBorder="1" applyAlignment="1">
      <alignment horizontal="left" vertical="center"/>
    </xf>
    <xf numFmtId="0" fontId="6" fillId="2" borderId="20" xfId="7" applyFont="1" applyFill="1" applyBorder="1" applyAlignment="1">
      <alignment horizontal="center" vertical="center" wrapText="1"/>
    </xf>
    <xf numFmtId="0" fontId="6" fillId="2" borderId="21" xfId="7" applyFont="1" applyFill="1" applyBorder="1" applyAlignment="1">
      <alignment horizontal="center" vertical="center" wrapText="1"/>
    </xf>
    <xf numFmtId="4" fontId="6" fillId="2" borderId="21" xfId="7" applyNumberFormat="1" applyFont="1" applyFill="1" applyBorder="1" applyAlignment="1">
      <alignment horizontal="center" vertical="center" wrapText="1"/>
    </xf>
    <xf numFmtId="4" fontId="6" fillId="2" borderId="22" xfId="7" applyNumberFormat="1" applyFont="1" applyFill="1" applyBorder="1" applyAlignment="1">
      <alignment horizontal="center" vertical="center" wrapText="1"/>
    </xf>
    <xf numFmtId="0" fontId="6" fillId="2" borderId="23" xfId="7" applyFont="1" applyFill="1" applyBorder="1" applyAlignment="1">
      <alignment horizontal="center" vertical="center" wrapText="1"/>
    </xf>
    <xf numFmtId="0" fontId="6" fillId="2" borderId="24" xfId="7" applyFont="1" applyFill="1" applyBorder="1" applyAlignment="1">
      <alignment horizontal="center" vertical="center" wrapText="1"/>
    </xf>
    <xf numFmtId="4" fontId="6" fillId="2" borderId="24" xfId="7" applyNumberFormat="1" applyFont="1" applyFill="1" applyBorder="1" applyAlignment="1">
      <alignment horizontal="center" vertical="center" wrapText="1"/>
    </xf>
    <xf numFmtId="4" fontId="6" fillId="2" borderId="25" xfId="7" applyNumberFormat="1" applyFont="1" applyFill="1" applyBorder="1" applyAlignment="1">
      <alignment horizontal="center" vertical="center" wrapText="1"/>
    </xf>
    <xf numFmtId="0" fontId="4" fillId="0" borderId="18" xfId="7" applyFont="1" applyBorder="1" applyAlignment="1">
      <alignment horizontal="center" vertical="center"/>
    </xf>
    <xf numFmtId="0" fontId="4" fillId="0" borderId="18" xfId="7" applyFont="1" applyBorder="1" applyAlignment="1">
      <alignment horizontal="left" vertical="center" wrapText="1"/>
    </xf>
    <xf numFmtId="0" fontId="4" fillId="0" borderId="32" xfId="7" applyFont="1" applyBorder="1" applyAlignment="1">
      <alignment horizontal="center" vertical="center"/>
    </xf>
    <xf numFmtId="0" fontId="4" fillId="0" borderId="18" xfId="19" applyFont="1" applyBorder="1"/>
    <xf numFmtId="0" fontId="4" fillId="0" borderId="18" xfId="19" applyFont="1" applyBorder="1" applyAlignment="1">
      <alignment horizontal="center"/>
    </xf>
    <xf numFmtId="167" fontId="4" fillId="0" borderId="0" xfId="18" applyNumberFormat="1" applyFont="1"/>
    <xf numFmtId="0" fontId="4" fillId="0" borderId="4" xfId="10" applyFont="1" applyBorder="1"/>
    <xf numFmtId="0" fontId="4" fillId="0" borderId="8" xfId="10" applyFont="1" applyBorder="1"/>
    <xf numFmtId="167" fontId="4" fillId="0" borderId="0" xfId="10" applyNumberFormat="1" applyFont="1"/>
    <xf numFmtId="0" fontId="11" fillId="0" borderId="37" xfId="0" applyFont="1" applyBorder="1" applyAlignment="1">
      <alignment horizontal="center"/>
    </xf>
    <xf numFmtId="0" fontId="11" fillId="0" borderId="39" xfId="0" applyFont="1" applyBorder="1" applyAlignment="1">
      <alignment horizontal="center"/>
    </xf>
    <xf numFmtId="9" fontId="4" fillId="0" borderId="38" xfId="20" applyFont="1" applyBorder="1" applyAlignment="1">
      <alignment vertical="center"/>
    </xf>
    <xf numFmtId="0" fontId="4" fillId="0" borderId="39" xfId="10" applyFont="1" applyBorder="1" applyAlignment="1">
      <alignment vertical="center"/>
    </xf>
    <xf numFmtId="171" fontId="6" fillId="0" borderId="22" xfId="11" applyNumberFormat="1" applyFont="1" applyBorder="1" applyAlignment="1">
      <alignment vertical="center"/>
    </xf>
    <xf numFmtId="0" fontId="11" fillId="0" borderId="14" xfId="0" applyFont="1" applyBorder="1" applyAlignment="1">
      <alignment horizontal="center"/>
    </xf>
    <xf numFmtId="0" fontId="11" fillId="0" borderId="32" xfId="0" applyFont="1" applyBorder="1" applyAlignment="1">
      <alignment horizontal="center"/>
    </xf>
    <xf numFmtId="9" fontId="4" fillId="0" borderId="15" xfId="20" applyFont="1" applyBorder="1" applyAlignment="1">
      <alignment vertical="center"/>
    </xf>
    <xf numFmtId="0" fontId="6" fillId="0" borderId="37" xfId="21" applyFont="1" applyBorder="1" applyAlignment="1">
      <alignment vertical="center"/>
    </xf>
    <xf numFmtId="0" fontId="4" fillId="0" borderId="38" xfId="21" applyFont="1" applyBorder="1" applyAlignment="1">
      <alignment horizontal="center" vertical="center"/>
    </xf>
    <xf numFmtId="0" fontId="4" fillId="0" borderId="43" xfId="21" applyFont="1" applyBorder="1" applyAlignment="1">
      <alignment horizontal="center" vertical="center"/>
    </xf>
    <xf numFmtId="173" fontId="4" fillId="0" borderId="8" xfId="10" applyNumberFormat="1" applyFont="1" applyBorder="1"/>
    <xf numFmtId="0" fontId="4" fillId="4" borderId="11" xfId="19" applyFont="1" applyFill="1" applyBorder="1" applyAlignment="1">
      <alignment vertical="center" wrapText="1"/>
    </xf>
    <xf numFmtId="0" fontId="4" fillId="4" borderId="12" xfId="19" applyFont="1" applyFill="1" applyBorder="1" applyAlignment="1">
      <alignment vertical="center" wrapText="1"/>
    </xf>
    <xf numFmtId="3" fontId="6" fillId="4" borderId="44" xfId="19" applyNumberFormat="1" applyFont="1" applyFill="1" applyBorder="1" applyAlignment="1">
      <alignment horizontal="center" vertical="center" wrapText="1"/>
    </xf>
    <xf numFmtId="169" fontId="6" fillId="4" borderId="45" xfId="22" applyNumberFormat="1" applyFont="1" applyFill="1" applyBorder="1" applyAlignment="1">
      <alignment horizontal="center" vertical="center"/>
    </xf>
    <xf numFmtId="175" fontId="4" fillId="0" borderId="8" xfId="10" applyNumberFormat="1" applyFont="1" applyBorder="1"/>
    <xf numFmtId="3" fontId="6" fillId="4" borderId="12" xfId="19" applyNumberFormat="1" applyFont="1" applyFill="1" applyBorder="1" applyAlignment="1">
      <alignment horizontal="center" vertical="center"/>
    </xf>
    <xf numFmtId="169" fontId="6" fillId="4" borderId="12" xfId="22" applyNumberFormat="1" applyFont="1" applyFill="1" applyBorder="1" applyAlignment="1">
      <alignment horizontal="center" vertical="center"/>
    </xf>
    <xf numFmtId="0" fontId="6" fillId="4" borderId="12" xfId="19" applyFont="1" applyFill="1" applyBorder="1" applyAlignment="1">
      <alignment horizontal="center" vertical="center" wrapText="1"/>
    </xf>
    <xf numFmtId="0" fontId="6" fillId="4" borderId="12" xfId="19" applyFont="1" applyFill="1" applyBorder="1" applyAlignment="1">
      <alignment horizontal="center" vertical="center"/>
    </xf>
    <xf numFmtId="0" fontId="4" fillId="0" borderId="46" xfId="7" applyFont="1" applyBorder="1" applyAlignment="1">
      <alignment horizontal="center" vertical="center" wrapText="1"/>
    </xf>
    <xf numFmtId="0" fontId="4" fillId="0" borderId="47" xfId="7" applyFont="1" applyBorder="1" applyAlignment="1">
      <alignment horizontal="center" vertical="center" wrapText="1"/>
    </xf>
    <xf numFmtId="0" fontId="4" fillId="0" borderId="48" xfId="7" applyFont="1" applyBorder="1" applyAlignment="1">
      <alignment horizontal="center" vertical="center" wrapText="1"/>
    </xf>
    <xf numFmtId="3" fontId="6" fillId="4" borderId="12" xfId="19" applyNumberFormat="1" applyFont="1" applyFill="1" applyBorder="1" applyAlignment="1">
      <alignment horizontal="center" vertical="center" wrapText="1"/>
    </xf>
    <xf numFmtId="0" fontId="4" fillId="0" borderId="49" xfId="7" applyFont="1" applyBorder="1" applyAlignment="1">
      <alignment horizontal="center" vertical="center" wrapText="1"/>
    </xf>
    <xf numFmtId="0" fontId="4" fillId="0" borderId="0" xfId="7" applyFont="1" applyAlignment="1">
      <alignment horizontal="center" vertical="center" wrapText="1"/>
    </xf>
    <xf numFmtId="0" fontId="4" fillId="0" borderId="34" xfId="7" applyFont="1" applyBorder="1" applyAlignment="1">
      <alignment horizontal="center" vertical="center" wrapText="1"/>
    </xf>
    <xf numFmtId="0" fontId="4" fillId="0" borderId="17" xfId="7" applyFont="1" applyBorder="1" applyAlignment="1">
      <alignment horizontal="center" vertical="center" wrapText="1"/>
    </xf>
    <xf numFmtId="0" fontId="4" fillId="0" borderId="18" xfId="7" applyFont="1" applyBorder="1" applyAlignment="1">
      <alignment horizontal="center" vertical="center" wrapText="1"/>
    </xf>
    <xf numFmtId="0" fontId="4" fillId="0" borderId="30" xfId="7" applyFont="1" applyBorder="1" applyAlignment="1">
      <alignment horizontal="center" vertical="center" wrapText="1"/>
    </xf>
    <xf numFmtId="0" fontId="4" fillId="2" borderId="24" xfId="19" applyFont="1" applyFill="1" applyBorder="1" applyAlignment="1">
      <alignment horizontal="center" vertical="center" wrapText="1"/>
    </xf>
    <xf numFmtId="0" fontId="4" fillId="2" borderId="25" xfId="19" applyFont="1" applyFill="1" applyBorder="1" applyAlignment="1">
      <alignment horizontal="center" vertical="center" wrapText="1"/>
    </xf>
    <xf numFmtId="0" fontId="4" fillId="2" borderId="0" xfId="19" applyFont="1" applyFill="1" applyAlignment="1">
      <alignment horizontal="center" vertical="center" wrapText="1"/>
    </xf>
    <xf numFmtId="0" fontId="6" fillId="2" borderId="47" xfId="19" applyFont="1" applyFill="1" applyBorder="1" applyAlignment="1">
      <alignment horizontal="center" vertical="center" wrapText="1"/>
    </xf>
    <xf numFmtId="0" fontId="4" fillId="0" borderId="50" xfId="10" applyFont="1" applyBorder="1"/>
    <xf numFmtId="0" fontId="4" fillId="0" borderId="51" xfId="18" applyFont="1" applyBorder="1"/>
    <xf numFmtId="0" fontId="4" fillId="0" borderId="51" xfId="18" applyFont="1" applyBorder="1" applyAlignment="1">
      <alignment horizontal="center"/>
    </xf>
    <xf numFmtId="0" fontId="4" fillId="0" borderId="52" xfId="18" applyFont="1" applyBorder="1"/>
    <xf numFmtId="0" fontId="4" fillId="0" borderId="0" xfId="18" applyFont="1" applyAlignment="1">
      <alignment horizontal="center"/>
    </xf>
    <xf numFmtId="0" fontId="4" fillId="0" borderId="0" xfId="19" applyFont="1"/>
    <xf numFmtId="0" fontId="4" fillId="0" borderId="1" xfId="19" applyFont="1" applyBorder="1" applyAlignment="1">
      <alignment horizontal="center"/>
    </xf>
    <xf numFmtId="0" fontId="4" fillId="0" borderId="2" xfId="19" applyFont="1" applyBorder="1" applyAlignment="1">
      <alignment horizontal="center"/>
    </xf>
    <xf numFmtId="0" fontId="4" fillId="0" borderId="3" xfId="19" applyFont="1" applyBorder="1" applyAlignment="1">
      <alignment horizontal="center"/>
    </xf>
    <xf numFmtId="0" fontId="4" fillId="0" borderId="4" xfId="19" applyFont="1" applyBorder="1"/>
    <xf numFmtId="0" fontId="6" fillId="0" borderId="5" xfId="19" applyFont="1" applyBorder="1" applyAlignment="1">
      <alignment horizontal="center"/>
    </xf>
    <xf numFmtId="0" fontId="6" fillId="0" borderId="6" xfId="19" applyFont="1" applyBorder="1" applyAlignment="1">
      <alignment horizontal="center"/>
    </xf>
    <xf numFmtId="0" fontId="6" fillId="0" borderId="7" xfId="19" applyFont="1" applyBorder="1" applyAlignment="1">
      <alignment horizontal="center"/>
    </xf>
    <xf numFmtId="0" fontId="4" fillId="0" borderId="8" xfId="19" applyFont="1" applyBorder="1"/>
    <xf numFmtId="0" fontId="4" fillId="0" borderId="9" xfId="19" applyFont="1" applyBorder="1" applyAlignment="1">
      <alignment horizontal="center"/>
    </xf>
    <xf numFmtId="0" fontId="4" fillId="0" borderId="10" xfId="19" applyFont="1" applyBorder="1" applyAlignment="1">
      <alignment horizontal="center"/>
    </xf>
    <xf numFmtId="0" fontId="4" fillId="2" borderId="4" xfId="19" applyFont="1" applyFill="1" applyBorder="1"/>
    <xf numFmtId="0" fontId="4" fillId="3" borderId="11" xfId="19" applyFont="1" applyFill="1" applyBorder="1" applyAlignment="1">
      <alignment horizontal="left" wrapText="1"/>
    </xf>
    <xf numFmtId="0" fontId="4" fillId="3" borderId="12" xfId="19" applyFont="1" applyFill="1" applyBorder="1" applyAlignment="1">
      <alignment horizontal="left" wrapText="1"/>
    </xf>
    <xf numFmtId="0" fontId="4" fillId="3" borderId="13" xfId="19" applyFont="1" applyFill="1" applyBorder="1" applyAlignment="1">
      <alignment horizontal="left" wrapText="1"/>
    </xf>
    <xf numFmtId="0" fontId="4" fillId="2" borderId="8" xfId="19" applyFont="1" applyFill="1" applyBorder="1"/>
    <xf numFmtId="0" fontId="4" fillId="2" borderId="0" xfId="19" applyFont="1" applyFill="1"/>
    <xf numFmtId="0" fontId="4" fillId="4" borderId="14" xfId="19" applyFont="1" applyFill="1" applyBorder="1" applyAlignment="1">
      <alignment horizontal="center" wrapText="1"/>
    </xf>
    <xf numFmtId="0" fontId="4" fillId="4" borderId="15" xfId="19" applyFont="1" applyFill="1" applyBorder="1" applyAlignment="1">
      <alignment horizontal="center" wrapText="1"/>
    </xf>
    <xf numFmtId="0" fontId="4" fillId="4" borderId="16" xfId="19" applyFont="1" applyFill="1" applyBorder="1" applyAlignment="1">
      <alignment horizontal="center" wrapText="1"/>
    </xf>
    <xf numFmtId="166" fontId="4" fillId="0" borderId="0" xfId="19" applyNumberFormat="1" applyFont="1"/>
    <xf numFmtId="44" fontId="4" fillId="0" borderId="0" xfId="23" applyFont="1"/>
    <xf numFmtId="167" fontId="4" fillId="0" borderId="0" xfId="19" applyNumberFormat="1" applyFont="1"/>
    <xf numFmtId="0" fontId="4" fillId="0" borderId="51" xfId="19" applyFont="1" applyBorder="1"/>
    <xf numFmtId="0" fontId="4" fillId="0" borderId="51" xfId="19" applyFont="1" applyBorder="1" applyAlignment="1">
      <alignment horizontal="center"/>
    </xf>
    <xf numFmtId="0" fontId="4" fillId="0" borderId="52" xfId="19" applyFont="1" applyBorder="1"/>
    <xf numFmtId="0" fontId="4" fillId="0" borderId="0" xfId="19" applyFont="1" applyAlignment="1">
      <alignment horizontal="center"/>
    </xf>
  </cellXfs>
  <cellStyles count="24">
    <cellStyle name="Comma" xfId="15" xr:uid="{EEA4FFC9-E248-4644-9BDE-8FA17CF2A314}"/>
    <cellStyle name="Millares 2" xfId="5" xr:uid="{398E001C-9C59-4C64-839B-A9985D6A2980}"/>
    <cellStyle name="Millares_FORMULARIO 4 - M-OFERENTE PPTA ECONOMICA" xfId="13" xr:uid="{A0A4A622-148B-4041-B477-B00B2D688B25}"/>
    <cellStyle name="Millares_FORMULARIO 4 - M-OFERENTE PPTA ECONOMICA 2" xfId="22" xr:uid="{E70DA592-7DCF-45AC-84AD-A24CD8517F81}"/>
    <cellStyle name="Moneda 2" xfId="6" xr:uid="{B102185C-6F51-4656-B3A9-A0EBF2D71A72}"/>
    <cellStyle name="Moneda 2 2 2 2 2" xfId="11" xr:uid="{A87886FE-1836-4B6C-80AD-E15464FE68AB}"/>
    <cellStyle name="Moneda 3" xfId="23" xr:uid="{089BDFAD-64EE-4C16-8185-6A45C3D23DFD}"/>
    <cellStyle name="Normal" xfId="0" builtinId="0"/>
    <cellStyle name="Normal 2" xfId="3" xr:uid="{4DCC6983-AA8C-49CF-BE69-0F4996DC18A4}"/>
    <cellStyle name="Normal 2 10 2 2" xfId="7" xr:uid="{F3EB46D4-E2DA-4C96-9B91-D589712C13BC}"/>
    <cellStyle name="Normal 2 10 3" xfId="4" xr:uid="{8BFF41BD-DF57-4E5A-9F6A-CB5AFABC55A0}"/>
    <cellStyle name="Normal 2 2" xfId="12" xr:uid="{EBC07EED-4EBA-4D7D-AD90-F062A2993461}"/>
    <cellStyle name="Normal 2 2 2" xfId="21" xr:uid="{C650CDA5-7FBB-4ED3-A7AF-E1B4B4AAFAB9}"/>
    <cellStyle name="Normal 3" xfId="1" xr:uid="{D9032257-56DA-47C3-8D08-54311234B383}"/>
    <cellStyle name="Normal 3 11" xfId="2" xr:uid="{C65CE216-9EBE-4FA0-A61C-2A13FC5774AD}"/>
    <cellStyle name="Normal 3 11 2" xfId="17" xr:uid="{0C9BC56F-75AE-44C8-804F-8668F1BACA6E}"/>
    <cellStyle name="Normal 3 11 2 2" xfId="19" xr:uid="{8827959F-6C11-4EC3-AEDE-647A0559FC62}"/>
    <cellStyle name="Normal 3 2" xfId="8" xr:uid="{BF3F07CF-3D6A-473A-9891-803A5FCD30B1}"/>
    <cellStyle name="Normal 3 2 2" xfId="10" xr:uid="{F34B4483-3F8E-4E7F-BDD4-8E654D4D3435}"/>
    <cellStyle name="Normal 3 4" xfId="16" xr:uid="{29068489-F7EA-4071-8442-5B59ADF0E42F}"/>
    <cellStyle name="Normal 3 4 2" xfId="18" xr:uid="{9774F847-5224-4AF2-9B23-80310E4D6727}"/>
    <cellStyle name="Normal_PTO OFICIAL PREPLIEGO (CORREGIDO) 2" xfId="9" xr:uid="{90381005-ECA8-4CC9-9DAF-9559B06CF34A}"/>
    <cellStyle name="Percent" xfId="14" xr:uid="{745C4962-72DA-443E-8428-B152B7296C30}"/>
    <cellStyle name="Porcentaje 2" xfId="20" xr:uid="{091427C5-6348-45BC-B391-16C02F3681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83192-49F8-46AB-A6B2-B4FEB0B8BA04}">
  <dimension ref="B1:P254"/>
  <sheetViews>
    <sheetView showGridLines="0" tabSelected="1" view="pageBreakPreview" zoomScale="55" zoomScaleNormal="100" zoomScaleSheetLayoutView="55" zoomScalePageLayoutView="145" workbookViewId="0">
      <selection activeCell="C250" sqref="C250:G252"/>
    </sheetView>
  </sheetViews>
  <sheetFormatPr baseColWidth="10" defaultColWidth="11.42578125" defaultRowHeight="14.25" x14ac:dyDescent="0.2"/>
  <cols>
    <col min="1" max="2" width="2.85546875" style="185" customWidth="1"/>
    <col min="3" max="3" width="11.140625" style="185" customWidth="1"/>
    <col min="4" max="4" width="22.42578125" style="185" customWidth="1"/>
    <col min="5" max="5" width="16.140625" style="211" customWidth="1"/>
    <col min="6" max="6" width="21.5703125" style="185" customWidth="1"/>
    <col min="7" max="7" width="73.28515625" style="185" customWidth="1"/>
    <col min="8" max="8" width="8.7109375" style="185" customWidth="1"/>
    <col min="9" max="9" width="15.7109375" style="185" customWidth="1"/>
    <col min="10" max="10" width="21.140625" style="185" customWidth="1"/>
    <col min="11" max="11" width="26.7109375" style="185" customWidth="1"/>
    <col min="12" max="13" width="2.85546875" style="185" customWidth="1"/>
    <col min="14" max="14" width="41.85546875" style="185" customWidth="1"/>
    <col min="15" max="15" width="11.42578125" style="185"/>
    <col min="16" max="16" width="28" style="185" customWidth="1"/>
    <col min="17" max="16384" width="11.42578125" style="185"/>
  </cols>
  <sheetData>
    <row r="1" spans="2:12" x14ac:dyDescent="0.2">
      <c r="B1" s="78" t="s">
        <v>0</v>
      </c>
      <c r="C1" s="78"/>
      <c r="D1" s="78"/>
      <c r="E1" s="78"/>
      <c r="F1" s="78"/>
      <c r="G1" s="78"/>
    </row>
    <row r="2" spans="2:12" x14ac:dyDescent="0.2">
      <c r="B2" s="78" t="s">
        <v>1</v>
      </c>
      <c r="C2" s="78"/>
      <c r="D2" s="78"/>
      <c r="E2" s="78"/>
    </row>
    <row r="3" spans="2:12" ht="15" thickBot="1" x14ac:dyDescent="0.25">
      <c r="C3" s="1"/>
      <c r="D3" s="2"/>
      <c r="E3" s="1"/>
      <c r="F3" s="2"/>
    </row>
    <row r="4" spans="2:12" ht="15.75" thickTop="1" thickBot="1" x14ac:dyDescent="0.25">
      <c r="B4" s="186"/>
      <c r="C4" s="187"/>
      <c r="D4" s="187"/>
      <c r="E4" s="187"/>
      <c r="F4" s="187"/>
      <c r="G4" s="187"/>
      <c r="H4" s="187"/>
      <c r="I4" s="187"/>
      <c r="J4" s="187"/>
      <c r="K4" s="187"/>
      <c r="L4" s="188"/>
    </row>
    <row r="5" spans="2:12" ht="31.5" customHeight="1" thickTop="1" x14ac:dyDescent="0.2">
      <c r="B5" s="189"/>
      <c r="C5" s="190" t="s">
        <v>2</v>
      </c>
      <c r="D5" s="191"/>
      <c r="E5" s="191"/>
      <c r="F5" s="191"/>
      <c r="G5" s="191"/>
      <c r="H5" s="191"/>
      <c r="I5" s="191"/>
      <c r="J5" s="191"/>
      <c r="K5" s="192"/>
      <c r="L5" s="193"/>
    </row>
    <row r="6" spans="2:12" x14ac:dyDescent="0.2">
      <c r="B6" s="189"/>
      <c r="C6" s="194" t="s">
        <v>3</v>
      </c>
      <c r="D6" s="194"/>
      <c r="E6" s="194"/>
      <c r="F6" s="194"/>
      <c r="G6" s="194"/>
      <c r="H6" s="194"/>
      <c r="I6" s="194"/>
      <c r="J6" s="194"/>
      <c r="K6" s="195"/>
      <c r="L6" s="193"/>
    </row>
    <row r="7" spans="2:12" s="201" customFormat="1" ht="14.25" customHeight="1" x14ac:dyDescent="0.2">
      <c r="B7" s="196"/>
      <c r="C7" s="197" t="s">
        <v>4</v>
      </c>
      <c r="D7" s="198"/>
      <c r="E7" s="198"/>
      <c r="F7" s="198"/>
      <c r="G7" s="198"/>
      <c r="H7" s="198"/>
      <c r="I7" s="198"/>
      <c r="J7" s="198"/>
      <c r="K7" s="199"/>
      <c r="L7" s="200"/>
    </row>
    <row r="8" spans="2:12" x14ac:dyDescent="0.2">
      <c r="B8" s="189"/>
      <c r="C8" s="197"/>
      <c r="D8" s="198"/>
      <c r="E8" s="198"/>
      <c r="F8" s="198"/>
      <c r="G8" s="198"/>
      <c r="H8" s="198"/>
      <c r="I8" s="198"/>
      <c r="J8" s="198"/>
      <c r="K8" s="199"/>
      <c r="L8" s="193"/>
    </row>
    <row r="9" spans="2:12" ht="34.5" customHeight="1" x14ac:dyDescent="0.2">
      <c r="B9" s="189"/>
      <c r="C9" s="202" t="s">
        <v>5</v>
      </c>
      <c r="D9" s="203"/>
      <c r="E9" s="203"/>
      <c r="F9" s="203"/>
      <c r="G9" s="203"/>
      <c r="H9" s="203"/>
      <c r="I9" s="203"/>
      <c r="J9" s="203"/>
      <c r="K9" s="204"/>
      <c r="L9" s="193"/>
    </row>
    <row r="10" spans="2:12" ht="30" customHeight="1" thickBot="1" x14ac:dyDescent="0.25">
      <c r="B10" s="189"/>
      <c r="C10" s="84"/>
      <c r="D10" s="85"/>
      <c r="E10" s="85"/>
      <c r="F10" s="85"/>
      <c r="G10" s="85"/>
      <c r="H10" s="85"/>
      <c r="I10" s="85"/>
      <c r="J10" s="85"/>
      <c r="K10" s="86"/>
      <c r="L10" s="193"/>
    </row>
    <row r="11" spans="2:12" ht="30" customHeight="1" x14ac:dyDescent="0.2">
      <c r="B11" s="189"/>
      <c r="C11" s="87" t="s">
        <v>6</v>
      </c>
      <c r="D11" s="89" t="s">
        <v>7</v>
      </c>
      <c r="E11" s="91" t="s">
        <v>8</v>
      </c>
      <c r="F11" s="91"/>
      <c r="G11" s="87" t="s">
        <v>9</v>
      </c>
      <c r="H11" s="89" t="s">
        <v>10</v>
      </c>
      <c r="I11" s="89" t="s">
        <v>11</v>
      </c>
      <c r="J11" s="92" t="s">
        <v>12</v>
      </c>
      <c r="K11" s="94" t="s">
        <v>13</v>
      </c>
      <c r="L11" s="193"/>
    </row>
    <row r="12" spans="2:12" ht="30" customHeight="1" thickBot="1" x14ac:dyDescent="0.25">
      <c r="B12" s="189"/>
      <c r="C12" s="88"/>
      <c r="D12" s="90"/>
      <c r="E12" s="3" t="s">
        <v>14</v>
      </c>
      <c r="F12" s="3" t="s">
        <v>15</v>
      </c>
      <c r="G12" s="88"/>
      <c r="H12" s="90"/>
      <c r="I12" s="90"/>
      <c r="J12" s="93"/>
      <c r="K12" s="95"/>
      <c r="L12" s="193"/>
    </row>
    <row r="13" spans="2:12" ht="30" customHeight="1" thickBot="1" x14ac:dyDescent="0.25">
      <c r="B13" s="189"/>
      <c r="C13" s="4" t="s">
        <v>16</v>
      </c>
      <c r="D13" s="5"/>
      <c r="E13" s="5"/>
      <c r="F13" s="5"/>
      <c r="G13" s="5"/>
      <c r="H13" s="5"/>
      <c r="I13" s="5"/>
      <c r="J13" s="5"/>
      <c r="K13" s="6"/>
      <c r="L13" s="193"/>
    </row>
    <row r="14" spans="2:12" ht="30" customHeight="1" thickBot="1" x14ac:dyDescent="0.25">
      <c r="B14" s="189"/>
      <c r="C14" s="7" t="s">
        <v>17</v>
      </c>
      <c r="D14" s="8" t="s">
        <v>18</v>
      </c>
      <c r="E14" s="8"/>
      <c r="F14" s="8"/>
      <c r="G14" s="8"/>
      <c r="H14" s="8"/>
      <c r="I14" s="8"/>
      <c r="J14" s="8"/>
      <c r="K14" s="9"/>
      <c r="L14" s="193"/>
    </row>
    <row r="15" spans="2:12" ht="117" customHeight="1" x14ac:dyDescent="0.2">
      <c r="B15" s="189"/>
      <c r="C15" s="10">
        <v>1</v>
      </c>
      <c r="D15" s="17" t="s">
        <v>19</v>
      </c>
      <c r="E15" s="17" t="s">
        <v>20</v>
      </c>
      <c r="F15" s="17"/>
      <c r="G15" s="12" t="s">
        <v>21</v>
      </c>
      <c r="H15" s="17" t="s">
        <v>22</v>
      </c>
      <c r="I15" s="13">
        <v>120</v>
      </c>
      <c r="J15" s="14">
        <v>30000</v>
      </c>
      <c r="K15" s="15">
        <f>ROUND(J15*I15,0)</f>
        <v>3600000</v>
      </c>
      <c r="L15" s="193"/>
    </row>
    <row r="16" spans="2:12" ht="51.75" customHeight="1" x14ac:dyDescent="0.2">
      <c r="B16" s="189"/>
      <c r="C16" s="10">
        <v>2</v>
      </c>
      <c r="D16" s="17" t="s">
        <v>23</v>
      </c>
      <c r="E16" s="17" t="s">
        <v>20</v>
      </c>
      <c r="F16" s="17"/>
      <c r="G16" s="16" t="s">
        <v>24</v>
      </c>
      <c r="H16" s="17" t="s">
        <v>25</v>
      </c>
      <c r="I16" s="13">
        <v>1343</v>
      </c>
      <c r="J16" s="14">
        <v>15765</v>
      </c>
      <c r="K16" s="15">
        <f t="shared" ref="K16:K18" si="0">ROUND(J16*I16,0)</f>
        <v>21172395</v>
      </c>
      <c r="L16" s="193"/>
    </row>
    <row r="17" spans="2:12" ht="51" x14ac:dyDescent="0.2">
      <c r="B17" s="189"/>
      <c r="C17" s="10">
        <v>3</v>
      </c>
      <c r="D17" s="17" t="s">
        <v>26</v>
      </c>
      <c r="E17" s="17" t="s">
        <v>20</v>
      </c>
      <c r="F17" s="17"/>
      <c r="G17" s="16" t="s">
        <v>27</v>
      </c>
      <c r="H17" s="17" t="s">
        <v>25</v>
      </c>
      <c r="I17" s="13">
        <v>144</v>
      </c>
      <c r="J17" s="14">
        <v>12087</v>
      </c>
      <c r="K17" s="15">
        <f t="shared" si="0"/>
        <v>1740528</v>
      </c>
      <c r="L17" s="193"/>
    </row>
    <row r="18" spans="2:12" ht="25.5" x14ac:dyDescent="0.2">
      <c r="B18" s="189"/>
      <c r="C18" s="10">
        <v>4</v>
      </c>
      <c r="D18" s="17" t="s">
        <v>28</v>
      </c>
      <c r="E18" s="17" t="s">
        <v>20</v>
      </c>
      <c r="F18" s="17"/>
      <c r="G18" s="16" t="s">
        <v>29</v>
      </c>
      <c r="H18" s="17" t="s">
        <v>25</v>
      </c>
      <c r="I18" s="13">
        <v>672</v>
      </c>
      <c r="J18" s="14">
        <v>10500</v>
      </c>
      <c r="K18" s="15">
        <f t="shared" si="0"/>
        <v>7056000</v>
      </c>
      <c r="L18" s="193"/>
    </row>
    <row r="19" spans="2:12" ht="30" customHeight="1" thickBot="1" x14ac:dyDescent="0.25">
      <c r="B19" s="189"/>
      <c r="C19" s="18" t="s">
        <v>30</v>
      </c>
      <c r="D19" s="136"/>
      <c r="E19" s="136"/>
      <c r="F19" s="136"/>
      <c r="G19" s="137"/>
      <c r="H19" s="136"/>
      <c r="I19" s="13"/>
      <c r="J19" s="19"/>
      <c r="K19" s="20">
        <f>SUM(K15:K18)</f>
        <v>33568923</v>
      </c>
      <c r="L19" s="193"/>
    </row>
    <row r="20" spans="2:12" ht="30" customHeight="1" thickBot="1" x14ac:dyDescent="0.25">
      <c r="B20" s="189"/>
      <c r="C20" s="7" t="s">
        <v>31</v>
      </c>
      <c r="D20" s="8" t="s">
        <v>32</v>
      </c>
      <c r="E20" s="8"/>
      <c r="F20" s="8"/>
      <c r="G20" s="8"/>
      <c r="H20" s="8"/>
      <c r="I20" s="8"/>
      <c r="J20" s="8"/>
      <c r="K20" s="9"/>
      <c r="L20" s="193"/>
    </row>
    <row r="21" spans="2:12" ht="94.5" customHeight="1" x14ac:dyDescent="0.2">
      <c r="B21" s="189"/>
      <c r="C21" s="10">
        <v>5</v>
      </c>
      <c r="D21" s="17" t="s">
        <v>33</v>
      </c>
      <c r="E21" s="17" t="s">
        <v>20</v>
      </c>
      <c r="F21" s="17"/>
      <c r="G21" s="12" t="s">
        <v>34</v>
      </c>
      <c r="H21" s="138" t="s">
        <v>25</v>
      </c>
      <c r="I21" s="13">
        <v>1343</v>
      </c>
      <c r="J21" s="14">
        <v>84080</v>
      </c>
      <c r="K21" s="15">
        <f>ROUND(J21*I21,0)</f>
        <v>112919440</v>
      </c>
      <c r="L21" s="193"/>
    </row>
    <row r="22" spans="2:12" ht="51" x14ac:dyDescent="0.2">
      <c r="B22" s="189"/>
      <c r="C22" s="10">
        <v>6</v>
      </c>
      <c r="D22" s="17" t="s">
        <v>35</v>
      </c>
      <c r="E22" s="17" t="s">
        <v>20</v>
      </c>
      <c r="F22" s="17"/>
      <c r="G22" s="16" t="s">
        <v>36</v>
      </c>
      <c r="H22" s="138" t="s">
        <v>25</v>
      </c>
      <c r="I22" s="13">
        <v>848</v>
      </c>
      <c r="J22" s="14">
        <v>73570</v>
      </c>
      <c r="K22" s="15">
        <f>ROUND(J22*I22,0)</f>
        <v>62387360</v>
      </c>
      <c r="L22" s="193"/>
    </row>
    <row r="23" spans="2:12" ht="30" customHeight="1" thickBot="1" x14ac:dyDescent="0.25">
      <c r="B23" s="189"/>
      <c r="C23" s="18" t="s">
        <v>30</v>
      </c>
      <c r="D23" s="136"/>
      <c r="E23" s="136"/>
      <c r="F23" s="136"/>
      <c r="G23" s="137"/>
      <c r="H23" s="136"/>
      <c r="I23" s="13"/>
      <c r="J23" s="19"/>
      <c r="K23" s="20">
        <f>SUM(K21:K22)</f>
        <v>175306800</v>
      </c>
      <c r="L23" s="193"/>
    </row>
    <row r="24" spans="2:12" ht="30" customHeight="1" thickBot="1" x14ac:dyDescent="0.25">
      <c r="B24" s="189"/>
      <c r="C24" s="7" t="s">
        <v>37</v>
      </c>
      <c r="D24" s="8" t="s">
        <v>38</v>
      </c>
      <c r="E24" s="8"/>
      <c r="F24" s="8"/>
      <c r="G24" s="8"/>
      <c r="H24" s="8"/>
      <c r="I24" s="8"/>
      <c r="J24" s="8"/>
      <c r="K24" s="9"/>
      <c r="L24" s="193"/>
    </row>
    <row r="25" spans="2:12" ht="38.25" x14ac:dyDescent="0.2">
      <c r="B25" s="189"/>
      <c r="C25" s="10">
        <v>7</v>
      </c>
      <c r="D25" s="17" t="s">
        <v>39</v>
      </c>
      <c r="E25" s="17" t="s">
        <v>20</v>
      </c>
      <c r="F25" s="17"/>
      <c r="G25" s="12" t="s">
        <v>40</v>
      </c>
      <c r="H25" s="17" t="s">
        <v>41</v>
      </c>
      <c r="I25" s="13">
        <v>103</v>
      </c>
      <c r="J25" s="14">
        <v>15765</v>
      </c>
      <c r="K25" s="15">
        <f>ROUND(J25*I25,0)</f>
        <v>1623795</v>
      </c>
      <c r="L25" s="193"/>
    </row>
    <row r="26" spans="2:12" ht="38.25" x14ac:dyDescent="0.2">
      <c r="B26" s="189"/>
      <c r="C26" s="10">
        <v>8</v>
      </c>
      <c r="D26" s="17" t="s">
        <v>42</v>
      </c>
      <c r="E26" s="17" t="s">
        <v>20</v>
      </c>
      <c r="F26" s="17"/>
      <c r="G26" s="16" t="s">
        <v>43</v>
      </c>
      <c r="H26" s="17" t="s">
        <v>41</v>
      </c>
      <c r="I26" s="13">
        <v>103</v>
      </c>
      <c r="J26" s="14">
        <v>99845</v>
      </c>
      <c r="K26" s="15">
        <f t="shared" ref="K26:K31" si="1">ROUND(J26*I26,0)</f>
        <v>10284035</v>
      </c>
      <c r="L26" s="193"/>
    </row>
    <row r="27" spans="2:12" ht="52.5" customHeight="1" x14ac:dyDescent="0.2">
      <c r="B27" s="189"/>
      <c r="C27" s="10">
        <v>9</v>
      </c>
      <c r="D27" s="17" t="s">
        <v>44</v>
      </c>
      <c r="E27" s="17" t="s">
        <v>20</v>
      </c>
      <c r="F27" s="17"/>
      <c r="G27" s="16" t="s">
        <v>45</v>
      </c>
      <c r="H27" s="17" t="s">
        <v>41</v>
      </c>
      <c r="I27" s="13">
        <v>23</v>
      </c>
      <c r="J27" s="14">
        <v>68315</v>
      </c>
      <c r="K27" s="15">
        <f t="shared" si="1"/>
        <v>1571245</v>
      </c>
      <c r="L27" s="193"/>
    </row>
    <row r="28" spans="2:12" ht="41.25" customHeight="1" x14ac:dyDescent="0.2">
      <c r="B28" s="189"/>
      <c r="C28" s="10">
        <v>10</v>
      </c>
      <c r="D28" s="17" t="s">
        <v>46</v>
      </c>
      <c r="E28" s="17" t="s">
        <v>20</v>
      </c>
      <c r="F28" s="17"/>
      <c r="G28" s="16" t="s">
        <v>47</v>
      </c>
      <c r="H28" s="17" t="s">
        <v>41</v>
      </c>
      <c r="I28" s="13">
        <v>91</v>
      </c>
      <c r="J28" s="14">
        <v>152395</v>
      </c>
      <c r="K28" s="15">
        <f t="shared" si="1"/>
        <v>13867945</v>
      </c>
      <c r="L28" s="193"/>
    </row>
    <row r="29" spans="2:12" ht="27.75" customHeight="1" x14ac:dyDescent="0.2">
      <c r="B29" s="189"/>
      <c r="C29" s="10">
        <v>11</v>
      </c>
      <c r="D29" s="17" t="s">
        <v>48</v>
      </c>
      <c r="E29" s="17" t="s">
        <v>20</v>
      </c>
      <c r="F29" s="17"/>
      <c r="G29" s="16" t="s">
        <v>49</v>
      </c>
      <c r="H29" s="17" t="s">
        <v>41</v>
      </c>
      <c r="I29" s="13">
        <v>23</v>
      </c>
      <c r="J29" s="14">
        <v>168160</v>
      </c>
      <c r="K29" s="15">
        <f t="shared" si="1"/>
        <v>3867680</v>
      </c>
      <c r="L29" s="193"/>
    </row>
    <row r="30" spans="2:12" x14ac:dyDescent="0.2">
      <c r="B30" s="189"/>
      <c r="C30" s="10">
        <v>12</v>
      </c>
      <c r="D30" s="17" t="s">
        <v>50</v>
      </c>
      <c r="E30" s="17" t="s">
        <v>20</v>
      </c>
      <c r="F30" s="17"/>
      <c r="G30" s="16" t="s">
        <v>51</v>
      </c>
      <c r="H30" s="17" t="s">
        <v>41</v>
      </c>
      <c r="I30" s="13">
        <v>12</v>
      </c>
      <c r="J30" s="14">
        <v>100000</v>
      </c>
      <c r="K30" s="15">
        <f t="shared" si="1"/>
        <v>1200000</v>
      </c>
      <c r="L30" s="193"/>
    </row>
    <row r="31" spans="2:12" ht="67.5" customHeight="1" x14ac:dyDescent="0.2">
      <c r="B31" s="189"/>
      <c r="C31" s="10">
        <v>13</v>
      </c>
      <c r="D31" s="17" t="s">
        <v>52</v>
      </c>
      <c r="E31" s="17" t="s">
        <v>20</v>
      </c>
      <c r="F31" s="17"/>
      <c r="G31" s="16" t="s">
        <v>53</v>
      </c>
      <c r="H31" s="17" t="s">
        <v>41</v>
      </c>
      <c r="I31" s="13">
        <v>5</v>
      </c>
      <c r="J31" s="14">
        <v>52000</v>
      </c>
      <c r="K31" s="15">
        <f t="shared" si="1"/>
        <v>260000</v>
      </c>
      <c r="L31" s="193"/>
    </row>
    <row r="32" spans="2:12" ht="30" customHeight="1" thickBot="1" x14ac:dyDescent="0.25">
      <c r="B32" s="189"/>
      <c r="C32" s="18" t="s">
        <v>30</v>
      </c>
      <c r="D32" s="139"/>
      <c r="E32" s="140"/>
      <c r="F32" s="139"/>
      <c r="G32" s="139"/>
      <c r="H32" s="139"/>
      <c r="I32" s="13"/>
      <c r="J32" s="139"/>
      <c r="K32" s="20">
        <f>SUM(K25:K31)</f>
        <v>32674700</v>
      </c>
      <c r="L32" s="193"/>
    </row>
    <row r="33" spans="2:12" ht="30" customHeight="1" thickBot="1" x14ac:dyDescent="0.25">
      <c r="B33" s="189"/>
      <c r="C33" s="7" t="s">
        <v>54</v>
      </c>
      <c r="D33" s="8" t="s">
        <v>55</v>
      </c>
      <c r="E33" s="8"/>
      <c r="F33" s="8"/>
      <c r="G33" s="8"/>
      <c r="H33" s="8"/>
      <c r="I33" s="8"/>
      <c r="J33" s="8"/>
      <c r="K33" s="9"/>
      <c r="L33" s="193"/>
    </row>
    <row r="34" spans="2:12" ht="63.75" x14ac:dyDescent="0.2">
      <c r="B34" s="189"/>
      <c r="C34" s="10">
        <v>14</v>
      </c>
      <c r="D34" s="21" t="s">
        <v>56</v>
      </c>
      <c r="E34" s="21" t="s">
        <v>20</v>
      </c>
      <c r="F34" s="21"/>
      <c r="G34" s="12" t="s">
        <v>57</v>
      </c>
      <c r="H34" s="21" t="s">
        <v>58</v>
      </c>
      <c r="I34" s="13">
        <v>8000</v>
      </c>
      <c r="J34" s="14">
        <v>21388</v>
      </c>
      <c r="K34" s="15">
        <f>ROUND(J34*I34,0)</f>
        <v>171104000</v>
      </c>
      <c r="L34" s="193"/>
    </row>
    <row r="35" spans="2:12" ht="30" customHeight="1" thickBot="1" x14ac:dyDescent="0.25">
      <c r="B35" s="189"/>
      <c r="C35" s="18" t="s">
        <v>30</v>
      </c>
      <c r="D35" s="139"/>
      <c r="E35" s="140"/>
      <c r="F35" s="139"/>
      <c r="G35" s="139"/>
      <c r="H35" s="139"/>
      <c r="I35" s="13"/>
      <c r="J35" s="139"/>
      <c r="K35" s="20">
        <f>SUM(K34)</f>
        <v>171104000</v>
      </c>
      <c r="L35" s="193"/>
    </row>
    <row r="36" spans="2:12" ht="30" customHeight="1" thickBot="1" x14ac:dyDescent="0.25">
      <c r="B36" s="189"/>
      <c r="C36" s="7" t="s">
        <v>59</v>
      </c>
      <c r="D36" s="8" t="s">
        <v>60</v>
      </c>
      <c r="E36" s="8"/>
      <c r="F36" s="8"/>
      <c r="G36" s="8"/>
      <c r="H36" s="8"/>
      <c r="I36" s="8"/>
      <c r="J36" s="8"/>
      <c r="K36" s="9"/>
      <c r="L36" s="193"/>
    </row>
    <row r="37" spans="2:12" ht="38.25" x14ac:dyDescent="0.2">
      <c r="B37" s="189"/>
      <c r="C37" s="10">
        <v>15</v>
      </c>
      <c r="D37" s="11" t="s">
        <v>61</v>
      </c>
      <c r="E37" s="11" t="s">
        <v>20</v>
      </c>
      <c r="F37" s="11"/>
      <c r="G37" s="12" t="s">
        <v>62</v>
      </c>
      <c r="H37" s="21" t="s">
        <v>25</v>
      </c>
      <c r="I37" s="13">
        <v>125</v>
      </c>
      <c r="J37" s="14">
        <v>60000</v>
      </c>
      <c r="K37" s="15">
        <f>ROUND(J37*I37,0)</f>
        <v>7500000</v>
      </c>
      <c r="L37" s="193"/>
    </row>
    <row r="38" spans="2:12" ht="25.5" x14ac:dyDescent="0.2">
      <c r="B38" s="189"/>
      <c r="C38" s="10">
        <v>16</v>
      </c>
      <c r="D38" s="21" t="s">
        <v>63</v>
      </c>
      <c r="E38" s="21" t="s">
        <v>20</v>
      </c>
      <c r="F38" s="21"/>
      <c r="G38" s="16" t="s">
        <v>64</v>
      </c>
      <c r="H38" s="21" t="s">
        <v>25</v>
      </c>
      <c r="I38" s="13">
        <v>44</v>
      </c>
      <c r="J38" s="14">
        <v>32000</v>
      </c>
      <c r="K38" s="15">
        <f t="shared" ref="K38:K42" si="2">ROUND(J38*I38,0)</f>
        <v>1408000</v>
      </c>
      <c r="L38" s="193"/>
    </row>
    <row r="39" spans="2:12" ht="81.75" customHeight="1" x14ac:dyDescent="0.2">
      <c r="B39" s="189"/>
      <c r="C39" s="10">
        <v>17</v>
      </c>
      <c r="D39" s="17" t="s">
        <v>65</v>
      </c>
      <c r="E39" s="17" t="s">
        <v>20</v>
      </c>
      <c r="F39" s="17"/>
      <c r="G39" s="16" t="s">
        <v>66</v>
      </c>
      <c r="H39" s="17" t="s">
        <v>25</v>
      </c>
      <c r="I39" s="13">
        <v>30</v>
      </c>
      <c r="J39" s="14">
        <v>130000</v>
      </c>
      <c r="K39" s="15">
        <f t="shared" si="2"/>
        <v>3900000</v>
      </c>
      <c r="L39" s="193"/>
    </row>
    <row r="40" spans="2:12" ht="25.5" x14ac:dyDescent="0.2">
      <c r="B40" s="189"/>
      <c r="C40" s="10">
        <v>18</v>
      </c>
      <c r="D40" s="21" t="s">
        <v>67</v>
      </c>
      <c r="E40" s="21" t="s">
        <v>20</v>
      </c>
      <c r="F40" s="21"/>
      <c r="G40" s="16" t="s">
        <v>68</v>
      </c>
      <c r="H40" s="21" t="s">
        <v>25</v>
      </c>
      <c r="I40" s="13">
        <v>59</v>
      </c>
      <c r="J40" s="22">
        <v>18000</v>
      </c>
      <c r="K40" s="15">
        <f t="shared" si="2"/>
        <v>1062000</v>
      </c>
      <c r="L40" s="193"/>
    </row>
    <row r="41" spans="2:12" ht="30" customHeight="1" x14ac:dyDescent="0.2">
      <c r="B41" s="189"/>
      <c r="C41" s="23">
        <v>19</v>
      </c>
      <c r="D41" s="17" t="s">
        <v>69</v>
      </c>
      <c r="E41" s="17" t="s">
        <v>20</v>
      </c>
      <c r="F41" s="17"/>
      <c r="G41" s="16" t="s">
        <v>70</v>
      </c>
      <c r="H41" s="17" t="s">
        <v>25</v>
      </c>
      <c r="I41" s="13">
        <v>20</v>
      </c>
      <c r="J41" s="22">
        <v>28000</v>
      </c>
      <c r="K41" s="15">
        <f t="shared" si="2"/>
        <v>560000</v>
      </c>
      <c r="L41" s="193"/>
    </row>
    <row r="42" spans="2:12" ht="30" customHeight="1" x14ac:dyDescent="0.2">
      <c r="B42" s="189"/>
      <c r="C42" s="10">
        <v>20</v>
      </c>
      <c r="D42" s="21" t="s">
        <v>71</v>
      </c>
      <c r="E42" s="17" t="s">
        <v>20</v>
      </c>
      <c r="F42" s="21"/>
      <c r="G42" s="16" t="s">
        <v>72</v>
      </c>
      <c r="H42" s="21" t="s">
        <v>25</v>
      </c>
      <c r="I42" s="13">
        <v>20</v>
      </c>
      <c r="J42" s="14">
        <v>18000</v>
      </c>
      <c r="K42" s="15">
        <f t="shared" si="2"/>
        <v>360000</v>
      </c>
      <c r="L42" s="193"/>
    </row>
    <row r="43" spans="2:12" ht="30" customHeight="1" thickBot="1" x14ac:dyDescent="0.25">
      <c r="B43" s="189"/>
      <c r="C43" s="24" t="s">
        <v>30</v>
      </c>
      <c r="D43" s="25"/>
      <c r="E43" s="25"/>
      <c r="F43" s="25"/>
      <c r="G43" s="26"/>
      <c r="H43" s="25"/>
      <c r="I43" s="13"/>
      <c r="J43" s="27"/>
      <c r="K43" s="28">
        <f>SUM(K37:K42)</f>
        <v>14790000</v>
      </c>
      <c r="L43" s="193"/>
    </row>
    <row r="44" spans="2:12" ht="30" customHeight="1" thickBot="1" x14ac:dyDescent="0.25">
      <c r="B44" s="189"/>
      <c r="C44" s="7" t="s">
        <v>73</v>
      </c>
      <c r="D44" s="8" t="s">
        <v>74</v>
      </c>
      <c r="E44" s="8"/>
      <c r="F44" s="8"/>
      <c r="G44" s="8"/>
      <c r="H44" s="8"/>
      <c r="I44" s="8"/>
      <c r="J44" s="8"/>
      <c r="K44" s="9"/>
      <c r="L44" s="193"/>
    </row>
    <row r="45" spans="2:12" ht="51" x14ac:dyDescent="0.2">
      <c r="B45" s="189"/>
      <c r="C45" s="10">
        <v>21</v>
      </c>
      <c r="D45" s="21" t="s">
        <v>75</v>
      </c>
      <c r="E45" s="21" t="s">
        <v>20</v>
      </c>
      <c r="F45" s="21"/>
      <c r="G45" s="12" t="s">
        <v>76</v>
      </c>
      <c r="H45" s="21" t="s">
        <v>22</v>
      </c>
      <c r="I45" s="13">
        <v>150</v>
      </c>
      <c r="J45" s="14">
        <v>60586.6</v>
      </c>
      <c r="K45" s="15">
        <f>ROUND(J45*I45,0)</f>
        <v>9087990</v>
      </c>
      <c r="L45" s="193"/>
    </row>
    <row r="46" spans="2:12" ht="40.5" customHeight="1" x14ac:dyDescent="0.2">
      <c r="B46" s="189"/>
      <c r="C46" s="10">
        <v>22</v>
      </c>
      <c r="D46" s="21" t="s">
        <v>77</v>
      </c>
      <c r="E46" s="21" t="s">
        <v>20</v>
      </c>
      <c r="F46" s="21"/>
      <c r="G46" s="16" t="s">
        <v>78</v>
      </c>
      <c r="H46" s="21" t="s">
        <v>22</v>
      </c>
      <c r="I46" s="13">
        <v>60</v>
      </c>
      <c r="J46" s="14">
        <v>68250</v>
      </c>
      <c r="K46" s="15">
        <f t="shared" ref="K46:K47" si="3">ROUND(J46*I46,0)</f>
        <v>4095000</v>
      </c>
      <c r="L46" s="193"/>
    </row>
    <row r="47" spans="2:12" ht="25.5" x14ac:dyDescent="0.2">
      <c r="B47" s="189"/>
      <c r="C47" s="29">
        <v>23</v>
      </c>
      <c r="D47" s="21" t="s">
        <v>79</v>
      </c>
      <c r="E47" s="21" t="s">
        <v>20</v>
      </c>
      <c r="F47" s="21"/>
      <c r="G47" s="16" t="s">
        <v>80</v>
      </c>
      <c r="H47" s="21" t="s">
        <v>22</v>
      </c>
      <c r="I47" s="13">
        <v>20</v>
      </c>
      <c r="J47" s="14">
        <v>38000</v>
      </c>
      <c r="K47" s="15">
        <f t="shared" si="3"/>
        <v>760000</v>
      </c>
      <c r="L47" s="193"/>
    </row>
    <row r="48" spans="2:12" ht="30" customHeight="1" thickBot="1" x14ac:dyDescent="0.25">
      <c r="B48" s="189"/>
      <c r="C48" s="18" t="s">
        <v>30</v>
      </c>
      <c r="D48" s="30"/>
      <c r="E48" s="30"/>
      <c r="F48" s="30"/>
      <c r="G48" s="31"/>
      <c r="H48" s="32"/>
      <c r="I48" s="13"/>
      <c r="J48" s="19"/>
      <c r="K48" s="20">
        <f>SUM(K45:K47)</f>
        <v>13942990</v>
      </c>
      <c r="L48" s="193"/>
    </row>
    <row r="49" spans="2:16" ht="30" customHeight="1" thickBot="1" x14ac:dyDescent="0.25">
      <c r="B49" s="189"/>
      <c r="C49" s="7" t="s">
        <v>81</v>
      </c>
      <c r="D49" s="8" t="s">
        <v>82</v>
      </c>
      <c r="E49" s="8"/>
      <c r="F49" s="8"/>
      <c r="G49" s="8"/>
      <c r="H49" s="8"/>
      <c r="I49" s="8"/>
      <c r="J49" s="8"/>
      <c r="K49" s="9"/>
      <c r="L49" s="193"/>
    </row>
    <row r="50" spans="2:16" x14ac:dyDescent="0.2">
      <c r="B50" s="189"/>
      <c r="C50" s="10">
        <v>24</v>
      </c>
      <c r="D50" s="21" t="s">
        <v>83</v>
      </c>
      <c r="E50" s="21" t="s">
        <v>20</v>
      </c>
      <c r="F50" s="21"/>
      <c r="G50" s="12" t="s">
        <v>84</v>
      </c>
      <c r="H50" s="21" t="s">
        <v>25</v>
      </c>
      <c r="I50" s="13">
        <v>1343</v>
      </c>
      <c r="J50" s="14">
        <v>3900</v>
      </c>
      <c r="K50" s="15">
        <f>ROUND(J50*I50,0)</f>
        <v>5237700</v>
      </c>
      <c r="L50" s="193"/>
    </row>
    <row r="51" spans="2:16" ht="30" customHeight="1" thickBot="1" x14ac:dyDescent="0.25">
      <c r="B51" s="189"/>
      <c r="C51" s="18" t="s">
        <v>30</v>
      </c>
      <c r="D51" s="30"/>
      <c r="E51" s="30"/>
      <c r="F51" s="30"/>
      <c r="G51" s="33"/>
      <c r="H51" s="32"/>
      <c r="I51" s="13"/>
      <c r="J51" s="19"/>
      <c r="K51" s="20">
        <f>SUM(K50)</f>
        <v>5237700</v>
      </c>
      <c r="L51" s="193"/>
    </row>
    <row r="52" spans="2:16" ht="30" customHeight="1" thickBot="1" x14ac:dyDescent="0.25">
      <c r="B52" s="189"/>
      <c r="C52" s="34" t="s">
        <v>85</v>
      </c>
      <c r="D52" s="35"/>
      <c r="E52" s="35"/>
      <c r="F52" s="35"/>
      <c r="G52" s="35"/>
      <c r="H52" s="35"/>
      <c r="I52" s="35"/>
      <c r="J52" s="35"/>
      <c r="K52" s="36"/>
      <c r="L52" s="193"/>
      <c r="N52" s="205">
        <f>SUM(K15:K51)/2</f>
        <v>446625113</v>
      </c>
      <c r="O52" s="185">
        <v>1.2638000000013432</v>
      </c>
      <c r="P52" s="206">
        <f>+N52*O52+ROUND(A1,0)</f>
        <v>564444817.80999994</v>
      </c>
    </row>
    <row r="53" spans="2:16" ht="30" customHeight="1" thickBot="1" x14ac:dyDescent="0.25">
      <c r="B53" s="189"/>
      <c r="C53" s="7" t="s">
        <v>86</v>
      </c>
      <c r="D53" s="8" t="s">
        <v>18</v>
      </c>
      <c r="E53" s="8"/>
      <c r="F53" s="8"/>
      <c r="G53" s="8"/>
      <c r="H53" s="8"/>
      <c r="I53" s="8"/>
      <c r="J53" s="8"/>
      <c r="K53" s="9"/>
      <c r="L53" s="193"/>
    </row>
    <row r="54" spans="2:16" ht="117" customHeight="1" x14ac:dyDescent="0.2">
      <c r="B54" s="189"/>
      <c r="C54" s="10">
        <v>24</v>
      </c>
      <c r="D54" s="17" t="s">
        <v>87</v>
      </c>
      <c r="E54" s="17" t="s">
        <v>20</v>
      </c>
      <c r="F54" s="17"/>
      <c r="G54" s="12" t="s">
        <v>21</v>
      </c>
      <c r="H54" s="17" t="s">
        <v>22</v>
      </c>
      <c r="I54" s="13">
        <v>15</v>
      </c>
      <c r="J54" s="14">
        <v>30000</v>
      </c>
      <c r="K54" s="15">
        <f>ROUND(J54*I54,0)</f>
        <v>450000</v>
      </c>
      <c r="L54" s="193"/>
    </row>
    <row r="55" spans="2:16" ht="25.5" x14ac:dyDescent="0.2">
      <c r="B55" s="189"/>
      <c r="C55" s="10">
        <v>25</v>
      </c>
      <c r="D55" s="17" t="s">
        <v>88</v>
      </c>
      <c r="E55" s="17" t="s">
        <v>20</v>
      </c>
      <c r="F55" s="17"/>
      <c r="G55" s="16" t="s">
        <v>89</v>
      </c>
      <c r="H55" s="17" t="s">
        <v>25</v>
      </c>
      <c r="I55" s="13">
        <v>25</v>
      </c>
      <c r="J55" s="14">
        <v>24173</v>
      </c>
      <c r="K55" s="15">
        <f t="shared" ref="K55:K63" si="4">ROUND(J55*I55,0)</f>
        <v>604325</v>
      </c>
      <c r="L55" s="193"/>
    </row>
    <row r="56" spans="2:16" ht="25.5" x14ac:dyDescent="0.2">
      <c r="B56" s="189"/>
      <c r="C56" s="10">
        <v>26</v>
      </c>
      <c r="D56" s="17" t="s">
        <v>90</v>
      </c>
      <c r="E56" s="17" t="s">
        <v>20</v>
      </c>
      <c r="F56" s="17"/>
      <c r="G56" s="16" t="s">
        <v>91</v>
      </c>
      <c r="H56" s="17" t="s">
        <v>25</v>
      </c>
      <c r="I56" s="13">
        <v>38</v>
      </c>
      <c r="J56" s="14">
        <v>40989</v>
      </c>
      <c r="K56" s="15">
        <f t="shared" si="4"/>
        <v>1557582</v>
      </c>
      <c r="L56" s="193"/>
    </row>
    <row r="57" spans="2:16" ht="42" customHeight="1" x14ac:dyDescent="0.2">
      <c r="B57" s="189"/>
      <c r="C57" s="10">
        <v>27</v>
      </c>
      <c r="D57" s="17" t="s">
        <v>92</v>
      </c>
      <c r="E57" s="17" t="s">
        <v>20</v>
      </c>
      <c r="F57" s="17"/>
      <c r="G57" s="16" t="s">
        <v>93</v>
      </c>
      <c r="H57" s="17" t="s">
        <v>25</v>
      </c>
      <c r="I57" s="13">
        <v>38</v>
      </c>
      <c r="J57" s="14">
        <v>18918</v>
      </c>
      <c r="K57" s="15">
        <f t="shared" si="4"/>
        <v>718884</v>
      </c>
      <c r="L57" s="193"/>
    </row>
    <row r="58" spans="2:16" ht="25.5" x14ac:dyDescent="0.2">
      <c r="B58" s="189"/>
      <c r="C58" s="10">
        <v>28</v>
      </c>
      <c r="D58" s="17" t="s">
        <v>94</v>
      </c>
      <c r="E58" s="17" t="s">
        <v>20</v>
      </c>
      <c r="F58" s="17"/>
      <c r="G58" s="16" t="s">
        <v>95</v>
      </c>
      <c r="H58" s="138" t="s">
        <v>25</v>
      </c>
      <c r="I58" s="13">
        <v>105</v>
      </c>
      <c r="J58" s="14">
        <v>19969</v>
      </c>
      <c r="K58" s="15">
        <f t="shared" si="4"/>
        <v>2096745</v>
      </c>
      <c r="L58" s="193"/>
    </row>
    <row r="59" spans="2:16" ht="25.5" x14ac:dyDescent="0.2">
      <c r="B59" s="189"/>
      <c r="C59" s="10">
        <v>29</v>
      </c>
      <c r="D59" s="17" t="s">
        <v>96</v>
      </c>
      <c r="E59" s="17" t="s">
        <v>20</v>
      </c>
      <c r="F59" s="17"/>
      <c r="G59" s="16" t="s">
        <v>97</v>
      </c>
      <c r="H59" s="138" t="s">
        <v>25</v>
      </c>
      <c r="I59" s="13">
        <v>30</v>
      </c>
      <c r="J59" s="14">
        <v>15764.999999999998</v>
      </c>
      <c r="K59" s="15">
        <f t="shared" si="4"/>
        <v>472950</v>
      </c>
      <c r="L59" s="193"/>
    </row>
    <row r="60" spans="2:16" ht="25.5" x14ac:dyDescent="0.2">
      <c r="B60" s="189"/>
      <c r="C60" s="10">
        <v>30</v>
      </c>
      <c r="D60" s="17" t="s">
        <v>98</v>
      </c>
      <c r="E60" s="17" t="s">
        <v>20</v>
      </c>
      <c r="F60" s="17"/>
      <c r="G60" s="16" t="s">
        <v>99</v>
      </c>
      <c r="H60" s="17" t="s">
        <v>41</v>
      </c>
      <c r="I60" s="13">
        <v>20</v>
      </c>
      <c r="J60" s="14">
        <v>36785</v>
      </c>
      <c r="K60" s="15">
        <f t="shared" si="4"/>
        <v>735700</v>
      </c>
      <c r="L60" s="193"/>
    </row>
    <row r="61" spans="2:16" ht="27" customHeight="1" x14ac:dyDescent="0.2">
      <c r="B61" s="189"/>
      <c r="C61" s="10">
        <v>31</v>
      </c>
      <c r="D61" s="17" t="s">
        <v>100</v>
      </c>
      <c r="E61" s="17" t="s">
        <v>20</v>
      </c>
      <c r="F61" s="17"/>
      <c r="G61" s="16" t="s">
        <v>101</v>
      </c>
      <c r="H61" s="17" t="s">
        <v>25</v>
      </c>
      <c r="I61" s="13">
        <v>8</v>
      </c>
      <c r="J61" s="14">
        <v>12000</v>
      </c>
      <c r="K61" s="15">
        <f t="shared" si="4"/>
        <v>96000</v>
      </c>
      <c r="L61" s="193"/>
    </row>
    <row r="62" spans="2:16" ht="26.25" customHeight="1" x14ac:dyDescent="0.2">
      <c r="B62" s="189"/>
      <c r="C62" s="10">
        <v>32</v>
      </c>
      <c r="D62" s="17" t="s">
        <v>102</v>
      </c>
      <c r="E62" s="17" t="s">
        <v>20</v>
      </c>
      <c r="F62" s="17"/>
      <c r="G62" s="16" t="s">
        <v>103</v>
      </c>
      <c r="H62" s="17" t="s">
        <v>25</v>
      </c>
      <c r="I62" s="13">
        <v>444</v>
      </c>
      <c r="J62" s="14">
        <v>15000</v>
      </c>
      <c r="K62" s="15">
        <f t="shared" si="4"/>
        <v>6660000</v>
      </c>
      <c r="L62" s="193"/>
    </row>
    <row r="63" spans="2:16" ht="25.5" x14ac:dyDescent="0.2">
      <c r="B63" s="189"/>
      <c r="C63" s="10">
        <v>33</v>
      </c>
      <c r="D63" s="17" t="s">
        <v>104</v>
      </c>
      <c r="E63" s="17" t="s">
        <v>20</v>
      </c>
      <c r="F63" s="17"/>
      <c r="G63" s="16" t="s">
        <v>64</v>
      </c>
      <c r="H63" s="17" t="s">
        <v>25</v>
      </c>
      <c r="I63" s="13">
        <v>45.981250000000003</v>
      </c>
      <c r="J63" s="14">
        <v>32000</v>
      </c>
      <c r="K63" s="15">
        <f t="shared" si="4"/>
        <v>1471400</v>
      </c>
      <c r="L63" s="193"/>
      <c r="N63" s="205"/>
    </row>
    <row r="64" spans="2:16" ht="15" thickBot="1" x14ac:dyDescent="0.25">
      <c r="B64" s="189"/>
      <c r="C64" s="18" t="s">
        <v>30</v>
      </c>
      <c r="D64" s="136"/>
      <c r="E64" s="136"/>
      <c r="F64" s="136"/>
      <c r="G64" s="137"/>
      <c r="H64" s="136"/>
      <c r="I64" s="13"/>
      <c r="J64" s="19"/>
      <c r="K64" s="20">
        <f>SUM(K54:K63)</f>
        <v>14863586</v>
      </c>
      <c r="L64" s="193"/>
    </row>
    <row r="65" spans="2:12" ht="30" customHeight="1" thickBot="1" x14ac:dyDescent="0.25">
      <c r="B65" s="189"/>
      <c r="C65" s="7" t="s">
        <v>105</v>
      </c>
      <c r="D65" s="8" t="s">
        <v>106</v>
      </c>
      <c r="E65" s="8"/>
      <c r="F65" s="8"/>
      <c r="G65" s="8"/>
      <c r="H65" s="8"/>
      <c r="I65" s="8"/>
      <c r="J65" s="8"/>
      <c r="K65" s="9"/>
      <c r="L65" s="193"/>
    </row>
    <row r="66" spans="2:12" ht="18.75" customHeight="1" x14ac:dyDescent="0.2">
      <c r="B66" s="189"/>
      <c r="C66" s="10">
        <v>34</v>
      </c>
      <c r="D66" s="17" t="s">
        <v>107</v>
      </c>
      <c r="E66" s="17" t="s">
        <v>20</v>
      </c>
      <c r="F66" s="17"/>
      <c r="G66" s="16" t="s">
        <v>108</v>
      </c>
      <c r="H66" s="17" t="s">
        <v>109</v>
      </c>
      <c r="I66" s="13">
        <v>38</v>
      </c>
      <c r="J66" s="14">
        <v>57805</v>
      </c>
      <c r="K66" s="15">
        <f>ROUND(J66*I66,0)</f>
        <v>2196590</v>
      </c>
      <c r="L66" s="193"/>
    </row>
    <row r="67" spans="2:12" ht="25.5" x14ac:dyDescent="0.2">
      <c r="B67" s="189"/>
      <c r="C67" s="10">
        <v>35</v>
      </c>
      <c r="D67" s="17" t="s">
        <v>110</v>
      </c>
      <c r="E67" s="17" t="s">
        <v>20</v>
      </c>
      <c r="F67" s="17"/>
      <c r="G67" s="16" t="s">
        <v>111</v>
      </c>
      <c r="H67" s="17" t="s">
        <v>25</v>
      </c>
      <c r="I67" s="13">
        <v>38</v>
      </c>
      <c r="J67" s="14">
        <v>97743</v>
      </c>
      <c r="K67" s="15">
        <f t="shared" ref="K67:K70" si="5">ROUND(J67*I67,0)</f>
        <v>3714234</v>
      </c>
      <c r="L67" s="193"/>
    </row>
    <row r="68" spans="2:12" ht="67.5" customHeight="1" x14ac:dyDescent="0.2">
      <c r="B68" s="189"/>
      <c r="C68" s="10">
        <v>36</v>
      </c>
      <c r="D68" s="17" t="s">
        <v>112</v>
      </c>
      <c r="E68" s="17" t="s">
        <v>20</v>
      </c>
      <c r="F68" s="17"/>
      <c r="G68" s="16" t="s">
        <v>113</v>
      </c>
      <c r="H68" s="17" t="s">
        <v>25</v>
      </c>
      <c r="I68" s="13">
        <v>105</v>
      </c>
      <c r="J68" s="14">
        <v>89335</v>
      </c>
      <c r="K68" s="15">
        <f t="shared" si="5"/>
        <v>9380175</v>
      </c>
      <c r="L68" s="193"/>
    </row>
    <row r="69" spans="2:12" x14ac:dyDescent="0.2">
      <c r="B69" s="189"/>
      <c r="C69" s="10">
        <v>37</v>
      </c>
      <c r="D69" s="17" t="s">
        <v>114</v>
      </c>
      <c r="E69" s="17" t="s">
        <v>20</v>
      </c>
      <c r="F69" s="17"/>
      <c r="G69" s="16" t="s">
        <v>115</v>
      </c>
      <c r="H69" s="17" t="s">
        <v>25</v>
      </c>
      <c r="I69" s="13">
        <v>15</v>
      </c>
      <c r="J69" s="14">
        <v>78825</v>
      </c>
      <c r="K69" s="15">
        <f t="shared" si="5"/>
        <v>1182375</v>
      </c>
      <c r="L69" s="193"/>
    </row>
    <row r="70" spans="2:12" x14ac:dyDescent="0.2">
      <c r="B70" s="189"/>
      <c r="C70" s="10">
        <v>38</v>
      </c>
      <c r="D70" s="17" t="s">
        <v>116</v>
      </c>
      <c r="E70" s="17" t="s">
        <v>20</v>
      </c>
      <c r="F70" s="17"/>
      <c r="G70" s="16" t="s">
        <v>117</v>
      </c>
      <c r="H70" s="17" t="s">
        <v>22</v>
      </c>
      <c r="I70" s="13">
        <v>8</v>
      </c>
      <c r="J70" s="14">
        <v>945899.99999999988</v>
      </c>
      <c r="K70" s="15">
        <f t="shared" si="5"/>
        <v>7567200</v>
      </c>
      <c r="L70" s="193"/>
    </row>
    <row r="71" spans="2:12" ht="30" customHeight="1" thickBot="1" x14ac:dyDescent="0.25">
      <c r="B71" s="189"/>
      <c r="C71" s="18" t="s">
        <v>30</v>
      </c>
      <c r="D71" s="139"/>
      <c r="E71" s="140"/>
      <c r="F71" s="139"/>
      <c r="G71" s="139"/>
      <c r="H71" s="139"/>
      <c r="I71" s="13"/>
      <c r="J71" s="139"/>
      <c r="K71" s="20">
        <f>SUM(K66:K70)</f>
        <v>24040574</v>
      </c>
      <c r="L71" s="193"/>
    </row>
    <row r="72" spans="2:12" ht="30" customHeight="1" thickBot="1" x14ac:dyDescent="0.25">
      <c r="B72" s="189"/>
      <c r="C72" s="7" t="s">
        <v>118</v>
      </c>
      <c r="D72" s="8" t="s">
        <v>55</v>
      </c>
      <c r="E72" s="8"/>
      <c r="F72" s="8"/>
      <c r="G72" s="8"/>
      <c r="H72" s="8"/>
      <c r="I72" s="8"/>
      <c r="J72" s="8"/>
      <c r="K72" s="9"/>
      <c r="L72" s="193"/>
    </row>
    <row r="73" spans="2:12" ht="31.5" customHeight="1" x14ac:dyDescent="0.2">
      <c r="B73" s="189"/>
      <c r="C73" s="10">
        <v>39</v>
      </c>
      <c r="D73" s="21" t="s">
        <v>119</v>
      </c>
      <c r="E73" s="21" t="s">
        <v>20</v>
      </c>
      <c r="F73" s="21"/>
      <c r="G73" s="12" t="s">
        <v>120</v>
      </c>
      <c r="H73" s="21" t="s">
        <v>25</v>
      </c>
      <c r="I73" s="13">
        <v>24</v>
      </c>
      <c r="J73" s="14">
        <v>1208650</v>
      </c>
      <c r="K73" s="15">
        <f>ROUND(J73*I73,0)</f>
        <v>29007600</v>
      </c>
      <c r="L73" s="193"/>
    </row>
    <row r="74" spans="2:12" ht="17.25" customHeight="1" x14ac:dyDescent="0.2">
      <c r="B74" s="189"/>
      <c r="C74" s="10">
        <v>40</v>
      </c>
      <c r="D74" s="21" t="s">
        <v>121</v>
      </c>
      <c r="E74" s="21" t="s">
        <v>20</v>
      </c>
      <c r="F74" s="21"/>
      <c r="G74" s="16" t="s">
        <v>122</v>
      </c>
      <c r="H74" s="21" t="s">
        <v>25</v>
      </c>
      <c r="I74" s="13">
        <v>24</v>
      </c>
      <c r="J74" s="14">
        <v>131375</v>
      </c>
      <c r="K74" s="15">
        <f t="shared" ref="K74:K76" si="6">ROUND(J74*I74,0)</f>
        <v>3153000</v>
      </c>
      <c r="L74" s="193"/>
    </row>
    <row r="75" spans="2:12" x14ac:dyDescent="0.2">
      <c r="B75" s="189"/>
      <c r="C75" s="10">
        <v>41</v>
      </c>
      <c r="D75" s="21" t="s">
        <v>123</v>
      </c>
      <c r="E75" s="21" t="s">
        <v>20</v>
      </c>
      <c r="F75" s="21"/>
      <c r="G75" s="16" t="s">
        <v>124</v>
      </c>
      <c r="H75" s="21" t="s">
        <v>25</v>
      </c>
      <c r="I75" s="13">
        <v>7</v>
      </c>
      <c r="J75" s="14">
        <v>107202</v>
      </c>
      <c r="K75" s="15">
        <f t="shared" si="6"/>
        <v>750414</v>
      </c>
      <c r="L75" s="193"/>
    </row>
    <row r="76" spans="2:12" ht="25.5" x14ac:dyDescent="0.2">
      <c r="B76" s="189"/>
      <c r="C76" s="10">
        <v>42</v>
      </c>
      <c r="D76" s="21" t="s">
        <v>125</v>
      </c>
      <c r="E76" s="21" t="s">
        <v>20</v>
      </c>
      <c r="F76" s="21"/>
      <c r="G76" s="16" t="s">
        <v>126</v>
      </c>
      <c r="H76" s="21" t="s">
        <v>22</v>
      </c>
      <c r="I76" s="13">
        <v>10</v>
      </c>
      <c r="J76" s="14">
        <v>15000</v>
      </c>
      <c r="K76" s="15">
        <f t="shared" si="6"/>
        <v>150000</v>
      </c>
      <c r="L76" s="193"/>
    </row>
    <row r="77" spans="2:12" ht="30" customHeight="1" thickBot="1" x14ac:dyDescent="0.25">
      <c r="B77" s="189"/>
      <c r="C77" s="18" t="s">
        <v>30</v>
      </c>
      <c r="D77" s="139"/>
      <c r="E77" s="140"/>
      <c r="F77" s="139"/>
      <c r="G77" s="139"/>
      <c r="H77" s="139"/>
      <c r="I77" s="13"/>
      <c r="J77" s="139"/>
      <c r="K77" s="20">
        <f>SUM(K73:K76)</f>
        <v>33061014</v>
      </c>
      <c r="L77" s="193"/>
    </row>
    <row r="78" spans="2:12" ht="30" customHeight="1" thickBot="1" x14ac:dyDescent="0.25">
      <c r="B78" s="189"/>
      <c r="C78" s="7" t="s">
        <v>127</v>
      </c>
      <c r="D78" s="8" t="s">
        <v>128</v>
      </c>
      <c r="E78" s="8"/>
      <c r="F78" s="8"/>
      <c r="G78" s="8"/>
      <c r="H78" s="8"/>
      <c r="I78" s="8"/>
      <c r="J78" s="8"/>
      <c r="K78" s="9"/>
      <c r="L78" s="193"/>
    </row>
    <row r="79" spans="2:12" ht="51" x14ac:dyDescent="0.2">
      <c r="B79" s="189"/>
      <c r="C79" s="10">
        <v>43</v>
      </c>
      <c r="D79" s="21" t="s">
        <v>129</v>
      </c>
      <c r="E79" s="21" t="s">
        <v>20</v>
      </c>
      <c r="F79" s="21"/>
      <c r="G79" s="12" t="s">
        <v>130</v>
      </c>
      <c r="H79" s="21" t="s">
        <v>25</v>
      </c>
      <c r="I79" s="13">
        <v>38</v>
      </c>
      <c r="J79" s="14">
        <v>73570</v>
      </c>
      <c r="K79" s="15">
        <f>ROUND(J79*I79,0)</f>
        <v>2795660</v>
      </c>
      <c r="L79" s="193"/>
    </row>
    <row r="80" spans="2:12" ht="30" customHeight="1" thickBot="1" x14ac:dyDescent="0.25">
      <c r="B80" s="189"/>
      <c r="C80" s="18" t="s">
        <v>30</v>
      </c>
      <c r="D80" s="30"/>
      <c r="E80" s="30"/>
      <c r="F80" s="30"/>
      <c r="G80" s="33"/>
      <c r="H80" s="32"/>
      <c r="I80" s="13"/>
      <c r="J80" s="19"/>
      <c r="K80" s="20">
        <f>SUM(K79)</f>
        <v>2795660</v>
      </c>
      <c r="L80" s="193"/>
    </row>
    <row r="81" spans="2:12" ht="30" customHeight="1" thickBot="1" x14ac:dyDescent="0.25">
      <c r="B81" s="189"/>
      <c r="C81" s="7" t="s">
        <v>131</v>
      </c>
      <c r="D81" s="8" t="s">
        <v>38</v>
      </c>
      <c r="E81" s="8"/>
      <c r="F81" s="8"/>
      <c r="G81" s="8"/>
      <c r="H81" s="8"/>
      <c r="I81" s="8"/>
      <c r="J81" s="8"/>
      <c r="K81" s="9"/>
      <c r="L81" s="193"/>
    </row>
    <row r="82" spans="2:12" ht="38.25" x14ac:dyDescent="0.2">
      <c r="B82" s="189"/>
      <c r="C82" s="10">
        <v>44</v>
      </c>
      <c r="D82" s="11" t="s">
        <v>132</v>
      </c>
      <c r="E82" s="11" t="s">
        <v>20</v>
      </c>
      <c r="F82" s="11"/>
      <c r="G82" s="12" t="s">
        <v>40</v>
      </c>
      <c r="H82" s="21" t="s">
        <v>41</v>
      </c>
      <c r="I82" s="13">
        <v>7</v>
      </c>
      <c r="J82" s="14">
        <v>15765</v>
      </c>
      <c r="K82" s="15">
        <f>ROUND(J82*I82,0)</f>
        <v>110355</v>
      </c>
      <c r="L82" s="193"/>
    </row>
    <row r="83" spans="2:12" ht="45" customHeight="1" x14ac:dyDescent="0.2">
      <c r="B83" s="189"/>
      <c r="C83" s="10">
        <v>45</v>
      </c>
      <c r="D83" s="21" t="s">
        <v>133</v>
      </c>
      <c r="E83" s="21" t="s">
        <v>20</v>
      </c>
      <c r="F83" s="21"/>
      <c r="G83" s="16" t="s">
        <v>134</v>
      </c>
      <c r="H83" s="21" t="s">
        <v>41</v>
      </c>
      <c r="I83" s="13">
        <v>7</v>
      </c>
      <c r="J83" s="14">
        <v>99845</v>
      </c>
      <c r="K83" s="15">
        <f t="shared" ref="K83:K85" si="7">ROUND(J83*I83,0)</f>
        <v>698915</v>
      </c>
      <c r="L83" s="193"/>
    </row>
    <row r="84" spans="2:12" ht="39" customHeight="1" x14ac:dyDescent="0.2">
      <c r="B84" s="189"/>
      <c r="C84" s="10">
        <v>46</v>
      </c>
      <c r="D84" s="17" t="s">
        <v>135</v>
      </c>
      <c r="E84" s="17" t="s">
        <v>20</v>
      </c>
      <c r="F84" s="17"/>
      <c r="G84" s="16" t="s">
        <v>136</v>
      </c>
      <c r="H84" s="17" t="s">
        <v>41</v>
      </c>
      <c r="I84" s="13">
        <v>6</v>
      </c>
      <c r="J84" s="14">
        <v>168160</v>
      </c>
      <c r="K84" s="15">
        <f t="shared" si="7"/>
        <v>1008960</v>
      </c>
      <c r="L84" s="193"/>
    </row>
    <row r="85" spans="2:12" ht="25.5" x14ac:dyDescent="0.2">
      <c r="B85" s="189"/>
      <c r="C85" s="10">
        <v>47</v>
      </c>
      <c r="D85" s="21" t="s">
        <v>137</v>
      </c>
      <c r="E85" s="21" t="s">
        <v>20</v>
      </c>
      <c r="F85" s="21"/>
      <c r="G85" s="16" t="s">
        <v>138</v>
      </c>
      <c r="H85" s="21" t="s">
        <v>41</v>
      </c>
      <c r="I85" s="13">
        <v>7</v>
      </c>
      <c r="J85" s="22">
        <v>45000</v>
      </c>
      <c r="K85" s="15">
        <f t="shared" si="7"/>
        <v>315000</v>
      </c>
      <c r="L85" s="193"/>
    </row>
    <row r="86" spans="2:12" ht="30" customHeight="1" thickBot="1" x14ac:dyDescent="0.25">
      <c r="B86" s="189"/>
      <c r="C86" s="24" t="s">
        <v>30</v>
      </c>
      <c r="D86" s="25"/>
      <c r="E86" s="25"/>
      <c r="F86" s="25"/>
      <c r="G86" s="26"/>
      <c r="H86" s="25"/>
      <c r="I86" s="13"/>
      <c r="J86" s="27"/>
      <c r="K86" s="28">
        <f>SUM(K82:K85)</f>
        <v>2133230</v>
      </c>
      <c r="L86" s="193"/>
    </row>
    <row r="87" spans="2:12" ht="30" customHeight="1" thickBot="1" x14ac:dyDescent="0.25">
      <c r="B87" s="189"/>
      <c r="C87" s="7" t="s">
        <v>139</v>
      </c>
      <c r="D87" s="8" t="s">
        <v>140</v>
      </c>
      <c r="E87" s="8"/>
      <c r="F87" s="8"/>
      <c r="G87" s="8"/>
      <c r="H87" s="8"/>
      <c r="I87" s="8"/>
      <c r="J87" s="8"/>
      <c r="K87" s="9"/>
      <c r="L87" s="193"/>
    </row>
    <row r="88" spans="2:12" x14ac:dyDescent="0.2">
      <c r="B88" s="189"/>
      <c r="C88" s="10">
        <v>48</v>
      </c>
      <c r="D88" s="21" t="s">
        <v>141</v>
      </c>
      <c r="E88" s="21" t="s">
        <v>20</v>
      </c>
      <c r="F88" s="21"/>
      <c r="G88" s="12" t="s">
        <v>142</v>
      </c>
      <c r="H88" s="21" t="s">
        <v>41</v>
      </c>
      <c r="I88" s="13">
        <v>12</v>
      </c>
      <c r="J88" s="14">
        <v>108253</v>
      </c>
      <c r="K88" s="15">
        <f>ROUND(J88*I88,0)</f>
        <v>1299036</v>
      </c>
      <c r="L88" s="193"/>
    </row>
    <row r="89" spans="2:12" x14ac:dyDescent="0.2">
      <c r="B89" s="189"/>
      <c r="C89" s="10">
        <v>49</v>
      </c>
      <c r="D89" s="21" t="s">
        <v>143</v>
      </c>
      <c r="E89" s="21" t="s">
        <v>20</v>
      </c>
      <c r="F89" s="21"/>
      <c r="G89" s="16" t="s">
        <v>144</v>
      </c>
      <c r="H89" s="21" t="s">
        <v>41</v>
      </c>
      <c r="I89" s="13">
        <v>6</v>
      </c>
      <c r="J89" s="14">
        <v>145038</v>
      </c>
      <c r="K89" s="15">
        <f t="shared" ref="K89:K98" si="8">ROUND(J89*I89,0)</f>
        <v>870228</v>
      </c>
      <c r="L89" s="193"/>
    </row>
    <row r="90" spans="2:12" x14ac:dyDescent="0.2">
      <c r="B90" s="189"/>
      <c r="C90" s="10">
        <v>50</v>
      </c>
      <c r="D90" s="21" t="s">
        <v>145</v>
      </c>
      <c r="E90" s="21" t="s">
        <v>20</v>
      </c>
      <c r="F90" s="21"/>
      <c r="G90" s="16" t="s">
        <v>146</v>
      </c>
      <c r="H90" s="21" t="s">
        <v>41</v>
      </c>
      <c r="I90" s="13">
        <v>4</v>
      </c>
      <c r="J90" s="14">
        <v>90386</v>
      </c>
      <c r="K90" s="15">
        <f t="shared" si="8"/>
        <v>361544</v>
      </c>
      <c r="L90" s="193"/>
    </row>
    <row r="91" spans="2:12" x14ac:dyDescent="0.2">
      <c r="B91" s="189"/>
      <c r="C91" s="10">
        <v>51</v>
      </c>
      <c r="D91" s="21" t="s">
        <v>147</v>
      </c>
      <c r="E91" s="21" t="s">
        <v>20</v>
      </c>
      <c r="F91" s="21"/>
      <c r="G91" s="16" t="s">
        <v>148</v>
      </c>
      <c r="H91" s="21" t="s">
        <v>41</v>
      </c>
      <c r="I91" s="13">
        <v>6</v>
      </c>
      <c r="J91" s="14">
        <v>113508</v>
      </c>
      <c r="K91" s="15">
        <f t="shared" si="8"/>
        <v>681048</v>
      </c>
      <c r="L91" s="193"/>
    </row>
    <row r="92" spans="2:12" x14ac:dyDescent="0.2">
      <c r="B92" s="189"/>
      <c r="C92" s="10">
        <v>52</v>
      </c>
      <c r="D92" s="21" t="s">
        <v>149</v>
      </c>
      <c r="E92" s="21" t="s">
        <v>20</v>
      </c>
      <c r="F92" s="21"/>
      <c r="G92" s="16" t="s">
        <v>150</v>
      </c>
      <c r="H92" s="21" t="s">
        <v>22</v>
      </c>
      <c r="I92" s="13">
        <v>25</v>
      </c>
      <c r="J92" s="14">
        <v>72519</v>
      </c>
      <c r="K92" s="15">
        <f t="shared" si="8"/>
        <v>1812975</v>
      </c>
      <c r="L92" s="193"/>
    </row>
    <row r="93" spans="2:12" x14ac:dyDescent="0.2">
      <c r="B93" s="189"/>
      <c r="C93" s="10">
        <v>53</v>
      </c>
      <c r="D93" s="21" t="s">
        <v>151</v>
      </c>
      <c r="E93" s="21" t="s">
        <v>20</v>
      </c>
      <c r="F93" s="21"/>
      <c r="G93" s="16" t="s">
        <v>152</v>
      </c>
      <c r="H93" s="21" t="s">
        <v>22</v>
      </c>
      <c r="I93" s="13">
        <v>25</v>
      </c>
      <c r="J93" s="14">
        <v>14713.999999999998</v>
      </c>
      <c r="K93" s="15">
        <f t="shared" si="8"/>
        <v>367850</v>
      </c>
      <c r="L93" s="193"/>
    </row>
    <row r="94" spans="2:12" ht="30" customHeight="1" x14ac:dyDescent="0.2">
      <c r="B94" s="189"/>
      <c r="C94" s="10">
        <v>54</v>
      </c>
      <c r="D94" s="21" t="s">
        <v>153</v>
      </c>
      <c r="E94" s="21" t="s">
        <v>20</v>
      </c>
      <c r="F94" s="21"/>
      <c r="G94" s="16" t="s">
        <v>154</v>
      </c>
      <c r="H94" s="21" t="s">
        <v>41</v>
      </c>
      <c r="I94" s="13">
        <v>6</v>
      </c>
      <c r="J94" s="14">
        <v>441000</v>
      </c>
      <c r="K94" s="15">
        <f t="shared" si="8"/>
        <v>2646000</v>
      </c>
      <c r="L94" s="193"/>
    </row>
    <row r="95" spans="2:12" ht="25.5" x14ac:dyDescent="0.2">
      <c r="B95" s="189"/>
      <c r="C95" s="10">
        <v>55</v>
      </c>
      <c r="D95" s="21" t="s">
        <v>155</v>
      </c>
      <c r="E95" s="21" t="s">
        <v>20</v>
      </c>
      <c r="F95" s="21"/>
      <c r="G95" s="16" t="s">
        <v>156</v>
      </c>
      <c r="H95" s="21" t="s">
        <v>41</v>
      </c>
      <c r="I95" s="13">
        <v>10</v>
      </c>
      <c r="J95" s="14">
        <v>277464</v>
      </c>
      <c r="K95" s="15">
        <f t="shared" si="8"/>
        <v>2774640</v>
      </c>
      <c r="L95" s="193"/>
    </row>
    <row r="96" spans="2:12" ht="29.25" customHeight="1" x14ac:dyDescent="0.2">
      <c r="B96" s="189"/>
      <c r="C96" s="10">
        <v>56</v>
      </c>
      <c r="D96" s="21" t="s">
        <v>157</v>
      </c>
      <c r="E96" s="21" t="s">
        <v>20</v>
      </c>
      <c r="F96" s="21"/>
      <c r="G96" s="16" t="s">
        <v>158</v>
      </c>
      <c r="H96" s="21" t="s">
        <v>41</v>
      </c>
      <c r="I96" s="13">
        <v>4</v>
      </c>
      <c r="J96" s="14">
        <v>582254</v>
      </c>
      <c r="K96" s="15">
        <f t="shared" si="8"/>
        <v>2329016</v>
      </c>
      <c r="L96" s="193"/>
    </row>
    <row r="97" spans="2:12" ht="21" customHeight="1" x14ac:dyDescent="0.2">
      <c r="B97" s="189"/>
      <c r="C97" s="10">
        <v>57</v>
      </c>
      <c r="D97" s="21" t="s">
        <v>159</v>
      </c>
      <c r="E97" s="21" t="s">
        <v>20</v>
      </c>
      <c r="F97" s="21"/>
      <c r="G97" s="16" t="s">
        <v>160</v>
      </c>
      <c r="H97" s="21" t="s">
        <v>41</v>
      </c>
      <c r="I97" s="13">
        <v>2</v>
      </c>
      <c r="J97" s="14">
        <v>404635</v>
      </c>
      <c r="K97" s="15">
        <f t="shared" si="8"/>
        <v>809270</v>
      </c>
      <c r="L97" s="193"/>
    </row>
    <row r="98" spans="2:12" ht="81.75" customHeight="1" x14ac:dyDescent="0.2">
      <c r="B98" s="189"/>
      <c r="C98" s="10">
        <v>58</v>
      </c>
      <c r="D98" s="21" t="s">
        <v>161</v>
      </c>
      <c r="E98" s="21" t="s">
        <v>20</v>
      </c>
      <c r="F98" s="21"/>
      <c r="G98" s="16" t="s">
        <v>162</v>
      </c>
      <c r="H98" s="21" t="s">
        <v>163</v>
      </c>
      <c r="I98" s="13">
        <v>1</v>
      </c>
      <c r="J98" s="14">
        <v>4698000</v>
      </c>
      <c r="K98" s="15">
        <f t="shared" si="8"/>
        <v>4698000</v>
      </c>
      <c r="L98" s="193"/>
    </row>
    <row r="99" spans="2:12" ht="30" customHeight="1" thickBot="1" x14ac:dyDescent="0.25">
      <c r="B99" s="189"/>
      <c r="C99" s="18" t="s">
        <v>30</v>
      </c>
      <c r="D99" s="30"/>
      <c r="E99" s="30"/>
      <c r="F99" s="30"/>
      <c r="G99" s="31"/>
      <c r="H99" s="32"/>
      <c r="I99" s="13"/>
      <c r="J99" s="19"/>
      <c r="K99" s="20">
        <f>SUM(K88:K98)</f>
        <v>18649607</v>
      </c>
      <c r="L99" s="193"/>
    </row>
    <row r="100" spans="2:12" ht="30" customHeight="1" thickBot="1" x14ac:dyDescent="0.25">
      <c r="B100" s="189"/>
      <c r="C100" s="7" t="s">
        <v>164</v>
      </c>
      <c r="D100" s="8" t="s">
        <v>165</v>
      </c>
      <c r="E100" s="8"/>
      <c r="F100" s="8"/>
      <c r="G100" s="8"/>
      <c r="H100" s="8"/>
      <c r="I100" s="8"/>
      <c r="J100" s="8"/>
      <c r="K100" s="9"/>
      <c r="L100" s="193"/>
    </row>
    <row r="101" spans="2:12" x14ac:dyDescent="0.2">
      <c r="B101" s="189"/>
      <c r="C101" s="10">
        <v>59</v>
      </c>
      <c r="D101" s="21" t="s">
        <v>166</v>
      </c>
      <c r="E101" s="21" t="s">
        <v>20</v>
      </c>
      <c r="F101" s="21"/>
      <c r="G101" s="12" t="s">
        <v>84</v>
      </c>
      <c r="H101" s="21" t="s">
        <v>25</v>
      </c>
      <c r="I101" s="13">
        <v>38</v>
      </c>
      <c r="J101" s="14">
        <v>3900</v>
      </c>
      <c r="K101" s="15">
        <f>ROUND(J101*I101,0)</f>
        <v>148200</v>
      </c>
      <c r="L101" s="193"/>
    </row>
    <row r="102" spans="2:12" ht="30" customHeight="1" thickBot="1" x14ac:dyDescent="0.25">
      <c r="B102" s="189"/>
      <c r="C102" s="18" t="s">
        <v>30</v>
      </c>
      <c r="D102" s="30"/>
      <c r="E102" s="30"/>
      <c r="F102" s="30"/>
      <c r="G102" s="33"/>
      <c r="H102" s="32"/>
      <c r="I102" s="13"/>
      <c r="J102" s="19"/>
      <c r="K102" s="20">
        <f>SUM(K101)</f>
        <v>148200</v>
      </c>
      <c r="L102" s="193"/>
    </row>
    <row r="103" spans="2:12" ht="30" customHeight="1" thickBot="1" x14ac:dyDescent="0.25">
      <c r="B103" s="189"/>
      <c r="C103" s="37" t="s">
        <v>167</v>
      </c>
      <c r="D103" s="38"/>
      <c r="E103" s="38"/>
      <c r="F103" s="38"/>
      <c r="G103" s="38"/>
      <c r="H103" s="38"/>
      <c r="I103" s="38"/>
      <c r="J103" s="38"/>
      <c r="K103" s="39"/>
      <c r="L103" s="193"/>
    </row>
    <row r="104" spans="2:12" ht="30" customHeight="1" thickBot="1" x14ac:dyDescent="0.25">
      <c r="B104" s="189"/>
      <c r="C104" s="7" t="s">
        <v>168</v>
      </c>
      <c r="D104" s="8" t="s">
        <v>18</v>
      </c>
      <c r="E104" s="8"/>
      <c r="F104" s="8"/>
      <c r="G104" s="8"/>
      <c r="H104" s="8"/>
      <c r="I104" s="8"/>
      <c r="J104" s="8"/>
      <c r="K104" s="9"/>
      <c r="L104" s="193"/>
    </row>
    <row r="105" spans="2:12" ht="117" customHeight="1" x14ac:dyDescent="0.2">
      <c r="B105" s="189"/>
      <c r="C105" s="10">
        <v>60</v>
      </c>
      <c r="D105" s="17" t="s">
        <v>169</v>
      </c>
      <c r="E105" s="17" t="s">
        <v>20</v>
      </c>
      <c r="F105" s="17"/>
      <c r="G105" s="12" t="s">
        <v>21</v>
      </c>
      <c r="H105" s="17" t="s">
        <v>22</v>
      </c>
      <c r="I105" s="13">
        <v>120</v>
      </c>
      <c r="J105" s="14">
        <v>30000</v>
      </c>
      <c r="K105" s="15">
        <f>ROUND(J105*I105,0)</f>
        <v>3600000</v>
      </c>
      <c r="L105" s="193"/>
    </row>
    <row r="106" spans="2:12" ht="51.75" customHeight="1" x14ac:dyDescent="0.2">
      <c r="B106" s="189"/>
      <c r="C106" s="10">
        <v>61</v>
      </c>
      <c r="D106" s="17" t="s">
        <v>170</v>
      </c>
      <c r="E106" s="17" t="s">
        <v>20</v>
      </c>
      <c r="F106" s="17"/>
      <c r="G106" s="16" t="s">
        <v>24</v>
      </c>
      <c r="H106" s="17" t="s">
        <v>25</v>
      </c>
      <c r="I106" s="13">
        <v>1056</v>
      </c>
      <c r="J106" s="14">
        <v>15765</v>
      </c>
      <c r="K106" s="15">
        <f t="shared" ref="K106:K108" si="9">ROUND(J106*I106,0)</f>
        <v>16647840</v>
      </c>
      <c r="L106" s="193"/>
    </row>
    <row r="107" spans="2:12" ht="51" x14ac:dyDescent="0.2">
      <c r="B107" s="189"/>
      <c r="C107" s="10">
        <v>62</v>
      </c>
      <c r="D107" s="17" t="s">
        <v>171</v>
      </c>
      <c r="E107" s="17" t="s">
        <v>20</v>
      </c>
      <c r="F107" s="17"/>
      <c r="G107" s="16" t="s">
        <v>27</v>
      </c>
      <c r="H107" s="17" t="s">
        <v>25</v>
      </c>
      <c r="I107" s="13">
        <v>1142</v>
      </c>
      <c r="J107" s="14">
        <v>12087</v>
      </c>
      <c r="K107" s="15">
        <f t="shared" si="9"/>
        <v>13803354</v>
      </c>
      <c r="L107" s="193"/>
    </row>
    <row r="108" spans="2:12" ht="25.5" x14ac:dyDescent="0.2">
      <c r="B108" s="189"/>
      <c r="C108" s="10">
        <v>63</v>
      </c>
      <c r="D108" s="17" t="s">
        <v>172</v>
      </c>
      <c r="E108" s="17" t="s">
        <v>20</v>
      </c>
      <c r="F108" s="17"/>
      <c r="G108" s="16" t="s">
        <v>29</v>
      </c>
      <c r="H108" s="17" t="s">
        <v>25</v>
      </c>
      <c r="I108" s="13">
        <v>1056</v>
      </c>
      <c r="J108" s="14">
        <v>10500</v>
      </c>
      <c r="K108" s="15">
        <f t="shared" si="9"/>
        <v>11088000</v>
      </c>
      <c r="L108" s="193"/>
    </row>
    <row r="109" spans="2:12" ht="30" customHeight="1" thickBot="1" x14ac:dyDescent="0.25">
      <c r="B109" s="189"/>
      <c r="C109" s="18" t="s">
        <v>30</v>
      </c>
      <c r="D109" s="136"/>
      <c r="E109" s="136"/>
      <c r="F109" s="136"/>
      <c r="G109" s="137"/>
      <c r="H109" s="136"/>
      <c r="I109" s="13"/>
      <c r="J109" s="19"/>
      <c r="K109" s="20">
        <f>SUM(K105:K108)</f>
        <v>45139194</v>
      </c>
      <c r="L109" s="193"/>
    </row>
    <row r="110" spans="2:12" ht="30" customHeight="1" thickBot="1" x14ac:dyDescent="0.25">
      <c r="B110" s="189"/>
      <c r="C110" s="7" t="s">
        <v>173</v>
      </c>
      <c r="D110" s="8" t="s">
        <v>32</v>
      </c>
      <c r="E110" s="8"/>
      <c r="F110" s="8"/>
      <c r="G110" s="8"/>
      <c r="H110" s="8"/>
      <c r="I110" s="8"/>
      <c r="J110" s="8"/>
      <c r="K110" s="9"/>
      <c r="L110" s="193"/>
    </row>
    <row r="111" spans="2:12" ht="94.5" customHeight="1" x14ac:dyDescent="0.2">
      <c r="B111" s="189"/>
      <c r="C111" s="10">
        <v>64</v>
      </c>
      <c r="D111" s="17" t="s">
        <v>174</v>
      </c>
      <c r="E111" s="17" t="s">
        <v>20</v>
      </c>
      <c r="F111" s="17"/>
      <c r="G111" s="12" t="s">
        <v>34</v>
      </c>
      <c r="H111" s="138" t="s">
        <v>25</v>
      </c>
      <c r="I111" s="13">
        <v>1056</v>
      </c>
      <c r="J111" s="14">
        <v>84080</v>
      </c>
      <c r="K111" s="15">
        <f>ROUND(J111*I111,0)</f>
        <v>88788480</v>
      </c>
      <c r="L111" s="193"/>
    </row>
    <row r="112" spans="2:12" ht="51" x14ac:dyDescent="0.2">
      <c r="B112" s="189"/>
      <c r="C112" s="10">
        <v>65</v>
      </c>
      <c r="D112" s="17" t="s">
        <v>175</v>
      </c>
      <c r="E112" s="17" t="s">
        <v>20</v>
      </c>
      <c r="F112" s="17"/>
      <c r="G112" s="16" t="s">
        <v>36</v>
      </c>
      <c r="H112" s="138" t="s">
        <v>25</v>
      </c>
      <c r="I112" s="13">
        <v>511</v>
      </c>
      <c r="J112" s="14">
        <v>73570</v>
      </c>
      <c r="K112" s="15">
        <f>ROUND(J112*I112,0)</f>
        <v>37594270</v>
      </c>
      <c r="L112" s="193"/>
    </row>
    <row r="113" spans="2:12" ht="30" customHeight="1" thickBot="1" x14ac:dyDescent="0.25">
      <c r="B113" s="189"/>
      <c r="C113" s="18" t="s">
        <v>30</v>
      </c>
      <c r="D113" s="136"/>
      <c r="E113" s="136"/>
      <c r="F113" s="136"/>
      <c r="G113" s="137"/>
      <c r="H113" s="136"/>
      <c r="I113" s="13"/>
      <c r="J113" s="19"/>
      <c r="K113" s="20">
        <f>SUM(K111:K112)</f>
        <v>126382750</v>
      </c>
      <c r="L113" s="193"/>
    </row>
    <row r="114" spans="2:12" ht="30" customHeight="1" thickBot="1" x14ac:dyDescent="0.25">
      <c r="B114" s="189"/>
      <c r="C114" s="7" t="s">
        <v>176</v>
      </c>
      <c r="D114" s="8" t="s">
        <v>38</v>
      </c>
      <c r="E114" s="8"/>
      <c r="F114" s="8"/>
      <c r="G114" s="8"/>
      <c r="H114" s="8"/>
      <c r="I114" s="8"/>
      <c r="J114" s="8"/>
      <c r="K114" s="9"/>
      <c r="L114" s="193"/>
    </row>
    <row r="115" spans="2:12" ht="38.25" x14ac:dyDescent="0.2">
      <c r="B115" s="189"/>
      <c r="C115" s="10">
        <v>66</v>
      </c>
      <c r="D115" s="17" t="s">
        <v>177</v>
      </c>
      <c r="E115" s="17" t="s">
        <v>20</v>
      </c>
      <c r="F115" s="17"/>
      <c r="G115" s="12" t="s">
        <v>40</v>
      </c>
      <c r="H115" s="17" t="s">
        <v>41</v>
      </c>
      <c r="I115" s="13">
        <v>70</v>
      </c>
      <c r="J115" s="14">
        <v>15765</v>
      </c>
      <c r="K115" s="15">
        <f>ROUND(J115*I115,0)</f>
        <v>1103550</v>
      </c>
      <c r="L115" s="193"/>
    </row>
    <row r="116" spans="2:12" ht="38.25" x14ac:dyDescent="0.2">
      <c r="B116" s="189"/>
      <c r="C116" s="10">
        <v>67</v>
      </c>
      <c r="D116" s="17" t="s">
        <v>178</v>
      </c>
      <c r="E116" s="17" t="s">
        <v>20</v>
      </c>
      <c r="F116" s="17"/>
      <c r="G116" s="16" t="s">
        <v>43</v>
      </c>
      <c r="H116" s="17" t="s">
        <v>41</v>
      </c>
      <c r="I116" s="13">
        <v>59</v>
      </c>
      <c r="J116" s="14">
        <v>99845</v>
      </c>
      <c r="K116" s="15">
        <f t="shared" ref="K116:K122" si="10">ROUND(J116*I116,0)</f>
        <v>5890855</v>
      </c>
      <c r="L116" s="193"/>
    </row>
    <row r="117" spans="2:12" ht="52.5" customHeight="1" x14ac:dyDescent="0.2">
      <c r="B117" s="189"/>
      <c r="C117" s="10">
        <v>68</v>
      </c>
      <c r="D117" s="17" t="s">
        <v>179</v>
      </c>
      <c r="E117" s="17" t="s">
        <v>20</v>
      </c>
      <c r="F117" s="17"/>
      <c r="G117" s="16" t="s">
        <v>45</v>
      </c>
      <c r="H117" s="17" t="s">
        <v>41</v>
      </c>
      <c r="I117" s="13">
        <v>13</v>
      </c>
      <c r="J117" s="14">
        <v>68315</v>
      </c>
      <c r="K117" s="15">
        <f t="shared" si="10"/>
        <v>888095</v>
      </c>
      <c r="L117" s="193"/>
    </row>
    <row r="118" spans="2:12" ht="34.5" customHeight="1" x14ac:dyDescent="0.2">
      <c r="B118" s="189"/>
      <c r="C118" s="10">
        <v>69</v>
      </c>
      <c r="D118" s="17" t="s">
        <v>180</v>
      </c>
      <c r="E118" s="17" t="s">
        <v>20</v>
      </c>
      <c r="F118" s="17"/>
      <c r="G118" s="16" t="s">
        <v>47</v>
      </c>
      <c r="H118" s="17" t="s">
        <v>41</v>
      </c>
      <c r="I118" s="13">
        <v>22</v>
      </c>
      <c r="J118" s="14">
        <v>152395</v>
      </c>
      <c r="K118" s="15">
        <f t="shared" si="10"/>
        <v>3352690</v>
      </c>
      <c r="L118" s="193"/>
    </row>
    <row r="119" spans="2:12" ht="34.5" customHeight="1" x14ac:dyDescent="0.2">
      <c r="B119" s="189"/>
      <c r="C119" s="10">
        <v>70</v>
      </c>
      <c r="D119" s="17" t="s">
        <v>181</v>
      </c>
      <c r="E119" s="17"/>
      <c r="F119" s="17"/>
      <c r="G119" s="16" t="s">
        <v>182</v>
      </c>
      <c r="H119" s="17" t="s">
        <v>41</v>
      </c>
      <c r="I119" s="13">
        <v>27</v>
      </c>
      <c r="J119" s="14">
        <v>45000</v>
      </c>
      <c r="K119" s="15">
        <f t="shared" si="10"/>
        <v>1215000</v>
      </c>
      <c r="L119" s="193"/>
    </row>
    <row r="120" spans="2:12" ht="27.75" customHeight="1" x14ac:dyDescent="0.2">
      <c r="B120" s="189"/>
      <c r="C120" s="10">
        <v>71</v>
      </c>
      <c r="D120" s="17" t="s">
        <v>183</v>
      </c>
      <c r="E120" s="17" t="s">
        <v>20</v>
      </c>
      <c r="F120" s="17"/>
      <c r="G120" s="16" t="s">
        <v>49</v>
      </c>
      <c r="H120" s="17" t="s">
        <v>41</v>
      </c>
      <c r="I120" s="13">
        <v>13</v>
      </c>
      <c r="J120" s="14">
        <v>168160</v>
      </c>
      <c r="K120" s="15">
        <f t="shared" si="10"/>
        <v>2186080</v>
      </c>
      <c r="L120" s="193"/>
    </row>
    <row r="121" spans="2:12" x14ac:dyDescent="0.2">
      <c r="B121" s="189"/>
      <c r="C121" s="10">
        <v>72</v>
      </c>
      <c r="D121" s="17" t="s">
        <v>184</v>
      </c>
      <c r="E121" s="17" t="s">
        <v>20</v>
      </c>
      <c r="F121" s="17"/>
      <c r="G121" s="16" t="s">
        <v>51</v>
      </c>
      <c r="H121" s="17" t="s">
        <v>41</v>
      </c>
      <c r="I121" s="13">
        <v>7</v>
      </c>
      <c r="J121" s="14">
        <v>100000</v>
      </c>
      <c r="K121" s="15">
        <f t="shared" si="10"/>
        <v>700000</v>
      </c>
      <c r="L121" s="193"/>
    </row>
    <row r="122" spans="2:12" ht="60.75" customHeight="1" x14ac:dyDescent="0.2">
      <c r="B122" s="189"/>
      <c r="C122" s="10">
        <v>73</v>
      </c>
      <c r="D122" s="17" t="s">
        <v>185</v>
      </c>
      <c r="E122" s="17" t="s">
        <v>20</v>
      </c>
      <c r="F122" s="17"/>
      <c r="G122" s="16" t="s">
        <v>53</v>
      </c>
      <c r="H122" s="17" t="s">
        <v>41</v>
      </c>
      <c r="I122" s="13">
        <v>10</v>
      </c>
      <c r="J122" s="14">
        <v>52000</v>
      </c>
      <c r="K122" s="15">
        <f t="shared" si="10"/>
        <v>520000</v>
      </c>
      <c r="L122" s="193"/>
    </row>
    <row r="123" spans="2:12" ht="30" customHeight="1" thickBot="1" x14ac:dyDescent="0.25">
      <c r="B123" s="189"/>
      <c r="C123" s="18" t="s">
        <v>30</v>
      </c>
      <c r="D123" s="139"/>
      <c r="E123" s="140"/>
      <c r="F123" s="139"/>
      <c r="G123" s="139"/>
      <c r="H123" s="139"/>
      <c r="I123" s="13"/>
      <c r="J123" s="139"/>
      <c r="K123" s="20">
        <f>SUM(K115:K122)</f>
        <v>15856270</v>
      </c>
      <c r="L123" s="193"/>
    </row>
    <row r="124" spans="2:12" ht="30" customHeight="1" thickBot="1" x14ac:dyDescent="0.25">
      <c r="B124" s="189"/>
      <c r="C124" s="7" t="s">
        <v>186</v>
      </c>
      <c r="D124" s="8" t="s">
        <v>55</v>
      </c>
      <c r="E124" s="8"/>
      <c r="F124" s="8"/>
      <c r="G124" s="8"/>
      <c r="H124" s="8"/>
      <c r="I124" s="8"/>
      <c r="J124" s="8"/>
      <c r="K124" s="9"/>
      <c r="L124" s="193"/>
    </row>
    <row r="125" spans="2:12" ht="63.75" x14ac:dyDescent="0.2">
      <c r="B125" s="189"/>
      <c r="C125" s="10">
        <v>74</v>
      </c>
      <c r="D125" s="21" t="s">
        <v>187</v>
      </c>
      <c r="E125" s="21" t="s">
        <v>20</v>
      </c>
      <c r="F125" s="21"/>
      <c r="G125" s="12" t="s">
        <v>57</v>
      </c>
      <c r="H125" s="21" t="s">
        <v>58</v>
      </c>
      <c r="I125" s="13">
        <v>7463</v>
      </c>
      <c r="J125" s="14">
        <v>21388</v>
      </c>
      <c r="K125" s="15">
        <f>ROUND(J125*I125,0)</f>
        <v>159618644</v>
      </c>
      <c r="L125" s="193"/>
    </row>
    <row r="126" spans="2:12" ht="30" customHeight="1" thickBot="1" x14ac:dyDescent="0.25">
      <c r="B126" s="189"/>
      <c r="C126" s="18" t="s">
        <v>30</v>
      </c>
      <c r="D126" s="139"/>
      <c r="E126" s="140"/>
      <c r="F126" s="139"/>
      <c r="G126" s="139"/>
      <c r="H126" s="139"/>
      <c r="I126" s="13"/>
      <c r="J126" s="139"/>
      <c r="K126" s="20">
        <f>SUM(K125)</f>
        <v>159618644</v>
      </c>
      <c r="L126" s="193"/>
    </row>
    <row r="127" spans="2:12" ht="30" customHeight="1" thickBot="1" x14ac:dyDescent="0.25">
      <c r="B127" s="189"/>
      <c r="C127" s="7" t="s">
        <v>188</v>
      </c>
      <c r="D127" s="8" t="s">
        <v>74</v>
      </c>
      <c r="E127" s="8"/>
      <c r="F127" s="8"/>
      <c r="G127" s="8"/>
      <c r="H127" s="8"/>
      <c r="I127" s="8"/>
      <c r="J127" s="8"/>
      <c r="K127" s="9"/>
      <c r="L127" s="193"/>
    </row>
    <row r="128" spans="2:12" ht="51" x14ac:dyDescent="0.2">
      <c r="B128" s="189"/>
      <c r="C128" s="10">
        <v>75</v>
      </c>
      <c r="D128" s="21" t="s">
        <v>189</v>
      </c>
      <c r="E128" s="21" t="s">
        <v>20</v>
      </c>
      <c r="F128" s="21"/>
      <c r="G128" s="12" t="s">
        <v>76</v>
      </c>
      <c r="H128" s="21" t="s">
        <v>22</v>
      </c>
      <c r="I128" s="13">
        <v>186</v>
      </c>
      <c r="J128" s="14">
        <v>60586.6</v>
      </c>
      <c r="K128" s="15">
        <f>ROUND(J128*I128,0)</f>
        <v>11269108</v>
      </c>
      <c r="L128" s="193"/>
    </row>
    <row r="129" spans="2:14" ht="40.5" customHeight="1" x14ac:dyDescent="0.2">
      <c r="B129" s="189"/>
      <c r="C129" s="10">
        <v>76</v>
      </c>
      <c r="D129" s="21" t="s">
        <v>190</v>
      </c>
      <c r="E129" s="21" t="s">
        <v>20</v>
      </c>
      <c r="F129" s="21"/>
      <c r="G129" s="16" t="s">
        <v>78</v>
      </c>
      <c r="H129" s="21" t="s">
        <v>22</v>
      </c>
      <c r="I129" s="13">
        <v>39</v>
      </c>
      <c r="J129" s="14">
        <v>68250</v>
      </c>
      <c r="K129" s="15">
        <f>ROUND(J129*I129,0)</f>
        <v>2661750</v>
      </c>
      <c r="L129" s="193"/>
    </row>
    <row r="130" spans="2:14" ht="30" customHeight="1" thickBot="1" x14ac:dyDescent="0.25">
      <c r="B130" s="189"/>
      <c r="C130" s="18" t="s">
        <v>30</v>
      </c>
      <c r="D130" s="30"/>
      <c r="E130" s="30"/>
      <c r="F130" s="30"/>
      <c r="G130" s="31"/>
      <c r="H130" s="32"/>
      <c r="I130" s="13"/>
      <c r="J130" s="19"/>
      <c r="K130" s="20">
        <f>SUM(K128:K129)</f>
        <v>13930858</v>
      </c>
      <c r="L130" s="193"/>
    </row>
    <row r="131" spans="2:14" ht="30" customHeight="1" thickBot="1" x14ac:dyDescent="0.25">
      <c r="B131" s="189"/>
      <c r="C131" s="7" t="s">
        <v>191</v>
      </c>
      <c r="D131" s="8" t="s">
        <v>192</v>
      </c>
      <c r="E131" s="8"/>
      <c r="F131" s="8"/>
      <c r="G131" s="8"/>
      <c r="H131" s="8"/>
      <c r="I131" s="8"/>
      <c r="J131" s="8"/>
      <c r="K131" s="9"/>
      <c r="L131" s="193"/>
    </row>
    <row r="132" spans="2:14" ht="38.25" x14ac:dyDescent="0.2">
      <c r="B132" s="189"/>
      <c r="C132" s="10">
        <v>77</v>
      </c>
      <c r="D132" s="11" t="s">
        <v>193</v>
      </c>
      <c r="E132" s="11" t="s">
        <v>20</v>
      </c>
      <c r="F132" s="11"/>
      <c r="G132" s="12" t="s">
        <v>62</v>
      </c>
      <c r="H132" s="21" t="s">
        <v>25</v>
      </c>
      <c r="I132" s="13">
        <v>20</v>
      </c>
      <c r="J132" s="14">
        <v>60000</v>
      </c>
      <c r="K132" s="15">
        <f>ROUND(J132*I132,0)</f>
        <v>1200000</v>
      </c>
      <c r="L132" s="193"/>
    </row>
    <row r="133" spans="2:14" ht="25.5" x14ac:dyDescent="0.2">
      <c r="B133" s="189"/>
      <c r="C133" s="10">
        <v>78</v>
      </c>
      <c r="D133" s="21" t="s">
        <v>194</v>
      </c>
      <c r="E133" s="21" t="s">
        <v>20</v>
      </c>
      <c r="F133" s="21"/>
      <c r="G133" s="16" t="s">
        <v>64</v>
      </c>
      <c r="H133" s="21" t="s">
        <v>25</v>
      </c>
      <c r="I133" s="13">
        <v>40</v>
      </c>
      <c r="J133" s="14">
        <v>32000</v>
      </c>
      <c r="K133" s="15">
        <f t="shared" ref="K133:K135" si="11">ROUND(J133*I133,0)</f>
        <v>1280000</v>
      </c>
      <c r="L133" s="193"/>
    </row>
    <row r="134" spans="2:14" ht="30" customHeight="1" x14ac:dyDescent="0.2">
      <c r="B134" s="189"/>
      <c r="C134" s="23">
        <v>79</v>
      </c>
      <c r="D134" s="17" t="s">
        <v>195</v>
      </c>
      <c r="E134" s="17" t="s">
        <v>20</v>
      </c>
      <c r="F134" s="17"/>
      <c r="G134" s="16" t="s">
        <v>70</v>
      </c>
      <c r="H134" s="17" t="s">
        <v>25</v>
      </c>
      <c r="I134" s="13">
        <v>20</v>
      </c>
      <c r="J134" s="22">
        <v>28000</v>
      </c>
      <c r="K134" s="15">
        <f t="shared" si="11"/>
        <v>560000</v>
      </c>
      <c r="L134" s="193"/>
    </row>
    <row r="135" spans="2:14" ht="30" customHeight="1" x14ac:dyDescent="0.2">
      <c r="B135" s="189"/>
      <c r="C135" s="10">
        <v>80</v>
      </c>
      <c r="D135" s="21" t="s">
        <v>196</v>
      </c>
      <c r="E135" s="17" t="s">
        <v>20</v>
      </c>
      <c r="F135" s="21"/>
      <c r="G135" s="16" t="s">
        <v>72</v>
      </c>
      <c r="H135" s="21" t="s">
        <v>25</v>
      </c>
      <c r="I135" s="13">
        <v>20</v>
      </c>
      <c r="J135" s="14">
        <v>18000</v>
      </c>
      <c r="K135" s="15">
        <f t="shared" si="11"/>
        <v>360000</v>
      </c>
      <c r="L135" s="193"/>
    </row>
    <row r="136" spans="2:14" ht="30" customHeight="1" thickBot="1" x14ac:dyDescent="0.25">
      <c r="B136" s="189"/>
      <c r="C136" s="24"/>
      <c r="D136" s="25"/>
      <c r="E136" s="25"/>
      <c r="F136" s="25"/>
      <c r="G136" s="26"/>
      <c r="H136" s="25"/>
      <c r="I136" s="13"/>
      <c r="J136" s="27"/>
      <c r="K136" s="28">
        <f>SUM(K132:K135)</f>
        <v>3400000</v>
      </c>
      <c r="L136" s="193"/>
    </row>
    <row r="137" spans="2:14" ht="30" customHeight="1" thickBot="1" x14ac:dyDescent="0.25">
      <c r="B137" s="189"/>
      <c r="C137" s="7" t="s">
        <v>197</v>
      </c>
      <c r="D137" s="8" t="s">
        <v>82</v>
      </c>
      <c r="E137" s="8"/>
      <c r="F137" s="8"/>
      <c r="G137" s="8"/>
      <c r="H137" s="8"/>
      <c r="I137" s="8"/>
      <c r="J137" s="8"/>
      <c r="K137" s="9"/>
      <c r="L137" s="193"/>
    </row>
    <row r="138" spans="2:14" x14ac:dyDescent="0.2">
      <c r="B138" s="189"/>
      <c r="C138" s="10">
        <v>81</v>
      </c>
      <c r="D138" s="21" t="s">
        <v>198</v>
      </c>
      <c r="E138" s="21" t="s">
        <v>20</v>
      </c>
      <c r="F138" s="21"/>
      <c r="G138" s="12" t="s">
        <v>84</v>
      </c>
      <c r="H138" s="21" t="s">
        <v>25</v>
      </c>
      <c r="I138" s="13">
        <v>1056</v>
      </c>
      <c r="J138" s="14">
        <v>3900</v>
      </c>
      <c r="K138" s="15">
        <f>ROUND(J138*I138,0)</f>
        <v>4118400</v>
      </c>
      <c r="L138" s="193"/>
    </row>
    <row r="139" spans="2:14" ht="30" customHeight="1" thickBot="1" x14ac:dyDescent="0.25">
      <c r="B139" s="189"/>
      <c r="C139" s="18" t="s">
        <v>30</v>
      </c>
      <c r="D139" s="30"/>
      <c r="E139" s="30"/>
      <c r="F139" s="30"/>
      <c r="G139" s="33"/>
      <c r="H139" s="32"/>
      <c r="I139" s="13"/>
      <c r="J139" s="19"/>
      <c r="K139" s="20">
        <f>SUM(K138)</f>
        <v>4118400</v>
      </c>
      <c r="L139" s="193"/>
      <c r="N139" s="207"/>
    </row>
    <row r="140" spans="2:14" ht="30" customHeight="1" thickBot="1" x14ac:dyDescent="0.25">
      <c r="B140" s="189"/>
      <c r="C140" s="40" t="s">
        <v>199</v>
      </c>
      <c r="D140" s="41"/>
      <c r="E140" s="41"/>
      <c r="F140" s="41"/>
      <c r="G140" s="41"/>
      <c r="H140" s="41"/>
      <c r="I140" s="41"/>
      <c r="J140" s="41"/>
      <c r="K140" s="42"/>
      <c r="L140" s="193"/>
    </row>
    <row r="141" spans="2:14" ht="30" customHeight="1" thickBot="1" x14ac:dyDescent="0.25">
      <c r="B141" s="189"/>
      <c r="C141" s="43" t="s">
        <v>200</v>
      </c>
      <c r="D141" s="44"/>
      <c r="E141" s="44"/>
      <c r="F141" s="44"/>
      <c r="G141" s="44"/>
      <c r="H141" s="44"/>
      <c r="I141" s="44"/>
      <c r="J141" s="44"/>
      <c r="K141" s="45"/>
      <c r="L141" s="193"/>
    </row>
    <row r="142" spans="2:14" ht="30" customHeight="1" thickBot="1" x14ac:dyDescent="0.25">
      <c r="B142" s="189"/>
      <c r="C142" s="7" t="s">
        <v>201</v>
      </c>
      <c r="D142" s="8" t="s">
        <v>18</v>
      </c>
      <c r="E142" s="8"/>
      <c r="F142" s="8"/>
      <c r="G142" s="8"/>
      <c r="H142" s="8"/>
      <c r="I142" s="8"/>
      <c r="J142" s="8"/>
      <c r="K142" s="9"/>
      <c r="L142" s="193"/>
    </row>
    <row r="143" spans="2:14" ht="57" customHeight="1" x14ac:dyDescent="0.2">
      <c r="B143" s="189"/>
      <c r="C143" s="10">
        <v>82</v>
      </c>
      <c r="D143" s="17" t="s">
        <v>202</v>
      </c>
      <c r="E143" s="17" t="s">
        <v>20</v>
      </c>
      <c r="F143" s="17"/>
      <c r="G143" s="12" t="s">
        <v>203</v>
      </c>
      <c r="H143" s="17" t="s">
        <v>25</v>
      </c>
      <c r="I143" s="13">
        <v>494</v>
      </c>
      <c r="J143" s="14">
        <v>17000</v>
      </c>
      <c r="K143" s="15">
        <f>ROUND(J143*I143,0)</f>
        <v>8398000</v>
      </c>
      <c r="L143" s="193"/>
    </row>
    <row r="144" spans="2:14" ht="15" thickBot="1" x14ac:dyDescent="0.25">
      <c r="B144" s="189"/>
      <c r="C144" s="18" t="s">
        <v>30</v>
      </c>
      <c r="D144" s="136"/>
      <c r="E144" s="136"/>
      <c r="F144" s="136"/>
      <c r="G144" s="137"/>
      <c r="H144" s="136"/>
      <c r="I144" s="13"/>
      <c r="J144" s="19"/>
      <c r="K144" s="20">
        <f>SUM(K143)</f>
        <v>8398000</v>
      </c>
      <c r="L144" s="193"/>
    </row>
    <row r="145" spans="2:12" ht="30" customHeight="1" thickBot="1" x14ac:dyDescent="0.25">
      <c r="B145" s="189"/>
      <c r="C145" s="7" t="s">
        <v>204</v>
      </c>
      <c r="D145" s="8" t="s">
        <v>205</v>
      </c>
      <c r="E145" s="8"/>
      <c r="F145" s="8"/>
      <c r="G145" s="8"/>
      <c r="H145" s="8"/>
      <c r="I145" s="8"/>
      <c r="J145" s="8"/>
      <c r="K145" s="9"/>
      <c r="L145" s="193"/>
    </row>
    <row r="146" spans="2:12" ht="32.25" customHeight="1" x14ac:dyDescent="0.2">
      <c r="B146" s="189"/>
      <c r="C146" s="10">
        <v>83</v>
      </c>
      <c r="D146" s="17" t="s">
        <v>206</v>
      </c>
      <c r="E146" s="17" t="s">
        <v>20</v>
      </c>
      <c r="F146" s="17"/>
      <c r="G146" s="12" t="s">
        <v>207</v>
      </c>
      <c r="H146" s="17" t="s">
        <v>25</v>
      </c>
      <c r="I146" s="13">
        <v>494</v>
      </c>
      <c r="J146" s="14">
        <v>33000</v>
      </c>
      <c r="K146" s="15">
        <f>ROUND(J146*I146,0)</f>
        <v>16302000</v>
      </c>
      <c r="L146" s="193"/>
    </row>
    <row r="147" spans="2:12" ht="76.5" x14ac:dyDescent="0.2">
      <c r="B147" s="189"/>
      <c r="C147" s="10">
        <v>84</v>
      </c>
      <c r="D147" s="17" t="s">
        <v>208</v>
      </c>
      <c r="E147" s="17" t="s">
        <v>20</v>
      </c>
      <c r="F147" s="17"/>
      <c r="G147" s="16" t="s">
        <v>34</v>
      </c>
      <c r="H147" s="17" t="s">
        <v>25</v>
      </c>
      <c r="I147" s="13">
        <v>494</v>
      </c>
      <c r="J147" s="14">
        <v>84080</v>
      </c>
      <c r="K147" s="15">
        <f t="shared" ref="K147:K150" si="12">ROUND(J147*I147,0)</f>
        <v>41535520</v>
      </c>
      <c r="L147" s="193"/>
    </row>
    <row r="148" spans="2:12" ht="51" x14ac:dyDescent="0.2">
      <c r="B148" s="189"/>
      <c r="C148" s="10">
        <v>85</v>
      </c>
      <c r="D148" s="17" t="s">
        <v>209</v>
      </c>
      <c r="E148" s="17" t="s">
        <v>20</v>
      </c>
      <c r="F148" s="17"/>
      <c r="G148" s="16" t="s">
        <v>76</v>
      </c>
      <c r="H148" s="17" t="s">
        <v>22</v>
      </c>
      <c r="I148" s="13">
        <v>309</v>
      </c>
      <c r="J148" s="14">
        <v>60587</v>
      </c>
      <c r="K148" s="15">
        <f t="shared" si="12"/>
        <v>18721383</v>
      </c>
      <c r="L148" s="193"/>
    </row>
    <row r="149" spans="2:12" ht="32.25" customHeight="1" x14ac:dyDescent="0.2">
      <c r="B149" s="189"/>
      <c r="C149" s="10">
        <v>86</v>
      </c>
      <c r="D149" s="17" t="s">
        <v>210</v>
      </c>
      <c r="E149" s="17" t="s">
        <v>20</v>
      </c>
      <c r="F149" s="17"/>
      <c r="G149" s="16" t="s">
        <v>80</v>
      </c>
      <c r="H149" s="17" t="s">
        <v>22</v>
      </c>
      <c r="I149" s="13">
        <v>48</v>
      </c>
      <c r="J149" s="14">
        <v>38000</v>
      </c>
      <c r="K149" s="15">
        <f t="shared" si="12"/>
        <v>1824000</v>
      </c>
      <c r="L149" s="193"/>
    </row>
    <row r="150" spans="2:12" x14ac:dyDescent="0.2">
      <c r="B150" s="189"/>
      <c r="C150" s="10">
        <v>87</v>
      </c>
      <c r="D150" s="17" t="s">
        <v>211</v>
      </c>
      <c r="E150" s="17" t="s">
        <v>20</v>
      </c>
      <c r="F150" s="17"/>
      <c r="G150" s="16" t="s">
        <v>212</v>
      </c>
      <c r="H150" s="138" t="s">
        <v>22</v>
      </c>
      <c r="I150" s="13">
        <v>168</v>
      </c>
      <c r="J150" s="14">
        <v>60000</v>
      </c>
      <c r="K150" s="15">
        <f t="shared" si="12"/>
        <v>10080000</v>
      </c>
      <c r="L150" s="193"/>
    </row>
    <row r="151" spans="2:12" ht="15" thickBot="1" x14ac:dyDescent="0.25">
      <c r="B151" s="189"/>
      <c r="C151" s="18" t="s">
        <v>30</v>
      </c>
      <c r="D151" s="136"/>
      <c r="E151" s="136"/>
      <c r="F151" s="136"/>
      <c r="G151" s="137"/>
      <c r="H151" s="136"/>
      <c r="I151" s="13"/>
      <c r="J151" s="19"/>
      <c r="K151" s="20">
        <f>SUM(K146:K150)</f>
        <v>88462903</v>
      </c>
      <c r="L151" s="193"/>
    </row>
    <row r="152" spans="2:12" ht="30" customHeight="1" thickBot="1" x14ac:dyDescent="0.25">
      <c r="B152" s="189"/>
      <c r="C152" s="7" t="s">
        <v>213</v>
      </c>
      <c r="D152" s="8" t="s">
        <v>55</v>
      </c>
      <c r="E152" s="8"/>
      <c r="F152" s="8"/>
      <c r="G152" s="8"/>
      <c r="H152" s="8"/>
      <c r="I152" s="8"/>
      <c r="J152" s="8"/>
      <c r="K152" s="9"/>
      <c r="L152" s="193"/>
    </row>
    <row r="153" spans="2:12" ht="75.75" customHeight="1" x14ac:dyDescent="0.2">
      <c r="B153" s="189"/>
      <c r="C153" s="10">
        <v>88</v>
      </c>
      <c r="D153" s="17" t="s">
        <v>214</v>
      </c>
      <c r="E153" s="17" t="s">
        <v>20</v>
      </c>
      <c r="F153" s="17"/>
      <c r="G153" s="12" t="s">
        <v>57</v>
      </c>
      <c r="H153" s="17" t="s">
        <v>58</v>
      </c>
      <c r="I153" s="13">
        <v>3459</v>
      </c>
      <c r="J153" s="14">
        <v>21388</v>
      </c>
      <c r="K153" s="15">
        <f>ROUND(J153*I153,0)</f>
        <v>73981092</v>
      </c>
      <c r="L153" s="193"/>
    </row>
    <row r="154" spans="2:12" ht="15" thickBot="1" x14ac:dyDescent="0.25">
      <c r="B154" s="189"/>
      <c r="C154" s="18" t="s">
        <v>30</v>
      </c>
      <c r="D154" s="136"/>
      <c r="E154" s="136"/>
      <c r="F154" s="136"/>
      <c r="G154" s="137"/>
      <c r="H154" s="136"/>
      <c r="I154" s="13"/>
      <c r="J154" s="19"/>
      <c r="K154" s="20">
        <f>SUM(K153)</f>
        <v>73981092</v>
      </c>
      <c r="L154" s="193"/>
    </row>
    <row r="155" spans="2:12" ht="30" customHeight="1" thickBot="1" x14ac:dyDescent="0.25">
      <c r="B155" s="189"/>
      <c r="C155" s="43" t="s">
        <v>215</v>
      </c>
      <c r="D155" s="44"/>
      <c r="E155" s="44"/>
      <c r="F155" s="44"/>
      <c r="G155" s="44"/>
      <c r="H155" s="44"/>
      <c r="I155" s="44"/>
      <c r="J155" s="44"/>
      <c r="K155" s="45"/>
      <c r="L155" s="193"/>
    </row>
    <row r="156" spans="2:12" ht="30" customHeight="1" thickBot="1" x14ac:dyDescent="0.25">
      <c r="B156" s="189"/>
      <c r="C156" s="7" t="s">
        <v>216</v>
      </c>
      <c r="D156" s="8" t="s">
        <v>18</v>
      </c>
      <c r="E156" s="8"/>
      <c r="F156" s="8"/>
      <c r="G156" s="8"/>
      <c r="H156" s="8"/>
      <c r="I156" s="8"/>
      <c r="J156" s="8"/>
      <c r="K156" s="9"/>
      <c r="L156" s="193"/>
    </row>
    <row r="157" spans="2:12" ht="98.25" customHeight="1" x14ac:dyDescent="0.2">
      <c r="B157" s="189"/>
      <c r="C157" s="10">
        <v>89</v>
      </c>
      <c r="D157" s="17" t="s">
        <v>217</v>
      </c>
      <c r="E157" s="17" t="s">
        <v>20</v>
      </c>
      <c r="F157" s="17"/>
      <c r="G157" s="12" t="s">
        <v>21</v>
      </c>
      <c r="H157" s="17" t="s">
        <v>22</v>
      </c>
      <c r="I157" s="13">
        <v>15</v>
      </c>
      <c r="J157" s="14">
        <v>30000</v>
      </c>
      <c r="K157" s="15">
        <f>ROUND(J157*I157,0)</f>
        <v>450000</v>
      </c>
      <c r="L157" s="193"/>
    </row>
    <row r="158" spans="2:12" ht="25.5" x14ac:dyDescent="0.2">
      <c r="B158" s="189"/>
      <c r="C158" s="10">
        <v>90</v>
      </c>
      <c r="D158" s="17" t="s">
        <v>218</v>
      </c>
      <c r="E158" s="17" t="s">
        <v>20</v>
      </c>
      <c r="F158" s="17"/>
      <c r="G158" s="16" t="s">
        <v>89</v>
      </c>
      <c r="H158" s="17" t="s">
        <v>25</v>
      </c>
      <c r="I158" s="13">
        <v>2</v>
      </c>
      <c r="J158" s="14">
        <v>24173</v>
      </c>
      <c r="K158" s="15">
        <f t="shared" ref="K158:K165" si="13">ROUND(J158*I158,0)</f>
        <v>48346</v>
      </c>
      <c r="L158" s="193"/>
    </row>
    <row r="159" spans="2:12" ht="25.5" x14ac:dyDescent="0.2">
      <c r="B159" s="189"/>
      <c r="C159" s="10">
        <v>91</v>
      </c>
      <c r="D159" s="17" t="s">
        <v>219</v>
      </c>
      <c r="E159" s="17" t="s">
        <v>20</v>
      </c>
      <c r="F159" s="17"/>
      <c r="G159" s="16" t="s">
        <v>91</v>
      </c>
      <c r="H159" s="17" t="s">
        <v>25</v>
      </c>
      <c r="I159" s="13">
        <v>1</v>
      </c>
      <c r="J159" s="14">
        <v>40989</v>
      </c>
      <c r="K159" s="15">
        <f t="shared" si="13"/>
        <v>40989</v>
      </c>
      <c r="L159" s="193"/>
    </row>
    <row r="160" spans="2:12" ht="42" customHeight="1" x14ac:dyDescent="0.2">
      <c r="B160" s="189"/>
      <c r="C160" s="10">
        <v>92</v>
      </c>
      <c r="D160" s="17" t="s">
        <v>220</v>
      </c>
      <c r="E160" s="17" t="s">
        <v>20</v>
      </c>
      <c r="F160" s="17"/>
      <c r="G160" s="16" t="s">
        <v>93</v>
      </c>
      <c r="H160" s="17" t="s">
        <v>25</v>
      </c>
      <c r="I160" s="13">
        <v>26</v>
      </c>
      <c r="J160" s="14">
        <v>18918</v>
      </c>
      <c r="K160" s="15">
        <f t="shared" si="13"/>
        <v>491868</v>
      </c>
      <c r="L160" s="193"/>
    </row>
    <row r="161" spans="2:12" ht="25.5" x14ac:dyDescent="0.2">
      <c r="B161" s="189"/>
      <c r="C161" s="10">
        <v>93</v>
      </c>
      <c r="D161" s="17" t="s">
        <v>221</v>
      </c>
      <c r="E161" s="17" t="s">
        <v>20</v>
      </c>
      <c r="F161" s="17"/>
      <c r="G161" s="16" t="s">
        <v>95</v>
      </c>
      <c r="H161" s="138" t="s">
        <v>25</v>
      </c>
      <c r="I161" s="13">
        <v>54</v>
      </c>
      <c r="J161" s="14">
        <v>19969</v>
      </c>
      <c r="K161" s="15">
        <f t="shared" si="13"/>
        <v>1078326</v>
      </c>
      <c r="L161" s="193"/>
    </row>
    <row r="162" spans="2:12" ht="25.5" x14ac:dyDescent="0.2">
      <c r="B162" s="189"/>
      <c r="C162" s="10">
        <v>94</v>
      </c>
      <c r="D162" s="17" t="s">
        <v>222</v>
      </c>
      <c r="E162" s="17" t="s">
        <v>20</v>
      </c>
      <c r="F162" s="17"/>
      <c r="G162" s="16" t="s">
        <v>97</v>
      </c>
      <c r="H162" s="138" t="s">
        <v>25</v>
      </c>
      <c r="I162" s="13">
        <v>13</v>
      </c>
      <c r="J162" s="14">
        <v>15765</v>
      </c>
      <c r="K162" s="15">
        <f t="shared" si="13"/>
        <v>204945</v>
      </c>
      <c r="L162" s="193"/>
    </row>
    <row r="163" spans="2:12" ht="25.5" x14ac:dyDescent="0.2">
      <c r="B163" s="189"/>
      <c r="C163" s="10">
        <v>95</v>
      </c>
      <c r="D163" s="17" t="s">
        <v>223</v>
      </c>
      <c r="E163" s="17"/>
      <c r="F163" s="17"/>
      <c r="G163" s="16" t="s">
        <v>224</v>
      </c>
      <c r="H163" s="138" t="s">
        <v>41</v>
      </c>
      <c r="I163" s="13">
        <v>12</v>
      </c>
      <c r="J163" s="14">
        <v>36750</v>
      </c>
      <c r="K163" s="15">
        <f t="shared" si="13"/>
        <v>441000</v>
      </c>
      <c r="L163" s="193"/>
    </row>
    <row r="164" spans="2:12" ht="25.5" x14ac:dyDescent="0.2">
      <c r="B164" s="189"/>
      <c r="C164" s="10">
        <v>96</v>
      </c>
      <c r="D164" s="17" t="s">
        <v>225</v>
      </c>
      <c r="E164" s="17" t="s">
        <v>20</v>
      </c>
      <c r="F164" s="17"/>
      <c r="G164" s="16" t="s">
        <v>99</v>
      </c>
      <c r="H164" s="17" t="s">
        <v>41</v>
      </c>
      <c r="I164" s="13">
        <v>15</v>
      </c>
      <c r="J164" s="14">
        <v>36785</v>
      </c>
      <c r="K164" s="15">
        <f t="shared" si="13"/>
        <v>551775</v>
      </c>
      <c r="L164" s="193"/>
    </row>
    <row r="165" spans="2:12" ht="25.5" x14ac:dyDescent="0.2">
      <c r="B165" s="189"/>
      <c r="C165" s="10">
        <v>97</v>
      </c>
      <c r="D165" s="17" t="s">
        <v>226</v>
      </c>
      <c r="E165" s="17" t="s">
        <v>20</v>
      </c>
      <c r="F165" s="17"/>
      <c r="G165" s="16" t="s">
        <v>64</v>
      </c>
      <c r="H165" s="17" t="s">
        <v>25</v>
      </c>
      <c r="I165" s="13">
        <v>18.392499999999998</v>
      </c>
      <c r="J165" s="14">
        <v>32000</v>
      </c>
      <c r="K165" s="15">
        <f t="shared" si="13"/>
        <v>588560</v>
      </c>
      <c r="L165" s="193"/>
    </row>
    <row r="166" spans="2:12" ht="15" thickBot="1" x14ac:dyDescent="0.25">
      <c r="B166" s="189"/>
      <c r="C166" s="18" t="s">
        <v>30</v>
      </c>
      <c r="D166" s="136"/>
      <c r="E166" s="136"/>
      <c r="F166" s="136"/>
      <c r="G166" s="137"/>
      <c r="H166" s="136"/>
      <c r="I166" s="13"/>
      <c r="J166" s="19"/>
      <c r="K166" s="20">
        <f>SUM(K157:K165)</f>
        <v>3895809</v>
      </c>
      <c r="L166" s="193"/>
    </row>
    <row r="167" spans="2:12" ht="30" customHeight="1" thickBot="1" x14ac:dyDescent="0.25">
      <c r="B167" s="189"/>
      <c r="C167" s="7" t="s">
        <v>227</v>
      </c>
      <c r="D167" s="8" t="s">
        <v>106</v>
      </c>
      <c r="E167" s="8"/>
      <c r="F167" s="8"/>
      <c r="G167" s="8"/>
      <c r="H167" s="8"/>
      <c r="I167" s="8"/>
      <c r="J167" s="8"/>
      <c r="K167" s="9"/>
      <c r="L167" s="193"/>
    </row>
    <row r="168" spans="2:12" ht="18.75" customHeight="1" x14ac:dyDescent="0.2">
      <c r="B168" s="189"/>
      <c r="C168" s="10">
        <v>98</v>
      </c>
      <c r="D168" s="17" t="s">
        <v>228</v>
      </c>
      <c r="E168" s="17" t="s">
        <v>20</v>
      </c>
      <c r="F168" s="17"/>
      <c r="G168" s="16" t="s">
        <v>108</v>
      </c>
      <c r="H168" s="17" t="s">
        <v>109</v>
      </c>
      <c r="I168" s="13">
        <v>26</v>
      </c>
      <c r="J168" s="14">
        <v>57805</v>
      </c>
      <c r="K168" s="15">
        <f>ROUND(J168*I168,0)</f>
        <v>1502930</v>
      </c>
      <c r="L168" s="193"/>
    </row>
    <row r="169" spans="2:12" ht="25.5" x14ac:dyDescent="0.2">
      <c r="B169" s="189"/>
      <c r="C169" s="10">
        <v>99</v>
      </c>
      <c r="D169" s="17" t="s">
        <v>229</v>
      </c>
      <c r="E169" s="17" t="s">
        <v>20</v>
      </c>
      <c r="F169" s="17"/>
      <c r="G169" s="16" t="s">
        <v>111</v>
      </c>
      <c r="H169" s="17" t="s">
        <v>25</v>
      </c>
      <c r="I169" s="13">
        <v>26</v>
      </c>
      <c r="J169" s="14">
        <v>97743</v>
      </c>
      <c r="K169" s="15">
        <f t="shared" ref="K169:K174" si="14">ROUND(J169*I169,0)</f>
        <v>2541318</v>
      </c>
      <c r="L169" s="193"/>
    </row>
    <row r="170" spans="2:12" ht="67.5" customHeight="1" x14ac:dyDescent="0.2">
      <c r="B170" s="189"/>
      <c r="C170" s="10">
        <v>100</v>
      </c>
      <c r="D170" s="17" t="s">
        <v>230</v>
      </c>
      <c r="E170" s="17" t="s">
        <v>20</v>
      </c>
      <c r="F170" s="17"/>
      <c r="G170" s="16" t="s">
        <v>113</v>
      </c>
      <c r="H170" s="17" t="s">
        <v>25</v>
      </c>
      <c r="I170" s="13">
        <v>60</v>
      </c>
      <c r="J170" s="14">
        <v>89335</v>
      </c>
      <c r="K170" s="15">
        <f t="shared" si="14"/>
        <v>5360100</v>
      </c>
      <c r="L170" s="193"/>
    </row>
    <row r="171" spans="2:12" x14ac:dyDescent="0.2">
      <c r="B171" s="189"/>
      <c r="C171" s="10">
        <v>101</v>
      </c>
      <c r="D171" s="17" t="s">
        <v>231</v>
      </c>
      <c r="E171" s="17" t="s">
        <v>20</v>
      </c>
      <c r="F171" s="17"/>
      <c r="G171" s="16" t="s">
        <v>115</v>
      </c>
      <c r="H171" s="17" t="s">
        <v>25</v>
      </c>
      <c r="I171" s="13">
        <v>2</v>
      </c>
      <c r="J171" s="14">
        <v>78825</v>
      </c>
      <c r="K171" s="15">
        <f t="shared" si="14"/>
        <v>157650</v>
      </c>
      <c r="L171" s="193"/>
    </row>
    <row r="172" spans="2:12" x14ac:dyDescent="0.2">
      <c r="B172" s="189"/>
      <c r="C172" s="10">
        <v>102</v>
      </c>
      <c r="D172" s="17" t="s">
        <v>232</v>
      </c>
      <c r="E172" s="17" t="s">
        <v>20</v>
      </c>
      <c r="F172" s="17"/>
      <c r="G172" s="16" t="s">
        <v>117</v>
      </c>
      <c r="H172" s="17" t="s">
        <v>22</v>
      </c>
      <c r="I172" s="13">
        <v>7</v>
      </c>
      <c r="J172" s="14">
        <v>945899.99999999988</v>
      </c>
      <c r="K172" s="15">
        <f t="shared" si="14"/>
        <v>6621300</v>
      </c>
      <c r="L172" s="193"/>
    </row>
    <row r="173" spans="2:12" ht="25.5" x14ac:dyDescent="0.2">
      <c r="B173" s="189"/>
      <c r="C173" s="10">
        <v>103</v>
      </c>
      <c r="D173" s="17" t="s">
        <v>233</v>
      </c>
      <c r="E173" s="17" t="s">
        <v>20</v>
      </c>
      <c r="F173" s="17"/>
      <c r="G173" s="16" t="s">
        <v>234</v>
      </c>
      <c r="H173" s="17" t="s">
        <v>25</v>
      </c>
      <c r="I173" s="13">
        <v>9</v>
      </c>
      <c r="J173" s="14">
        <v>60000</v>
      </c>
      <c r="K173" s="15">
        <f t="shared" si="14"/>
        <v>540000</v>
      </c>
      <c r="L173" s="193"/>
    </row>
    <row r="174" spans="2:12" x14ac:dyDescent="0.2">
      <c r="B174" s="189"/>
      <c r="C174" s="10">
        <v>104</v>
      </c>
      <c r="D174" s="17" t="s">
        <v>235</v>
      </c>
      <c r="E174" s="17" t="s">
        <v>20</v>
      </c>
      <c r="F174" s="17"/>
      <c r="G174" s="16" t="s">
        <v>236</v>
      </c>
      <c r="H174" s="17" t="s">
        <v>25</v>
      </c>
      <c r="I174" s="13">
        <v>11</v>
      </c>
      <c r="J174" s="14">
        <v>12087</v>
      </c>
      <c r="K174" s="15">
        <f t="shared" si="14"/>
        <v>132957</v>
      </c>
      <c r="L174" s="193"/>
    </row>
    <row r="175" spans="2:12" ht="30" customHeight="1" thickBot="1" x14ac:dyDescent="0.25">
      <c r="B175" s="189"/>
      <c r="C175" s="18" t="s">
        <v>30</v>
      </c>
      <c r="D175" s="139"/>
      <c r="E175" s="140"/>
      <c r="F175" s="139"/>
      <c r="G175" s="139"/>
      <c r="H175" s="139"/>
      <c r="I175" s="13"/>
      <c r="J175" s="139"/>
      <c r="K175" s="20">
        <f>SUM(K168:K174)</f>
        <v>16856255</v>
      </c>
      <c r="L175" s="193"/>
    </row>
    <row r="176" spans="2:12" ht="30" customHeight="1" thickBot="1" x14ac:dyDescent="0.25">
      <c r="B176" s="189"/>
      <c r="C176" s="7" t="s">
        <v>237</v>
      </c>
      <c r="D176" s="8" t="s">
        <v>55</v>
      </c>
      <c r="E176" s="8"/>
      <c r="F176" s="8"/>
      <c r="G176" s="8"/>
      <c r="H176" s="8"/>
      <c r="I176" s="8"/>
      <c r="J176" s="8"/>
      <c r="K176" s="9"/>
      <c r="L176" s="193"/>
    </row>
    <row r="177" spans="2:14" ht="31.5" customHeight="1" x14ac:dyDescent="0.2">
      <c r="B177" s="189"/>
      <c r="C177" s="10">
        <v>105</v>
      </c>
      <c r="D177" s="21" t="s">
        <v>238</v>
      </c>
      <c r="E177" s="21" t="s">
        <v>20</v>
      </c>
      <c r="F177" s="21"/>
      <c r="G177" s="12" t="s">
        <v>120</v>
      </c>
      <c r="H177" s="21" t="s">
        <v>25</v>
      </c>
      <c r="I177" s="13">
        <v>19</v>
      </c>
      <c r="J177" s="14">
        <v>1208650</v>
      </c>
      <c r="K177" s="15">
        <f>ROUND(J177*I177,0)</f>
        <v>22964350</v>
      </c>
      <c r="L177" s="193"/>
    </row>
    <row r="178" spans="2:14" x14ac:dyDescent="0.2">
      <c r="B178" s="189"/>
      <c r="C178" s="10">
        <v>106</v>
      </c>
      <c r="D178" s="21" t="s">
        <v>239</v>
      </c>
      <c r="E178" s="21" t="s">
        <v>20</v>
      </c>
      <c r="F178" s="21"/>
      <c r="G178" s="16" t="s">
        <v>124</v>
      </c>
      <c r="H178" s="21" t="s">
        <v>25</v>
      </c>
      <c r="I178" s="13">
        <v>2</v>
      </c>
      <c r="J178" s="14">
        <v>107202</v>
      </c>
      <c r="K178" s="15">
        <f t="shared" ref="K178:K181" si="15">ROUND(J178*I178,0)</f>
        <v>214404</v>
      </c>
      <c r="L178" s="193"/>
    </row>
    <row r="179" spans="2:14" ht="29.25" customHeight="1" x14ac:dyDescent="0.2">
      <c r="B179" s="189"/>
      <c r="C179" s="10">
        <v>107</v>
      </c>
      <c r="D179" s="21" t="s">
        <v>240</v>
      </c>
      <c r="E179" s="21" t="s">
        <v>20</v>
      </c>
      <c r="F179" s="21"/>
      <c r="G179" s="16" t="s">
        <v>241</v>
      </c>
      <c r="H179" s="21" t="s">
        <v>41</v>
      </c>
      <c r="I179" s="13">
        <v>1</v>
      </c>
      <c r="J179" s="14">
        <v>241000</v>
      </c>
      <c r="K179" s="15">
        <f t="shared" si="15"/>
        <v>241000</v>
      </c>
      <c r="L179" s="193"/>
    </row>
    <row r="180" spans="2:14" x14ac:dyDescent="0.2">
      <c r="B180" s="189"/>
      <c r="C180" s="10">
        <v>108</v>
      </c>
      <c r="D180" s="21" t="s">
        <v>242</v>
      </c>
      <c r="E180" s="21" t="s">
        <v>20</v>
      </c>
      <c r="F180" s="21"/>
      <c r="G180" s="16" t="s">
        <v>243</v>
      </c>
      <c r="H180" s="21" t="s">
        <v>25</v>
      </c>
      <c r="I180" s="13">
        <v>3</v>
      </c>
      <c r="J180" s="14">
        <v>409000</v>
      </c>
      <c r="K180" s="15">
        <f t="shared" si="15"/>
        <v>1227000</v>
      </c>
      <c r="L180" s="193"/>
    </row>
    <row r="181" spans="2:14" x14ac:dyDescent="0.2">
      <c r="B181" s="189"/>
      <c r="C181" s="10">
        <v>109</v>
      </c>
      <c r="D181" s="21" t="s">
        <v>244</v>
      </c>
      <c r="E181" s="21" t="s">
        <v>20</v>
      </c>
      <c r="F181" s="21"/>
      <c r="G181" s="16" t="s">
        <v>245</v>
      </c>
      <c r="H181" s="21" t="s">
        <v>25</v>
      </c>
      <c r="I181" s="13">
        <v>1</v>
      </c>
      <c r="J181" s="14">
        <v>406000</v>
      </c>
      <c r="K181" s="15">
        <f t="shared" si="15"/>
        <v>406000</v>
      </c>
      <c r="L181" s="193"/>
    </row>
    <row r="182" spans="2:14" ht="30" customHeight="1" thickBot="1" x14ac:dyDescent="0.25">
      <c r="B182" s="189"/>
      <c r="C182" s="18" t="s">
        <v>30</v>
      </c>
      <c r="D182" s="139"/>
      <c r="E182" s="140"/>
      <c r="F182" s="139"/>
      <c r="G182" s="139"/>
      <c r="H182" s="139"/>
      <c r="I182" s="13"/>
      <c r="J182" s="139"/>
      <c r="K182" s="20">
        <f>SUM(K177:K181)</f>
        <v>25052754</v>
      </c>
      <c r="L182" s="193"/>
    </row>
    <row r="183" spans="2:14" ht="30" customHeight="1" thickBot="1" x14ac:dyDescent="0.25">
      <c r="B183" s="189"/>
      <c r="C183" s="7" t="s">
        <v>246</v>
      </c>
      <c r="D183" s="8" t="s">
        <v>128</v>
      </c>
      <c r="E183" s="8"/>
      <c r="F183" s="8"/>
      <c r="G183" s="8"/>
      <c r="H183" s="8"/>
      <c r="I183" s="8"/>
      <c r="J183" s="8"/>
      <c r="K183" s="9"/>
      <c r="L183" s="193"/>
    </row>
    <row r="184" spans="2:14" ht="51" x14ac:dyDescent="0.2">
      <c r="B184" s="189"/>
      <c r="C184" s="10">
        <v>110</v>
      </c>
      <c r="D184" s="21" t="s">
        <v>247</v>
      </c>
      <c r="E184" s="21" t="s">
        <v>20</v>
      </c>
      <c r="F184" s="21"/>
      <c r="G184" s="12" t="s">
        <v>130</v>
      </c>
      <c r="H184" s="21" t="s">
        <v>25</v>
      </c>
      <c r="I184" s="13">
        <v>27.005708848715518</v>
      </c>
      <c r="J184" s="14">
        <v>73570</v>
      </c>
      <c r="K184" s="15">
        <f>ROUND(J184*I184,0)</f>
        <v>1986810</v>
      </c>
      <c r="L184" s="193"/>
      <c r="N184" s="207"/>
    </row>
    <row r="185" spans="2:14" ht="30" customHeight="1" thickBot="1" x14ac:dyDescent="0.25">
      <c r="B185" s="189"/>
      <c r="C185" s="18" t="s">
        <v>30</v>
      </c>
      <c r="D185" s="30"/>
      <c r="E185" s="30"/>
      <c r="F185" s="30"/>
      <c r="G185" s="33"/>
      <c r="H185" s="32"/>
      <c r="I185" s="13"/>
      <c r="J185" s="19"/>
      <c r="K185" s="20">
        <f>SUM(K184)</f>
        <v>1986810</v>
      </c>
      <c r="L185" s="193"/>
    </row>
    <row r="186" spans="2:14" ht="30" customHeight="1" thickBot="1" x14ac:dyDescent="0.25">
      <c r="B186" s="189"/>
      <c r="C186" s="7" t="s">
        <v>248</v>
      </c>
      <c r="D186" s="8" t="s">
        <v>38</v>
      </c>
      <c r="E186" s="8"/>
      <c r="F186" s="8"/>
      <c r="G186" s="8"/>
      <c r="H186" s="8"/>
      <c r="I186" s="8"/>
      <c r="J186" s="8"/>
      <c r="K186" s="9"/>
      <c r="L186" s="193"/>
    </row>
    <row r="187" spans="2:14" ht="38.25" x14ac:dyDescent="0.2">
      <c r="B187" s="189"/>
      <c r="C187" s="10">
        <v>111</v>
      </c>
      <c r="D187" s="11" t="s">
        <v>249</v>
      </c>
      <c r="E187" s="11" t="s">
        <v>20</v>
      </c>
      <c r="F187" s="11"/>
      <c r="G187" s="12" t="s">
        <v>40</v>
      </c>
      <c r="H187" s="21" t="s">
        <v>41</v>
      </c>
      <c r="I187" s="13">
        <v>4</v>
      </c>
      <c r="J187" s="14">
        <v>15765</v>
      </c>
      <c r="K187" s="15">
        <f>ROUND(J187*I187,0)</f>
        <v>63060</v>
      </c>
      <c r="L187" s="193"/>
    </row>
    <row r="188" spans="2:14" ht="25.5" x14ac:dyDescent="0.2">
      <c r="B188" s="189"/>
      <c r="C188" s="10">
        <v>112</v>
      </c>
      <c r="D188" s="21" t="s">
        <v>250</v>
      </c>
      <c r="E188" s="21" t="s">
        <v>20</v>
      </c>
      <c r="F188" s="21"/>
      <c r="G188" s="16" t="s">
        <v>47</v>
      </c>
      <c r="H188" s="21" t="s">
        <v>41</v>
      </c>
      <c r="I188" s="13">
        <v>6</v>
      </c>
      <c r="J188" s="22">
        <v>152395</v>
      </c>
      <c r="K188" s="15">
        <f>ROUND(J188*I188,0)</f>
        <v>914370</v>
      </c>
      <c r="L188" s="193"/>
    </row>
    <row r="189" spans="2:14" ht="30" customHeight="1" thickBot="1" x14ac:dyDescent="0.25">
      <c r="B189" s="189"/>
      <c r="C189" s="24" t="s">
        <v>30</v>
      </c>
      <c r="D189" s="25"/>
      <c r="E189" s="25"/>
      <c r="F189" s="25"/>
      <c r="G189" s="26"/>
      <c r="H189" s="25"/>
      <c r="I189" s="13"/>
      <c r="J189" s="27"/>
      <c r="K189" s="28">
        <f>SUM(K187:K188)</f>
        <v>977430</v>
      </c>
      <c r="L189" s="193"/>
    </row>
    <row r="190" spans="2:14" ht="30" customHeight="1" thickBot="1" x14ac:dyDescent="0.25">
      <c r="B190" s="189"/>
      <c r="C190" s="7" t="s">
        <v>139</v>
      </c>
      <c r="D190" s="8" t="s">
        <v>140</v>
      </c>
      <c r="E190" s="8"/>
      <c r="F190" s="8"/>
      <c r="G190" s="8"/>
      <c r="H190" s="8"/>
      <c r="I190" s="8"/>
      <c r="J190" s="8"/>
      <c r="K190" s="9"/>
      <c r="L190" s="193"/>
    </row>
    <row r="191" spans="2:14" x14ac:dyDescent="0.2">
      <c r="B191" s="189"/>
      <c r="C191" s="10">
        <v>113</v>
      </c>
      <c r="D191" s="21" t="s">
        <v>251</v>
      </c>
      <c r="E191" s="21" t="s">
        <v>20</v>
      </c>
      <c r="F191" s="21"/>
      <c r="G191" s="12" t="s">
        <v>252</v>
      </c>
      <c r="H191" s="21" t="s">
        <v>41</v>
      </c>
      <c r="I191" s="13">
        <v>16</v>
      </c>
      <c r="J191" s="14">
        <v>108253</v>
      </c>
      <c r="K191" s="15">
        <f>ROUND(J191*I191,0)</f>
        <v>1732048</v>
      </c>
      <c r="L191" s="193"/>
    </row>
    <row r="192" spans="2:14" x14ac:dyDescent="0.2">
      <c r="B192" s="189"/>
      <c r="C192" s="10">
        <v>114</v>
      </c>
      <c r="D192" s="21" t="s">
        <v>253</v>
      </c>
      <c r="E192" s="21" t="s">
        <v>20</v>
      </c>
      <c r="F192" s="21"/>
      <c r="G192" s="16" t="s">
        <v>254</v>
      </c>
      <c r="H192" s="21" t="s">
        <v>41</v>
      </c>
      <c r="I192" s="13">
        <v>9</v>
      </c>
      <c r="J192" s="14">
        <v>113508</v>
      </c>
      <c r="K192" s="15">
        <f t="shared" ref="K192:K197" si="16">ROUND(J192*I192,0)</f>
        <v>1021572</v>
      </c>
      <c r="L192" s="193"/>
    </row>
    <row r="193" spans="2:14" x14ac:dyDescent="0.2">
      <c r="B193" s="189"/>
      <c r="C193" s="10">
        <v>115</v>
      </c>
      <c r="D193" s="21" t="s">
        <v>255</v>
      </c>
      <c r="E193" s="21" t="s">
        <v>20</v>
      </c>
      <c r="F193" s="21"/>
      <c r="G193" s="16" t="s">
        <v>256</v>
      </c>
      <c r="H193" s="21" t="s">
        <v>22</v>
      </c>
      <c r="I193" s="13">
        <v>7</v>
      </c>
      <c r="J193" s="14">
        <v>72519</v>
      </c>
      <c r="K193" s="15">
        <f t="shared" si="16"/>
        <v>507633</v>
      </c>
      <c r="L193" s="193"/>
    </row>
    <row r="194" spans="2:14" x14ac:dyDescent="0.2">
      <c r="B194" s="189"/>
      <c r="C194" s="10">
        <v>116</v>
      </c>
      <c r="D194" s="21" t="s">
        <v>257</v>
      </c>
      <c r="E194" s="21" t="s">
        <v>20</v>
      </c>
      <c r="F194" s="21"/>
      <c r="G194" s="16" t="s">
        <v>258</v>
      </c>
      <c r="H194" s="21" t="s">
        <v>41</v>
      </c>
      <c r="I194" s="13">
        <v>1</v>
      </c>
      <c r="J194" s="14">
        <v>441000</v>
      </c>
      <c r="K194" s="15">
        <f t="shared" si="16"/>
        <v>441000</v>
      </c>
      <c r="L194" s="193"/>
      <c r="N194" s="205"/>
    </row>
    <row r="195" spans="2:14" x14ac:dyDescent="0.2">
      <c r="B195" s="189"/>
      <c r="C195" s="10">
        <v>117</v>
      </c>
      <c r="D195" s="21" t="s">
        <v>259</v>
      </c>
      <c r="E195" s="21" t="s">
        <v>20</v>
      </c>
      <c r="F195" s="21"/>
      <c r="G195" s="16" t="s">
        <v>260</v>
      </c>
      <c r="H195" s="21" t="s">
        <v>41</v>
      </c>
      <c r="I195" s="13">
        <v>6</v>
      </c>
      <c r="J195" s="14">
        <v>744000</v>
      </c>
      <c r="K195" s="15">
        <f t="shared" si="16"/>
        <v>4464000</v>
      </c>
      <c r="L195" s="193"/>
    </row>
    <row r="196" spans="2:14" x14ac:dyDescent="0.2">
      <c r="B196" s="189"/>
      <c r="C196" s="10">
        <v>118</v>
      </c>
      <c r="D196" s="21" t="s">
        <v>261</v>
      </c>
      <c r="E196" s="21" t="s">
        <v>20</v>
      </c>
      <c r="F196" s="21"/>
      <c r="G196" s="16" t="s">
        <v>262</v>
      </c>
      <c r="H196" s="21" t="s">
        <v>41</v>
      </c>
      <c r="I196" s="13">
        <v>4</v>
      </c>
      <c r="J196" s="14">
        <v>267000</v>
      </c>
      <c r="K196" s="15">
        <f t="shared" si="16"/>
        <v>1068000</v>
      </c>
      <c r="L196" s="193"/>
    </row>
    <row r="197" spans="2:14" ht="20.25" customHeight="1" x14ac:dyDescent="0.2">
      <c r="B197" s="189"/>
      <c r="C197" s="10">
        <v>119</v>
      </c>
      <c r="D197" s="21" t="s">
        <v>263</v>
      </c>
      <c r="E197" s="21" t="s">
        <v>20</v>
      </c>
      <c r="F197" s="21"/>
      <c r="G197" s="16" t="s">
        <v>264</v>
      </c>
      <c r="H197" s="21" t="s">
        <v>41</v>
      </c>
      <c r="I197" s="13">
        <v>4</v>
      </c>
      <c r="J197" s="14">
        <v>444000</v>
      </c>
      <c r="K197" s="15">
        <f t="shared" si="16"/>
        <v>1776000</v>
      </c>
      <c r="L197" s="193"/>
    </row>
    <row r="198" spans="2:14" ht="30" customHeight="1" thickBot="1" x14ac:dyDescent="0.25">
      <c r="B198" s="189"/>
      <c r="C198" s="18" t="s">
        <v>30</v>
      </c>
      <c r="D198" s="30"/>
      <c r="E198" s="30"/>
      <c r="F198" s="30"/>
      <c r="G198" s="31"/>
      <c r="H198" s="32"/>
      <c r="I198" s="13"/>
      <c r="J198" s="19"/>
      <c r="K198" s="20">
        <f>SUM(K191:K197)</f>
        <v>11010253</v>
      </c>
      <c r="L198" s="193"/>
    </row>
    <row r="199" spans="2:14" ht="30" customHeight="1" thickBot="1" x14ac:dyDescent="0.25">
      <c r="B199" s="189"/>
      <c r="C199" s="7" t="s">
        <v>265</v>
      </c>
      <c r="D199" s="8" t="s">
        <v>82</v>
      </c>
      <c r="E199" s="8"/>
      <c r="F199" s="8"/>
      <c r="G199" s="8"/>
      <c r="H199" s="8"/>
      <c r="I199" s="8"/>
      <c r="J199" s="8"/>
      <c r="K199" s="9"/>
      <c r="L199" s="193"/>
    </row>
    <row r="200" spans="2:14" x14ac:dyDescent="0.2">
      <c r="B200" s="189"/>
      <c r="C200" s="10">
        <v>120</v>
      </c>
      <c r="D200" s="21" t="s">
        <v>266</v>
      </c>
      <c r="E200" s="21" t="s">
        <v>20</v>
      </c>
      <c r="F200" s="21"/>
      <c r="G200" s="12" t="s">
        <v>84</v>
      </c>
      <c r="H200" s="21" t="s">
        <v>25</v>
      </c>
      <c r="I200" s="13">
        <v>520</v>
      </c>
      <c r="J200" s="14">
        <v>3900</v>
      </c>
      <c r="K200" s="15">
        <f>ROUND(J200*I200,0)</f>
        <v>2028000</v>
      </c>
      <c r="L200" s="193"/>
    </row>
    <row r="201" spans="2:14" ht="30" customHeight="1" thickBot="1" x14ac:dyDescent="0.25">
      <c r="B201" s="189"/>
      <c r="C201" s="18" t="s">
        <v>30</v>
      </c>
      <c r="D201" s="30"/>
      <c r="E201" s="30"/>
      <c r="F201" s="30"/>
      <c r="G201" s="33"/>
      <c r="H201" s="32"/>
      <c r="I201" s="13"/>
      <c r="J201" s="19"/>
      <c r="K201" s="20">
        <f>SUM(K200)</f>
        <v>2028000</v>
      </c>
      <c r="L201" s="193"/>
    </row>
    <row r="202" spans="2:14" ht="30" customHeight="1" thickBot="1" x14ac:dyDescent="0.25">
      <c r="B202" s="189"/>
      <c r="C202" s="46" t="s">
        <v>267</v>
      </c>
      <c r="D202" s="47"/>
      <c r="E202" s="47"/>
      <c r="F202" s="47"/>
      <c r="G202" s="47"/>
      <c r="H202" s="47"/>
      <c r="I202" s="47"/>
      <c r="J202" s="47"/>
      <c r="K202" s="48"/>
      <c r="L202" s="193"/>
    </row>
    <row r="203" spans="2:14" ht="30" customHeight="1" thickBot="1" x14ac:dyDescent="0.25">
      <c r="B203" s="189"/>
      <c r="C203" s="7" t="s">
        <v>268</v>
      </c>
      <c r="D203" s="8" t="s">
        <v>18</v>
      </c>
      <c r="E203" s="8"/>
      <c r="F203" s="8"/>
      <c r="G203" s="8"/>
      <c r="H203" s="8"/>
      <c r="I203" s="8"/>
      <c r="J203" s="8"/>
      <c r="K203" s="9"/>
      <c r="L203" s="193"/>
    </row>
    <row r="204" spans="2:14" ht="117" customHeight="1" x14ac:dyDescent="0.2">
      <c r="B204" s="189"/>
      <c r="C204" s="10">
        <v>121</v>
      </c>
      <c r="D204" s="17" t="s">
        <v>269</v>
      </c>
      <c r="E204" s="17" t="s">
        <v>20</v>
      </c>
      <c r="F204" s="17"/>
      <c r="G204" s="12" t="s">
        <v>21</v>
      </c>
      <c r="H204" s="17" t="s">
        <v>22</v>
      </c>
      <c r="I204" s="13">
        <v>120</v>
      </c>
      <c r="J204" s="14">
        <v>30000</v>
      </c>
      <c r="K204" s="15">
        <f>ROUND(J204*I204,0)</f>
        <v>3600000</v>
      </c>
      <c r="L204" s="193"/>
    </row>
    <row r="205" spans="2:14" ht="51.75" customHeight="1" x14ac:dyDescent="0.2">
      <c r="B205" s="189"/>
      <c r="C205" s="10">
        <v>122</v>
      </c>
      <c r="D205" s="17" t="s">
        <v>270</v>
      </c>
      <c r="E205" s="17" t="s">
        <v>20</v>
      </c>
      <c r="F205" s="17"/>
      <c r="G205" s="16" t="s">
        <v>24</v>
      </c>
      <c r="H205" s="17" t="s">
        <v>25</v>
      </c>
      <c r="I205" s="13">
        <v>550</v>
      </c>
      <c r="J205" s="14">
        <v>15765</v>
      </c>
      <c r="K205" s="15">
        <f t="shared" ref="K205:K207" si="17">ROUND(J205*I205,0)</f>
        <v>8670750</v>
      </c>
      <c r="L205" s="193"/>
    </row>
    <row r="206" spans="2:14" ht="51" x14ac:dyDescent="0.2">
      <c r="B206" s="189"/>
      <c r="C206" s="10">
        <v>123</v>
      </c>
      <c r="D206" s="17" t="s">
        <v>271</v>
      </c>
      <c r="E206" s="17" t="s">
        <v>20</v>
      </c>
      <c r="F206" s="17"/>
      <c r="G206" s="16" t="s">
        <v>27</v>
      </c>
      <c r="H206" s="17" t="s">
        <v>25</v>
      </c>
      <c r="I206" s="13">
        <v>450</v>
      </c>
      <c r="J206" s="14">
        <v>12087</v>
      </c>
      <c r="K206" s="15">
        <f t="shared" si="17"/>
        <v>5439150</v>
      </c>
      <c r="L206" s="193"/>
    </row>
    <row r="207" spans="2:14" ht="25.5" x14ac:dyDescent="0.2">
      <c r="B207" s="189"/>
      <c r="C207" s="10">
        <v>124</v>
      </c>
      <c r="D207" s="17" t="s">
        <v>272</v>
      </c>
      <c r="E207" s="17" t="s">
        <v>20</v>
      </c>
      <c r="F207" s="17"/>
      <c r="G207" s="16" t="s">
        <v>29</v>
      </c>
      <c r="H207" s="17" t="s">
        <v>25</v>
      </c>
      <c r="I207" s="13">
        <v>550</v>
      </c>
      <c r="J207" s="14">
        <v>10500</v>
      </c>
      <c r="K207" s="15">
        <f t="shared" si="17"/>
        <v>5775000</v>
      </c>
      <c r="L207" s="193"/>
    </row>
    <row r="208" spans="2:14" ht="30" customHeight="1" thickBot="1" x14ac:dyDescent="0.25">
      <c r="B208" s="189"/>
      <c r="C208" s="18" t="s">
        <v>30</v>
      </c>
      <c r="D208" s="136"/>
      <c r="E208" s="136"/>
      <c r="F208" s="136"/>
      <c r="G208" s="137"/>
      <c r="H208" s="136"/>
      <c r="I208" s="13"/>
      <c r="J208" s="19"/>
      <c r="K208" s="20">
        <f>SUM(K204:K207)</f>
        <v>23484900</v>
      </c>
      <c r="L208" s="193"/>
    </row>
    <row r="209" spans="2:12" ht="30" customHeight="1" thickBot="1" x14ac:dyDescent="0.25">
      <c r="B209" s="189"/>
      <c r="C209" s="7" t="s">
        <v>273</v>
      </c>
      <c r="D209" s="8" t="s">
        <v>32</v>
      </c>
      <c r="E209" s="8"/>
      <c r="F209" s="8"/>
      <c r="G209" s="8"/>
      <c r="H209" s="8"/>
      <c r="I209" s="8"/>
      <c r="J209" s="8"/>
      <c r="K209" s="9"/>
      <c r="L209" s="193"/>
    </row>
    <row r="210" spans="2:12" ht="94.5" customHeight="1" x14ac:dyDescent="0.2">
      <c r="B210" s="189"/>
      <c r="C210" s="10">
        <v>125</v>
      </c>
      <c r="D210" s="17" t="s">
        <v>274</v>
      </c>
      <c r="E210" s="17" t="s">
        <v>20</v>
      </c>
      <c r="F210" s="17"/>
      <c r="G210" s="12" t="s">
        <v>34</v>
      </c>
      <c r="H210" s="138" t="s">
        <v>25</v>
      </c>
      <c r="I210" s="13">
        <v>550</v>
      </c>
      <c r="J210" s="14">
        <v>84080</v>
      </c>
      <c r="K210" s="15">
        <f>ROUND(J210*I210,0)</f>
        <v>46244000</v>
      </c>
      <c r="L210" s="193"/>
    </row>
    <row r="211" spans="2:12" ht="51" x14ac:dyDescent="0.2">
      <c r="B211" s="189"/>
      <c r="C211" s="10">
        <v>126</v>
      </c>
      <c r="D211" s="17" t="s">
        <v>275</v>
      </c>
      <c r="E211" s="17" t="s">
        <v>20</v>
      </c>
      <c r="F211" s="17"/>
      <c r="G211" s="16" t="s">
        <v>36</v>
      </c>
      <c r="H211" s="138" t="s">
        <v>25</v>
      </c>
      <c r="I211" s="13">
        <v>400</v>
      </c>
      <c r="J211" s="14">
        <v>73570</v>
      </c>
      <c r="K211" s="15">
        <f>ROUND(J211*I211,0)</f>
        <v>29428000</v>
      </c>
      <c r="L211" s="193"/>
    </row>
    <row r="212" spans="2:12" ht="30" customHeight="1" thickBot="1" x14ac:dyDescent="0.25">
      <c r="B212" s="189"/>
      <c r="C212" s="18" t="s">
        <v>30</v>
      </c>
      <c r="D212" s="136"/>
      <c r="E212" s="136"/>
      <c r="F212" s="136"/>
      <c r="G212" s="137"/>
      <c r="H212" s="136"/>
      <c r="I212" s="13"/>
      <c r="J212" s="19"/>
      <c r="K212" s="20">
        <f>SUM(K210:K211)</f>
        <v>75672000</v>
      </c>
      <c r="L212" s="193"/>
    </row>
    <row r="213" spans="2:12" ht="30" customHeight="1" thickBot="1" x14ac:dyDescent="0.25">
      <c r="B213" s="189"/>
      <c r="C213" s="7" t="s">
        <v>276</v>
      </c>
      <c r="D213" s="8" t="s">
        <v>38</v>
      </c>
      <c r="E213" s="8"/>
      <c r="F213" s="8"/>
      <c r="G213" s="8"/>
      <c r="H213" s="8"/>
      <c r="I213" s="8"/>
      <c r="J213" s="8"/>
      <c r="K213" s="9"/>
      <c r="L213" s="193"/>
    </row>
    <row r="214" spans="2:12" ht="38.25" x14ac:dyDescent="0.2">
      <c r="B214" s="189"/>
      <c r="C214" s="10">
        <v>127</v>
      </c>
      <c r="D214" s="17" t="s">
        <v>277</v>
      </c>
      <c r="E214" s="17" t="s">
        <v>20</v>
      </c>
      <c r="F214" s="17"/>
      <c r="G214" s="12" t="s">
        <v>40</v>
      </c>
      <c r="H214" s="17" t="s">
        <v>41</v>
      </c>
      <c r="I214" s="13">
        <v>40</v>
      </c>
      <c r="J214" s="14">
        <v>15765</v>
      </c>
      <c r="K214" s="15">
        <f>ROUND(J214*I214,0)</f>
        <v>630600</v>
      </c>
      <c r="L214" s="193"/>
    </row>
    <row r="215" spans="2:12" ht="38.25" x14ac:dyDescent="0.2">
      <c r="B215" s="189"/>
      <c r="C215" s="10">
        <v>128</v>
      </c>
      <c r="D215" s="17" t="s">
        <v>278</v>
      </c>
      <c r="E215" s="17" t="s">
        <v>20</v>
      </c>
      <c r="F215" s="17"/>
      <c r="G215" s="16" t="s">
        <v>43</v>
      </c>
      <c r="H215" s="17" t="s">
        <v>41</v>
      </c>
      <c r="I215" s="13">
        <v>35</v>
      </c>
      <c r="J215" s="14">
        <v>99845</v>
      </c>
      <c r="K215" s="15">
        <f t="shared" ref="K215:K221" si="18">ROUND(J215*I215,0)</f>
        <v>3494575</v>
      </c>
      <c r="L215" s="193"/>
    </row>
    <row r="216" spans="2:12" ht="52.5" customHeight="1" x14ac:dyDescent="0.2">
      <c r="B216" s="189"/>
      <c r="C216" s="10">
        <v>129</v>
      </c>
      <c r="D216" s="17" t="s">
        <v>279</v>
      </c>
      <c r="E216" s="17" t="s">
        <v>20</v>
      </c>
      <c r="F216" s="17"/>
      <c r="G216" s="16" t="s">
        <v>45</v>
      </c>
      <c r="H216" s="17" t="s">
        <v>41</v>
      </c>
      <c r="I216" s="13">
        <v>9</v>
      </c>
      <c r="J216" s="14">
        <v>68315</v>
      </c>
      <c r="K216" s="15">
        <f t="shared" si="18"/>
        <v>614835</v>
      </c>
      <c r="L216" s="193"/>
    </row>
    <row r="217" spans="2:12" ht="32.25" customHeight="1" x14ac:dyDescent="0.2">
      <c r="B217" s="189"/>
      <c r="C217" s="10">
        <v>130</v>
      </c>
      <c r="D217" s="17" t="s">
        <v>280</v>
      </c>
      <c r="E217" s="17" t="s">
        <v>20</v>
      </c>
      <c r="F217" s="17"/>
      <c r="G217" s="16" t="s">
        <v>47</v>
      </c>
      <c r="H217" s="17" t="s">
        <v>41</v>
      </c>
      <c r="I217" s="13">
        <v>35</v>
      </c>
      <c r="J217" s="14">
        <v>152395</v>
      </c>
      <c r="K217" s="15">
        <f t="shared" si="18"/>
        <v>5333825</v>
      </c>
      <c r="L217" s="193"/>
    </row>
    <row r="218" spans="2:12" ht="38.25" customHeight="1" x14ac:dyDescent="0.2">
      <c r="B218" s="189"/>
      <c r="C218" s="10">
        <v>131</v>
      </c>
      <c r="D218" s="17" t="s">
        <v>281</v>
      </c>
      <c r="E218" s="17"/>
      <c r="F218" s="17"/>
      <c r="G218" s="16" t="s">
        <v>182</v>
      </c>
      <c r="H218" s="17" t="s">
        <v>41</v>
      </c>
      <c r="I218" s="13">
        <v>2</v>
      </c>
      <c r="J218" s="14">
        <v>45000</v>
      </c>
      <c r="K218" s="15">
        <f t="shared" si="18"/>
        <v>90000</v>
      </c>
      <c r="L218" s="193"/>
    </row>
    <row r="219" spans="2:12" ht="30.75" customHeight="1" x14ac:dyDescent="0.2">
      <c r="B219" s="189"/>
      <c r="C219" s="10">
        <v>132</v>
      </c>
      <c r="D219" s="17" t="s">
        <v>282</v>
      </c>
      <c r="E219" s="17" t="s">
        <v>20</v>
      </c>
      <c r="F219" s="17"/>
      <c r="G219" s="16" t="s">
        <v>49</v>
      </c>
      <c r="H219" s="17" t="s">
        <v>41</v>
      </c>
      <c r="I219" s="13">
        <v>9</v>
      </c>
      <c r="J219" s="14">
        <v>168160</v>
      </c>
      <c r="K219" s="15">
        <f t="shared" si="18"/>
        <v>1513440</v>
      </c>
      <c r="L219" s="193"/>
    </row>
    <row r="220" spans="2:12" x14ac:dyDescent="0.2">
      <c r="B220" s="189"/>
      <c r="C220" s="10">
        <v>133</v>
      </c>
      <c r="D220" s="17" t="s">
        <v>283</v>
      </c>
      <c r="E220" s="17" t="s">
        <v>20</v>
      </c>
      <c r="F220" s="17"/>
      <c r="G220" s="16" t="s">
        <v>51</v>
      </c>
      <c r="H220" s="17" t="s">
        <v>41</v>
      </c>
      <c r="I220" s="13">
        <v>4</v>
      </c>
      <c r="J220" s="14">
        <v>100000</v>
      </c>
      <c r="K220" s="15">
        <f t="shared" si="18"/>
        <v>400000</v>
      </c>
      <c r="L220" s="193"/>
    </row>
    <row r="221" spans="2:12" ht="56.25" customHeight="1" x14ac:dyDescent="0.2">
      <c r="B221" s="189"/>
      <c r="C221" s="10">
        <v>134</v>
      </c>
      <c r="D221" s="17" t="s">
        <v>284</v>
      </c>
      <c r="E221" s="17" t="s">
        <v>20</v>
      </c>
      <c r="F221" s="17"/>
      <c r="G221" s="16" t="s">
        <v>53</v>
      </c>
      <c r="H221" s="17" t="s">
        <v>41</v>
      </c>
      <c r="I221" s="13">
        <v>2</v>
      </c>
      <c r="J221" s="14">
        <v>52000</v>
      </c>
      <c r="K221" s="15">
        <f t="shared" si="18"/>
        <v>104000</v>
      </c>
      <c r="L221" s="193"/>
    </row>
    <row r="222" spans="2:12" ht="30" customHeight="1" thickBot="1" x14ac:dyDescent="0.25">
      <c r="B222" s="189"/>
      <c r="C222" s="18" t="s">
        <v>30</v>
      </c>
      <c r="D222" s="139"/>
      <c r="E222" s="140"/>
      <c r="F222" s="139"/>
      <c r="G222" s="139"/>
      <c r="H222" s="139"/>
      <c r="I222" s="13"/>
      <c r="J222" s="139"/>
      <c r="K222" s="20">
        <f>SUM(K214:K221)</f>
        <v>12181275</v>
      </c>
      <c r="L222" s="193"/>
    </row>
    <row r="223" spans="2:12" ht="30" customHeight="1" thickBot="1" x14ac:dyDescent="0.25">
      <c r="B223" s="189"/>
      <c r="C223" s="7" t="s">
        <v>285</v>
      </c>
      <c r="D223" s="8" t="s">
        <v>55</v>
      </c>
      <c r="E223" s="8"/>
      <c r="F223" s="8"/>
      <c r="G223" s="8"/>
      <c r="H223" s="8"/>
      <c r="I223" s="8"/>
      <c r="J223" s="8"/>
      <c r="K223" s="9"/>
      <c r="L223" s="193"/>
    </row>
    <row r="224" spans="2:12" ht="63.75" x14ac:dyDescent="0.2">
      <c r="B224" s="189"/>
      <c r="C224" s="10">
        <v>135</v>
      </c>
      <c r="D224" s="21" t="s">
        <v>286</v>
      </c>
      <c r="E224" s="21" t="s">
        <v>20</v>
      </c>
      <c r="F224" s="21"/>
      <c r="G224" s="12" t="s">
        <v>57</v>
      </c>
      <c r="H224" s="21" t="s">
        <v>58</v>
      </c>
      <c r="I224" s="13">
        <v>4800</v>
      </c>
      <c r="J224" s="14">
        <v>21388</v>
      </c>
      <c r="K224" s="15">
        <f>ROUND(J224*I224,0)</f>
        <v>102662400</v>
      </c>
      <c r="L224" s="193"/>
    </row>
    <row r="225" spans="2:14" ht="30" customHeight="1" thickBot="1" x14ac:dyDescent="0.25">
      <c r="B225" s="189"/>
      <c r="C225" s="18" t="s">
        <v>30</v>
      </c>
      <c r="D225" s="139"/>
      <c r="E225" s="140"/>
      <c r="F225" s="139"/>
      <c r="G225" s="139"/>
      <c r="H225" s="139"/>
      <c r="I225" s="13"/>
      <c r="J225" s="139"/>
      <c r="K225" s="20">
        <f>SUM(K224)</f>
        <v>102662400</v>
      </c>
      <c r="L225" s="193"/>
    </row>
    <row r="226" spans="2:14" ht="30" customHeight="1" thickBot="1" x14ac:dyDescent="0.25">
      <c r="B226" s="189"/>
      <c r="C226" s="7" t="s">
        <v>287</v>
      </c>
      <c r="D226" s="8" t="s">
        <v>74</v>
      </c>
      <c r="E226" s="8"/>
      <c r="F226" s="8"/>
      <c r="G226" s="8"/>
      <c r="H226" s="8"/>
      <c r="I226" s="8"/>
      <c r="J226" s="8"/>
      <c r="K226" s="9"/>
      <c r="L226" s="193"/>
    </row>
    <row r="227" spans="2:14" ht="51" x14ac:dyDescent="0.2">
      <c r="B227" s="189"/>
      <c r="C227" s="10">
        <v>136</v>
      </c>
      <c r="D227" s="21" t="s">
        <v>288</v>
      </c>
      <c r="E227" s="21" t="s">
        <v>20</v>
      </c>
      <c r="F227" s="21"/>
      <c r="G227" s="12" t="s">
        <v>76</v>
      </c>
      <c r="H227" s="21" t="s">
        <v>22</v>
      </c>
      <c r="I227" s="13">
        <v>130</v>
      </c>
      <c r="J227" s="14">
        <v>60586.6</v>
      </c>
      <c r="K227" s="15">
        <f>ROUND(J227*I227,0)</f>
        <v>7876258</v>
      </c>
      <c r="L227" s="193"/>
    </row>
    <row r="228" spans="2:14" ht="40.5" customHeight="1" x14ac:dyDescent="0.2">
      <c r="B228" s="189"/>
      <c r="C228" s="10">
        <v>137</v>
      </c>
      <c r="D228" s="21" t="s">
        <v>289</v>
      </c>
      <c r="E228" s="21" t="s">
        <v>20</v>
      </c>
      <c r="F228" s="21"/>
      <c r="G228" s="16" t="s">
        <v>78</v>
      </c>
      <c r="H228" s="21" t="s">
        <v>22</v>
      </c>
      <c r="I228" s="13">
        <v>39</v>
      </c>
      <c r="J228" s="14">
        <v>68250</v>
      </c>
      <c r="K228" s="15">
        <f t="shared" ref="K228:K229" si="19">ROUND(J228*I228,0)</f>
        <v>2661750</v>
      </c>
      <c r="L228" s="193"/>
    </row>
    <row r="229" spans="2:14" ht="25.5" x14ac:dyDescent="0.2">
      <c r="B229" s="189"/>
      <c r="C229" s="29">
        <v>138</v>
      </c>
      <c r="D229" s="21" t="s">
        <v>290</v>
      </c>
      <c r="E229" s="21" t="s">
        <v>20</v>
      </c>
      <c r="F229" s="21"/>
      <c r="G229" s="16" t="s">
        <v>80</v>
      </c>
      <c r="H229" s="21" t="s">
        <v>22</v>
      </c>
      <c r="I229" s="13">
        <v>20</v>
      </c>
      <c r="J229" s="14">
        <v>38000</v>
      </c>
      <c r="K229" s="15">
        <f t="shared" si="19"/>
        <v>760000</v>
      </c>
      <c r="L229" s="193"/>
    </row>
    <row r="230" spans="2:14" ht="30" customHeight="1" thickBot="1" x14ac:dyDescent="0.25">
      <c r="B230" s="189"/>
      <c r="C230" s="18" t="s">
        <v>30</v>
      </c>
      <c r="D230" s="30"/>
      <c r="E230" s="30"/>
      <c r="F230" s="30"/>
      <c r="G230" s="31"/>
      <c r="H230" s="32"/>
      <c r="I230" s="13"/>
      <c r="J230" s="19"/>
      <c r="K230" s="20">
        <f>SUM(K227:K229)</f>
        <v>11298008</v>
      </c>
      <c r="L230" s="193"/>
    </row>
    <row r="231" spans="2:14" ht="30" customHeight="1" thickBot="1" x14ac:dyDescent="0.25">
      <c r="B231" s="189"/>
      <c r="C231" s="7" t="s">
        <v>291</v>
      </c>
      <c r="D231" s="8" t="s">
        <v>192</v>
      </c>
      <c r="E231" s="8"/>
      <c r="F231" s="8"/>
      <c r="G231" s="8"/>
      <c r="H231" s="8"/>
      <c r="I231" s="8"/>
      <c r="J231" s="8"/>
      <c r="K231" s="9"/>
      <c r="L231" s="193"/>
    </row>
    <row r="232" spans="2:14" ht="38.25" x14ac:dyDescent="0.2">
      <c r="B232" s="189"/>
      <c r="C232" s="10">
        <v>139</v>
      </c>
      <c r="D232" s="11" t="s">
        <v>292</v>
      </c>
      <c r="E232" s="11" t="s">
        <v>20</v>
      </c>
      <c r="F232" s="11"/>
      <c r="G232" s="12" t="s">
        <v>62</v>
      </c>
      <c r="H232" s="21" t="s">
        <v>25</v>
      </c>
      <c r="I232" s="13">
        <v>15</v>
      </c>
      <c r="J232" s="14">
        <v>60000</v>
      </c>
      <c r="K232" s="15">
        <f>ROUND(J232*I232,0)</f>
        <v>900000</v>
      </c>
      <c r="L232" s="193"/>
    </row>
    <row r="233" spans="2:14" ht="25.5" x14ac:dyDescent="0.2">
      <c r="B233" s="189"/>
      <c r="C233" s="10">
        <v>140</v>
      </c>
      <c r="D233" s="21" t="s">
        <v>293</v>
      </c>
      <c r="E233" s="21" t="s">
        <v>20</v>
      </c>
      <c r="F233" s="21"/>
      <c r="G233" s="16" t="s">
        <v>64</v>
      </c>
      <c r="H233" s="21" t="s">
        <v>25</v>
      </c>
      <c r="I233" s="13">
        <v>30</v>
      </c>
      <c r="J233" s="14">
        <v>32000</v>
      </c>
      <c r="K233" s="15">
        <f>ROUND(J233*I233,0)</f>
        <v>960000</v>
      </c>
      <c r="L233" s="193"/>
    </row>
    <row r="234" spans="2:14" ht="30" customHeight="1" thickBot="1" x14ac:dyDescent="0.25">
      <c r="B234" s="189"/>
      <c r="C234" s="24" t="s">
        <v>30</v>
      </c>
      <c r="D234" s="25"/>
      <c r="E234" s="25"/>
      <c r="F234" s="25"/>
      <c r="G234" s="26"/>
      <c r="H234" s="25"/>
      <c r="I234" s="13"/>
      <c r="J234" s="27"/>
      <c r="K234" s="28">
        <f>SUM(K232:K233)</f>
        <v>1860000</v>
      </c>
      <c r="L234" s="193"/>
    </row>
    <row r="235" spans="2:14" ht="30" customHeight="1" thickBot="1" x14ac:dyDescent="0.25">
      <c r="B235" s="189"/>
      <c r="C235" s="7" t="s">
        <v>294</v>
      </c>
      <c r="D235" s="8" t="s">
        <v>82</v>
      </c>
      <c r="E235" s="8"/>
      <c r="F235" s="8"/>
      <c r="G235" s="8"/>
      <c r="H235" s="8"/>
      <c r="I235" s="8"/>
      <c r="J235" s="8"/>
      <c r="K235" s="9"/>
      <c r="L235" s="193"/>
    </row>
    <row r="236" spans="2:14" x14ac:dyDescent="0.2">
      <c r="B236" s="189"/>
      <c r="C236" s="10">
        <v>141</v>
      </c>
      <c r="D236" s="21" t="s">
        <v>295</v>
      </c>
      <c r="E236" s="21" t="s">
        <v>20</v>
      </c>
      <c r="F236" s="21"/>
      <c r="G236" s="12" t="s">
        <v>84</v>
      </c>
      <c r="H236" s="21" t="s">
        <v>25</v>
      </c>
      <c r="I236" s="13">
        <v>500</v>
      </c>
      <c r="J236" s="14">
        <v>3900</v>
      </c>
      <c r="K236" s="15">
        <f>ROUND(J236*I236,0)</f>
        <v>1950000</v>
      </c>
      <c r="L236" s="193"/>
    </row>
    <row r="237" spans="2:14" ht="30" customHeight="1" thickBot="1" x14ac:dyDescent="0.25">
      <c r="B237" s="189"/>
      <c r="C237" s="18" t="s">
        <v>30</v>
      </c>
      <c r="D237" s="30"/>
      <c r="E237" s="30"/>
      <c r="F237" s="30"/>
      <c r="G237" s="33"/>
      <c r="H237" s="32"/>
      <c r="I237" s="13"/>
      <c r="J237" s="19"/>
      <c r="K237" s="20">
        <f>SUM(K236)</f>
        <v>1950000</v>
      </c>
      <c r="L237" s="193"/>
      <c r="N237" s="207"/>
    </row>
    <row r="238" spans="2:14" s="52" customFormat="1" ht="30" customHeight="1" thickBot="1" x14ac:dyDescent="0.25">
      <c r="B238" s="49"/>
      <c r="C238" s="79" t="s">
        <v>296</v>
      </c>
      <c r="D238" s="80"/>
      <c r="E238" s="80"/>
      <c r="F238" s="80"/>
      <c r="G238" s="80"/>
      <c r="H238" s="80"/>
      <c r="I238" s="80"/>
      <c r="J238" s="81"/>
      <c r="K238" s="50">
        <f>ROUND(SUM(K15:K237)/2,0)</f>
        <v>1372520989</v>
      </c>
      <c r="L238" s="51"/>
      <c r="N238" s="53"/>
    </row>
    <row r="239" spans="2:14" s="52" customFormat="1" ht="15" thickBot="1" x14ac:dyDescent="0.25">
      <c r="B239" s="49"/>
      <c r="C239" s="54"/>
      <c r="D239" s="54"/>
      <c r="E239" s="54"/>
      <c r="F239" s="54"/>
      <c r="G239" s="54"/>
      <c r="H239" s="54"/>
      <c r="I239" s="54"/>
      <c r="J239" s="54"/>
      <c r="K239" s="55"/>
      <c r="L239" s="51"/>
    </row>
    <row r="240" spans="2:14" s="52" customFormat="1" ht="30" customHeight="1" x14ac:dyDescent="0.2">
      <c r="B240" s="49"/>
      <c r="C240" s="56"/>
      <c r="D240" s="58"/>
      <c r="E240" s="58"/>
      <c r="F240" s="58"/>
      <c r="G240" s="145" t="s">
        <v>299</v>
      </c>
      <c r="H240" s="146"/>
      <c r="I240" s="147">
        <v>0.23</v>
      </c>
      <c r="J240" s="148"/>
      <c r="K240" s="149">
        <f>ROUND($K$238*I240,0)</f>
        <v>315679827</v>
      </c>
      <c r="L240" s="51"/>
    </row>
    <row r="241" spans="2:12" s="52" customFormat="1" ht="30" customHeight="1" x14ac:dyDescent="0.2">
      <c r="B241" s="49"/>
      <c r="C241" s="56"/>
      <c r="D241" s="57"/>
      <c r="E241" s="56"/>
      <c r="F241" s="56"/>
      <c r="G241" s="150" t="s">
        <v>312</v>
      </c>
      <c r="H241" s="151"/>
      <c r="I241" s="152">
        <v>0.01</v>
      </c>
      <c r="J241" s="60"/>
      <c r="K241" s="59">
        <f t="shared" ref="K241:K242" si="20">ROUND($K$238*I241,0)</f>
        <v>13725210</v>
      </c>
      <c r="L241" s="51"/>
    </row>
    <row r="242" spans="2:12" s="52" customFormat="1" ht="30" customHeight="1" x14ac:dyDescent="0.2">
      <c r="B242" s="49"/>
      <c r="C242" s="56"/>
      <c r="D242" s="57"/>
      <c r="E242" s="56"/>
      <c r="F242" s="56"/>
      <c r="G242" s="150" t="s">
        <v>313</v>
      </c>
      <c r="H242" s="151"/>
      <c r="I242" s="152">
        <v>0.02</v>
      </c>
      <c r="J242" s="60"/>
      <c r="K242" s="59">
        <f t="shared" si="20"/>
        <v>27450420</v>
      </c>
      <c r="L242" s="51"/>
    </row>
    <row r="243" spans="2:12" s="52" customFormat="1" ht="30" customHeight="1" thickBot="1" x14ac:dyDescent="0.25">
      <c r="B243" s="49"/>
      <c r="C243" s="56"/>
      <c r="D243" s="57"/>
      <c r="E243" s="56"/>
      <c r="F243" s="56"/>
      <c r="G243" s="150" t="s">
        <v>314</v>
      </c>
      <c r="H243" s="151"/>
      <c r="I243" s="152">
        <v>0.19</v>
      </c>
      <c r="J243" s="60"/>
      <c r="K243" s="59">
        <f>ROUND(K242*I243,0)</f>
        <v>5215580</v>
      </c>
      <c r="L243" s="51"/>
    </row>
    <row r="244" spans="2:12" s="52" customFormat="1" ht="30" customHeight="1" thickBot="1" x14ac:dyDescent="0.25">
      <c r="B244" s="49"/>
      <c r="C244" s="56"/>
      <c r="D244" s="57"/>
      <c r="E244" s="56"/>
      <c r="F244" s="56"/>
      <c r="G244" s="61" t="s">
        <v>297</v>
      </c>
      <c r="H244" s="62"/>
      <c r="I244" s="63"/>
      <c r="J244" s="64"/>
      <c r="K244" s="50">
        <f>ROUND(SUM(K238:K243),0)</f>
        <v>1734592026</v>
      </c>
      <c r="L244" s="51"/>
    </row>
    <row r="245" spans="2:12" s="52" customFormat="1" ht="15" thickBot="1" x14ac:dyDescent="0.25">
      <c r="B245" s="49"/>
      <c r="C245" s="56"/>
      <c r="D245" s="57"/>
      <c r="E245" s="57"/>
      <c r="F245" s="57"/>
      <c r="G245" s="56"/>
      <c r="H245" s="56"/>
      <c r="I245" s="65"/>
      <c r="J245" s="66"/>
      <c r="K245" s="67"/>
      <c r="L245" s="51"/>
    </row>
    <row r="246" spans="2:12" s="52" customFormat="1" x14ac:dyDescent="0.2">
      <c r="B246" s="49"/>
      <c r="C246" s="68"/>
      <c r="D246" s="82"/>
      <c r="E246" s="82"/>
      <c r="F246" s="82"/>
      <c r="G246" s="82"/>
      <c r="H246" s="82"/>
      <c r="I246" s="82"/>
      <c r="J246" s="82"/>
      <c r="K246" s="83"/>
      <c r="L246" s="69"/>
    </row>
    <row r="247" spans="2:12" s="52" customFormat="1" ht="46.5" customHeight="1" x14ac:dyDescent="0.2">
      <c r="B247" s="49"/>
      <c r="C247" s="157" t="s">
        <v>315</v>
      </c>
      <c r="D247" s="158"/>
      <c r="E247" s="158"/>
      <c r="F247" s="158"/>
      <c r="G247" s="158"/>
      <c r="H247" s="159" t="s">
        <v>9</v>
      </c>
      <c r="I247" s="159"/>
      <c r="J247" s="159"/>
      <c r="K247" s="70" t="s">
        <v>298</v>
      </c>
      <c r="L247" s="71"/>
    </row>
    <row r="248" spans="2:12" s="52" customFormat="1" ht="32.25" customHeight="1" x14ac:dyDescent="0.2">
      <c r="B248" s="49"/>
      <c r="C248" s="157" t="s">
        <v>310</v>
      </c>
      <c r="D248" s="158"/>
      <c r="E248" s="158"/>
      <c r="F248" s="158"/>
      <c r="G248" s="158"/>
      <c r="H248" s="162" t="s">
        <v>299</v>
      </c>
      <c r="I248" s="162"/>
      <c r="J248" s="72" t="s">
        <v>300</v>
      </c>
      <c r="K248" s="73">
        <v>0.23</v>
      </c>
      <c r="L248" s="71"/>
    </row>
    <row r="249" spans="2:12" s="52" customFormat="1" ht="30" customHeight="1" x14ac:dyDescent="0.2">
      <c r="B249" s="49"/>
      <c r="C249" s="157" t="s">
        <v>311</v>
      </c>
      <c r="D249" s="158"/>
      <c r="E249" s="158"/>
      <c r="F249" s="158"/>
      <c r="G249" s="158"/>
      <c r="H249" s="164" t="s">
        <v>301</v>
      </c>
      <c r="I249" s="165"/>
      <c r="J249" s="72" t="s">
        <v>302</v>
      </c>
      <c r="K249" s="73">
        <v>0.01</v>
      </c>
      <c r="L249" s="71"/>
    </row>
    <row r="250" spans="2:12" s="52" customFormat="1" ht="58.5" customHeight="1" x14ac:dyDescent="0.2">
      <c r="B250" s="49"/>
      <c r="C250" s="96"/>
      <c r="D250" s="97"/>
      <c r="E250" s="97"/>
      <c r="F250" s="97"/>
      <c r="G250" s="98"/>
      <c r="H250" s="169" t="s">
        <v>303</v>
      </c>
      <c r="I250" s="162"/>
      <c r="J250" s="72" t="s">
        <v>304</v>
      </c>
      <c r="K250" s="73">
        <v>0.02</v>
      </c>
      <c r="L250" s="51"/>
    </row>
    <row r="251" spans="2:12" ht="39" customHeight="1" x14ac:dyDescent="0.2">
      <c r="B251" s="189"/>
      <c r="C251" s="99"/>
      <c r="D251" s="100"/>
      <c r="E251" s="100"/>
      <c r="F251" s="100"/>
      <c r="G251" s="101"/>
      <c r="H251" s="162" t="s">
        <v>305</v>
      </c>
      <c r="I251" s="162"/>
      <c r="J251" s="72" t="s">
        <v>306</v>
      </c>
      <c r="K251" s="73">
        <v>0.26</v>
      </c>
      <c r="L251" s="193"/>
    </row>
    <row r="252" spans="2:12" ht="47.25" customHeight="1" thickBot="1" x14ac:dyDescent="0.25">
      <c r="B252" s="189"/>
      <c r="C252" s="102"/>
      <c r="D252" s="103"/>
      <c r="E252" s="103"/>
      <c r="F252" s="103"/>
      <c r="G252" s="104"/>
      <c r="H252" s="176"/>
      <c r="I252" s="176"/>
      <c r="J252" s="176"/>
      <c r="K252" s="177"/>
      <c r="L252" s="193"/>
    </row>
    <row r="253" spans="2:12" ht="15" thickBot="1" x14ac:dyDescent="0.25">
      <c r="B253" s="74"/>
      <c r="C253" s="208"/>
      <c r="D253" s="208"/>
      <c r="E253" s="209"/>
      <c r="F253" s="208"/>
      <c r="G253" s="75"/>
      <c r="H253" s="208"/>
      <c r="I253" s="208"/>
      <c r="J253" s="208"/>
      <c r="K253" s="208"/>
      <c r="L253" s="210"/>
    </row>
    <row r="254" spans="2:12" ht="15" thickTop="1" x14ac:dyDescent="0.2"/>
  </sheetData>
  <mergeCells count="32">
    <mergeCell ref="C250:G252"/>
    <mergeCell ref="H250:I250"/>
    <mergeCell ref="H251:I251"/>
    <mergeCell ref="H252:K252"/>
    <mergeCell ref="C247:G247"/>
    <mergeCell ref="H247:J247"/>
    <mergeCell ref="C248:G248"/>
    <mergeCell ref="H248:I248"/>
    <mergeCell ref="C249:G249"/>
    <mergeCell ref="H249:I249"/>
    <mergeCell ref="C238:J238"/>
    <mergeCell ref="G240:H240"/>
    <mergeCell ref="G241:H241"/>
    <mergeCell ref="G242:H242"/>
    <mergeCell ref="G243:H243"/>
    <mergeCell ref="D246:K246"/>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9EF19-363F-4B39-8854-33F56B98739A}">
  <dimension ref="B1:O256"/>
  <sheetViews>
    <sheetView showGridLines="0" view="pageBreakPreview" zoomScaleNormal="100" zoomScaleSheetLayoutView="100" zoomScalePageLayoutView="145" workbookViewId="0">
      <selection activeCell="C5" sqref="C5:K5"/>
    </sheetView>
  </sheetViews>
  <sheetFormatPr baseColWidth="10" defaultColWidth="11.42578125" defaultRowHeight="14.25" x14ac:dyDescent="0.2"/>
  <cols>
    <col min="1" max="2" width="2.85546875" style="106" customWidth="1"/>
    <col min="3" max="3" width="11.140625" style="106" customWidth="1"/>
    <col min="4" max="4" width="22.42578125" style="106" customWidth="1"/>
    <col min="5" max="5" width="16.140625" style="184" customWidth="1"/>
    <col min="6" max="6" width="21.5703125" style="106" customWidth="1"/>
    <col min="7" max="7" width="73.28515625" style="106" customWidth="1"/>
    <col min="8" max="8" width="8.7109375" style="106" customWidth="1"/>
    <col min="9" max="9" width="15.7109375" style="106" customWidth="1"/>
    <col min="10" max="10" width="21.140625" style="106" customWidth="1"/>
    <col min="11" max="11" width="26.7109375" style="106" customWidth="1"/>
    <col min="12" max="13" width="2.85546875" style="106" customWidth="1"/>
    <col min="14" max="14" width="11.42578125" style="106"/>
    <col min="15" max="15" width="21.5703125" style="106" bestFit="1" customWidth="1"/>
    <col min="16" max="16384" width="11.42578125" style="106"/>
  </cols>
  <sheetData>
    <row r="1" spans="2:12" x14ac:dyDescent="0.2">
      <c r="B1" s="105" t="s">
        <v>0</v>
      </c>
      <c r="C1" s="105"/>
      <c r="D1" s="105"/>
      <c r="E1" s="105"/>
      <c r="F1" s="105"/>
      <c r="G1" s="105"/>
    </row>
    <row r="2" spans="2:12" x14ac:dyDescent="0.2">
      <c r="B2" s="105" t="s">
        <v>1</v>
      </c>
      <c r="C2" s="105"/>
      <c r="D2" s="105"/>
      <c r="E2" s="105"/>
    </row>
    <row r="3" spans="2:12" ht="15" thickBot="1" x14ac:dyDescent="0.25">
      <c r="C3" s="76"/>
      <c r="D3" s="77"/>
      <c r="E3" s="76"/>
      <c r="F3" s="77"/>
    </row>
    <row r="4" spans="2:12" ht="15.75" thickTop="1" thickBot="1" x14ac:dyDescent="0.25">
      <c r="B4" s="107"/>
      <c r="C4" s="108"/>
      <c r="D4" s="108"/>
      <c r="E4" s="108"/>
      <c r="F4" s="108"/>
      <c r="G4" s="108"/>
      <c r="H4" s="108"/>
      <c r="I4" s="108"/>
      <c r="J4" s="108"/>
      <c r="K4" s="108"/>
      <c r="L4" s="109"/>
    </row>
    <row r="5" spans="2:12" ht="31.5" customHeight="1" x14ac:dyDescent="0.2">
      <c r="B5" s="110"/>
      <c r="C5" s="111" t="s">
        <v>2</v>
      </c>
      <c r="D5" s="112"/>
      <c r="E5" s="112"/>
      <c r="F5" s="112"/>
      <c r="G5" s="112"/>
      <c r="H5" s="112"/>
      <c r="I5" s="112"/>
      <c r="J5" s="112"/>
      <c r="K5" s="113"/>
      <c r="L5" s="114"/>
    </row>
    <row r="6" spans="2:12" x14ac:dyDescent="0.2">
      <c r="B6" s="110"/>
      <c r="C6" s="115" t="s">
        <v>307</v>
      </c>
      <c r="D6" s="116"/>
      <c r="E6" s="116"/>
      <c r="F6" s="116"/>
      <c r="G6" s="116"/>
      <c r="H6" s="116"/>
      <c r="I6" s="116"/>
      <c r="J6" s="116"/>
      <c r="K6" s="117"/>
      <c r="L6" s="114"/>
    </row>
    <row r="7" spans="2:12" s="121" customFormat="1" x14ac:dyDescent="0.2">
      <c r="B7" s="118"/>
      <c r="C7" s="119" t="s">
        <v>308</v>
      </c>
      <c r="D7" s="119"/>
      <c r="E7" s="119"/>
      <c r="F7" s="119"/>
      <c r="G7" s="119"/>
      <c r="H7" s="119"/>
      <c r="I7" s="119"/>
      <c r="J7" s="119"/>
      <c r="K7" s="119"/>
      <c r="L7" s="120"/>
    </row>
    <row r="8" spans="2:12" ht="105.75" customHeight="1" x14ac:dyDescent="0.2">
      <c r="B8" s="110"/>
      <c r="C8" s="119"/>
      <c r="D8" s="119"/>
      <c r="E8" s="119"/>
      <c r="F8" s="119"/>
      <c r="G8" s="119"/>
      <c r="H8" s="119"/>
      <c r="I8" s="119"/>
      <c r="J8" s="119"/>
      <c r="K8" s="119"/>
      <c r="L8" s="114"/>
    </row>
    <row r="9" spans="2:12" ht="34.5" customHeight="1" x14ac:dyDescent="0.2">
      <c r="B9" s="110"/>
      <c r="C9" s="122" t="s">
        <v>309</v>
      </c>
      <c r="D9" s="123"/>
      <c r="E9" s="123"/>
      <c r="F9" s="123"/>
      <c r="G9" s="123"/>
      <c r="H9" s="123"/>
      <c r="I9" s="123"/>
      <c r="J9" s="123"/>
      <c r="K9" s="124"/>
      <c r="L9" s="114"/>
    </row>
    <row r="10" spans="2:12" ht="30" customHeight="1" thickBot="1" x14ac:dyDescent="0.25">
      <c r="B10" s="110"/>
      <c r="C10" s="125"/>
      <c r="D10" s="126"/>
      <c r="E10" s="126"/>
      <c r="F10" s="126"/>
      <c r="G10" s="126"/>
      <c r="H10" s="126"/>
      <c r="I10" s="126"/>
      <c r="J10" s="126"/>
      <c r="K10" s="127"/>
      <c r="L10" s="114"/>
    </row>
    <row r="11" spans="2:12" ht="30" customHeight="1" x14ac:dyDescent="0.2">
      <c r="B11" s="110"/>
      <c r="C11" s="128" t="s">
        <v>6</v>
      </c>
      <c r="D11" s="129" t="s">
        <v>7</v>
      </c>
      <c r="E11" s="91" t="s">
        <v>8</v>
      </c>
      <c r="F11" s="91"/>
      <c r="G11" s="128" t="s">
        <v>9</v>
      </c>
      <c r="H11" s="129" t="s">
        <v>10</v>
      </c>
      <c r="I11" s="129" t="s">
        <v>11</v>
      </c>
      <c r="J11" s="130" t="s">
        <v>12</v>
      </c>
      <c r="K11" s="131" t="s">
        <v>13</v>
      </c>
      <c r="L11" s="114"/>
    </row>
    <row r="12" spans="2:12" ht="30" customHeight="1" thickBot="1" x14ac:dyDescent="0.25">
      <c r="B12" s="110"/>
      <c r="C12" s="132"/>
      <c r="D12" s="133"/>
      <c r="E12" s="3" t="s">
        <v>14</v>
      </c>
      <c r="F12" s="3" t="s">
        <v>15</v>
      </c>
      <c r="G12" s="132"/>
      <c r="H12" s="133"/>
      <c r="I12" s="133"/>
      <c r="J12" s="134"/>
      <c r="K12" s="135"/>
      <c r="L12" s="114"/>
    </row>
    <row r="13" spans="2:12" ht="30" customHeight="1" thickBot="1" x14ac:dyDescent="0.25">
      <c r="B13" s="110"/>
      <c r="C13" s="4" t="s">
        <v>16</v>
      </c>
      <c r="D13" s="5"/>
      <c r="E13" s="5"/>
      <c r="F13" s="5"/>
      <c r="G13" s="5"/>
      <c r="H13" s="5"/>
      <c r="I13" s="5"/>
      <c r="J13" s="5"/>
      <c r="K13" s="6"/>
      <c r="L13" s="114"/>
    </row>
    <row r="14" spans="2:12" ht="30" customHeight="1" thickBot="1" x14ac:dyDescent="0.25">
      <c r="B14" s="110"/>
      <c r="C14" s="7" t="s">
        <v>17</v>
      </c>
      <c r="D14" s="8" t="s">
        <v>18</v>
      </c>
      <c r="E14" s="8"/>
      <c r="F14" s="8"/>
      <c r="G14" s="8"/>
      <c r="H14" s="8"/>
      <c r="I14" s="8"/>
      <c r="J14" s="8"/>
      <c r="K14" s="9"/>
      <c r="L14" s="114"/>
    </row>
    <row r="15" spans="2:12" ht="107.25" customHeight="1" x14ac:dyDescent="0.2">
      <c r="B15" s="110"/>
      <c r="C15" s="10">
        <v>1</v>
      </c>
      <c r="D15" s="17" t="s">
        <v>19</v>
      </c>
      <c r="E15" s="17" t="s">
        <v>20</v>
      </c>
      <c r="F15" s="17"/>
      <c r="G15" s="12" t="s">
        <v>21</v>
      </c>
      <c r="H15" s="17" t="s">
        <v>22</v>
      </c>
      <c r="I15" s="13">
        <v>120</v>
      </c>
      <c r="J15" s="14"/>
      <c r="K15" s="15">
        <f>ROUND(J15*I15,0)</f>
        <v>0</v>
      </c>
      <c r="L15" s="114"/>
    </row>
    <row r="16" spans="2:12" ht="38.25" x14ac:dyDescent="0.2">
      <c r="B16" s="110"/>
      <c r="C16" s="10">
        <v>2</v>
      </c>
      <c r="D16" s="17" t="s">
        <v>23</v>
      </c>
      <c r="E16" s="17" t="s">
        <v>20</v>
      </c>
      <c r="F16" s="17"/>
      <c r="G16" s="16" t="s">
        <v>24</v>
      </c>
      <c r="H16" s="17" t="s">
        <v>25</v>
      </c>
      <c r="I16" s="13">
        <v>1343</v>
      </c>
      <c r="J16" s="14"/>
      <c r="K16" s="15">
        <f t="shared" ref="K16:K18" si="0">ROUND(J16*I16,0)</f>
        <v>0</v>
      </c>
      <c r="L16" s="114"/>
    </row>
    <row r="17" spans="2:12" ht="51" x14ac:dyDescent="0.2">
      <c r="B17" s="110"/>
      <c r="C17" s="10">
        <v>3</v>
      </c>
      <c r="D17" s="17" t="s">
        <v>26</v>
      </c>
      <c r="E17" s="17" t="s">
        <v>20</v>
      </c>
      <c r="F17" s="17"/>
      <c r="G17" s="16" t="s">
        <v>27</v>
      </c>
      <c r="H17" s="17" t="s">
        <v>25</v>
      </c>
      <c r="I17" s="13">
        <v>144</v>
      </c>
      <c r="J17" s="14"/>
      <c r="K17" s="15">
        <f t="shared" si="0"/>
        <v>0</v>
      </c>
      <c r="L17" s="114"/>
    </row>
    <row r="18" spans="2:12" ht="25.5" x14ac:dyDescent="0.2">
      <c r="B18" s="110"/>
      <c r="C18" s="10">
        <v>4</v>
      </c>
      <c r="D18" s="17" t="s">
        <v>28</v>
      </c>
      <c r="E18" s="17" t="s">
        <v>20</v>
      </c>
      <c r="F18" s="17"/>
      <c r="G18" s="16" t="s">
        <v>29</v>
      </c>
      <c r="H18" s="17" t="s">
        <v>25</v>
      </c>
      <c r="I18" s="13">
        <v>672</v>
      </c>
      <c r="J18" s="14"/>
      <c r="K18" s="15">
        <f t="shared" si="0"/>
        <v>0</v>
      </c>
      <c r="L18" s="114"/>
    </row>
    <row r="19" spans="2:12" ht="30" customHeight="1" thickBot="1" x14ac:dyDescent="0.25">
      <c r="B19" s="110"/>
      <c r="C19" s="18" t="s">
        <v>30</v>
      </c>
      <c r="D19" s="136"/>
      <c r="E19" s="136"/>
      <c r="F19" s="136"/>
      <c r="G19" s="137"/>
      <c r="H19" s="136"/>
      <c r="I19" s="13"/>
      <c r="J19" s="19"/>
      <c r="K19" s="20">
        <f>SUM(K15:K18)</f>
        <v>0</v>
      </c>
      <c r="L19" s="114"/>
    </row>
    <row r="20" spans="2:12" ht="30" customHeight="1" thickBot="1" x14ac:dyDescent="0.25">
      <c r="B20" s="110"/>
      <c r="C20" s="7" t="s">
        <v>31</v>
      </c>
      <c r="D20" s="8" t="s">
        <v>32</v>
      </c>
      <c r="E20" s="8"/>
      <c r="F20" s="8"/>
      <c r="G20" s="8"/>
      <c r="H20" s="8"/>
      <c r="I20" s="8"/>
      <c r="J20" s="8"/>
      <c r="K20" s="9"/>
      <c r="L20" s="114"/>
    </row>
    <row r="21" spans="2:12" ht="76.5" x14ac:dyDescent="0.2">
      <c r="B21" s="110"/>
      <c r="C21" s="10">
        <v>5</v>
      </c>
      <c r="D21" s="17" t="s">
        <v>33</v>
      </c>
      <c r="E21" s="17" t="s">
        <v>20</v>
      </c>
      <c r="F21" s="17"/>
      <c r="G21" s="12" t="s">
        <v>34</v>
      </c>
      <c r="H21" s="138" t="s">
        <v>25</v>
      </c>
      <c r="I21" s="13">
        <v>1343</v>
      </c>
      <c r="J21" s="14"/>
      <c r="K21" s="15">
        <f>ROUND(J21*I21,0)</f>
        <v>0</v>
      </c>
      <c r="L21" s="114"/>
    </row>
    <row r="22" spans="2:12" ht="51" x14ac:dyDescent="0.2">
      <c r="B22" s="110"/>
      <c r="C22" s="10">
        <v>6</v>
      </c>
      <c r="D22" s="17" t="s">
        <v>35</v>
      </c>
      <c r="E22" s="17" t="s">
        <v>20</v>
      </c>
      <c r="F22" s="17"/>
      <c r="G22" s="16" t="s">
        <v>36</v>
      </c>
      <c r="H22" s="138" t="s">
        <v>25</v>
      </c>
      <c r="I22" s="13">
        <v>848</v>
      </c>
      <c r="J22" s="14"/>
      <c r="K22" s="15">
        <f>ROUND(J22*I22,0)</f>
        <v>0</v>
      </c>
      <c r="L22" s="114"/>
    </row>
    <row r="23" spans="2:12" ht="30" customHeight="1" thickBot="1" x14ac:dyDescent="0.25">
      <c r="B23" s="110"/>
      <c r="C23" s="18" t="s">
        <v>30</v>
      </c>
      <c r="D23" s="136"/>
      <c r="E23" s="136"/>
      <c r="F23" s="136"/>
      <c r="G23" s="137"/>
      <c r="H23" s="136"/>
      <c r="I23" s="13"/>
      <c r="J23" s="19"/>
      <c r="K23" s="20">
        <f>SUM(K21:K22)</f>
        <v>0</v>
      </c>
      <c r="L23" s="114"/>
    </row>
    <row r="24" spans="2:12" ht="30" customHeight="1" thickBot="1" x14ac:dyDescent="0.25">
      <c r="B24" s="110"/>
      <c r="C24" s="7" t="s">
        <v>37</v>
      </c>
      <c r="D24" s="8" t="s">
        <v>38</v>
      </c>
      <c r="E24" s="8"/>
      <c r="F24" s="8"/>
      <c r="G24" s="8"/>
      <c r="H24" s="8"/>
      <c r="I24" s="8"/>
      <c r="J24" s="8"/>
      <c r="K24" s="9"/>
      <c r="L24" s="114"/>
    </row>
    <row r="25" spans="2:12" ht="38.25" x14ac:dyDescent="0.2">
      <c r="B25" s="110"/>
      <c r="C25" s="10">
        <v>7</v>
      </c>
      <c r="D25" s="17" t="s">
        <v>39</v>
      </c>
      <c r="E25" s="17" t="s">
        <v>20</v>
      </c>
      <c r="F25" s="17"/>
      <c r="G25" s="12" t="s">
        <v>40</v>
      </c>
      <c r="H25" s="17" t="s">
        <v>41</v>
      </c>
      <c r="I25" s="13">
        <v>103</v>
      </c>
      <c r="J25" s="14"/>
      <c r="K25" s="15">
        <f>ROUND(J25*I25,0)</f>
        <v>0</v>
      </c>
      <c r="L25" s="114"/>
    </row>
    <row r="26" spans="2:12" ht="38.25" x14ac:dyDescent="0.2">
      <c r="B26" s="110"/>
      <c r="C26" s="10">
        <v>8</v>
      </c>
      <c r="D26" s="17" t="s">
        <v>42</v>
      </c>
      <c r="E26" s="17" t="s">
        <v>20</v>
      </c>
      <c r="F26" s="17"/>
      <c r="G26" s="16" t="s">
        <v>43</v>
      </c>
      <c r="H26" s="17" t="s">
        <v>41</v>
      </c>
      <c r="I26" s="13">
        <v>103</v>
      </c>
      <c r="J26" s="14"/>
      <c r="K26" s="15">
        <f t="shared" ref="K26:K31" si="1">ROUND(J26*I26,0)</f>
        <v>0</v>
      </c>
      <c r="L26" s="114"/>
    </row>
    <row r="27" spans="2:12" ht="57" customHeight="1" x14ac:dyDescent="0.2">
      <c r="B27" s="110"/>
      <c r="C27" s="10">
        <v>9</v>
      </c>
      <c r="D27" s="17" t="s">
        <v>44</v>
      </c>
      <c r="E27" s="17" t="s">
        <v>20</v>
      </c>
      <c r="F27" s="17"/>
      <c r="G27" s="16" t="s">
        <v>45</v>
      </c>
      <c r="H27" s="17" t="s">
        <v>41</v>
      </c>
      <c r="I27" s="13">
        <v>23</v>
      </c>
      <c r="J27" s="14"/>
      <c r="K27" s="15">
        <f t="shared" si="1"/>
        <v>0</v>
      </c>
      <c r="L27" s="114"/>
    </row>
    <row r="28" spans="2:12" ht="25.5" x14ac:dyDescent="0.2">
      <c r="B28" s="110"/>
      <c r="C28" s="10">
        <v>10</v>
      </c>
      <c r="D28" s="17" t="s">
        <v>46</v>
      </c>
      <c r="E28" s="17" t="s">
        <v>20</v>
      </c>
      <c r="F28" s="17"/>
      <c r="G28" s="16" t="s">
        <v>47</v>
      </c>
      <c r="H28" s="17" t="s">
        <v>41</v>
      </c>
      <c r="I28" s="13">
        <v>91</v>
      </c>
      <c r="J28" s="14"/>
      <c r="K28" s="15">
        <f t="shared" si="1"/>
        <v>0</v>
      </c>
      <c r="L28" s="114"/>
    </row>
    <row r="29" spans="2:12" ht="25.5" x14ac:dyDescent="0.2">
      <c r="B29" s="110"/>
      <c r="C29" s="10">
        <v>11</v>
      </c>
      <c r="D29" s="17" t="s">
        <v>48</v>
      </c>
      <c r="E29" s="17" t="s">
        <v>20</v>
      </c>
      <c r="F29" s="17"/>
      <c r="G29" s="16" t="s">
        <v>49</v>
      </c>
      <c r="H29" s="17" t="s">
        <v>41</v>
      </c>
      <c r="I29" s="13">
        <v>23</v>
      </c>
      <c r="J29" s="14"/>
      <c r="K29" s="15">
        <f t="shared" si="1"/>
        <v>0</v>
      </c>
      <c r="L29" s="114"/>
    </row>
    <row r="30" spans="2:12" x14ac:dyDescent="0.2">
      <c r="B30" s="110"/>
      <c r="C30" s="10">
        <v>12</v>
      </c>
      <c r="D30" s="17" t="s">
        <v>50</v>
      </c>
      <c r="E30" s="17" t="s">
        <v>20</v>
      </c>
      <c r="F30" s="17"/>
      <c r="G30" s="16" t="s">
        <v>51</v>
      </c>
      <c r="H30" s="17" t="s">
        <v>41</v>
      </c>
      <c r="I30" s="13">
        <v>12</v>
      </c>
      <c r="J30" s="14"/>
      <c r="K30" s="15">
        <f t="shared" si="1"/>
        <v>0</v>
      </c>
      <c r="L30" s="114"/>
    </row>
    <row r="31" spans="2:12" ht="51" x14ac:dyDescent="0.2">
      <c r="B31" s="110"/>
      <c r="C31" s="10">
        <v>13</v>
      </c>
      <c r="D31" s="17" t="s">
        <v>52</v>
      </c>
      <c r="E31" s="17" t="s">
        <v>20</v>
      </c>
      <c r="F31" s="17"/>
      <c r="G31" s="16" t="s">
        <v>53</v>
      </c>
      <c r="H31" s="17" t="s">
        <v>41</v>
      </c>
      <c r="I31" s="13">
        <v>5</v>
      </c>
      <c r="J31" s="14"/>
      <c r="K31" s="15">
        <f t="shared" si="1"/>
        <v>0</v>
      </c>
      <c r="L31" s="114"/>
    </row>
    <row r="32" spans="2:12" ht="30" customHeight="1" thickBot="1" x14ac:dyDescent="0.25">
      <c r="B32" s="110"/>
      <c r="C32" s="18" t="s">
        <v>30</v>
      </c>
      <c r="D32" s="139"/>
      <c r="E32" s="140"/>
      <c r="F32" s="139"/>
      <c r="G32" s="139"/>
      <c r="H32" s="139"/>
      <c r="I32" s="13"/>
      <c r="J32" s="139"/>
      <c r="K32" s="20">
        <f>SUM(K25:K31)</f>
        <v>0</v>
      </c>
      <c r="L32" s="114"/>
    </row>
    <row r="33" spans="2:12" ht="30" customHeight="1" thickBot="1" x14ac:dyDescent="0.25">
      <c r="B33" s="110"/>
      <c r="C33" s="7" t="s">
        <v>54</v>
      </c>
      <c r="D33" s="8" t="s">
        <v>55</v>
      </c>
      <c r="E33" s="8"/>
      <c r="F33" s="8"/>
      <c r="G33" s="8"/>
      <c r="H33" s="8"/>
      <c r="I33" s="8"/>
      <c r="J33" s="8"/>
      <c r="K33" s="9"/>
      <c r="L33" s="114"/>
    </row>
    <row r="34" spans="2:12" ht="63.75" x14ac:dyDescent="0.2">
      <c r="B34" s="110"/>
      <c r="C34" s="10">
        <v>14</v>
      </c>
      <c r="D34" s="21" t="s">
        <v>56</v>
      </c>
      <c r="E34" s="21" t="s">
        <v>20</v>
      </c>
      <c r="F34" s="21"/>
      <c r="G34" s="12" t="s">
        <v>57</v>
      </c>
      <c r="H34" s="21" t="s">
        <v>58</v>
      </c>
      <c r="I34" s="13">
        <v>8000</v>
      </c>
      <c r="J34" s="14"/>
      <c r="K34" s="15">
        <f>ROUND(J34*I34,0)</f>
        <v>0</v>
      </c>
      <c r="L34" s="114"/>
    </row>
    <row r="35" spans="2:12" ht="30" customHeight="1" thickBot="1" x14ac:dyDescent="0.25">
      <c r="B35" s="110"/>
      <c r="C35" s="18" t="s">
        <v>30</v>
      </c>
      <c r="D35" s="139"/>
      <c r="E35" s="140"/>
      <c r="F35" s="139"/>
      <c r="G35" s="139"/>
      <c r="H35" s="139"/>
      <c r="I35" s="13"/>
      <c r="J35" s="139"/>
      <c r="K35" s="20">
        <f>SUM(K34)</f>
        <v>0</v>
      </c>
      <c r="L35" s="114"/>
    </row>
    <row r="36" spans="2:12" ht="30" customHeight="1" thickBot="1" x14ac:dyDescent="0.25">
      <c r="B36" s="110"/>
      <c r="C36" s="7" t="s">
        <v>59</v>
      </c>
      <c r="D36" s="8" t="s">
        <v>60</v>
      </c>
      <c r="E36" s="8"/>
      <c r="F36" s="8"/>
      <c r="G36" s="8"/>
      <c r="H36" s="8"/>
      <c r="I36" s="8"/>
      <c r="J36" s="8"/>
      <c r="K36" s="9"/>
      <c r="L36" s="114"/>
    </row>
    <row r="37" spans="2:12" ht="38.25" x14ac:dyDescent="0.2">
      <c r="B37" s="110"/>
      <c r="C37" s="10">
        <v>15</v>
      </c>
      <c r="D37" s="11" t="s">
        <v>61</v>
      </c>
      <c r="E37" s="11" t="s">
        <v>20</v>
      </c>
      <c r="F37" s="11"/>
      <c r="G37" s="12" t="s">
        <v>62</v>
      </c>
      <c r="H37" s="21" t="s">
        <v>25</v>
      </c>
      <c r="I37" s="13">
        <v>125</v>
      </c>
      <c r="J37" s="14"/>
      <c r="K37" s="15">
        <f>ROUND(J37*I37,0)</f>
        <v>0</v>
      </c>
      <c r="L37" s="114"/>
    </row>
    <row r="38" spans="2:12" ht="25.5" x14ac:dyDescent="0.2">
      <c r="B38" s="110"/>
      <c r="C38" s="10">
        <v>16</v>
      </c>
      <c r="D38" s="21" t="s">
        <v>63</v>
      </c>
      <c r="E38" s="21" t="s">
        <v>20</v>
      </c>
      <c r="F38" s="21"/>
      <c r="G38" s="16" t="s">
        <v>64</v>
      </c>
      <c r="H38" s="21" t="s">
        <v>25</v>
      </c>
      <c r="I38" s="13">
        <v>44</v>
      </c>
      <c r="J38" s="14"/>
      <c r="K38" s="15">
        <f t="shared" ref="K38:K42" si="2">ROUND(J38*I38,0)</f>
        <v>0</v>
      </c>
      <c r="L38" s="114"/>
    </row>
    <row r="39" spans="2:12" ht="63.75" x14ac:dyDescent="0.2">
      <c r="B39" s="110"/>
      <c r="C39" s="10">
        <v>17</v>
      </c>
      <c r="D39" s="17" t="s">
        <v>65</v>
      </c>
      <c r="E39" s="17" t="s">
        <v>20</v>
      </c>
      <c r="F39" s="17"/>
      <c r="G39" s="16" t="s">
        <v>66</v>
      </c>
      <c r="H39" s="17" t="s">
        <v>25</v>
      </c>
      <c r="I39" s="13">
        <v>30</v>
      </c>
      <c r="J39" s="14"/>
      <c r="K39" s="15">
        <f t="shared" si="2"/>
        <v>0</v>
      </c>
      <c r="L39" s="114"/>
    </row>
    <row r="40" spans="2:12" ht="25.5" x14ac:dyDescent="0.2">
      <c r="B40" s="110"/>
      <c r="C40" s="10">
        <v>18</v>
      </c>
      <c r="D40" s="21" t="s">
        <v>67</v>
      </c>
      <c r="E40" s="21" t="s">
        <v>20</v>
      </c>
      <c r="F40" s="21"/>
      <c r="G40" s="16" t="s">
        <v>68</v>
      </c>
      <c r="H40" s="21" t="s">
        <v>25</v>
      </c>
      <c r="I40" s="13">
        <v>59</v>
      </c>
      <c r="J40" s="22"/>
      <c r="K40" s="15">
        <f t="shared" si="2"/>
        <v>0</v>
      </c>
      <c r="L40" s="114"/>
    </row>
    <row r="41" spans="2:12" ht="25.5" x14ac:dyDescent="0.2">
      <c r="B41" s="110"/>
      <c r="C41" s="23">
        <v>19</v>
      </c>
      <c r="D41" s="17" t="s">
        <v>69</v>
      </c>
      <c r="E41" s="17" t="s">
        <v>20</v>
      </c>
      <c r="F41" s="17"/>
      <c r="G41" s="16" t="s">
        <v>70</v>
      </c>
      <c r="H41" s="17" t="s">
        <v>25</v>
      </c>
      <c r="I41" s="13">
        <v>20</v>
      </c>
      <c r="J41" s="22"/>
      <c r="K41" s="15">
        <f t="shared" si="2"/>
        <v>0</v>
      </c>
      <c r="L41" s="114"/>
    </row>
    <row r="42" spans="2:12" ht="25.5" x14ac:dyDescent="0.2">
      <c r="B42" s="110"/>
      <c r="C42" s="10">
        <v>20</v>
      </c>
      <c r="D42" s="21" t="s">
        <v>71</v>
      </c>
      <c r="E42" s="17" t="s">
        <v>20</v>
      </c>
      <c r="F42" s="21"/>
      <c r="G42" s="16" t="s">
        <v>72</v>
      </c>
      <c r="H42" s="21" t="s">
        <v>25</v>
      </c>
      <c r="I42" s="13">
        <v>20</v>
      </c>
      <c r="J42" s="14"/>
      <c r="K42" s="15">
        <f t="shared" si="2"/>
        <v>0</v>
      </c>
      <c r="L42" s="114"/>
    </row>
    <row r="43" spans="2:12" ht="30" customHeight="1" thickBot="1" x14ac:dyDescent="0.25">
      <c r="B43" s="110"/>
      <c r="C43" s="24" t="s">
        <v>30</v>
      </c>
      <c r="D43" s="25"/>
      <c r="E43" s="25"/>
      <c r="F43" s="25"/>
      <c r="G43" s="26"/>
      <c r="H43" s="25"/>
      <c r="I43" s="13"/>
      <c r="J43" s="27"/>
      <c r="K43" s="28">
        <f>SUM(K37:K42)</f>
        <v>0</v>
      </c>
      <c r="L43" s="114"/>
    </row>
    <row r="44" spans="2:12" ht="30" customHeight="1" thickBot="1" x14ac:dyDescent="0.25">
      <c r="B44" s="110"/>
      <c r="C44" s="7" t="s">
        <v>73</v>
      </c>
      <c r="D44" s="8" t="s">
        <v>74</v>
      </c>
      <c r="E44" s="8"/>
      <c r="F44" s="8"/>
      <c r="G44" s="8"/>
      <c r="H44" s="8"/>
      <c r="I44" s="8"/>
      <c r="J44" s="8"/>
      <c r="K44" s="9"/>
      <c r="L44" s="114"/>
    </row>
    <row r="45" spans="2:12" ht="51" x14ac:dyDescent="0.2">
      <c r="B45" s="110"/>
      <c r="C45" s="10">
        <v>21</v>
      </c>
      <c r="D45" s="21" t="s">
        <v>75</v>
      </c>
      <c r="E45" s="21" t="s">
        <v>20</v>
      </c>
      <c r="F45" s="21"/>
      <c r="G45" s="12" t="s">
        <v>76</v>
      </c>
      <c r="H45" s="21" t="s">
        <v>22</v>
      </c>
      <c r="I45" s="13">
        <v>150</v>
      </c>
      <c r="J45" s="14"/>
      <c r="K45" s="15">
        <f>ROUND(J45*I45,0)</f>
        <v>0</v>
      </c>
      <c r="L45" s="114"/>
    </row>
    <row r="46" spans="2:12" ht="25.5" x14ac:dyDescent="0.2">
      <c r="B46" s="110"/>
      <c r="C46" s="10">
        <v>22</v>
      </c>
      <c r="D46" s="21" t="s">
        <v>77</v>
      </c>
      <c r="E46" s="21" t="s">
        <v>20</v>
      </c>
      <c r="F46" s="21"/>
      <c r="G46" s="16" t="s">
        <v>78</v>
      </c>
      <c r="H46" s="21" t="s">
        <v>22</v>
      </c>
      <c r="I46" s="13">
        <v>60</v>
      </c>
      <c r="J46" s="14"/>
      <c r="K46" s="15">
        <f t="shared" ref="K46:K47" si="3">ROUND(J46*I46,0)</f>
        <v>0</v>
      </c>
      <c r="L46" s="114"/>
    </row>
    <row r="47" spans="2:12" ht="25.5" x14ac:dyDescent="0.2">
      <c r="B47" s="110"/>
      <c r="C47" s="29">
        <v>23</v>
      </c>
      <c r="D47" s="21" t="s">
        <v>79</v>
      </c>
      <c r="E47" s="21" t="s">
        <v>20</v>
      </c>
      <c r="F47" s="21"/>
      <c r="G47" s="16" t="s">
        <v>80</v>
      </c>
      <c r="H47" s="21" t="s">
        <v>22</v>
      </c>
      <c r="I47" s="13">
        <v>20</v>
      </c>
      <c r="J47" s="14"/>
      <c r="K47" s="15">
        <f t="shared" si="3"/>
        <v>0</v>
      </c>
      <c r="L47" s="114"/>
    </row>
    <row r="48" spans="2:12" ht="30" customHeight="1" thickBot="1" x14ac:dyDescent="0.25">
      <c r="B48" s="110"/>
      <c r="C48" s="18" t="s">
        <v>30</v>
      </c>
      <c r="D48" s="30"/>
      <c r="E48" s="30"/>
      <c r="F48" s="30"/>
      <c r="G48" s="31"/>
      <c r="H48" s="32"/>
      <c r="I48" s="13"/>
      <c r="J48" s="19"/>
      <c r="K48" s="20">
        <f>SUM(K45:K47)</f>
        <v>0</v>
      </c>
      <c r="L48" s="114"/>
    </row>
    <row r="49" spans="2:12" ht="30" customHeight="1" thickBot="1" x14ac:dyDescent="0.25">
      <c r="B49" s="110"/>
      <c r="C49" s="7" t="s">
        <v>81</v>
      </c>
      <c r="D49" s="8" t="s">
        <v>82</v>
      </c>
      <c r="E49" s="8"/>
      <c r="F49" s="8"/>
      <c r="G49" s="8"/>
      <c r="H49" s="8"/>
      <c r="I49" s="8"/>
      <c r="J49" s="8"/>
      <c r="K49" s="9"/>
      <c r="L49" s="114"/>
    </row>
    <row r="50" spans="2:12" x14ac:dyDescent="0.2">
      <c r="B50" s="110"/>
      <c r="C50" s="10">
        <v>24</v>
      </c>
      <c r="D50" s="21" t="s">
        <v>83</v>
      </c>
      <c r="E50" s="21" t="s">
        <v>20</v>
      </c>
      <c r="F50" s="21"/>
      <c r="G50" s="12" t="s">
        <v>84</v>
      </c>
      <c r="H50" s="21" t="s">
        <v>25</v>
      </c>
      <c r="I50" s="13">
        <v>1343</v>
      </c>
      <c r="J50" s="14"/>
      <c r="K50" s="15">
        <f>ROUND(J50*I50,0)</f>
        <v>0</v>
      </c>
      <c r="L50" s="114"/>
    </row>
    <row r="51" spans="2:12" ht="30" customHeight="1" thickBot="1" x14ac:dyDescent="0.25">
      <c r="B51" s="110"/>
      <c r="C51" s="18" t="s">
        <v>30</v>
      </c>
      <c r="D51" s="30"/>
      <c r="E51" s="30"/>
      <c r="F51" s="30"/>
      <c r="G51" s="33"/>
      <c r="H51" s="32"/>
      <c r="I51" s="13"/>
      <c r="J51" s="19"/>
      <c r="K51" s="20">
        <f>SUM(K50)</f>
        <v>0</v>
      </c>
      <c r="L51" s="114"/>
    </row>
    <row r="52" spans="2:12" ht="30" customHeight="1" thickBot="1" x14ac:dyDescent="0.25">
      <c r="B52" s="110"/>
      <c r="C52" s="34" t="s">
        <v>85</v>
      </c>
      <c r="D52" s="35"/>
      <c r="E52" s="35"/>
      <c r="F52" s="35"/>
      <c r="G52" s="35"/>
      <c r="H52" s="35"/>
      <c r="I52" s="35"/>
      <c r="J52" s="35"/>
      <c r="K52" s="36"/>
      <c r="L52" s="114"/>
    </row>
    <row r="53" spans="2:12" ht="30" customHeight="1" thickBot="1" x14ac:dyDescent="0.25">
      <c r="B53" s="110"/>
      <c r="C53" s="7" t="s">
        <v>86</v>
      </c>
      <c r="D53" s="8" t="s">
        <v>18</v>
      </c>
      <c r="E53" s="8"/>
      <c r="F53" s="8"/>
      <c r="G53" s="8"/>
      <c r="H53" s="8"/>
      <c r="I53" s="8"/>
      <c r="J53" s="8"/>
      <c r="K53" s="9"/>
      <c r="L53" s="114"/>
    </row>
    <row r="54" spans="2:12" ht="107.25" customHeight="1" x14ac:dyDescent="0.2">
      <c r="B54" s="110"/>
      <c r="C54" s="10">
        <v>24</v>
      </c>
      <c r="D54" s="17" t="s">
        <v>87</v>
      </c>
      <c r="E54" s="17" t="s">
        <v>20</v>
      </c>
      <c r="F54" s="17"/>
      <c r="G54" s="12" t="s">
        <v>21</v>
      </c>
      <c r="H54" s="17" t="s">
        <v>22</v>
      </c>
      <c r="I54" s="13">
        <v>15</v>
      </c>
      <c r="J54" s="14"/>
      <c r="K54" s="15">
        <f>ROUND(J54*I54,0)</f>
        <v>0</v>
      </c>
      <c r="L54" s="114"/>
    </row>
    <row r="55" spans="2:12" ht="25.5" x14ac:dyDescent="0.2">
      <c r="B55" s="110"/>
      <c r="C55" s="10">
        <v>25</v>
      </c>
      <c r="D55" s="17" t="s">
        <v>88</v>
      </c>
      <c r="E55" s="17" t="s">
        <v>20</v>
      </c>
      <c r="F55" s="17"/>
      <c r="G55" s="16" t="s">
        <v>89</v>
      </c>
      <c r="H55" s="17" t="s">
        <v>25</v>
      </c>
      <c r="I55" s="13">
        <v>25</v>
      </c>
      <c r="J55" s="14"/>
      <c r="K55" s="15">
        <f t="shared" ref="K55:K63" si="4">ROUND(J55*I55,0)</f>
        <v>0</v>
      </c>
      <c r="L55" s="114"/>
    </row>
    <row r="56" spans="2:12" ht="25.5" x14ac:dyDescent="0.2">
      <c r="B56" s="110"/>
      <c r="C56" s="10">
        <v>26</v>
      </c>
      <c r="D56" s="17" t="s">
        <v>90</v>
      </c>
      <c r="E56" s="17" t="s">
        <v>20</v>
      </c>
      <c r="F56" s="17"/>
      <c r="G56" s="16" t="s">
        <v>91</v>
      </c>
      <c r="H56" s="17" t="s">
        <v>25</v>
      </c>
      <c r="I56" s="13">
        <v>38</v>
      </c>
      <c r="J56" s="14"/>
      <c r="K56" s="15">
        <f t="shared" si="4"/>
        <v>0</v>
      </c>
      <c r="L56" s="114"/>
    </row>
    <row r="57" spans="2:12" ht="42" customHeight="1" x14ac:dyDescent="0.2">
      <c r="B57" s="110"/>
      <c r="C57" s="10">
        <v>27</v>
      </c>
      <c r="D57" s="17" t="s">
        <v>92</v>
      </c>
      <c r="E57" s="17" t="s">
        <v>20</v>
      </c>
      <c r="F57" s="17"/>
      <c r="G57" s="16" t="s">
        <v>93</v>
      </c>
      <c r="H57" s="17" t="s">
        <v>25</v>
      </c>
      <c r="I57" s="13">
        <v>38</v>
      </c>
      <c r="J57" s="14"/>
      <c r="K57" s="15">
        <f t="shared" si="4"/>
        <v>0</v>
      </c>
      <c r="L57" s="114"/>
    </row>
    <row r="58" spans="2:12" ht="25.5" x14ac:dyDescent="0.2">
      <c r="B58" s="110"/>
      <c r="C58" s="10">
        <v>28</v>
      </c>
      <c r="D58" s="17" t="s">
        <v>94</v>
      </c>
      <c r="E58" s="17" t="s">
        <v>20</v>
      </c>
      <c r="F58" s="17"/>
      <c r="G58" s="16" t="s">
        <v>95</v>
      </c>
      <c r="H58" s="138" t="s">
        <v>25</v>
      </c>
      <c r="I58" s="13">
        <v>105</v>
      </c>
      <c r="J58" s="14"/>
      <c r="K58" s="15">
        <f t="shared" si="4"/>
        <v>0</v>
      </c>
      <c r="L58" s="114"/>
    </row>
    <row r="59" spans="2:12" ht="25.5" x14ac:dyDescent="0.2">
      <c r="B59" s="110"/>
      <c r="C59" s="10">
        <v>29</v>
      </c>
      <c r="D59" s="17" t="s">
        <v>96</v>
      </c>
      <c r="E59" s="17" t="s">
        <v>20</v>
      </c>
      <c r="F59" s="17"/>
      <c r="G59" s="16" t="s">
        <v>97</v>
      </c>
      <c r="H59" s="138" t="s">
        <v>25</v>
      </c>
      <c r="I59" s="13">
        <v>30</v>
      </c>
      <c r="J59" s="14"/>
      <c r="K59" s="15">
        <f t="shared" si="4"/>
        <v>0</v>
      </c>
      <c r="L59" s="114"/>
    </row>
    <row r="60" spans="2:12" ht="25.5" x14ac:dyDescent="0.2">
      <c r="B60" s="110"/>
      <c r="C60" s="10">
        <v>30</v>
      </c>
      <c r="D60" s="17" t="s">
        <v>98</v>
      </c>
      <c r="E60" s="17" t="s">
        <v>20</v>
      </c>
      <c r="F60" s="17"/>
      <c r="G60" s="16" t="s">
        <v>99</v>
      </c>
      <c r="H60" s="17" t="s">
        <v>41</v>
      </c>
      <c r="I60" s="13">
        <v>20</v>
      </c>
      <c r="J60" s="14"/>
      <c r="K60" s="15">
        <f t="shared" si="4"/>
        <v>0</v>
      </c>
      <c r="L60" s="114"/>
    </row>
    <row r="61" spans="2:12" x14ac:dyDescent="0.2">
      <c r="B61" s="110"/>
      <c r="C61" s="10">
        <v>31</v>
      </c>
      <c r="D61" s="17" t="s">
        <v>100</v>
      </c>
      <c r="E61" s="17" t="s">
        <v>20</v>
      </c>
      <c r="F61" s="17"/>
      <c r="G61" s="16" t="s">
        <v>101</v>
      </c>
      <c r="H61" s="17" t="s">
        <v>25</v>
      </c>
      <c r="I61" s="13">
        <v>8</v>
      </c>
      <c r="J61" s="14"/>
      <c r="K61" s="15">
        <f t="shared" si="4"/>
        <v>0</v>
      </c>
      <c r="L61" s="114"/>
    </row>
    <row r="62" spans="2:12" x14ac:dyDescent="0.2">
      <c r="B62" s="110"/>
      <c r="C62" s="10">
        <v>32</v>
      </c>
      <c r="D62" s="17" t="s">
        <v>102</v>
      </c>
      <c r="E62" s="17" t="s">
        <v>20</v>
      </c>
      <c r="F62" s="17"/>
      <c r="G62" s="16" t="s">
        <v>103</v>
      </c>
      <c r="H62" s="17" t="s">
        <v>25</v>
      </c>
      <c r="I62" s="13">
        <v>444</v>
      </c>
      <c r="J62" s="14"/>
      <c r="K62" s="15">
        <f t="shared" si="4"/>
        <v>0</v>
      </c>
      <c r="L62" s="114"/>
    </row>
    <row r="63" spans="2:12" ht="25.5" x14ac:dyDescent="0.2">
      <c r="B63" s="110"/>
      <c r="C63" s="10">
        <v>33</v>
      </c>
      <c r="D63" s="17" t="s">
        <v>104</v>
      </c>
      <c r="E63" s="17" t="s">
        <v>20</v>
      </c>
      <c r="F63" s="17"/>
      <c r="G63" s="16" t="s">
        <v>64</v>
      </c>
      <c r="H63" s="17" t="s">
        <v>25</v>
      </c>
      <c r="I63" s="13">
        <v>45.981250000000003</v>
      </c>
      <c r="J63" s="14"/>
      <c r="K63" s="15">
        <f t="shared" si="4"/>
        <v>0</v>
      </c>
      <c r="L63" s="114"/>
    </row>
    <row r="64" spans="2:12" ht="15" thickBot="1" x14ac:dyDescent="0.25">
      <c r="B64" s="110"/>
      <c r="C64" s="18" t="s">
        <v>30</v>
      </c>
      <c r="D64" s="136"/>
      <c r="E64" s="136"/>
      <c r="F64" s="136"/>
      <c r="G64" s="137"/>
      <c r="H64" s="136"/>
      <c r="I64" s="13"/>
      <c r="J64" s="19"/>
      <c r="K64" s="20">
        <f>SUM(K54:K63)</f>
        <v>0</v>
      </c>
      <c r="L64" s="114"/>
    </row>
    <row r="65" spans="2:12" ht="30" customHeight="1" thickBot="1" x14ac:dyDescent="0.25">
      <c r="B65" s="110"/>
      <c r="C65" s="7" t="s">
        <v>105</v>
      </c>
      <c r="D65" s="8" t="s">
        <v>106</v>
      </c>
      <c r="E65" s="8"/>
      <c r="F65" s="8"/>
      <c r="G65" s="8"/>
      <c r="H65" s="8"/>
      <c r="I65" s="8"/>
      <c r="J65" s="8"/>
      <c r="K65" s="9"/>
      <c r="L65" s="114"/>
    </row>
    <row r="66" spans="2:12" x14ac:dyDescent="0.2">
      <c r="B66" s="110"/>
      <c r="C66" s="10">
        <v>34</v>
      </c>
      <c r="D66" s="17" t="s">
        <v>107</v>
      </c>
      <c r="E66" s="17" t="s">
        <v>20</v>
      </c>
      <c r="F66" s="17"/>
      <c r="G66" s="16" t="s">
        <v>108</v>
      </c>
      <c r="H66" s="17" t="s">
        <v>109</v>
      </c>
      <c r="I66" s="13">
        <v>38</v>
      </c>
      <c r="J66" s="14"/>
      <c r="K66" s="15">
        <f>ROUND(J66*I66,0)</f>
        <v>0</v>
      </c>
      <c r="L66" s="114"/>
    </row>
    <row r="67" spans="2:12" ht="25.5" x14ac:dyDescent="0.2">
      <c r="B67" s="110"/>
      <c r="C67" s="10">
        <v>35</v>
      </c>
      <c r="D67" s="17" t="s">
        <v>110</v>
      </c>
      <c r="E67" s="17" t="s">
        <v>20</v>
      </c>
      <c r="F67" s="17"/>
      <c r="G67" s="16" t="s">
        <v>111</v>
      </c>
      <c r="H67" s="17" t="s">
        <v>25</v>
      </c>
      <c r="I67" s="13">
        <v>38</v>
      </c>
      <c r="J67" s="14"/>
      <c r="K67" s="15">
        <f t="shared" ref="K67:K70" si="5">ROUND(J67*I67,0)</f>
        <v>0</v>
      </c>
      <c r="L67" s="114"/>
    </row>
    <row r="68" spans="2:12" ht="68.25" customHeight="1" x14ac:dyDescent="0.2">
      <c r="B68" s="110"/>
      <c r="C68" s="10">
        <v>36</v>
      </c>
      <c r="D68" s="17" t="s">
        <v>112</v>
      </c>
      <c r="E68" s="17" t="s">
        <v>20</v>
      </c>
      <c r="F68" s="17"/>
      <c r="G68" s="16" t="s">
        <v>113</v>
      </c>
      <c r="H68" s="17" t="s">
        <v>25</v>
      </c>
      <c r="I68" s="13">
        <v>105</v>
      </c>
      <c r="J68" s="14"/>
      <c r="K68" s="15">
        <f t="shared" si="5"/>
        <v>0</v>
      </c>
      <c r="L68" s="114"/>
    </row>
    <row r="69" spans="2:12" x14ac:dyDescent="0.2">
      <c r="B69" s="110"/>
      <c r="C69" s="10">
        <v>37</v>
      </c>
      <c r="D69" s="17" t="s">
        <v>114</v>
      </c>
      <c r="E69" s="17" t="s">
        <v>20</v>
      </c>
      <c r="F69" s="17"/>
      <c r="G69" s="16" t="s">
        <v>115</v>
      </c>
      <c r="H69" s="17" t="s">
        <v>25</v>
      </c>
      <c r="I69" s="13">
        <v>15</v>
      </c>
      <c r="J69" s="14"/>
      <c r="K69" s="15">
        <f t="shared" si="5"/>
        <v>0</v>
      </c>
      <c r="L69" s="114"/>
    </row>
    <row r="70" spans="2:12" x14ac:dyDescent="0.2">
      <c r="B70" s="110"/>
      <c r="C70" s="10">
        <v>38</v>
      </c>
      <c r="D70" s="17" t="s">
        <v>116</v>
      </c>
      <c r="E70" s="17" t="s">
        <v>20</v>
      </c>
      <c r="F70" s="17"/>
      <c r="G70" s="16" t="s">
        <v>117</v>
      </c>
      <c r="H70" s="17" t="s">
        <v>22</v>
      </c>
      <c r="I70" s="13">
        <v>8</v>
      </c>
      <c r="J70" s="14"/>
      <c r="K70" s="15">
        <f t="shared" si="5"/>
        <v>0</v>
      </c>
      <c r="L70" s="114"/>
    </row>
    <row r="71" spans="2:12" ht="30" customHeight="1" thickBot="1" x14ac:dyDescent="0.25">
      <c r="B71" s="110"/>
      <c r="C71" s="18" t="s">
        <v>30</v>
      </c>
      <c r="D71" s="139"/>
      <c r="E71" s="140"/>
      <c r="F71" s="139"/>
      <c r="G71" s="139"/>
      <c r="H71" s="139"/>
      <c r="I71" s="13"/>
      <c r="J71" s="139"/>
      <c r="K71" s="20">
        <f>SUM(K66:K70)</f>
        <v>0</v>
      </c>
      <c r="L71" s="114"/>
    </row>
    <row r="72" spans="2:12" ht="30" customHeight="1" thickBot="1" x14ac:dyDescent="0.25">
      <c r="B72" s="110"/>
      <c r="C72" s="7" t="s">
        <v>118</v>
      </c>
      <c r="D72" s="8" t="s">
        <v>55</v>
      </c>
      <c r="E72" s="8"/>
      <c r="F72" s="8"/>
      <c r="G72" s="8"/>
      <c r="H72" s="8"/>
      <c r="I72" s="8"/>
      <c r="J72" s="8"/>
      <c r="K72" s="9"/>
      <c r="L72" s="114"/>
    </row>
    <row r="73" spans="2:12" ht="25.5" x14ac:dyDescent="0.2">
      <c r="B73" s="110"/>
      <c r="C73" s="10">
        <v>39</v>
      </c>
      <c r="D73" s="21" t="s">
        <v>119</v>
      </c>
      <c r="E73" s="21" t="s">
        <v>20</v>
      </c>
      <c r="F73" s="21"/>
      <c r="G73" s="12" t="s">
        <v>120</v>
      </c>
      <c r="H73" s="21" t="s">
        <v>25</v>
      </c>
      <c r="I73" s="13">
        <v>24</v>
      </c>
      <c r="J73" s="14"/>
      <c r="K73" s="15">
        <f>ROUND(J73*I73,0)</f>
        <v>0</v>
      </c>
      <c r="L73" s="114"/>
    </row>
    <row r="74" spans="2:12" x14ac:dyDescent="0.2">
      <c r="B74" s="110"/>
      <c r="C74" s="10">
        <v>40</v>
      </c>
      <c r="D74" s="21" t="s">
        <v>121</v>
      </c>
      <c r="E74" s="21" t="s">
        <v>20</v>
      </c>
      <c r="F74" s="21"/>
      <c r="G74" s="16" t="s">
        <v>122</v>
      </c>
      <c r="H74" s="21" t="s">
        <v>25</v>
      </c>
      <c r="I74" s="13">
        <v>24</v>
      </c>
      <c r="J74" s="14"/>
      <c r="K74" s="15">
        <f t="shared" ref="K74:K76" si="6">ROUND(J74*I74,0)</f>
        <v>0</v>
      </c>
      <c r="L74" s="114"/>
    </row>
    <row r="75" spans="2:12" x14ac:dyDescent="0.2">
      <c r="B75" s="110"/>
      <c r="C75" s="10">
        <v>41</v>
      </c>
      <c r="D75" s="21" t="s">
        <v>123</v>
      </c>
      <c r="E75" s="21" t="s">
        <v>20</v>
      </c>
      <c r="F75" s="21"/>
      <c r="G75" s="16" t="s">
        <v>124</v>
      </c>
      <c r="H75" s="21" t="s">
        <v>25</v>
      </c>
      <c r="I75" s="13">
        <v>7</v>
      </c>
      <c r="J75" s="14"/>
      <c r="K75" s="15">
        <f t="shared" si="6"/>
        <v>0</v>
      </c>
      <c r="L75" s="114"/>
    </row>
    <row r="76" spans="2:12" ht="25.5" x14ac:dyDescent="0.2">
      <c r="B76" s="110"/>
      <c r="C76" s="10">
        <v>42</v>
      </c>
      <c r="D76" s="21" t="s">
        <v>125</v>
      </c>
      <c r="E76" s="21" t="s">
        <v>20</v>
      </c>
      <c r="F76" s="21"/>
      <c r="G76" s="16" t="s">
        <v>126</v>
      </c>
      <c r="H76" s="21" t="s">
        <v>22</v>
      </c>
      <c r="I76" s="13">
        <v>10</v>
      </c>
      <c r="J76" s="14"/>
      <c r="K76" s="15">
        <f t="shared" si="6"/>
        <v>0</v>
      </c>
      <c r="L76" s="114"/>
    </row>
    <row r="77" spans="2:12" ht="30" customHeight="1" thickBot="1" x14ac:dyDescent="0.25">
      <c r="B77" s="110"/>
      <c r="C77" s="18" t="s">
        <v>30</v>
      </c>
      <c r="D77" s="139"/>
      <c r="E77" s="140"/>
      <c r="F77" s="139"/>
      <c r="G77" s="139"/>
      <c r="H77" s="139"/>
      <c r="I77" s="13"/>
      <c r="J77" s="139"/>
      <c r="K77" s="20">
        <f>SUM(K73:K76)</f>
        <v>0</v>
      </c>
      <c r="L77" s="114"/>
    </row>
    <row r="78" spans="2:12" ht="30" customHeight="1" thickBot="1" x14ac:dyDescent="0.25">
      <c r="B78" s="110"/>
      <c r="C78" s="7" t="s">
        <v>127</v>
      </c>
      <c r="D78" s="8" t="s">
        <v>128</v>
      </c>
      <c r="E78" s="8"/>
      <c r="F78" s="8"/>
      <c r="G78" s="8"/>
      <c r="H78" s="8"/>
      <c r="I78" s="8"/>
      <c r="J78" s="8"/>
      <c r="K78" s="9"/>
      <c r="L78" s="114"/>
    </row>
    <row r="79" spans="2:12" ht="51" x14ac:dyDescent="0.2">
      <c r="B79" s="110"/>
      <c r="C79" s="10">
        <v>43</v>
      </c>
      <c r="D79" s="21" t="s">
        <v>129</v>
      </c>
      <c r="E79" s="21" t="s">
        <v>20</v>
      </c>
      <c r="F79" s="21"/>
      <c r="G79" s="12" t="s">
        <v>130</v>
      </c>
      <c r="H79" s="21" t="s">
        <v>25</v>
      </c>
      <c r="I79" s="13">
        <v>38</v>
      </c>
      <c r="J79" s="14"/>
      <c r="K79" s="15">
        <f>ROUND(J79*I79,0)</f>
        <v>0</v>
      </c>
      <c r="L79" s="114"/>
    </row>
    <row r="80" spans="2:12" ht="30" customHeight="1" thickBot="1" x14ac:dyDescent="0.25">
      <c r="B80" s="110"/>
      <c r="C80" s="18" t="s">
        <v>30</v>
      </c>
      <c r="D80" s="30"/>
      <c r="E80" s="30"/>
      <c r="F80" s="30"/>
      <c r="G80" s="33"/>
      <c r="H80" s="32"/>
      <c r="I80" s="13"/>
      <c r="J80" s="19"/>
      <c r="K80" s="20">
        <f>SUM(K79)</f>
        <v>0</v>
      </c>
      <c r="L80" s="114"/>
    </row>
    <row r="81" spans="2:12" ht="30" customHeight="1" thickBot="1" x14ac:dyDescent="0.25">
      <c r="B81" s="110"/>
      <c r="C81" s="7" t="s">
        <v>131</v>
      </c>
      <c r="D81" s="8" t="s">
        <v>38</v>
      </c>
      <c r="E81" s="8"/>
      <c r="F81" s="8"/>
      <c r="G81" s="8"/>
      <c r="H81" s="8"/>
      <c r="I81" s="8"/>
      <c r="J81" s="8"/>
      <c r="K81" s="9"/>
      <c r="L81" s="114"/>
    </row>
    <row r="82" spans="2:12" ht="38.25" x14ac:dyDescent="0.2">
      <c r="B82" s="110"/>
      <c r="C82" s="10">
        <v>44</v>
      </c>
      <c r="D82" s="11" t="s">
        <v>132</v>
      </c>
      <c r="E82" s="11" t="s">
        <v>20</v>
      </c>
      <c r="F82" s="11"/>
      <c r="G82" s="12" t="s">
        <v>40</v>
      </c>
      <c r="H82" s="21" t="s">
        <v>41</v>
      </c>
      <c r="I82" s="13">
        <v>7</v>
      </c>
      <c r="J82" s="14"/>
      <c r="K82" s="15">
        <f>ROUND(J82*I82,0)</f>
        <v>0</v>
      </c>
      <c r="L82" s="114"/>
    </row>
    <row r="83" spans="2:12" ht="44.25" customHeight="1" x14ac:dyDescent="0.2">
      <c r="B83" s="110"/>
      <c r="C83" s="10">
        <v>45</v>
      </c>
      <c r="D83" s="21" t="s">
        <v>133</v>
      </c>
      <c r="E83" s="21" t="s">
        <v>20</v>
      </c>
      <c r="F83" s="21"/>
      <c r="G83" s="16" t="s">
        <v>134</v>
      </c>
      <c r="H83" s="21" t="s">
        <v>41</v>
      </c>
      <c r="I83" s="13">
        <v>7</v>
      </c>
      <c r="J83" s="14"/>
      <c r="K83" s="15">
        <f t="shared" ref="K83:K85" si="7">ROUND(J83*I83,0)</f>
        <v>0</v>
      </c>
      <c r="L83" s="114"/>
    </row>
    <row r="84" spans="2:12" ht="25.5" x14ac:dyDescent="0.2">
      <c r="B84" s="110"/>
      <c r="C84" s="10">
        <v>46</v>
      </c>
      <c r="D84" s="17" t="s">
        <v>135</v>
      </c>
      <c r="E84" s="17" t="s">
        <v>20</v>
      </c>
      <c r="F84" s="17"/>
      <c r="G84" s="16" t="s">
        <v>136</v>
      </c>
      <c r="H84" s="17" t="s">
        <v>41</v>
      </c>
      <c r="I84" s="13">
        <v>6</v>
      </c>
      <c r="J84" s="14"/>
      <c r="K84" s="15">
        <f t="shared" si="7"/>
        <v>0</v>
      </c>
      <c r="L84" s="114"/>
    </row>
    <row r="85" spans="2:12" ht="25.5" x14ac:dyDescent="0.2">
      <c r="B85" s="110"/>
      <c r="C85" s="10">
        <v>47</v>
      </c>
      <c r="D85" s="21" t="s">
        <v>137</v>
      </c>
      <c r="E85" s="21" t="s">
        <v>20</v>
      </c>
      <c r="F85" s="21"/>
      <c r="G85" s="16" t="s">
        <v>138</v>
      </c>
      <c r="H85" s="21" t="s">
        <v>41</v>
      </c>
      <c r="I85" s="13">
        <v>7</v>
      </c>
      <c r="J85" s="22"/>
      <c r="K85" s="15">
        <f t="shared" si="7"/>
        <v>0</v>
      </c>
      <c r="L85" s="114"/>
    </row>
    <row r="86" spans="2:12" ht="30" customHeight="1" thickBot="1" x14ac:dyDescent="0.25">
      <c r="B86" s="110"/>
      <c r="C86" s="24" t="s">
        <v>30</v>
      </c>
      <c r="D86" s="25"/>
      <c r="E86" s="25"/>
      <c r="F86" s="25"/>
      <c r="G86" s="26"/>
      <c r="H86" s="25"/>
      <c r="I86" s="13"/>
      <c r="J86" s="27"/>
      <c r="K86" s="28">
        <f>SUM(K82:K85)</f>
        <v>0</v>
      </c>
      <c r="L86" s="114"/>
    </row>
    <row r="87" spans="2:12" ht="30" customHeight="1" thickBot="1" x14ac:dyDescent="0.25">
      <c r="B87" s="110"/>
      <c r="C87" s="7" t="s">
        <v>139</v>
      </c>
      <c r="D87" s="8" t="s">
        <v>140</v>
      </c>
      <c r="E87" s="8"/>
      <c r="F87" s="8"/>
      <c r="G87" s="8"/>
      <c r="H87" s="8"/>
      <c r="I87" s="8"/>
      <c r="J87" s="8"/>
      <c r="K87" s="9"/>
      <c r="L87" s="114"/>
    </row>
    <row r="88" spans="2:12" x14ac:dyDescent="0.2">
      <c r="B88" s="110"/>
      <c r="C88" s="10">
        <v>48</v>
      </c>
      <c r="D88" s="21" t="s">
        <v>141</v>
      </c>
      <c r="E88" s="21" t="s">
        <v>20</v>
      </c>
      <c r="F88" s="21"/>
      <c r="G88" s="12" t="s">
        <v>142</v>
      </c>
      <c r="H88" s="21" t="s">
        <v>41</v>
      </c>
      <c r="I88" s="13">
        <v>12</v>
      </c>
      <c r="J88" s="14"/>
      <c r="K88" s="15">
        <f>ROUND(J88*I88,0)</f>
        <v>0</v>
      </c>
      <c r="L88" s="114"/>
    </row>
    <row r="89" spans="2:12" x14ac:dyDescent="0.2">
      <c r="B89" s="110"/>
      <c r="C89" s="10">
        <v>49</v>
      </c>
      <c r="D89" s="21" t="s">
        <v>143</v>
      </c>
      <c r="E89" s="21" t="s">
        <v>20</v>
      </c>
      <c r="F89" s="21"/>
      <c r="G89" s="16" t="s">
        <v>144</v>
      </c>
      <c r="H89" s="21" t="s">
        <v>41</v>
      </c>
      <c r="I89" s="13">
        <v>6</v>
      </c>
      <c r="J89" s="14"/>
      <c r="K89" s="15">
        <f t="shared" ref="K89:K98" si="8">ROUND(J89*I89,0)</f>
        <v>0</v>
      </c>
      <c r="L89" s="114"/>
    </row>
    <row r="90" spans="2:12" x14ac:dyDescent="0.2">
      <c r="B90" s="110"/>
      <c r="C90" s="10">
        <v>50</v>
      </c>
      <c r="D90" s="21" t="s">
        <v>145</v>
      </c>
      <c r="E90" s="21" t="s">
        <v>20</v>
      </c>
      <c r="F90" s="21"/>
      <c r="G90" s="16" t="s">
        <v>146</v>
      </c>
      <c r="H90" s="21" t="s">
        <v>41</v>
      </c>
      <c r="I90" s="13">
        <v>4</v>
      </c>
      <c r="J90" s="14"/>
      <c r="K90" s="15">
        <f t="shared" si="8"/>
        <v>0</v>
      </c>
      <c r="L90" s="114"/>
    </row>
    <row r="91" spans="2:12" x14ac:dyDescent="0.2">
      <c r="B91" s="110"/>
      <c r="C91" s="10">
        <v>51</v>
      </c>
      <c r="D91" s="21" t="s">
        <v>147</v>
      </c>
      <c r="E91" s="21" t="s">
        <v>20</v>
      </c>
      <c r="F91" s="21"/>
      <c r="G91" s="16" t="s">
        <v>148</v>
      </c>
      <c r="H91" s="21" t="s">
        <v>41</v>
      </c>
      <c r="I91" s="13">
        <v>6</v>
      </c>
      <c r="J91" s="14"/>
      <c r="K91" s="15">
        <f t="shared" si="8"/>
        <v>0</v>
      </c>
      <c r="L91" s="114"/>
    </row>
    <row r="92" spans="2:12" x14ac:dyDescent="0.2">
      <c r="B92" s="110"/>
      <c r="C92" s="10">
        <v>52</v>
      </c>
      <c r="D92" s="21" t="s">
        <v>149</v>
      </c>
      <c r="E92" s="21" t="s">
        <v>20</v>
      </c>
      <c r="F92" s="21"/>
      <c r="G92" s="16" t="s">
        <v>150</v>
      </c>
      <c r="H92" s="21" t="s">
        <v>22</v>
      </c>
      <c r="I92" s="13">
        <v>25</v>
      </c>
      <c r="J92" s="14"/>
      <c r="K92" s="15">
        <f t="shared" si="8"/>
        <v>0</v>
      </c>
      <c r="L92" s="114"/>
    </row>
    <row r="93" spans="2:12" x14ac:dyDescent="0.2">
      <c r="B93" s="110"/>
      <c r="C93" s="10">
        <v>53</v>
      </c>
      <c r="D93" s="21" t="s">
        <v>151</v>
      </c>
      <c r="E93" s="21" t="s">
        <v>20</v>
      </c>
      <c r="F93" s="21"/>
      <c r="G93" s="16" t="s">
        <v>152</v>
      </c>
      <c r="H93" s="21" t="s">
        <v>22</v>
      </c>
      <c r="I93" s="13">
        <v>25</v>
      </c>
      <c r="J93" s="14"/>
      <c r="K93" s="15">
        <f t="shared" si="8"/>
        <v>0</v>
      </c>
      <c r="L93" s="114"/>
    </row>
    <row r="94" spans="2:12" x14ac:dyDescent="0.2">
      <c r="B94" s="110"/>
      <c r="C94" s="10">
        <v>54</v>
      </c>
      <c r="D94" s="21" t="s">
        <v>153</v>
      </c>
      <c r="E94" s="21" t="s">
        <v>20</v>
      </c>
      <c r="F94" s="21"/>
      <c r="G94" s="16" t="s">
        <v>154</v>
      </c>
      <c r="H94" s="21" t="s">
        <v>41</v>
      </c>
      <c r="I94" s="13">
        <v>6</v>
      </c>
      <c r="J94" s="14"/>
      <c r="K94" s="15">
        <f t="shared" si="8"/>
        <v>0</v>
      </c>
      <c r="L94" s="114"/>
    </row>
    <row r="95" spans="2:12" x14ac:dyDescent="0.2">
      <c r="B95" s="110"/>
      <c r="C95" s="10">
        <v>55</v>
      </c>
      <c r="D95" s="21" t="s">
        <v>155</v>
      </c>
      <c r="E95" s="21" t="s">
        <v>20</v>
      </c>
      <c r="F95" s="21"/>
      <c r="G95" s="16" t="s">
        <v>156</v>
      </c>
      <c r="H95" s="21" t="s">
        <v>41</v>
      </c>
      <c r="I95" s="13">
        <v>10</v>
      </c>
      <c r="J95" s="14"/>
      <c r="K95" s="15">
        <f t="shared" si="8"/>
        <v>0</v>
      </c>
      <c r="L95" s="114"/>
    </row>
    <row r="96" spans="2:12" x14ac:dyDescent="0.2">
      <c r="B96" s="110"/>
      <c r="C96" s="10">
        <v>56</v>
      </c>
      <c r="D96" s="21" t="s">
        <v>157</v>
      </c>
      <c r="E96" s="21" t="s">
        <v>20</v>
      </c>
      <c r="F96" s="21"/>
      <c r="G96" s="16" t="s">
        <v>158</v>
      </c>
      <c r="H96" s="21" t="s">
        <v>41</v>
      </c>
      <c r="I96" s="13">
        <v>4</v>
      </c>
      <c r="J96" s="14"/>
      <c r="K96" s="15">
        <f t="shared" si="8"/>
        <v>0</v>
      </c>
      <c r="L96" s="114"/>
    </row>
    <row r="97" spans="2:12" x14ac:dyDescent="0.2">
      <c r="B97" s="110"/>
      <c r="C97" s="10">
        <v>57</v>
      </c>
      <c r="D97" s="21" t="s">
        <v>159</v>
      </c>
      <c r="E97" s="21" t="s">
        <v>20</v>
      </c>
      <c r="F97" s="21"/>
      <c r="G97" s="16" t="s">
        <v>160</v>
      </c>
      <c r="H97" s="21" t="s">
        <v>41</v>
      </c>
      <c r="I97" s="13">
        <v>2</v>
      </c>
      <c r="J97" s="14"/>
      <c r="K97" s="15">
        <f t="shared" si="8"/>
        <v>0</v>
      </c>
      <c r="L97" s="114"/>
    </row>
    <row r="98" spans="2:12" ht="63.75" x14ac:dyDescent="0.2">
      <c r="B98" s="110"/>
      <c r="C98" s="10">
        <v>58</v>
      </c>
      <c r="D98" s="21" t="s">
        <v>161</v>
      </c>
      <c r="E98" s="21" t="s">
        <v>20</v>
      </c>
      <c r="F98" s="21"/>
      <c r="G98" s="16" t="s">
        <v>162</v>
      </c>
      <c r="H98" s="21" t="s">
        <v>163</v>
      </c>
      <c r="I98" s="13">
        <v>1</v>
      </c>
      <c r="J98" s="14"/>
      <c r="K98" s="15">
        <f t="shared" si="8"/>
        <v>0</v>
      </c>
      <c r="L98" s="114"/>
    </row>
    <row r="99" spans="2:12" ht="30" customHeight="1" thickBot="1" x14ac:dyDescent="0.25">
      <c r="B99" s="110"/>
      <c r="C99" s="18" t="s">
        <v>30</v>
      </c>
      <c r="D99" s="30"/>
      <c r="E99" s="30"/>
      <c r="F99" s="30"/>
      <c r="G99" s="31"/>
      <c r="H99" s="32"/>
      <c r="I99" s="13"/>
      <c r="J99" s="19"/>
      <c r="K99" s="20">
        <f>SUM(K88:K98)</f>
        <v>0</v>
      </c>
      <c r="L99" s="114"/>
    </row>
    <row r="100" spans="2:12" ht="30" customHeight="1" thickBot="1" x14ac:dyDescent="0.25">
      <c r="B100" s="110"/>
      <c r="C100" s="7" t="s">
        <v>164</v>
      </c>
      <c r="D100" s="8" t="s">
        <v>165</v>
      </c>
      <c r="E100" s="8"/>
      <c r="F100" s="8"/>
      <c r="G100" s="8"/>
      <c r="H100" s="8"/>
      <c r="I100" s="8"/>
      <c r="J100" s="8"/>
      <c r="K100" s="9"/>
      <c r="L100" s="114"/>
    </row>
    <row r="101" spans="2:12" x14ac:dyDescent="0.2">
      <c r="B101" s="110"/>
      <c r="C101" s="10">
        <v>59</v>
      </c>
      <c r="D101" s="21" t="s">
        <v>166</v>
      </c>
      <c r="E101" s="21" t="s">
        <v>20</v>
      </c>
      <c r="F101" s="21"/>
      <c r="G101" s="12" t="s">
        <v>84</v>
      </c>
      <c r="H101" s="21" t="s">
        <v>25</v>
      </c>
      <c r="I101" s="13">
        <v>38</v>
      </c>
      <c r="J101" s="14"/>
      <c r="K101" s="15">
        <f>ROUND(J101*I101,0)</f>
        <v>0</v>
      </c>
      <c r="L101" s="114"/>
    </row>
    <row r="102" spans="2:12" ht="30" customHeight="1" thickBot="1" x14ac:dyDescent="0.25">
      <c r="B102" s="110"/>
      <c r="C102" s="18" t="s">
        <v>30</v>
      </c>
      <c r="D102" s="30"/>
      <c r="E102" s="30"/>
      <c r="F102" s="30"/>
      <c r="G102" s="33"/>
      <c r="H102" s="32"/>
      <c r="I102" s="13"/>
      <c r="J102" s="19"/>
      <c r="K102" s="20">
        <f>SUM(K101)</f>
        <v>0</v>
      </c>
      <c r="L102" s="114"/>
    </row>
    <row r="103" spans="2:12" ht="30" customHeight="1" thickBot="1" x14ac:dyDescent="0.25">
      <c r="B103" s="110"/>
      <c r="C103" s="37" t="s">
        <v>167</v>
      </c>
      <c r="D103" s="38"/>
      <c r="E103" s="38"/>
      <c r="F103" s="38"/>
      <c r="G103" s="38"/>
      <c r="H103" s="38"/>
      <c r="I103" s="38"/>
      <c r="J103" s="38"/>
      <c r="K103" s="39"/>
      <c r="L103" s="114"/>
    </row>
    <row r="104" spans="2:12" ht="30" customHeight="1" thickBot="1" x14ac:dyDescent="0.25">
      <c r="B104" s="110"/>
      <c r="C104" s="7" t="s">
        <v>168</v>
      </c>
      <c r="D104" s="8" t="s">
        <v>18</v>
      </c>
      <c r="E104" s="8"/>
      <c r="F104" s="8"/>
      <c r="G104" s="8"/>
      <c r="H104" s="8"/>
      <c r="I104" s="8"/>
      <c r="J104" s="8"/>
      <c r="K104" s="9"/>
      <c r="L104" s="114"/>
    </row>
    <row r="105" spans="2:12" ht="100.5" customHeight="1" x14ac:dyDescent="0.2">
      <c r="B105" s="110"/>
      <c r="C105" s="10">
        <v>60</v>
      </c>
      <c r="D105" s="17" t="s">
        <v>169</v>
      </c>
      <c r="E105" s="17" t="s">
        <v>20</v>
      </c>
      <c r="F105" s="17"/>
      <c r="G105" s="12" t="s">
        <v>21</v>
      </c>
      <c r="H105" s="17" t="s">
        <v>22</v>
      </c>
      <c r="I105" s="13">
        <v>120</v>
      </c>
      <c r="J105" s="14"/>
      <c r="K105" s="15">
        <f>ROUND(J105*I105,0)</f>
        <v>0</v>
      </c>
      <c r="L105" s="114"/>
    </row>
    <row r="106" spans="2:12" ht="38.25" x14ac:dyDescent="0.2">
      <c r="B106" s="110"/>
      <c r="C106" s="10">
        <v>61</v>
      </c>
      <c r="D106" s="17" t="s">
        <v>170</v>
      </c>
      <c r="E106" s="17" t="s">
        <v>20</v>
      </c>
      <c r="F106" s="17"/>
      <c r="G106" s="16" t="s">
        <v>24</v>
      </c>
      <c r="H106" s="17" t="s">
        <v>25</v>
      </c>
      <c r="I106" s="13">
        <v>1056</v>
      </c>
      <c r="J106" s="14"/>
      <c r="K106" s="15">
        <f t="shared" ref="K106:K108" si="9">ROUND(J106*I106,0)</f>
        <v>0</v>
      </c>
      <c r="L106" s="114"/>
    </row>
    <row r="107" spans="2:12" ht="51" x14ac:dyDescent="0.2">
      <c r="B107" s="110"/>
      <c r="C107" s="10">
        <v>62</v>
      </c>
      <c r="D107" s="17" t="s">
        <v>171</v>
      </c>
      <c r="E107" s="17" t="s">
        <v>20</v>
      </c>
      <c r="F107" s="17"/>
      <c r="G107" s="16" t="s">
        <v>27</v>
      </c>
      <c r="H107" s="17" t="s">
        <v>25</v>
      </c>
      <c r="I107" s="13">
        <v>1142</v>
      </c>
      <c r="J107" s="14"/>
      <c r="K107" s="15">
        <f t="shared" si="9"/>
        <v>0</v>
      </c>
      <c r="L107" s="114"/>
    </row>
    <row r="108" spans="2:12" ht="25.5" x14ac:dyDescent="0.2">
      <c r="B108" s="110"/>
      <c r="C108" s="10">
        <v>63</v>
      </c>
      <c r="D108" s="17" t="s">
        <v>172</v>
      </c>
      <c r="E108" s="17" t="s">
        <v>20</v>
      </c>
      <c r="F108" s="17"/>
      <c r="G108" s="16" t="s">
        <v>29</v>
      </c>
      <c r="H108" s="17" t="s">
        <v>25</v>
      </c>
      <c r="I108" s="13">
        <v>1056</v>
      </c>
      <c r="J108" s="14"/>
      <c r="K108" s="15">
        <f t="shared" si="9"/>
        <v>0</v>
      </c>
      <c r="L108" s="114"/>
    </row>
    <row r="109" spans="2:12" ht="15" thickBot="1" x14ac:dyDescent="0.25">
      <c r="B109" s="110"/>
      <c r="C109" s="18" t="s">
        <v>30</v>
      </c>
      <c r="D109" s="136"/>
      <c r="E109" s="136"/>
      <c r="F109" s="136"/>
      <c r="G109" s="137"/>
      <c r="H109" s="136"/>
      <c r="I109" s="13"/>
      <c r="J109" s="19"/>
      <c r="K109" s="20">
        <f>SUM(K105:K108)</f>
        <v>0</v>
      </c>
      <c r="L109" s="114"/>
    </row>
    <row r="110" spans="2:12" ht="30" customHeight="1" thickBot="1" x14ac:dyDescent="0.25">
      <c r="B110" s="110"/>
      <c r="C110" s="7" t="s">
        <v>173</v>
      </c>
      <c r="D110" s="8" t="s">
        <v>32</v>
      </c>
      <c r="E110" s="8"/>
      <c r="F110" s="8"/>
      <c r="G110" s="8"/>
      <c r="H110" s="8"/>
      <c r="I110" s="8"/>
      <c r="J110" s="8"/>
      <c r="K110" s="9"/>
      <c r="L110" s="114"/>
    </row>
    <row r="111" spans="2:12" ht="76.5" x14ac:dyDescent="0.2">
      <c r="B111" s="110"/>
      <c r="C111" s="10">
        <v>64</v>
      </c>
      <c r="D111" s="17" t="s">
        <v>174</v>
      </c>
      <c r="E111" s="17" t="s">
        <v>20</v>
      </c>
      <c r="F111" s="17"/>
      <c r="G111" s="12" t="s">
        <v>34</v>
      </c>
      <c r="H111" s="138" t="s">
        <v>25</v>
      </c>
      <c r="I111" s="13">
        <v>1056</v>
      </c>
      <c r="J111" s="14"/>
      <c r="K111" s="15">
        <f>ROUND(J111*I111,0)</f>
        <v>0</v>
      </c>
      <c r="L111" s="114"/>
    </row>
    <row r="112" spans="2:12" ht="51" x14ac:dyDescent="0.2">
      <c r="B112" s="110"/>
      <c r="C112" s="10">
        <v>65</v>
      </c>
      <c r="D112" s="17" t="s">
        <v>175</v>
      </c>
      <c r="E112" s="17" t="s">
        <v>20</v>
      </c>
      <c r="F112" s="17"/>
      <c r="G112" s="16" t="s">
        <v>36</v>
      </c>
      <c r="H112" s="138" t="s">
        <v>25</v>
      </c>
      <c r="I112" s="13">
        <v>511</v>
      </c>
      <c r="J112" s="14"/>
      <c r="K112" s="15">
        <f>ROUND(J112*I112,0)</f>
        <v>0</v>
      </c>
      <c r="L112" s="114"/>
    </row>
    <row r="113" spans="2:12" ht="30" customHeight="1" thickBot="1" x14ac:dyDescent="0.25">
      <c r="B113" s="110"/>
      <c r="C113" s="18" t="s">
        <v>30</v>
      </c>
      <c r="D113" s="136"/>
      <c r="E113" s="136"/>
      <c r="F113" s="136"/>
      <c r="G113" s="137"/>
      <c r="H113" s="136"/>
      <c r="I113" s="13"/>
      <c r="J113" s="19"/>
      <c r="K113" s="20">
        <f>SUM(K111:K112)</f>
        <v>0</v>
      </c>
      <c r="L113" s="114"/>
    </row>
    <row r="114" spans="2:12" ht="30" customHeight="1" thickBot="1" x14ac:dyDescent="0.25">
      <c r="B114" s="110"/>
      <c r="C114" s="7" t="s">
        <v>176</v>
      </c>
      <c r="D114" s="8" t="s">
        <v>38</v>
      </c>
      <c r="E114" s="8"/>
      <c r="F114" s="8"/>
      <c r="G114" s="8"/>
      <c r="H114" s="8"/>
      <c r="I114" s="8"/>
      <c r="J114" s="8"/>
      <c r="K114" s="9"/>
      <c r="L114" s="114"/>
    </row>
    <row r="115" spans="2:12" ht="38.25" x14ac:dyDescent="0.2">
      <c r="B115" s="110"/>
      <c r="C115" s="10">
        <v>66</v>
      </c>
      <c r="D115" s="17" t="s">
        <v>177</v>
      </c>
      <c r="E115" s="17" t="s">
        <v>20</v>
      </c>
      <c r="F115" s="17"/>
      <c r="G115" s="12" t="s">
        <v>40</v>
      </c>
      <c r="H115" s="17" t="s">
        <v>41</v>
      </c>
      <c r="I115" s="13">
        <v>70</v>
      </c>
      <c r="J115" s="14"/>
      <c r="K115" s="15">
        <f>ROUND(J115*I115,0)</f>
        <v>0</v>
      </c>
      <c r="L115" s="114"/>
    </row>
    <row r="116" spans="2:12" ht="38.25" x14ac:dyDescent="0.2">
      <c r="B116" s="110"/>
      <c r="C116" s="10">
        <v>67</v>
      </c>
      <c r="D116" s="17" t="s">
        <v>178</v>
      </c>
      <c r="E116" s="17" t="s">
        <v>20</v>
      </c>
      <c r="F116" s="17"/>
      <c r="G116" s="16" t="s">
        <v>43</v>
      </c>
      <c r="H116" s="17" t="s">
        <v>41</v>
      </c>
      <c r="I116" s="13">
        <v>59</v>
      </c>
      <c r="J116" s="14"/>
      <c r="K116" s="15">
        <f t="shared" ref="K116:K122" si="10">ROUND(J116*I116,0)</f>
        <v>0</v>
      </c>
      <c r="L116" s="114"/>
    </row>
    <row r="117" spans="2:12" ht="51.75" customHeight="1" x14ac:dyDescent="0.2">
      <c r="B117" s="110"/>
      <c r="C117" s="10">
        <v>68</v>
      </c>
      <c r="D117" s="17" t="s">
        <v>179</v>
      </c>
      <c r="E117" s="17" t="s">
        <v>20</v>
      </c>
      <c r="F117" s="17"/>
      <c r="G117" s="16" t="s">
        <v>45</v>
      </c>
      <c r="H117" s="17" t="s">
        <v>41</v>
      </c>
      <c r="I117" s="13">
        <v>13</v>
      </c>
      <c r="J117" s="14"/>
      <c r="K117" s="15">
        <f t="shared" si="10"/>
        <v>0</v>
      </c>
      <c r="L117" s="114"/>
    </row>
    <row r="118" spans="2:12" ht="25.5" x14ac:dyDescent="0.2">
      <c r="B118" s="110"/>
      <c r="C118" s="10">
        <v>69</v>
      </c>
      <c r="D118" s="17" t="s">
        <v>180</v>
      </c>
      <c r="E118" s="17" t="s">
        <v>20</v>
      </c>
      <c r="F118" s="17"/>
      <c r="G118" s="16" t="s">
        <v>47</v>
      </c>
      <c r="H118" s="17" t="s">
        <v>41</v>
      </c>
      <c r="I118" s="13">
        <v>22</v>
      </c>
      <c r="J118" s="14"/>
      <c r="K118" s="15">
        <f t="shared" si="10"/>
        <v>0</v>
      </c>
      <c r="L118" s="114"/>
    </row>
    <row r="119" spans="2:12" ht="24" customHeight="1" x14ac:dyDescent="0.2">
      <c r="B119" s="110"/>
      <c r="C119" s="10">
        <v>70</v>
      </c>
      <c r="D119" s="17" t="s">
        <v>181</v>
      </c>
      <c r="E119" s="17"/>
      <c r="F119" s="17"/>
      <c r="G119" s="16" t="s">
        <v>182</v>
      </c>
      <c r="H119" s="17" t="s">
        <v>41</v>
      </c>
      <c r="I119" s="13">
        <v>27</v>
      </c>
      <c r="J119" s="14"/>
      <c r="K119" s="15">
        <f t="shared" si="10"/>
        <v>0</v>
      </c>
      <c r="L119" s="114"/>
    </row>
    <row r="120" spans="2:12" ht="32.25" customHeight="1" x14ac:dyDescent="0.2">
      <c r="B120" s="110"/>
      <c r="C120" s="10">
        <v>71</v>
      </c>
      <c r="D120" s="17" t="s">
        <v>183</v>
      </c>
      <c r="E120" s="17" t="s">
        <v>20</v>
      </c>
      <c r="F120" s="17"/>
      <c r="G120" s="16" t="s">
        <v>49</v>
      </c>
      <c r="H120" s="17" t="s">
        <v>41</v>
      </c>
      <c r="I120" s="13">
        <v>13</v>
      </c>
      <c r="J120" s="14"/>
      <c r="K120" s="15">
        <f t="shared" si="10"/>
        <v>0</v>
      </c>
      <c r="L120" s="114"/>
    </row>
    <row r="121" spans="2:12" x14ac:dyDescent="0.2">
      <c r="B121" s="110"/>
      <c r="C121" s="10">
        <v>72</v>
      </c>
      <c r="D121" s="17" t="s">
        <v>184</v>
      </c>
      <c r="E121" s="17" t="s">
        <v>20</v>
      </c>
      <c r="F121" s="17"/>
      <c r="G121" s="16" t="s">
        <v>51</v>
      </c>
      <c r="H121" s="17" t="s">
        <v>41</v>
      </c>
      <c r="I121" s="13">
        <v>7</v>
      </c>
      <c r="J121" s="14"/>
      <c r="K121" s="15">
        <f t="shared" si="10"/>
        <v>0</v>
      </c>
      <c r="L121" s="114"/>
    </row>
    <row r="122" spans="2:12" ht="51" x14ac:dyDescent="0.2">
      <c r="B122" s="110"/>
      <c r="C122" s="10">
        <v>73</v>
      </c>
      <c r="D122" s="17" t="s">
        <v>185</v>
      </c>
      <c r="E122" s="17" t="s">
        <v>20</v>
      </c>
      <c r="F122" s="17"/>
      <c r="G122" s="16" t="s">
        <v>53</v>
      </c>
      <c r="H122" s="17" t="s">
        <v>41</v>
      </c>
      <c r="I122" s="13">
        <v>10</v>
      </c>
      <c r="J122" s="14"/>
      <c r="K122" s="15">
        <f t="shared" si="10"/>
        <v>0</v>
      </c>
      <c r="L122" s="114"/>
    </row>
    <row r="123" spans="2:12" ht="30" customHeight="1" thickBot="1" x14ac:dyDescent="0.25">
      <c r="B123" s="110"/>
      <c r="C123" s="18" t="s">
        <v>30</v>
      </c>
      <c r="D123" s="139"/>
      <c r="E123" s="140"/>
      <c r="F123" s="139"/>
      <c r="G123" s="139"/>
      <c r="H123" s="139"/>
      <c r="I123" s="13"/>
      <c r="J123" s="139"/>
      <c r="K123" s="20">
        <f>SUM(K115:K122)</f>
        <v>0</v>
      </c>
      <c r="L123" s="114"/>
    </row>
    <row r="124" spans="2:12" ht="30" customHeight="1" thickBot="1" x14ac:dyDescent="0.25">
      <c r="B124" s="110"/>
      <c r="C124" s="7" t="s">
        <v>186</v>
      </c>
      <c r="D124" s="8" t="s">
        <v>55</v>
      </c>
      <c r="E124" s="8"/>
      <c r="F124" s="8"/>
      <c r="G124" s="8"/>
      <c r="H124" s="8"/>
      <c r="I124" s="8"/>
      <c r="J124" s="8"/>
      <c r="K124" s="9"/>
      <c r="L124" s="114"/>
    </row>
    <row r="125" spans="2:12" ht="63.75" x14ac:dyDescent="0.2">
      <c r="B125" s="110"/>
      <c r="C125" s="10">
        <v>74</v>
      </c>
      <c r="D125" s="21" t="s">
        <v>187</v>
      </c>
      <c r="E125" s="21" t="s">
        <v>20</v>
      </c>
      <c r="F125" s="21"/>
      <c r="G125" s="12" t="s">
        <v>57</v>
      </c>
      <c r="H125" s="21" t="s">
        <v>58</v>
      </c>
      <c r="I125" s="13">
        <v>7463</v>
      </c>
      <c r="J125" s="14"/>
      <c r="K125" s="15">
        <f>ROUND(J125*I125,0)</f>
        <v>0</v>
      </c>
      <c r="L125" s="114"/>
    </row>
    <row r="126" spans="2:12" ht="30" customHeight="1" thickBot="1" x14ac:dyDescent="0.25">
      <c r="B126" s="110"/>
      <c r="C126" s="18" t="s">
        <v>30</v>
      </c>
      <c r="D126" s="139"/>
      <c r="E126" s="140"/>
      <c r="F126" s="139"/>
      <c r="G126" s="139"/>
      <c r="H126" s="139"/>
      <c r="I126" s="13"/>
      <c r="J126" s="139"/>
      <c r="K126" s="20">
        <f>SUM(K125)</f>
        <v>0</v>
      </c>
      <c r="L126" s="114"/>
    </row>
    <row r="127" spans="2:12" ht="30" customHeight="1" thickBot="1" x14ac:dyDescent="0.25">
      <c r="B127" s="110"/>
      <c r="C127" s="7" t="s">
        <v>188</v>
      </c>
      <c r="D127" s="8" t="s">
        <v>74</v>
      </c>
      <c r="E127" s="8"/>
      <c r="F127" s="8"/>
      <c r="G127" s="8"/>
      <c r="H127" s="8"/>
      <c r="I127" s="8"/>
      <c r="J127" s="8"/>
      <c r="K127" s="9"/>
      <c r="L127" s="114"/>
    </row>
    <row r="128" spans="2:12" ht="51" x14ac:dyDescent="0.2">
      <c r="B128" s="110"/>
      <c r="C128" s="10">
        <v>75</v>
      </c>
      <c r="D128" s="21" t="s">
        <v>189</v>
      </c>
      <c r="E128" s="21" t="s">
        <v>20</v>
      </c>
      <c r="F128" s="21"/>
      <c r="G128" s="12" t="s">
        <v>76</v>
      </c>
      <c r="H128" s="21" t="s">
        <v>22</v>
      </c>
      <c r="I128" s="13">
        <v>186</v>
      </c>
      <c r="J128" s="14"/>
      <c r="K128" s="15">
        <f>ROUND(J128*I128,0)</f>
        <v>0</v>
      </c>
      <c r="L128" s="114"/>
    </row>
    <row r="129" spans="2:15" ht="25.5" x14ac:dyDescent="0.2">
      <c r="B129" s="110"/>
      <c r="C129" s="10">
        <v>76</v>
      </c>
      <c r="D129" s="21" t="s">
        <v>190</v>
      </c>
      <c r="E129" s="21" t="s">
        <v>20</v>
      </c>
      <c r="F129" s="21"/>
      <c r="G129" s="16" t="s">
        <v>78</v>
      </c>
      <c r="H129" s="21" t="s">
        <v>22</v>
      </c>
      <c r="I129" s="13">
        <v>39</v>
      </c>
      <c r="J129" s="14"/>
      <c r="K129" s="15">
        <f>ROUND(J129*I129,0)</f>
        <v>0</v>
      </c>
      <c r="L129" s="114"/>
    </row>
    <row r="130" spans="2:15" ht="30" customHeight="1" thickBot="1" x14ac:dyDescent="0.25">
      <c r="B130" s="110"/>
      <c r="C130" s="18" t="s">
        <v>30</v>
      </c>
      <c r="D130" s="30"/>
      <c r="E130" s="30"/>
      <c r="F130" s="30"/>
      <c r="G130" s="31"/>
      <c r="H130" s="32"/>
      <c r="I130" s="13"/>
      <c r="J130" s="19"/>
      <c r="K130" s="20">
        <f>SUM(K128:K129)</f>
        <v>0</v>
      </c>
      <c r="L130" s="114"/>
    </row>
    <row r="131" spans="2:15" ht="30" customHeight="1" thickBot="1" x14ac:dyDescent="0.25">
      <c r="B131" s="110"/>
      <c r="C131" s="7" t="s">
        <v>191</v>
      </c>
      <c r="D131" s="8" t="s">
        <v>192</v>
      </c>
      <c r="E131" s="8"/>
      <c r="F131" s="8"/>
      <c r="G131" s="8"/>
      <c r="H131" s="8"/>
      <c r="I131" s="8"/>
      <c r="J131" s="8"/>
      <c r="K131" s="9"/>
      <c r="L131" s="114"/>
    </row>
    <row r="132" spans="2:15" ht="38.25" x14ac:dyDescent="0.2">
      <c r="B132" s="110"/>
      <c r="C132" s="10">
        <v>77</v>
      </c>
      <c r="D132" s="11" t="s">
        <v>193</v>
      </c>
      <c r="E132" s="11" t="s">
        <v>20</v>
      </c>
      <c r="F132" s="11"/>
      <c r="G132" s="12" t="s">
        <v>62</v>
      </c>
      <c r="H132" s="21" t="s">
        <v>25</v>
      </c>
      <c r="I132" s="13">
        <v>20</v>
      </c>
      <c r="J132" s="14"/>
      <c r="K132" s="15">
        <f>ROUND(J132*I132,0)</f>
        <v>0</v>
      </c>
      <c r="L132" s="114"/>
    </row>
    <row r="133" spans="2:15" ht="25.5" x14ac:dyDescent="0.2">
      <c r="B133" s="110"/>
      <c r="C133" s="10">
        <v>78</v>
      </c>
      <c r="D133" s="21" t="s">
        <v>194</v>
      </c>
      <c r="E133" s="21" t="s">
        <v>20</v>
      </c>
      <c r="F133" s="21"/>
      <c r="G133" s="16" t="s">
        <v>64</v>
      </c>
      <c r="H133" s="21" t="s">
        <v>25</v>
      </c>
      <c r="I133" s="13">
        <v>40</v>
      </c>
      <c r="J133" s="14"/>
      <c r="K133" s="15">
        <f t="shared" ref="K133:K135" si="11">ROUND(J133*I133,0)</f>
        <v>0</v>
      </c>
      <c r="L133" s="114"/>
    </row>
    <row r="134" spans="2:15" ht="25.5" x14ac:dyDescent="0.2">
      <c r="B134" s="110"/>
      <c r="C134" s="23">
        <v>79</v>
      </c>
      <c r="D134" s="17" t="s">
        <v>195</v>
      </c>
      <c r="E134" s="17" t="s">
        <v>20</v>
      </c>
      <c r="F134" s="17"/>
      <c r="G134" s="16" t="s">
        <v>70</v>
      </c>
      <c r="H134" s="17" t="s">
        <v>25</v>
      </c>
      <c r="I134" s="13">
        <v>20</v>
      </c>
      <c r="J134" s="22"/>
      <c r="K134" s="15">
        <f t="shared" si="11"/>
        <v>0</v>
      </c>
      <c r="L134" s="114"/>
    </row>
    <row r="135" spans="2:15" ht="25.5" x14ac:dyDescent="0.2">
      <c r="B135" s="110"/>
      <c r="C135" s="10">
        <v>80</v>
      </c>
      <c r="D135" s="21" t="s">
        <v>196</v>
      </c>
      <c r="E135" s="17" t="s">
        <v>20</v>
      </c>
      <c r="F135" s="21"/>
      <c r="G135" s="16" t="s">
        <v>72</v>
      </c>
      <c r="H135" s="21" t="s">
        <v>25</v>
      </c>
      <c r="I135" s="13">
        <v>20</v>
      </c>
      <c r="J135" s="14"/>
      <c r="K135" s="15">
        <f t="shared" si="11"/>
        <v>0</v>
      </c>
      <c r="L135" s="114"/>
    </row>
    <row r="136" spans="2:15" ht="15" thickBot="1" x14ac:dyDescent="0.25">
      <c r="B136" s="110"/>
      <c r="C136" s="24"/>
      <c r="D136" s="25"/>
      <c r="E136" s="25"/>
      <c r="F136" s="25"/>
      <c r="G136" s="26"/>
      <c r="H136" s="25"/>
      <c r="I136" s="13"/>
      <c r="J136" s="27"/>
      <c r="K136" s="28">
        <f>SUM(K132:K135)</f>
        <v>0</v>
      </c>
      <c r="L136" s="114"/>
    </row>
    <row r="137" spans="2:15" ht="30" customHeight="1" thickBot="1" x14ac:dyDescent="0.25">
      <c r="B137" s="110"/>
      <c r="C137" s="7" t="s">
        <v>197</v>
      </c>
      <c r="D137" s="8" t="s">
        <v>82</v>
      </c>
      <c r="E137" s="8"/>
      <c r="F137" s="8"/>
      <c r="G137" s="8"/>
      <c r="H137" s="8"/>
      <c r="I137" s="8"/>
      <c r="J137" s="8"/>
      <c r="K137" s="9"/>
      <c r="L137" s="114"/>
    </row>
    <row r="138" spans="2:15" x14ac:dyDescent="0.2">
      <c r="B138" s="110"/>
      <c r="C138" s="10">
        <v>81</v>
      </c>
      <c r="D138" s="21" t="s">
        <v>198</v>
      </c>
      <c r="E138" s="21" t="s">
        <v>20</v>
      </c>
      <c r="F138" s="21"/>
      <c r="G138" s="12" t="s">
        <v>84</v>
      </c>
      <c r="H138" s="21" t="s">
        <v>25</v>
      </c>
      <c r="I138" s="13">
        <v>1056</v>
      </c>
      <c r="J138" s="14"/>
      <c r="K138" s="15">
        <f>ROUND(J138*I138,0)</f>
        <v>0</v>
      </c>
      <c r="L138" s="114"/>
    </row>
    <row r="139" spans="2:15" ht="30" customHeight="1" thickBot="1" x14ac:dyDescent="0.25">
      <c r="B139" s="110"/>
      <c r="C139" s="18" t="s">
        <v>30</v>
      </c>
      <c r="D139" s="30"/>
      <c r="E139" s="30"/>
      <c r="F139" s="30"/>
      <c r="G139" s="33"/>
      <c r="H139" s="32"/>
      <c r="I139" s="13"/>
      <c r="J139" s="19"/>
      <c r="K139" s="20">
        <f>SUM(K138)</f>
        <v>0</v>
      </c>
      <c r="L139" s="114"/>
      <c r="O139" s="141"/>
    </row>
    <row r="140" spans="2:15" ht="30" customHeight="1" thickBot="1" x14ac:dyDescent="0.25">
      <c r="B140" s="110"/>
      <c r="C140" s="40" t="s">
        <v>199</v>
      </c>
      <c r="D140" s="41"/>
      <c r="E140" s="41"/>
      <c r="F140" s="41"/>
      <c r="G140" s="41"/>
      <c r="H140" s="41"/>
      <c r="I140" s="41"/>
      <c r="J140" s="41"/>
      <c r="K140" s="42"/>
      <c r="L140" s="114"/>
    </row>
    <row r="141" spans="2:15" ht="30" customHeight="1" thickBot="1" x14ac:dyDescent="0.25">
      <c r="B141" s="110"/>
      <c r="C141" s="43" t="s">
        <v>200</v>
      </c>
      <c r="D141" s="44"/>
      <c r="E141" s="44"/>
      <c r="F141" s="44"/>
      <c r="G141" s="44"/>
      <c r="H141" s="44"/>
      <c r="I141" s="44"/>
      <c r="J141" s="44"/>
      <c r="K141" s="45"/>
      <c r="L141" s="114"/>
    </row>
    <row r="142" spans="2:15" ht="30" customHeight="1" thickBot="1" x14ac:dyDescent="0.25">
      <c r="B142" s="110"/>
      <c r="C142" s="7" t="s">
        <v>201</v>
      </c>
      <c r="D142" s="8" t="s">
        <v>18</v>
      </c>
      <c r="E142" s="8"/>
      <c r="F142" s="8"/>
      <c r="G142" s="8"/>
      <c r="H142" s="8"/>
      <c r="I142" s="8"/>
      <c r="J142" s="8"/>
      <c r="K142" s="9"/>
      <c r="L142" s="114"/>
    </row>
    <row r="143" spans="2:15" ht="51" x14ac:dyDescent="0.2">
      <c r="B143" s="110"/>
      <c r="C143" s="10">
        <v>82</v>
      </c>
      <c r="D143" s="17" t="s">
        <v>202</v>
      </c>
      <c r="E143" s="17" t="s">
        <v>20</v>
      </c>
      <c r="F143" s="17"/>
      <c r="G143" s="12" t="s">
        <v>203</v>
      </c>
      <c r="H143" s="17" t="s">
        <v>25</v>
      </c>
      <c r="I143" s="13">
        <v>494</v>
      </c>
      <c r="J143" s="14"/>
      <c r="K143" s="15">
        <f>ROUND(J143*I143,0)</f>
        <v>0</v>
      </c>
      <c r="L143" s="114"/>
    </row>
    <row r="144" spans="2:15" ht="15" thickBot="1" x14ac:dyDescent="0.25">
      <c r="B144" s="110"/>
      <c r="C144" s="18" t="s">
        <v>30</v>
      </c>
      <c r="D144" s="136"/>
      <c r="E144" s="136"/>
      <c r="F144" s="136"/>
      <c r="G144" s="137"/>
      <c r="H144" s="136"/>
      <c r="I144" s="13"/>
      <c r="J144" s="19"/>
      <c r="K144" s="20">
        <f>SUM(K143)</f>
        <v>0</v>
      </c>
      <c r="L144" s="114"/>
    </row>
    <row r="145" spans="2:12" ht="30" customHeight="1" thickBot="1" x14ac:dyDescent="0.25">
      <c r="B145" s="110"/>
      <c r="C145" s="7" t="s">
        <v>204</v>
      </c>
      <c r="D145" s="8" t="s">
        <v>205</v>
      </c>
      <c r="E145" s="8"/>
      <c r="F145" s="8"/>
      <c r="G145" s="8"/>
      <c r="H145" s="8"/>
      <c r="I145" s="8"/>
      <c r="J145" s="8"/>
      <c r="K145" s="9"/>
      <c r="L145" s="114"/>
    </row>
    <row r="146" spans="2:12" ht="25.5" x14ac:dyDescent="0.2">
      <c r="B146" s="110"/>
      <c r="C146" s="10">
        <v>83</v>
      </c>
      <c r="D146" s="17" t="s">
        <v>206</v>
      </c>
      <c r="E146" s="17" t="s">
        <v>20</v>
      </c>
      <c r="F146" s="17"/>
      <c r="G146" s="12" t="s">
        <v>207</v>
      </c>
      <c r="H146" s="17" t="s">
        <v>25</v>
      </c>
      <c r="I146" s="13">
        <v>494</v>
      </c>
      <c r="J146" s="14"/>
      <c r="K146" s="15">
        <f>ROUND(J146*I146,0)</f>
        <v>0</v>
      </c>
      <c r="L146" s="114"/>
    </row>
    <row r="147" spans="2:12" ht="76.5" x14ac:dyDescent="0.2">
      <c r="B147" s="110"/>
      <c r="C147" s="10">
        <v>84</v>
      </c>
      <c r="D147" s="17" t="s">
        <v>208</v>
      </c>
      <c r="E147" s="17" t="s">
        <v>20</v>
      </c>
      <c r="F147" s="17"/>
      <c r="G147" s="16" t="s">
        <v>34</v>
      </c>
      <c r="H147" s="17" t="s">
        <v>25</v>
      </c>
      <c r="I147" s="13">
        <v>494</v>
      </c>
      <c r="J147" s="14"/>
      <c r="K147" s="15">
        <f t="shared" ref="K147:K150" si="12">ROUND(J147*I147,0)</f>
        <v>0</v>
      </c>
      <c r="L147" s="114"/>
    </row>
    <row r="148" spans="2:12" ht="51" x14ac:dyDescent="0.2">
      <c r="B148" s="110"/>
      <c r="C148" s="10">
        <v>85</v>
      </c>
      <c r="D148" s="17" t="s">
        <v>209</v>
      </c>
      <c r="E148" s="17" t="s">
        <v>20</v>
      </c>
      <c r="F148" s="17"/>
      <c r="G148" s="16" t="s">
        <v>76</v>
      </c>
      <c r="H148" s="17" t="s">
        <v>22</v>
      </c>
      <c r="I148" s="13">
        <v>309</v>
      </c>
      <c r="J148" s="14"/>
      <c r="K148" s="15">
        <f t="shared" si="12"/>
        <v>0</v>
      </c>
      <c r="L148" s="114"/>
    </row>
    <row r="149" spans="2:12" ht="32.25" customHeight="1" x14ac:dyDescent="0.2">
      <c r="B149" s="110"/>
      <c r="C149" s="10">
        <v>86</v>
      </c>
      <c r="D149" s="17" t="s">
        <v>210</v>
      </c>
      <c r="E149" s="17" t="s">
        <v>20</v>
      </c>
      <c r="F149" s="17"/>
      <c r="G149" s="16" t="s">
        <v>80</v>
      </c>
      <c r="H149" s="17" t="s">
        <v>22</v>
      </c>
      <c r="I149" s="13">
        <v>48</v>
      </c>
      <c r="J149" s="14"/>
      <c r="K149" s="15">
        <f t="shared" si="12"/>
        <v>0</v>
      </c>
      <c r="L149" s="114"/>
    </row>
    <row r="150" spans="2:12" x14ac:dyDescent="0.2">
      <c r="B150" s="110"/>
      <c r="C150" s="10">
        <v>87</v>
      </c>
      <c r="D150" s="17" t="s">
        <v>211</v>
      </c>
      <c r="E150" s="17" t="s">
        <v>20</v>
      </c>
      <c r="F150" s="17"/>
      <c r="G150" s="16" t="s">
        <v>212</v>
      </c>
      <c r="H150" s="138" t="s">
        <v>22</v>
      </c>
      <c r="I150" s="13">
        <v>168</v>
      </c>
      <c r="J150" s="14"/>
      <c r="K150" s="15">
        <f t="shared" si="12"/>
        <v>0</v>
      </c>
      <c r="L150" s="114"/>
    </row>
    <row r="151" spans="2:12" ht="15" thickBot="1" x14ac:dyDescent="0.25">
      <c r="B151" s="110"/>
      <c r="C151" s="18" t="s">
        <v>30</v>
      </c>
      <c r="D151" s="136"/>
      <c r="E151" s="136"/>
      <c r="F151" s="136"/>
      <c r="G151" s="137"/>
      <c r="H151" s="136"/>
      <c r="I151" s="13"/>
      <c r="J151" s="19"/>
      <c r="K151" s="20">
        <f>SUM(K146:K150)</f>
        <v>0</v>
      </c>
      <c r="L151" s="114"/>
    </row>
    <row r="152" spans="2:12" ht="30" customHeight="1" thickBot="1" x14ac:dyDescent="0.25">
      <c r="B152" s="110"/>
      <c r="C152" s="7" t="s">
        <v>213</v>
      </c>
      <c r="D152" s="8" t="s">
        <v>55</v>
      </c>
      <c r="E152" s="8"/>
      <c r="F152" s="8"/>
      <c r="G152" s="8"/>
      <c r="H152" s="8"/>
      <c r="I152" s="8"/>
      <c r="J152" s="8"/>
      <c r="K152" s="9"/>
      <c r="L152" s="114"/>
    </row>
    <row r="153" spans="2:12" ht="63.75" x14ac:dyDescent="0.2">
      <c r="B153" s="110"/>
      <c r="C153" s="10">
        <v>88</v>
      </c>
      <c r="D153" s="17" t="s">
        <v>214</v>
      </c>
      <c r="E153" s="17" t="s">
        <v>20</v>
      </c>
      <c r="F153" s="17"/>
      <c r="G153" s="12" t="s">
        <v>57</v>
      </c>
      <c r="H153" s="17" t="s">
        <v>58</v>
      </c>
      <c r="I153" s="13">
        <v>3459</v>
      </c>
      <c r="J153" s="14"/>
      <c r="K153" s="15">
        <f>ROUND(J153*I153,0)</f>
        <v>0</v>
      </c>
      <c r="L153" s="114"/>
    </row>
    <row r="154" spans="2:12" ht="15" thickBot="1" x14ac:dyDescent="0.25">
      <c r="B154" s="110"/>
      <c r="C154" s="18" t="s">
        <v>30</v>
      </c>
      <c r="D154" s="136"/>
      <c r="E154" s="136"/>
      <c r="F154" s="136"/>
      <c r="G154" s="137"/>
      <c r="H154" s="136"/>
      <c r="I154" s="13"/>
      <c r="J154" s="19"/>
      <c r="K154" s="20">
        <f>SUM(K153)</f>
        <v>0</v>
      </c>
      <c r="L154" s="114"/>
    </row>
    <row r="155" spans="2:12" ht="30" customHeight="1" thickBot="1" x14ac:dyDescent="0.25">
      <c r="B155" s="110"/>
      <c r="C155" s="43" t="s">
        <v>215</v>
      </c>
      <c r="D155" s="44"/>
      <c r="E155" s="44"/>
      <c r="F155" s="44"/>
      <c r="G155" s="44"/>
      <c r="H155" s="44"/>
      <c r="I155" s="44"/>
      <c r="J155" s="44"/>
      <c r="K155" s="45"/>
      <c r="L155" s="114"/>
    </row>
    <row r="156" spans="2:12" ht="30" customHeight="1" thickBot="1" x14ac:dyDescent="0.25">
      <c r="B156" s="110"/>
      <c r="C156" s="7" t="s">
        <v>216</v>
      </c>
      <c r="D156" s="8" t="s">
        <v>18</v>
      </c>
      <c r="E156" s="8"/>
      <c r="F156" s="8"/>
      <c r="G156" s="8"/>
      <c r="H156" s="8"/>
      <c r="I156" s="8"/>
      <c r="J156" s="8"/>
      <c r="K156" s="9"/>
      <c r="L156" s="114"/>
    </row>
    <row r="157" spans="2:12" ht="108" customHeight="1" x14ac:dyDescent="0.2">
      <c r="B157" s="110"/>
      <c r="C157" s="10">
        <v>89</v>
      </c>
      <c r="D157" s="17" t="s">
        <v>217</v>
      </c>
      <c r="E157" s="17" t="s">
        <v>20</v>
      </c>
      <c r="F157" s="17"/>
      <c r="G157" s="12" t="s">
        <v>21</v>
      </c>
      <c r="H157" s="17" t="s">
        <v>22</v>
      </c>
      <c r="I157" s="13">
        <v>15</v>
      </c>
      <c r="J157" s="14"/>
      <c r="K157" s="15">
        <f>ROUND(J157*I157,0)</f>
        <v>0</v>
      </c>
      <c r="L157" s="114"/>
    </row>
    <row r="158" spans="2:12" ht="25.5" x14ac:dyDescent="0.2">
      <c r="B158" s="110"/>
      <c r="C158" s="10">
        <v>90</v>
      </c>
      <c r="D158" s="17" t="s">
        <v>218</v>
      </c>
      <c r="E158" s="17" t="s">
        <v>20</v>
      </c>
      <c r="F158" s="17"/>
      <c r="G158" s="16" t="s">
        <v>89</v>
      </c>
      <c r="H158" s="17" t="s">
        <v>25</v>
      </c>
      <c r="I158" s="13">
        <v>2</v>
      </c>
      <c r="J158" s="14"/>
      <c r="K158" s="15">
        <f t="shared" ref="K158:K165" si="13">ROUND(J158*I158,0)</f>
        <v>0</v>
      </c>
      <c r="L158" s="114"/>
    </row>
    <row r="159" spans="2:12" ht="32.25" customHeight="1" x14ac:dyDescent="0.2">
      <c r="B159" s="110"/>
      <c r="C159" s="10">
        <v>91</v>
      </c>
      <c r="D159" s="17" t="s">
        <v>219</v>
      </c>
      <c r="E159" s="17" t="s">
        <v>20</v>
      </c>
      <c r="F159" s="17"/>
      <c r="G159" s="16" t="s">
        <v>91</v>
      </c>
      <c r="H159" s="17" t="s">
        <v>25</v>
      </c>
      <c r="I159" s="13">
        <v>1</v>
      </c>
      <c r="J159" s="14"/>
      <c r="K159" s="15">
        <f t="shared" si="13"/>
        <v>0</v>
      </c>
      <c r="L159" s="114"/>
    </row>
    <row r="160" spans="2:12" ht="37.5" customHeight="1" x14ac:dyDescent="0.2">
      <c r="B160" s="110"/>
      <c r="C160" s="10">
        <v>92</v>
      </c>
      <c r="D160" s="17" t="s">
        <v>220</v>
      </c>
      <c r="E160" s="17" t="s">
        <v>20</v>
      </c>
      <c r="F160" s="17"/>
      <c r="G160" s="16" t="s">
        <v>93</v>
      </c>
      <c r="H160" s="17" t="s">
        <v>25</v>
      </c>
      <c r="I160" s="13">
        <v>26</v>
      </c>
      <c r="J160" s="14"/>
      <c r="K160" s="15">
        <f t="shared" si="13"/>
        <v>0</v>
      </c>
      <c r="L160" s="114"/>
    </row>
    <row r="161" spans="2:12" ht="25.5" x14ac:dyDescent="0.2">
      <c r="B161" s="110"/>
      <c r="C161" s="10">
        <v>93</v>
      </c>
      <c r="D161" s="17" t="s">
        <v>221</v>
      </c>
      <c r="E161" s="17" t="s">
        <v>20</v>
      </c>
      <c r="F161" s="17"/>
      <c r="G161" s="16" t="s">
        <v>95</v>
      </c>
      <c r="H161" s="138" t="s">
        <v>25</v>
      </c>
      <c r="I161" s="13">
        <v>54</v>
      </c>
      <c r="J161" s="14"/>
      <c r="K161" s="15">
        <f t="shared" si="13"/>
        <v>0</v>
      </c>
      <c r="L161" s="114"/>
    </row>
    <row r="162" spans="2:12" ht="25.5" x14ac:dyDescent="0.2">
      <c r="B162" s="110"/>
      <c r="C162" s="10">
        <v>94</v>
      </c>
      <c r="D162" s="17" t="s">
        <v>222</v>
      </c>
      <c r="E162" s="17" t="s">
        <v>20</v>
      </c>
      <c r="F162" s="17"/>
      <c r="G162" s="16" t="s">
        <v>97</v>
      </c>
      <c r="H162" s="138" t="s">
        <v>25</v>
      </c>
      <c r="I162" s="13">
        <v>13</v>
      </c>
      <c r="J162" s="14"/>
      <c r="K162" s="15">
        <f t="shared" si="13"/>
        <v>0</v>
      </c>
      <c r="L162" s="114"/>
    </row>
    <row r="163" spans="2:12" ht="25.5" x14ac:dyDescent="0.2">
      <c r="B163" s="110"/>
      <c r="C163" s="10">
        <v>95</v>
      </c>
      <c r="D163" s="17" t="s">
        <v>223</v>
      </c>
      <c r="E163" s="17"/>
      <c r="F163" s="17"/>
      <c r="G163" s="16" t="s">
        <v>224</v>
      </c>
      <c r="H163" s="138" t="s">
        <v>41</v>
      </c>
      <c r="I163" s="13">
        <v>12</v>
      </c>
      <c r="J163" s="14"/>
      <c r="K163" s="15">
        <f t="shared" si="13"/>
        <v>0</v>
      </c>
      <c r="L163" s="114"/>
    </row>
    <row r="164" spans="2:12" ht="25.5" x14ac:dyDescent="0.2">
      <c r="B164" s="110"/>
      <c r="C164" s="10">
        <v>96</v>
      </c>
      <c r="D164" s="17" t="s">
        <v>225</v>
      </c>
      <c r="E164" s="17" t="s">
        <v>20</v>
      </c>
      <c r="F164" s="17"/>
      <c r="G164" s="16" t="s">
        <v>99</v>
      </c>
      <c r="H164" s="17" t="s">
        <v>41</v>
      </c>
      <c r="I164" s="13">
        <v>15</v>
      </c>
      <c r="J164" s="14"/>
      <c r="K164" s="15">
        <f t="shared" si="13"/>
        <v>0</v>
      </c>
      <c r="L164" s="114"/>
    </row>
    <row r="165" spans="2:12" ht="25.5" x14ac:dyDescent="0.2">
      <c r="B165" s="110"/>
      <c r="C165" s="10">
        <v>97</v>
      </c>
      <c r="D165" s="17" t="s">
        <v>226</v>
      </c>
      <c r="E165" s="17" t="s">
        <v>20</v>
      </c>
      <c r="F165" s="17"/>
      <c r="G165" s="16" t="s">
        <v>64</v>
      </c>
      <c r="H165" s="17" t="s">
        <v>25</v>
      </c>
      <c r="I165" s="13">
        <v>18.392499999999998</v>
      </c>
      <c r="J165" s="14"/>
      <c r="K165" s="15">
        <f t="shared" si="13"/>
        <v>0</v>
      </c>
      <c r="L165" s="114"/>
    </row>
    <row r="166" spans="2:12" ht="15" thickBot="1" x14ac:dyDescent="0.25">
      <c r="B166" s="110"/>
      <c r="C166" s="18" t="s">
        <v>30</v>
      </c>
      <c r="D166" s="136"/>
      <c r="E166" s="136"/>
      <c r="F166" s="136"/>
      <c r="G166" s="137"/>
      <c r="H166" s="136"/>
      <c r="I166" s="13"/>
      <c r="J166" s="19"/>
      <c r="K166" s="20">
        <f>SUM(K157:K165)</f>
        <v>0</v>
      </c>
      <c r="L166" s="114"/>
    </row>
    <row r="167" spans="2:12" ht="30" customHeight="1" thickBot="1" x14ac:dyDescent="0.25">
      <c r="B167" s="110"/>
      <c r="C167" s="7" t="s">
        <v>227</v>
      </c>
      <c r="D167" s="8" t="s">
        <v>106</v>
      </c>
      <c r="E167" s="8"/>
      <c r="F167" s="8"/>
      <c r="G167" s="8"/>
      <c r="H167" s="8"/>
      <c r="I167" s="8"/>
      <c r="J167" s="8"/>
      <c r="K167" s="9"/>
      <c r="L167" s="114"/>
    </row>
    <row r="168" spans="2:12" x14ac:dyDescent="0.2">
      <c r="B168" s="110"/>
      <c r="C168" s="10">
        <v>98</v>
      </c>
      <c r="D168" s="17" t="s">
        <v>228</v>
      </c>
      <c r="E168" s="17" t="s">
        <v>20</v>
      </c>
      <c r="F168" s="17"/>
      <c r="G168" s="16" t="s">
        <v>108</v>
      </c>
      <c r="H168" s="17" t="s">
        <v>109</v>
      </c>
      <c r="I168" s="13">
        <v>26</v>
      </c>
      <c r="J168" s="14"/>
      <c r="K168" s="15">
        <f>ROUND(J168*I168,0)</f>
        <v>0</v>
      </c>
      <c r="L168" s="114"/>
    </row>
    <row r="169" spans="2:12" ht="25.5" x14ac:dyDescent="0.2">
      <c r="B169" s="110"/>
      <c r="C169" s="10">
        <v>99</v>
      </c>
      <c r="D169" s="17" t="s">
        <v>229</v>
      </c>
      <c r="E169" s="17" t="s">
        <v>20</v>
      </c>
      <c r="F169" s="17"/>
      <c r="G169" s="16" t="s">
        <v>111</v>
      </c>
      <c r="H169" s="17" t="s">
        <v>25</v>
      </c>
      <c r="I169" s="13">
        <v>26</v>
      </c>
      <c r="J169" s="14"/>
      <c r="K169" s="15">
        <f t="shared" ref="K169:K174" si="14">ROUND(J169*I169,0)</f>
        <v>0</v>
      </c>
      <c r="L169" s="114"/>
    </row>
    <row r="170" spans="2:12" ht="66" customHeight="1" x14ac:dyDescent="0.2">
      <c r="B170" s="110"/>
      <c r="C170" s="10">
        <v>100</v>
      </c>
      <c r="D170" s="17" t="s">
        <v>230</v>
      </c>
      <c r="E170" s="17" t="s">
        <v>20</v>
      </c>
      <c r="F170" s="17"/>
      <c r="G170" s="16" t="s">
        <v>113</v>
      </c>
      <c r="H170" s="17" t="s">
        <v>25</v>
      </c>
      <c r="I170" s="13">
        <v>60</v>
      </c>
      <c r="J170" s="14"/>
      <c r="K170" s="15">
        <f t="shared" si="14"/>
        <v>0</v>
      </c>
      <c r="L170" s="114"/>
    </row>
    <row r="171" spans="2:12" x14ac:dyDescent="0.2">
      <c r="B171" s="110"/>
      <c r="C171" s="10">
        <v>101</v>
      </c>
      <c r="D171" s="17" t="s">
        <v>231</v>
      </c>
      <c r="E171" s="17" t="s">
        <v>20</v>
      </c>
      <c r="F171" s="17"/>
      <c r="G171" s="16" t="s">
        <v>115</v>
      </c>
      <c r="H171" s="17" t="s">
        <v>25</v>
      </c>
      <c r="I171" s="13">
        <v>2</v>
      </c>
      <c r="J171" s="14"/>
      <c r="K171" s="15">
        <f t="shared" si="14"/>
        <v>0</v>
      </c>
      <c r="L171" s="114"/>
    </row>
    <row r="172" spans="2:12" x14ac:dyDescent="0.2">
      <c r="B172" s="110"/>
      <c r="C172" s="10">
        <v>102</v>
      </c>
      <c r="D172" s="17" t="s">
        <v>232</v>
      </c>
      <c r="E172" s="17" t="s">
        <v>20</v>
      </c>
      <c r="F172" s="17"/>
      <c r="G172" s="16" t="s">
        <v>117</v>
      </c>
      <c r="H172" s="17" t="s">
        <v>22</v>
      </c>
      <c r="I172" s="13">
        <v>7</v>
      </c>
      <c r="J172" s="14"/>
      <c r="K172" s="15">
        <f t="shared" si="14"/>
        <v>0</v>
      </c>
      <c r="L172" s="114"/>
    </row>
    <row r="173" spans="2:12" ht="25.5" x14ac:dyDescent="0.2">
      <c r="B173" s="110"/>
      <c r="C173" s="10">
        <v>103</v>
      </c>
      <c r="D173" s="17" t="s">
        <v>233</v>
      </c>
      <c r="E173" s="17" t="s">
        <v>20</v>
      </c>
      <c r="F173" s="17"/>
      <c r="G173" s="16" t="s">
        <v>234</v>
      </c>
      <c r="H173" s="17" t="s">
        <v>25</v>
      </c>
      <c r="I173" s="13">
        <v>9</v>
      </c>
      <c r="J173" s="14"/>
      <c r="K173" s="15">
        <f t="shared" si="14"/>
        <v>0</v>
      </c>
      <c r="L173" s="114"/>
    </row>
    <row r="174" spans="2:12" x14ac:dyDescent="0.2">
      <c r="B174" s="110"/>
      <c r="C174" s="10">
        <v>104</v>
      </c>
      <c r="D174" s="17" t="s">
        <v>235</v>
      </c>
      <c r="E174" s="17" t="s">
        <v>20</v>
      </c>
      <c r="F174" s="17"/>
      <c r="G174" s="16" t="s">
        <v>236</v>
      </c>
      <c r="H174" s="17" t="s">
        <v>25</v>
      </c>
      <c r="I174" s="13">
        <v>11</v>
      </c>
      <c r="J174" s="14"/>
      <c r="K174" s="15">
        <f t="shared" si="14"/>
        <v>0</v>
      </c>
      <c r="L174" s="114"/>
    </row>
    <row r="175" spans="2:12" ht="30" customHeight="1" thickBot="1" x14ac:dyDescent="0.25">
      <c r="B175" s="110"/>
      <c r="C175" s="18" t="s">
        <v>30</v>
      </c>
      <c r="D175" s="139"/>
      <c r="E175" s="140"/>
      <c r="F175" s="139"/>
      <c r="G175" s="139"/>
      <c r="H175" s="139"/>
      <c r="I175" s="13"/>
      <c r="J175" s="139"/>
      <c r="K175" s="20">
        <f>SUM(K168:K174)</f>
        <v>0</v>
      </c>
      <c r="L175" s="114"/>
    </row>
    <row r="176" spans="2:12" ht="30" customHeight="1" thickBot="1" x14ac:dyDescent="0.25">
      <c r="B176" s="110"/>
      <c r="C176" s="7" t="s">
        <v>237</v>
      </c>
      <c r="D176" s="8" t="s">
        <v>55</v>
      </c>
      <c r="E176" s="8"/>
      <c r="F176" s="8"/>
      <c r="G176" s="8"/>
      <c r="H176" s="8"/>
      <c r="I176" s="8"/>
      <c r="J176" s="8"/>
      <c r="K176" s="9"/>
      <c r="L176" s="114"/>
    </row>
    <row r="177" spans="2:12" ht="25.5" x14ac:dyDescent="0.2">
      <c r="B177" s="110"/>
      <c r="C177" s="10">
        <v>105</v>
      </c>
      <c r="D177" s="21" t="s">
        <v>238</v>
      </c>
      <c r="E177" s="21" t="s">
        <v>20</v>
      </c>
      <c r="F177" s="21"/>
      <c r="G177" s="12" t="s">
        <v>120</v>
      </c>
      <c r="H177" s="21" t="s">
        <v>25</v>
      </c>
      <c r="I177" s="13">
        <v>19</v>
      </c>
      <c r="J177" s="14"/>
      <c r="K177" s="15">
        <f>ROUND(J177*I177,0)</f>
        <v>0</v>
      </c>
      <c r="L177" s="114"/>
    </row>
    <row r="178" spans="2:12" x14ac:dyDescent="0.2">
      <c r="B178" s="110"/>
      <c r="C178" s="10">
        <v>106</v>
      </c>
      <c r="D178" s="21" t="s">
        <v>239</v>
      </c>
      <c r="E178" s="21" t="s">
        <v>20</v>
      </c>
      <c r="F178" s="21"/>
      <c r="G178" s="16" t="s">
        <v>124</v>
      </c>
      <c r="H178" s="21" t="s">
        <v>25</v>
      </c>
      <c r="I178" s="13">
        <v>2</v>
      </c>
      <c r="J178" s="14"/>
      <c r="K178" s="15">
        <f t="shared" ref="K178:K181" si="15">ROUND(J178*I178,0)</f>
        <v>0</v>
      </c>
      <c r="L178" s="114"/>
    </row>
    <row r="179" spans="2:12" ht="25.5" x14ac:dyDescent="0.2">
      <c r="B179" s="110"/>
      <c r="C179" s="10">
        <v>107</v>
      </c>
      <c r="D179" s="21" t="s">
        <v>240</v>
      </c>
      <c r="E179" s="21" t="s">
        <v>20</v>
      </c>
      <c r="F179" s="21"/>
      <c r="G179" s="16" t="s">
        <v>241</v>
      </c>
      <c r="H179" s="21" t="s">
        <v>41</v>
      </c>
      <c r="I179" s="13">
        <v>1</v>
      </c>
      <c r="J179" s="14"/>
      <c r="K179" s="15">
        <f t="shared" si="15"/>
        <v>0</v>
      </c>
      <c r="L179" s="114"/>
    </row>
    <row r="180" spans="2:12" x14ac:dyDescent="0.2">
      <c r="B180" s="110"/>
      <c r="C180" s="10">
        <v>108</v>
      </c>
      <c r="D180" s="21" t="s">
        <v>242</v>
      </c>
      <c r="E180" s="21" t="s">
        <v>20</v>
      </c>
      <c r="F180" s="21"/>
      <c r="G180" s="16" t="s">
        <v>243</v>
      </c>
      <c r="H180" s="21" t="s">
        <v>25</v>
      </c>
      <c r="I180" s="13">
        <v>3</v>
      </c>
      <c r="J180" s="14"/>
      <c r="K180" s="15">
        <f t="shared" si="15"/>
        <v>0</v>
      </c>
      <c r="L180" s="114"/>
    </row>
    <row r="181" spans="2:12" x14ac:dyDescent="0.2">
      <c r="B181" s="110"/>
      <c r="C181" s="10">
        <v>109</v>
      </c>
      <c r="D181" s="21" t="s">
        <v>244</v>
      </c>
      <c r="E181" s="21" t="s">
        <v>20</v>
      </c>
      <c r="F181" s="21"/>
      <c r="G181" s="16" t="s">
        <v>245</v>
      </c>
      <c r="H181" s="21" t="s">
        <v>25</v>
      </c>
      <c r="I181" s="13">
        <v>1</v>
      </c>
      <c r="J181" s="14"/>
      <c r="K181" s="15">
        <f t="shared" si="15"/>
        <v>0</v>
      </c>
      <c r="L181" s="114"/>
    </row>
    <row r="182" spans="2:12" ht="30" customHeight="1" thickBot="1" x14ac:dyDescent="0.25">
      <c r="B182" s="110"/>
      <c r="C182" s="18" t="s">
        <v>30</v>
      </c>
      <c r="D182" s="139"/>
      <c r="E182" s="140"/>
      <c r="F182" s="139"/>
      <c r="G182" s="139"/>
      <c r="H182" s="139"/>
      <c r="I182" s="13"/>
      <c r="J182" s="139"/>
      <c r="K182" s="20">
        <f>SUM(K177:K181)</f>
        <v>0</v>
      </c>
      <c r="L182" s="114"/>
    </row>
    <row r="183" spans="2:12" ht="30" customHeight="1" thickBot="1" x14ac:dyDescent="0.25">
      <c r="B183" s="110"/>
      <c r="C183" s="7" t="s">
        <v>246</v>
      </c>
      <c r="D183" s="8" t="s">
        <v>128</v>
      </c>
      <c r="E183" s="8"/>
      <c r="F183" s="8"/>
      <c r="G183" s="8"/>
      <c r="H183" s="8"/>
      <c r="I183" s="8"/>
      <c r="J183" s="8"/>
      <c r="K183" s="9"/>
      <c r="L183" s="114"/>
    </row>
    <row r="184" spans="2:12" ht="51" x14ac:dyDescent="0.2">
      <c r="B184" s="110"/>
      <c r="C184" s="10">
        <v>110</v>
      </c>
      <c r="D184" s="21" t="s">
        <v>247</v>
      </c>
      <c r="E184" s="21" t="s">
        <v>20</v>
      </c>
      <c r="F184" s="21"/>
      <c r="G184" s="12" t="s">
        <v>130</v>
      </c>
      <c r="H184" s="21" t="s">
        <v>25</v>
      </c>
      <c r="I184" s="13">
        <v>27.005708848715518</v>
      </c>
      <c r="J184" s="14"/>
      <c r="K184" s="15">
        <f>ROUND(J184*I184,0)</f>
        <v>0</v>
      </c>
      <c r="L184" s="114"/>
    </row>
    <row r="185" spans="2:12" ht="30" customHeight="1" thickBot="1" x14ac:dyDescent="0.25">
      <c r="B185" s="110"/>
      <c r="C185" s="18" t="s">
        <v>30</v>
      </c>
      <c r="D185" s="30"/>
      <c r="E185" s="30"/>
      <c r="F185" s="30"/>
      <c r="G185" s="33"/>
      <c r="H185" s="32"/>
      <c r="I185" s="13"/>
      <c r="J185" s="19"/>
      <c r="K185" s="20">
        <f>SUM(K184)</f>
        <v>0</v>
      </c>
      <c r="L185" s="114"/>
    </row>
    <row r="186" spans="2:12" ht="30" customHeight="1" thickBot="1" x14ac:dyDescent="0.25">
      <c r="B186" s="110"/>
      <c r="C186" s="7" t="s">
        <v>248</v>
      </c>
      <c r="D186" s="8" t="s">
        <v>38</v>
      </c>
      <c r="E186" s="8"/>
      <c r="F186" s="8"/>
      <c r="G186" s="8"/>
      <c r="H186" s="8"/>
      <c r="I186" s="8"/>
      <c r="J186" s="8"/>
      <c r="K186" s="9"/>
      <c r="L186" s="114"/>
    </row>
    <row r="187" spans="2:12" ht="38.25" x14ac:dyDescent="0.2">
      <c r="B187" s="110"/>
      <c r="C187" s="10">
        <v>111</v>
      </c>
      <c r="D187" s="11" t="s">
        <v>249</v>
      </c>
      <c r="E187" s="11" t="s">
        <v>20</v>
      </c>
      <c r="F187" s="11"/>
      <c r="G187" s="12" t="s">
        <v>40</v>
      </c>
      <c r="H187" s="21" t="s">
        <v>41</v>
      </c>
      <c r="I187" s="13">
        <v>4</v>
      </c>
      <c r="J187" s="14"/>
      <c r="K187" s="15">
        <f>ROUND(J187*I187,0)</f>
        <v>0</v>
      </c>
      <c r="L187" s="114"/>
    </row>
    <row r="188" spans="2:12" ht="25.5" x14ac:dyDescent="0.2">
      <c r="B188" s="110"/>
      <c r="C188" s="10">
        <v>112</v>
      </c>
      <c r="D188" s="21" t="s">
        <v>250</v>
      </c>
      <c r="E188" s="21" t="s">
        <v>20</v>
      </c>
      <c r="F188" s="21"/>
      <c r="G188" s="16" t="s">
        <v>47</v>
      </c>
      <c r="H188" s="21" t="s">
        <v>41</v>
      </c>
      <c r="I188" s="13">
        <v>6</v>
      </c>
      <c r="J188" s="22"/>
      <c r="K188" s="15">
        <f>ROUND(J188*I188,0)</f>
        <v>0</v>
      </c>
      <c r="L188" s="114"/>
    </row>
    <row r="189" spans="2:12" ht="30" customHeight="1" thickBot="1" x14ac:dyDescent="0.25">
      <c r="B189" s="110"/>
      <c r="C189" s="24" t="s">
        <v>30</v>
      </c>
      <c r="D189" s="25"/>
      <c r="E189" s="25"/>
      <c r="F189" s="25"/>
      <c r="G189" s="26"/>
      <c r="H189" s="25"/>
      <c r="I189" s="13"/>
      <c r="J189" s="27"/>
      <c r="K189" s="28">
        <f>SUM(K187:K188)</f>
        <v>0</v>
      </c>
      <c r="L189" s="114"/>
    </row>
    <row r="190" spans="2:12" ht="30" customHeight="1" thickBot="1" x14ac:dyDescent="0.25">
      <c r="B190" s="110"/>
      <c r="C190" s="7" t="s">
        <v>139</v>
      </c>
      <c r="D190" s="8" t="s">
        <v>140</v>
      </c>
      <c r="E190" s="8"/>
      <c r="F190" s="8"/>
      <c r="G190" s="8"/>
      <c r="H190" s="8"/>
      <c r="I190" s="8"/>
      <c r="J190" s="8"/>
      <c r="K190" s="9"/>
      <c r="L190" s="114"/>
    </row>
    <row r="191" spans="2:12" x14ac:dyDescent="0.2">
      <c r="B191" s="110"/>
      <c r="C191" s="10">
        <v>113</v>
      </c>
      <c r="D191" s="21" t="s">
        <v>251</v>
      </c>
      <c r="E191" s="21" t="s">
        <v>20</v>
      </c>
      <c r="F191" s="21"/>
      <c r="G191" s="12" t="s">
        <v>252</v>
      </c>
      <c r="H191" s="21" t="s">
        <v>41</v>
      </c>
      <c r="I191" s="13">
        <v>16</v>
      </c>
      <c r="J191" s="14"/>
      <c r="K191" s="15">
        <f>ROUND(J191*I191,0)</f>
        <v>0</v>
      </c>
      <c r="L191" s="114"/>
    </row>
    <row r="192" spans="2:12" x14ac:dyDescent="0.2">
      <c r="B192" s="110"/>
      <c r="C192" s="10">
        <v>114</v>
      </c>
      <c r="D192" s="21" t="s">
        <v>253</v>
      </c>
      <c r="E192" s="21" t="s">
        <v>20</v>
      </c>
      <c r="F192" s="21"/>
      <c r="G192" s="16" t="s">
        <v>254</v>
      </c>
      <c r="H192" s="21" t="s">
        <v>41</v>
      </c>
      <c r="I192" s="13">
        <v>9</v>
      </c>
      <c r="J192" s="14"/>
      <c r="K192" s="15">
        <f t="shared" ref="K192:K197" si="16">ROUND(J192*I192,0)</f>
        <v>0</v>
      </c>
      <c r="L192" s="114"/>
    </row>
    <row r="193" spans="2:12" x14ac:dyDescent="0.2">
      <c r="B193" s="110"/>
      <c r="C193" s="10">
        <v>115</v>
      </c>
      <c r="D193" s="21" t="s">
        <v>255</v>
      </c>
      <c r="E193" s="21" t="s">
        <v>20</v>
      </c>
      <c r="F193" s="21"/>
      <c r="G193" s="16" t="s">
        <v>256</v>
      </c>
      <c r="H193" s="21" t="s">
        <v>22</v>
      </c>
      <c r="I193" s="13">
        <v>7</v>
      </c>
      <c r="J193" s="14"/>
      <c r="K193" s="15">
        <f t="shared" si="16"/>
        <v>0</v>
      </c>
      <c r="L193" s="114"/>
    </row>
    <row r="194" spans="2:12" x14ac:dyDescent="0.2">
      <c r="B194" s="110"/>
      <c r="C194" s="10">
        <v>116</v>
      </c>
      <c r="D194" s="21" t="s">
        <v>257</v>
      </c>
      <c r="E194" s="21" t="s">
        <v>20</v>
      </c>
      <c r="F194" s="21"/>
      <c r="G194" s="16" t="s">
        <v>258</v>
      </c>
      <c r="H194" s="21" t="s">
        <v>41</v>
      </c>
      <c r="I194" s="13">
        <v>1</v>
      </c>
      <c r="J194" s="14"/>
      <c r="K194" s="15">
        <f t="shared" si="16"/>
        <v>0</v>
      </c>
      <c r="L194" s="114"/>
    </row>
    <row r="195" spans="2:12" x14ac:dyDescent="0.2">
      <c r="B195" s="110"/>
      <c r="C195" s="10">
        <v>117</v>
      </c>
      <c r="D195" s="21" t="s">
        <v>259</v>
      </c>
      <c r="E195" s="21" t="s">
        <v>20</v>
      </c>
      <c r="F195" s="21"/>
      <c r="G195" s="16" t="s">
        <v>260</v>
      </c>
      <c r="H195" s="21" t="s">
        <v>41</v>
      </c>
      <c r="I195" s="13">
        <v>6</v>
      </c>
      <c r="J195" s="14"/>
      <c r="K195" s="15">
        <f t="shared" si="16"/>
        <v>0</v>
      </c>
      <c r="L195" s="114"/>
    </row>
    <row r="196" spans="2:12" x14ac:dyDescent="0.2">
      <c r="B196" s="110"/>
      <c r="C196" s="10">
        <v>118</v>
      </c>
      <c r="D196" s="21" t="s">
        <v>261</v>
      </c>
      <c r="E196" s="21" t="s">
        <v>20</v>
      </c>
      <c r="F196" s="21"/>
      <c r="G196" s="16" t="s">
        <v>262</v>
      </c>
      <c r="H196" s="21" t="s">
        <v>41</v>
      </c>
      <c r="I196" s="13">
        <v>4</v>
      </c>
      <c r="J196" s="14"/>
      <c r="K196" s="15">
        <f t="shared" si="16"/>
        <v>0</v>
      </c>
      <c r="L196" s="114"/>
    </row>
    <row r="197" spans="2:12" ht="20.25" customHeight="1" x14ac:dyDescent="0.2">
      <c r="B197" s="110"/>
      <c r="C197" s="10">
        <v>119</v>
      </c>
      <c r="D197" s="21" t="s">
        <v>263</v>
      </c>
      <c r="E197" s="21" t="s">
        <v>20</v>
      </c>
      <c r="F197" s="21"/>
      <c r="G197" s="16" t="s">
        <v>264</v>
      </c>
      <c r="H197" s="21" t="s">
        <v>41</v>
      </c>
      <c r="I197" s="13">
        <v>4</v>
      </c>
      <c r="J197" s="14"/>
      <c r="K197" s="15">
        <f t="shared" si="16"/>
        <v>0</v>
      </c>
      <c r="L197" s="114"/>
    </row>
    <row r="198" spans="2:12" ht="30" customHeight="1" thickBot="1" x14ac:dyDescent="0.25">
      <c r="B198" s="110"/>
      <c r="C198" s="18" t="s">
        <v>30</v>
      </c>
      <c r="D198" s="30"/>
      <c r="E198" s="30"/>
      <c r="F198" s="30"/>
      <c r="G198" s="31"/>
      <c r="H198" s="32"/>
      <c r="I198" s="13"/>
      <c r="J198" s="19"/>
      <c r="K198" s="20">
        <f>SUM(K191:K197)</f>
        <v>0</v>
      </c>
      <c r="L198" s="114"/>
    </row>
    <row r="199" spans="2:12" ht="30" customHeight="1" thickBot="1" x14ac:dyDescent="0.25">
      <c r="B199" s="110"/>
      <c r="C199" s="7" t="s">
        <v>265</v>
      </c>
      <c r="D199" s="8" t="s">
        <v>82</v>
      </c>
      <c r="E199" s="8"/>
      <c r="F199" s="8"/>
      <c r="G199" s="8"/>
      <c r="H199" s="8"/>
      <c r="I199" s="8"/>
      <c r="J199" s="8"/>
      <c r="K199" s="9"/>
      <c r="L199" s="114"/>
    </row>
    <row r="200" spans="2:12" x14ac:dyDescent="0.2">
      <c r="B200" s="110"/>
      <c r="C200" s="10">
        <v>120</v>
      </c>
      <c r="D200" s="21" t="s">
        <v>266</v>
      </c>
      <c r="E200" s="21" t="s">
        <v>20</v>
      </c>
      <c r="F200" s="21"/>
      <c r="G200" s="12" t="s">
        <v>84</v>
      </c>
      <c r="H200" s="21" t="s">
        <v>25</v>
      </c>
      <c r="I200" s="13">
        <v>520</v>
      </c>
      <c r="J200" s="14"/>
      <c r="K200" s="15">
        <f>ROUND(J200*I200,0)</f>
        <v>0</v>
      </c>
      <c r="L200" s="114"/>
    </row>
    <row r="201" spans="2:12" ht="30" customHeight="1" thickBot="1" x14ac:dyDescent="0.25">
      <c r="B201" s="110"/>
      <c r="C201" s="18" t="s">
        <v>30</v>
      </c>
      <c r="D201" s="30"/>
      <c r="E201" s="30"/>
      <c r="F201" s="30"/>
      <c r="G201" s="33"/>
      <c r="H201" s="32"/>
      <c r="I201" s="13"/>
      <c r="J201" s="19"/>
      <c r="K201" s="20">
        <f>SUM(K200)</f>
        <v>0</v>
      </c>
      <c r="L201" s="114"/>
    </row>
    <row r="202" spans="2:12" ht="30" customHeight="1" thickBot="1" x14ac:dyDescent="0.25">
      <c r="B202" s="110"/>
      <c r="C202" s="46" t="s">
        <v>267</v>
      </c>
      <c r="D202" s="47"/>
      <c r="E202" s="47"/>
      <c r="F202" s="47"/>
      <c r="G202" s="47"/>
      <c r="H202" s="47"/>
      <c r="I202" s="47"/>
      <c r="J202" s="47"/>
      <c r="K202" s="48"/>
      <c r="L202" s="114"/>
    </row>
    <row r="203" spans="2:12" ht="30" customHeight="1" thickBot="1" x14ac:dyDescent="0.25">
      <c r="B203" s="110"/>
      <c r="C203" s="7" t="s">
        <v>268</v>
      </c>
      <c r="D203" s="8" t="s">
        <v>18</v>
      </c>
      <c r="E203" s="8"/>
      <c r="F203" s="8"/>
      <c r="G203" s="8"/>
      <c r="H203" s="8"/>
      <c r="I203" s="8"/>
      <c r="J203" s="8"/>
      <c r="K203" s="9"/>
      <c r="L203" s="114"/>
    </row>
    <row r="204" spans="2:12" ht="112.5" customHeight="1" x14ac:dyDescent="0.2">
      <c r="B204" s="110"/>
      <c r="C204" s="10">
        <v>121</v>
      </c>
      <c r="D204" s="17" t="s">
        <v>269</v>
      </c>
      <c r="E204" s="17" t="s">
        <v>20</v>
      </c>
      <c r="F204" s="17"/>
      <c r="G204" s="12" t="s">
        <v>21</v>
      </c>
      <c r="H204" s="17" t="s">
        <v>22</v>
      </c>
      <c r="I204" s="13">
        <v>120</v>
      </c>
      <c r="J204" s="14"/>
      <c r="K204" s="15">
        <f>ROUND(J204*I204,0)</f>
        <v>0</v>
      </c>
      <c r="L204" s="114"/>
    </row>
    <row r="205" spans="2:12" ht="38.25" x14ac:dyDescent="0.2">
      <c r="B205" s="110"/>
      <c r="C205" s="10">
        <v>122</v>
      </c>
      <c r="D205" s="17" t="s">
        <v>270</v>
      </c>
      <c r="E205" s="17" t="s">
        <v>20</v>
      </c>
      <c r="F205" s="17"/>
      <c r="G205" s="16" t="s">
        <v>24</v>
      </c>
      <c r="H205" s="17" t="s">
        <v>25</v>
      </c>
      <c r="I205" s="13">
        <v>550</v>
      </c>
      <c r="J205" s="14"/>
      <c r="K205" s="15">
        <f t="shared" ref="K205:K207" si="17">ROUND(J205*I205,0)</f>
        <v>0</v>
      </c>
      <c r="L205" s="114"/>
    </row>
    <row r="206" spans="2:12" ht="51" x14ac:dyDescent="0.2">
      <c r="B206" s="110"/>
      <c r="C206" s="10">
        <v>123</v>
      </c>
      <c r="D206" s="17" t="s">
        <v>271</v>
      </c>
      <c r="E206" s="17" t="s">
        <v>20</v>
      </c>
      <c r="F206" s="17"/>
      <c r="G206" s="16" t="s">
        <v>27</v>
      </c>
      <c r="H206" s="17" t="s">
        <v>25</v>
      </c>
      <c r="I206" s="13">
        <v>450</v>
      </c>
      <c r="J206" s="14"/>
      <c r="K206" s="15">
        <f t="shared" si="17"/>
        <v>0</v>
      </c>
      <c r="L206" s="114"/>
    </row>
    <row r="207" spans="2:12" ht="25.5" x14ac:dyDescent="0.2">
      <c r="B207" s="110"/>
      <c r="C207" s="10">
        <v>124</v>
      </c>
      <c r="D207" s="17" t="s">
        <v>272</v>
      </c>
      <c r="E207" s="17" t="s">
        <v>20</v>
      </c>
      <c r="F207" s="17"/>
      <c r="G207" s="16" t="s">
        <v>29</v>
      </c>
      <c r="H207" s="17" t="s">
        <v>25</v>
      </c>
      <c r="I207" s="13">
        <v>550</v>
      </c>
      <c r="J207" s="14"/>
      <c r="K207" s="15">
        <f t="shared" si="17"/>
        <v>0</v>
      </c>
      <c r="L207" s="114"/>
    </row>
    <row r="208" spans="2:12" ht="30" customHeight="1" thickBot="1" x14ac:dyDescent="0.25">
      <c r="B208" s="110"/>
      <c r="C208" s="18" t="s">
        <v>30</v>
      </c>
      <c r="D208" s="136"/>
      <c r="E208" s="136"/>
      <c r="F208" s="136"/>
      <c r="G208" s="137"/>
      <c r="H208" s="136"/>
      <c r="I208" s="13"/>
      <c r="J208" s="19"/>
      <c r="K208" s="20">
        <f>SUM(K204:K207)</f>
        <v>0</v>
      </c>
      <c r="L208" s="114"/>
    </row>
    <row r="209" spans="2:12" ht="30" customHeight="1" thickBot="1" x14ac:dyDescent="0.25">
      <c r="B209" s="110"/>
      <c r="C209" s="7" t="s">
        <v>273</v>
      </c>
      <c r="D209" s="8" t="s">
        <v>32</v>
      </c>
      <c r="E209" s="8"/>
      <c r="F209" s="8"/>
      <c r="G209" s="8"/>
      <c r="H209" s="8"/>
      <c r="I209" s="8"/>
      <c r="J209" s="8"/>
      <c r="K209" s="9"/>
      <c r="L209" s="114"/>
    </row>
    <row r="210" spans="2:12" ht="76.5" x14ac:dyDescent="0.2">
      <c r="B210" s="110"/>
      <c r="C210" s="10">
        <v>125</v>
      </c>
      <c r="D210" s="17" t="s">
        <v>274</v>
      </c>
      <c r="E210" s="17" t="s">
        <v>20</v>
      </c>
      <c r="F210" s="17"/>
      <c r="G210" s="12" t="s">
        <v>34</v>
      </c>
      <c r="H210" s="138" t="s">
        <v>25</v>
      </c>
      <c r="I210" s="13">
        <v>550</v>
      </c>
      <c r="J210" s="14"/>
      <c r="K210" s="15">
        <f>ROUND(J210*I210,0)</f>
        <v>0</v>
      </c>
      <c r="L210" s="114"/>
    </row>
    <row r="211" spans="2:12" ht="51" x14ac:dyDescent="0.2">
      <c r="B211" s="110"/>
      <c r="C211" s="10">
        <v>126</v>
      </c>
      <c r="D211" s="17" t="s">
        <v>275</v>
      </c>
      <c r="E211" s="17" t="s">
        <v>20</v>
      </c>
      <c r="F211" s="17"/>
      <c r="G211" s="16" t="s">
        <v>36</v>
      </c>
      <c r="H211" s="138" t="s">
        <v>25</v>
      </c>
      <c r="I211" s="13">
        <v>400</v>
      </c>
      <c r="J211" s="14"/>
      <c r="K211" s="15">
        <f>ROUND(J211*I211,0)</f>
        <v>0</v>
      </c>
      <c r="L211" s="114"/>
    </row>
    <row r="212" spans="2:12" ht="30" customHeight="1" thickBot="1" x14ac:dyDescent="0.25">
      <c r="B212" s="110"/>
      <c r="C212" s="18" t="s">
        <v>30</v>
      </c>
      <c r="D212" s="136"/>
      <c r="E212" s="136"/>
      <c r="F212" s="136"/>
      <c r="G212" s="137"/>
      <c r="H212" s="136"/>
      <c r="I212" s="13"/>
      <c r="J212" s="19"/>
      <c r="K212" s="20">
        <f>SUM(K210:K211)</f>
        <v>0</v>
      </c>
      <c r="L212" s="114"/>
    </row>
    <row r="213" spans="2:12" ht="30" customHeight="1" thickBot="1" x14ac:dyDescent="0.25">
      <c r="B213" s="110"/>
      <c r="C213" s="7" t="s">
        <v>276</v>
      </c>
      <c r="D213" s="8" t="s">
        <v>38</v>
      </c>
      <c r="E213" s="8"/>
      <c r="F213" s="8"/>
      <c r="G213" s="8"/>
      <c r="H213" s="8"/>
      <c r="I213" s="8"/>
      <c r="J213" s="8"/>
      <c r="K213" s="9"/>
      <c r="L213" s="114"/>
    </row>
    <row r="214" spans="2:12" ht="38.25" x14ac:dyDescent="0.2">
      <c r="B214" s="110"/>
      <c r="C214" s="10">
        <v>127</v>
      </c>
      <c r="D214" s="17" t="s">
        <v>277</v>
      </c>
      <c r="E214" s="17" t="s">
        <v>20</v>
      </c>
      <c r="F214" s="17"/>
      <c r="G214" s="12" t="s">
        <v>40</v>
      </c>
      <c r="H214" s="17" t="s">
        <v>41</v>
      </c>
      <c r="I214" s="13">
        <v>40</v>
      </c>
      <c r="J214" s="14"/>
      <c r="K214" s="15">
        <f>ROUND(J214*I214,0)</f>
        <v>0</v>
      </c>
      <c r="L214" s="114"/>
    </row>
    <row r="215" spans="2:12" ht="38.25" x14ac:dyDescent="0.2">
      <c r="B215" s="110"/>
      <c r="C215" s="10">
        <v>128</v>
      </c>
      <c r="D215" s="17" t="s">
        <v>278</v>
      </c>
      <c r="E215" s="17" t="s">
        <v>20</v>
      </c>
      <c r="F215" s="17"/>
      <c r="G215" s="16" t="s">
        <v>43</v>
      </c>
      <c r="H215" s="17" t="s">
        <v>41</v>
      </c>
      <c r="I215" s="13">
        <v>35</v>
      </c>
      <c r="J215" s="14"/>
      <c r="K215" s="15">
        <f t="shared" ref="K215:K221" si="18">ROUND(J215*I215,0)</f>
        <v>0</v>
      </c>
      <c r="L215" s="114"/>
    </row>
    <row r="216" spans="2:12" ht="51.75" customHeight="1" x14ac:dyDescent="0.2">
      <c r="B216" s="110"/>
      <c r="C216" s="10">
        <v>129</v>
      </c>
      <c r="D216" s="17" t="s">
        <v>279</v>
      </c>
      <c r="E216" s="17" t="s">
        <v>20</v>
      </c>
      <c r="F216" s="17"/>
      <c r="G216" s="16" t="s">
        <v>45</v>
      </c>
      <c r="H216" s="17" t="s">
        <v>41</v>
      </c>
      <c r="I216" s="13">
        <v>9</v>
      </c>
      <c r="J216" s="14"/>
      <c r="K216" s="15">
        <f t="shared" si="18"/>
        <v>0</v>
      </c>
      <c r="L216" s="114"/>
    </row>
    <row r="217" spans="2:12" ht="32.25" customHeight="1" x14ac:dyDescent="0.2">
      <c r="B217" s="110"/>
      <c r="C217" s="10">
        <v>130</v>
      </c>
      <c r="D217" s="17" t="s">
        <v>280</v>
      </c>
      <c r="E217" s="17" t="s">
        <v>20</v>
      </c>
      <c r="F217" s="17"/>
      <c r="G217" s="16" t="s">
        <v>47</v>
      </c>
      <c r="H217" s="17" t="s">
        <v>41</v>
      </c>
      <c r="I217" s="13">
        <v>35</v>
      </c>
      <c r="J217" s="14"/>
      <c r="K217" s="15">
        <f t="shared" si="18"/>
        <v>0</v>
      </c>
      <c r="L217" s="114"/>
    </row>
    <row r="218" spans="2:12" ht="38.25" customHeight="1" x14ac:dyDescent="0.2">
      <c r="B218" s="110"/>
      <c r="C218" s="10">
        <v>131</v>
      </c>
      <c r="D218" s="17" t="s">
        <v>281</v>
      </c>
      <c r="E218" s="17"/>
      <c r="F218" s="17"/>
      <c r="G218" s="16" t="s">
        <v>182</v>
      </c>
      <c r="H218" s="17" t="s">
        <v>41</v>
      </c>
      <c r="I218" s="13">
        <v>2</v>
      </c>
      <c r="J218" s="14"/>
      <c r="K218" s="15">
        <f t="shared" si="18"/>
        <v>0</v>
      </c>
      <c r="L218" s="114"/>
    </row>
    <row r="219" spans="2:12" ht="30.75" customHeight="1" x14ac:dyDescent="0.2">
      <c r="B219" s="110"/>
      <c r="C219" s="10">
        <v>132</v>
      </c>
      <c r="D219" s="17" t="s">
        <v>282</v>
      </c>
      <c r="E219" s="17" t="s">
        <v>20</v>
      </c>
      <c r="F219" s="17"/>
      <c r="G219" s="16" t="s">
        <v>49</v>
      </c>
      <c r="H219" s="17" t="s">
        <v>41</v>
      </c>
      <c r="I219" s="13">
        <v>9</v>
      </c>
      <c r="J219" s="14"/>
      <c r="K219" s="15">
        <f t="shared" si="18"/>
        <v>0</v>
      </c>
      <c r="L219" s="114"/>
    </row>
    <row r="220" spans="2:12" x14ac:dyDescent="0.2">
      <c r="B220" s="110"/>
      <c r="C220" s="10">
        <v>133</v>
      </c>
      <c r="D220" s="17" t="s">
        <v>283</v>
      </c>
      <c r="E220" s="17" t="s">
        <v>20</v>
      </c>
      <c r="F220" s="17"/>
      <c r="G220" s="16" t="s">
        <v>51</v>
      </c>
      <c r="H220" s="17" t="s">
        <v>41</v>
      </c>
      <c r="I220" s="13">
        <v>4</v>
      </c>
      <c r="J220" s="14"/>
      <c r="K220" s="15">
        <f t="shared" si="18"/>
        <v>0</v>
      </c>
      <c r="L220" s="114"/>
    </row>
    <row r="221" spans="2:12" ht="56.25" customHeight="1" x14ac:dyDescent="0.2">
      <c r="B221" s="110"/>
      <c r="C221" s="10">
        <v>134</v>
      </c>
      <c r="D221" s="17" t="s">
        <v>284</v>
      </c>
      <c r="E221" s="17" t="s">
        <v>20</v>
      </c>
      <c r="F221" s="17"/>
      <c r="G221" s="16" t="s">
        <v>53</v>
      </c>
      <c r="H221" s="17" t="s">
        <v>41</v>
      </c>
      <c r="I221" s="13">
        <v>2</v>
      </c>
      <c r="J221" s="14"/>
      <c r="K221" s="15">
        <f t="shared" si="18"/>
        <v>0</v>
      </c>
      <c r="L221" s="114"/>
    </row>
    <row r="222" spans="2:12" ht="30" customHeight="1" thickBot="1" x14ac:dyDescent="0.25">
      <c r="B222" s="110"/>
      <c r="C222" s="18" t="s">
        <v>30</v>
      </c>
      <c r="D222" s="139"/>
      <c r="E222" s="140"/>
      <c r="F222" s="139"/>
      <c r="G222" s="139"/>
      <c r="H222" s="139"/>
      <c r="I222" s="13"/>
      <c r="J222" s="139"/>
      <c r="K222" s="20">
        <f>SUM(K214:K221)</f>
        <v>0</v>
      </c>
      <c r="L222" s="114"/>
    </row>
    <row r="223" spans="2:12" ht="30" customHeight="1" thickBot="1" x14ac:dyDescent="0.25">
      <c r="B223" s="110"/>
      <c r="C223" s="7" t="s">
        <v>285</v>
      </c>
      <c r="D223" s="8" t="s">
        <v>55</v>
      </c>
      <c r="E223" s="8"/>
      <c r="F223" s="8"/>
      <c r="G223" s="8"/>
      <c r="H223" s="8"/>
      <c r="I223" s="8"/>
      <c r="J223" s="8"/>
      <c r="K223" s="9"/>
      <c r="L223" s="114"/>
    </row>
    <row r="224" spans="2:12" ht="63.75" x14ac:dyDescent="0.2">
      <c r="B224" s="110"/>
      <c r="C224" s="10">
        <v>135</v>
      </c>
      <c r="D224" s="21" t="s">
        <v>286</v>
      </c>
      <c r="E224" s="21" t="s">
        <v>20</v>
      </c>
      <c r="F224" s="21"/>
      <c r="G224" s="12" t="s">
        <v>57</v>
      </c>
      <c r="H224" s="21" t="s">
        <v>58</v>
      </c>
      <c r="I224" s="13">
        <v>4800</v>
      </c>
      <c r="J224" s="14"/>
      <c r="K224" s="15">
        <f>ROUND(J224*I224,0)</f>
        <v>0</v>
      </c>
      <c r="L224" s="114"/>
    </row>
    <row r="225" spans="2:15" ht="30" customHeight="1" thickBot="1" x14ac:dyDescent="0.25">
      <c r="B225" s="110"/>
      <c r="C225" s="18" t="s">
        <v>30</v>
      </c>
      <c r="D225" s="139"/>
      <c r="E225" s="140"/>
      <c r="F225" s="139"/>
      <c r="G225" s="139"/>
      <c r="H225" s="139"/>
      <c r="I225" s="13"/>
      <c r="J225" s="139"/>
      <c r="K225" s="20">
        <f>SUM(K224)</f>
        <v>0</v>
      </c>
      <c r="L225" s="114"/>
    </row>
    <row r="226" spans="2:15" ht="30" customHeight="1" thickBot="1" x14ac:dyDescent="0.25">
      <c r="B226" s="110"/>
      <c r="C226" s="7" t="s">
        <v>287</v>
      </c>
      <c r="D226" s="8" t="s">
        <v>74</v>
      </c>
      <c r="E226" s="8"/>
      <c r="F226" s="8"/>
      <c r="G226" s="8"/>
      <c r="H226" s="8"/>
      <c r="I226" s="8"/>
      <c r="J226" s="8"/>
      <c r="K226" s="9"/>
      <c r="L226" s="114"/>
    </row>
    <row r="227" spans="2:15" ht="51" x14ac:dyDescent="0.2">
      <c r="B227" s="110"/>
      <c r="C227" s="10">
        <v>136</v>
      </c>
      <c r="D227" s="21" t="s">
        <v>288</v>
      </c>
      <c r="E227" s="21" t="s">
        <v>20</v>
      </c>
      <c r="F227" s="21"/>
      <c r="G227" s="12" t="s">
        <v>76</v>
      </c>
      <c r="H227" s="21" t="s">
        <v>22</v>
      </c>
      <c r="I227" s="13">
        <v>130</v>
      </c>
      <c r="J227" s="14"/>
      <c r="K227" s="15">
        <f>ROUND(J227*I227,0)</f>
        <v>0</v>
      </c>
      <c r="L227" s="114"/>
    </row>
    <row r="228" spans="2:15" ht="25.5" x14ac:dyDescent="0.2">
      <c r="B228" s="110"/>
      <c r="C228" s="10">
        <v>137</v>
      </c>
      <c r="D228" s="21" t="s">
        <v>289</v>
      </c>
      <c r="E228" s="21" t="s">
        <v>20</v>
      </c>
      <c r="F228" s="21"/>
      <c r="G228" s="16" t="s">
        <v>78</v>
      </c>
      <c r="H228" s="21" t="s">
        <v>22</v>
      </c>
      <c r="I228" s="13">
        <v>39</v>
      </c>
      <c r="J228" s="14"/>
      <c r="K228" s="15">
        <f t="shared" ref="K228:K229" si="19">ROUND(J228*I228,0)</f>
        <v>0</v>
      </c>
      <c r="L228" s="114"/>
    </row>
    <row r="229" spans="2:15" ht="25.5" x14ac:dyDescent="0.2">
      <c r="B229" s="110"/>
      <c r="C229" s="29">
        <v>138</v>
      </c>
      <c r="D229" s="21" t="s">
        <v>290</v>
      </c>
      <c r="E229" s="21" t="s">
        <v>20</v>
      </c>
      <c r="F229" s="21"/>
      <c r="G229" s="16" t="s">
        <v>80</v>
      </c>
      <c r="H229" s="21" t="s">
        <v>22</v>
      </c>
      <c r="I229" s="13">
        <v>20</v>
      </c>
      <c r="J229" s="14"/>
      <c r="K229" s="15">
        <f t="shared" si="19"/>
        <v>0</v>
      </c>
      <c r="L229" s="114"/>
    </row>
    <row r="230" spans="2:15" ht="30" customHeight="1" thickBot="1" x14ac:dyDescent="0.25">
      <c r="B230" s="110"/>
      <c r="C230" s="18" t="s">
        <v>30</v>
      </c>
      <c r="D230" s="30"/>
      <c r="E230" s="30"/>
      <c r="F230" s="30"/>
      <c r="G230" s="31"/>
      <c r="H230" s="32"/>
      <c r="I230" s="13"/>
      <c r="J230" s="19"/>
      <c r="K230" s="20">
        <f>SUM(K227:K229)</f>
        <v>0</v>
      </c>
      <c r="L230" s="114"/>
    </row>
    <row r="231" spans="2:15" ht="30" customHeight="1" thickBot="1" x14ac:dyDescent="0.25">
      <c r="B231" s="110"/>
      <c r="C231" s="7" t="s">
        <v>291</v>
      </c>
      <c r="D231" s="8" t="s">
        <v>192</v>
      </c>
      <c r="E231" s="8"/>
      <c r="F231" s="8"/>
      <c r="G231" s="8"/>
      <c r="H231" s="8"/>
      <c r="I231" s="8"/>
      <c r="J231" s="8"/>
      <c r="K231" s="9"/>
      <c r="L231" s="114"/>
    </row>
    <row r="232" spans="2:15" ht="38.25" x14ac:dyDescent="0.2">
      <c r="B232" s="110"/>
      <c r="C232" s="10">
        <v>139</v>
      </c>
      <c r="D232" s="11" t="s">
        <v>292</v>
      </c>
      <c r="E232" s="11" t="s">
        <v>20</v>
      </c>
      <c r="F232" s="11"/>
      <c r="G232" s="12" t="s">
        <v>62</v>
      </c>
      <c r="H232" s="21" t="s">
        <v>25</v>
      </c>
      <c r="I232" s="13">
        <v>15</v>
      </c>
      <c r="J232" s="14"/>
      <c r="K232" s="15">
        <f>ROUND(J232*I232,0)</f>
        <v>0</v>
      </c>
      <c r="L232" s="114"/>
    </row>
    <row r="233" spans="2:15" ht="25.5" x14ac:dyDescent="0.2">
      <c r="B233" s="110"/>
      <c r="C233" s="10">
        <v>140</v>
      </c>
      <c r="D233" s="21" t="s">
        <v>293</v>
      </c>
      <c r="E233" s="21" t="s">
        <v>20</v>
      </c>
      <c r="F233" s="21"/>
      <c r="G233" s="16" t="s">
        <v>64</v>
      </c>
      <c r="H233" s="21" t="s">
        <v>25</v>
      </c>
      <c r="I233" s="13">
        <v>30</v>
      </c>
      <c r="J233" s="14"/>
      <c r="K233" s="15">
        <f>ROUND(J233*I233,0)</f>
        <v>0</v>
      </c>
      <c r="L233" s="114"/>
    </row>
    <row r="234" spans="2:15" ht="30" customHeight="1" thickBot="1" x14ac:dyDescent="0.25">
      <c r="B234" s="110"/>
      <c r="C234" s="24" t="s">
        <v>30</v>
      </c>
      <c r="D234" s="25"/>
      <c r="E234" s="25"/>
      <c r="F234" s="25"/>
      <c r="G234" s="26"/>
      <c r="H234" s="25"/>
      <c r="I234" s="13"/>
      <c r="J234" s="27"/>
      <c r="K234" s="28">
        <f>SUM(K232:K233)</f>
        <v>0</v>
      </c>
      <c r="L234" s="114"/>
    </row>
    <row r="235" spans="2:15" ht="30" customHeight="1" thickBot="1" x14ac:dyDescent="0.25">
      <c r="B235" s="110"/>
      <c r="C235" s="7" t="s">
        <v>294</v>
      </c>
      <c r="D235" s="8" t="s">
        <v>82</v>
      </c>
      <c r="E235" s="8"/>
      <c r="F235" s="8"/>
      <c r="G235" s="8"/>
      <c r="H235" s="8"/>
      <c r="I235" s="8"/>
      <c r="J235" s="8"/>
      <c r="K235" s="9"/>
      <c r="L235" s="114"/>
    </row>
    <row r="236" spans="2:15" x14ac:dyDescent="0.2">
      <c r="B236" s="110"/>
      <c r="C236" s="10">
        <v>141</v>
      </c>
      <c r="D236" s="21" t="s">
        <v>295</v>
      </c>
      <c r="E236" s="21" t="s">
        <v>20</v>
      </c>
      <c r="F236" s="21"/>
      <c r="G236" s="12" t="s">
        <v>84</v>
      </c>
      <c r="H236" s="21" t="s">
        <v>25</v>
      </c>
      <c r="I236" s="13">
        <v>500</v>
      </c>
      <c r="J236" s="14"/>
      <c r="K236" s="15">
        <f>ROUND(J236*I236,0)</f>
        <v>0</v>
      </c>
      <c r="L236" s="114"/>
    </row>
    <row r="237" spans="2:15" ht="30" customHeight="1" thickBot="1" x14ac:dyDescent="0.25">
      <c r="B237" s="110"/>
      <c r="C237" s="18" t="s">
        <v>30</v>
      </c>
      <c r="D237" s="30"/>
      <c r="E237" s="30"/>
      <c r="F237" s="30"/>
      <c r="G237" s="33"/>
      <c r="H237" s="32"/>
      <c r="I237" s="13"/>
      <c r="J237" s="19"/>
      <c r="K237" s="20">
        <f>SUM(K236)</f>
        <v>0</v>
      </c>
      <c r="L237" s="114"/>
      <c r="O237" s="141"/>
    </row>
    <row r="238" spans="2:15" s="56" customFormat="1" ht="30" customHeight="1" thickBot="1" x14ac:dyDescent="0.25">
      <c r="B238" s="142"/>
      <c r="C238" s="79" t="s">
        <v>296</v>
      </c>
      <c r="D238" s="80"/>
      <c r="E238" s="80"/>
      <c r="F238" s="80"/>
      <c r="G238" s="80"/>
      <c r="H238" s="80"/>
      <c r="I238" s="80"/>
      <c r="J238" s="81"/>
      <c r="K238" s="50">
        <f>ROUND(SUM(K15:K237)/2,0)</f>
        <v>0</v>
      </c>
      <c r="L238" s="143"/>
      <c r="O238" s="144"/>
    </row>
    <row r="239" spans="2:15" s="56" customFormat="1" ht="15" thickBot="1" x14ac:dyDescent="0.25">
      <c r="B239" s="142"/>
      <c r="C239" s="54"/>
      <c r="D239" s="54"/>
      <c r="E239" s="54"/>
      <c r="F239" s="54"/>
      <c r="G239" s="54"/>
      <c r="H239" s="54"/>
      <c r="I239" s="54"/>
      <c r="J239" s="54"/>
      <c r="K239" s="55"/>
      <c r="L239" s="143"/>
    </row>
    <row r="240" spans="2:15" s="56" customFormat="1" ht="30" customHeight="1" x14ac:dyDescent="0.2">
      <c r="B240" s="142"/>
      <c r="D240" s="58"/>
      <c r="E240" s="58"/>
      <c r="F240" s="58"/>
      <c r="G240" s="145" t="s">
        <v>299</v>
      </c>
      <c r="H240" s="146"/>
      <c r="I240" s="147">
        <v>0</v>
      </c>
      <c r="J240" s="148"/>
      <c r="K240" s="149">
        <f>ROUND($K$238*I240,0)</f>
        <v>0</v>
      </c>
      <c r="L240" s="143"/>
    </row>
    <row r="241" spans="2:12" s="56" customFormat="1" ht="30" customHeight="1" x14ac:dyDescent="0.2">
      <c r="B241" s="142"/>
      <c r="D241" s="57"/>
      <c r="G241" s="150" t="s">
        <v>312</v>
      </c>
      <c r="H241" s="151"/>
      <c r="I241" s="152">
        <v>0</v>
      </c>
      <c r="J241" s="60"/>
      <c r="K241" s="59">
        <f t="shared" ref="K241:K242" si="20">ROUND($K$238*I241,0)</f>
        <v>0</v>
      </c>
      <c r="L241" s="143"/>
    </row>
    <row r="242" spans="2:12" s="56" customFormat="1" ht="30" customHeight="1" x14ac:dyDescent="0.2">
      <c r="B242" s="142"/>
      <c r="D242" s="57"/>
      <c r="G242" s="150" t="s">
        <v>313</v>
      </c>
      <c r="H242" s="151"/>
      <c r="I242" s="152">
        <v>0</v>
      </c>
      <c r="J242" s="60"/>
      <c r="K242" s="59">
        <f t="shared" si="20"/>
        <v>0</v>
      </c>
      <c r="L242" s="143"/>
    </row>
    <row r="243" spans="2:12" s="56" customFormat="1" ht="30" customHeight="1" thickBot="1" x14ac:dyDescent="0.25">
      <c r="B243" s="142"/>
      <c r="D243" s="57"/>
      <c r="G243" s="150" t="s">
        <v>314</v>
      </c>
      <c r="H243" s="151"/>
      <c r="I243" s="152">
        <v>0.19</v>
      </c>
      <c r="J243" s="60"/>
      <c r="K243" s="59">
        <f>ROUND(K242*I243,0)</f>
        <v>0</v>
      </c>
      <c r="L243" s="143"/>
    </row>
    <row r="244" spans="2:12" s="56" customFormat="1" ht="30" customHeight="1" thickBot="1" x14ac:dyDescent="0.25">
      <c r="B244" s="142"/>
      <c r="D244" s="57"/>
      <c r="G244" s="61" t="s">
        <v>297</v>
      </c>
      <c r="H244" s="62"/>
      <c r="I244" s="63"/>
      <c r="J244" s="64"/>
      <c r="K244" s="50">
        <f>ROUND(SUM(K238:K243),0)</f>
        <v>0</v>
      </c>
      <c r="L244" s="143"/>
    </row>
    <row r="245" spans="2:12" s="56" customFormat="1" ht="15" thickBot="1" x14ac:dyDescent="0.25">
      <c r="B245" s="142"/>
      <c r="D245" s="57"/>
      <c r="E245" s="57"/>
      <c r="F245" s="57"/>
      <c r="I245" s="65"/>
      <c r="J245" s="66"/>
      <c r="K245" s="67"/>
      <c r="L245" s="143"/>
    </row>
    <row r="246" spans="2:12" s="56" customFormat="1" x14ac:dyDescent="0.2">
      <c r="B246" s="142"/>
      <c r="C246" s="153"/>
      <c r="D246" s="154"/>
      <c r="E246" s="154"/>
      <c r="F246" s="154"/>
      <c r="G246" s="154"/>
      <c r="H246" s="154"/>
      <c r="I246" s="154"/>
      <c r="J246" s="154"/>
      <c r="K246" s="155"/>
      <c r="L246" s="156"/>
    </row>
    <row r="247" spans="2:12" s="56" customFormat="1" ht="46.5" customHeight="1" x14ac:dyDescent="0.2">
      <c r="B247" s="142"/>
      <c r="C247" s="157" t="s">
        <v>315</v>
      </c>
      <c r="D247" s="158"/>
      <c r="E247" s="158"/>
      <c r="F247" s="158"/>
      <c r="G247" s="158"/>
      <c r="H247" s="159" t="s">
        <v>9</v>
      </c>
      <c r="I247" s="159"/>
      <c r="J247" s="159"/>
      <c r="K247" s="160" t="s">
        <v>298</v>
      </c>
      <c r="L247" s="161"/>
    </row>
    <row r="248" spans="2:12" s="56" customFormat="1" ht="32.25" customHeight="1" x14ac:dyDescent="0.2">
      <c r="B248" s="142"/>
      <c r="C248" s="157" t="s">
        <v>310</v>
      </c>
      <c r="D248" s="158"/>
      <c r="E248" s="158"/>
      <c r="F248" s="158"/>
      <c r="G248" s="158"/>
      <c r="H248" s="162" t="s">
        <v>299</v>
      </c>
      <c r="I248" s="162"/>
      <c r="J248" s="163" t="s">
        <v>300</v>
      </c>
      <c r="K248" s="73" t="s">
        <v>316</v>
      </c>
      <c r="L248" s="161"/>
    </row>
    <row r="249" spans="2:12" s="56" customFormat="1" ht="30" customHeight="1" x14ac:dyDescent="0.2">
      <c r="B249" s="142"/>
      <c r="C249" s="157" t="s">
        <v>311</v>
      </c>
      <c r="D249" s="158"/>
      <c r="E249" s="158"/>
      <c r="F249" s="158"/>
      <c r="G249" s="158"/>
      <c r="H249" s="164" t="s">
        <v>301</v>
      </c>
      <c r="I249" s="165"/>
      <c r="J249" s="163" t="s">
        <v>302</v>
      </c>
      <c r="K249" s="73" t="s">
        <v>316</v>
      </c>
      <c r="L249" s="161"/>
    </row>
    <row r="250" spans="2:12" s="56" customFormat="1" ht="58.5" customHeight="1" x14ac:dyDescent="0.2">
      <c r="B250" s="142"/>
      <c r="C250" s="166"/>
      <c r="D250" s="167"/>
      <c r="E250" s="167"/>
      <c r="F250" s="167"/>
      <c r="G250" s="168"/>
      <c r="H250" s="169" t="s">
        <v>303</v>
      </c>
      <c r="I250" s="162"/>
      <c r="J250" s="163" t="s">
        <v>304</v>
      </c>
      <c r="K250" s="73" t="s">
        <v>316</v>
      </c>
      <c r="L250" s="143"/>
    </row>
    <row r="251" spans="2:12" ht="39" customHeight="1" x14ac:dyDescent="0.2">
      <c r="B251" s="110"/>
      <c r="C251" s="170"/>
      <c r="D251" s="171"/>
      <c r="E251" s="171"/>
      <c r="F251" s="171"/>
      <c r="G251" s="172"/>
      <c r="H251" s="162" t="s">
        <v>305</v>
      </c>
      <c r="I251" s="162"/>
      <c r="J251" s="163" t="s">
        <v>306</v>
      </c>
      <c r="K251" s="73" t="s">
        <v>316</v>
      </c>
      <c r="L251" s="114"/>
    </row>
    <row r="252" spans="2:12" ht="47.25" customHeight="1" thickBot="1" x14ac:dyDescent="0.25">
      <c r="B252" s="110"/>
      <c r="C252" s="173"/>
      <c r="D252" s="174"/>
      <c r="E252" s="174"/>
      <c r="F252" s="174"/>
      <c r="G252" s="175"/>
      <c r="H252" s="176"/>
      <c r="I252" s="176"/>
      <c r="J252" s="176"/>
      <c r="K252" s="177"/>
      <c r="L252" s="114"/>
    </row>
    <row r="253" spans="2:12" ht="47.25" customHeight="1" x14ac:dyDescent="0.2">
      <c r="B253" s="110"/>
      <c r="C253" s="178"/>
      <c r="D253" s="178"/>
      <c r="E253" s="178"/>
      <c r="F253" s="178"/>
      <c r="G253" s="178"/>
      <c r="H253" s="178"/>
      <c r="I253" s="178"/>
      <c r="J253" s="178"/>
      <c r="K253" s="178"/>
      <c r="L253" s="114"/>
    </row>
    <row r="254" spans="2:12" ht="47.25" customHeight="1" x14ac:dyDescent="0.2">
      <c r="B254" s="110"/>
      <c r="C254" s="178"/>
      <c r="D254" s="178"/>
      <c r="E254" s="178"/>
      <c r="F254" s="178"/>
      <c r="G254" s="179" t="s">
        <v>317</v>
      </c>
      <c r="H254" s="178"/>
      <c r="I254" s="178"/>
      <c r="J254" s="178"/>
      <c r="K254" s="178"/>
      <c r="L254" s="114"/>
    </row>
    <row r="255" spans="2:12" ht="15" thickBot="1" x14ac:dyDescent="0.25">
      <c r="B255" s="180"/>
      <c r="C255" s="181"/>
      <c r="D255" s="181"/>
      <c r="E255" s="182"/>
      <c r="F255" s="181"/>
      <c r="G255" s="75"/>
      <c r="H255" s="181"/>
      <c r="I255" s="181"/>
      <c r="J255" s="181"/>
      <c r="K255" s="181"/>
      <c r="L255" s="183"/>
    </row>
    <row r="256" spans="2:12" ht="15" thickTop="1" x14ac:dyDescent="0.2"/>
  </sheetData>
  <mergeCells count="32">
    <mergeCell ref="C250:G252"/>
    <mergeCell ref="H250:I250"/>
    <mergeCell ref="H251:I251"/>
    <mergeCell ref="H252:K252"/>
    <mergeCell ref="C247:G247"/>
    <mergeCell ref="H247:J247"/>
    <mergeCell ref="C248:G248"/>
    <mergeCell ref="H248:I248"/>
    <mergeCell ref="C249:G249"/>
    <mergeCell ref="H249:I249"/>
    <mergeCell ref="C238:J238"/>
    <mergeCell ref="G240:H240"/>
    <mergeCell ref="G241:H241"/>
    <mergeCell ref="G242:H242"/>
    <mergeCell ref="G243:H243"/>
    <mergeCell ref="D246:K246"/>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1"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 (Entida )</vt:lpstr>
      <vt:lpstr>PROPUESTA ECONOMICA(Propone )</vt:lpstr>
      <vt:lpstr>'PRESUPUESTO OFICIAL (Entida )'!_GoBack</vt:lpstr>
      <vt:lpstr>'PROPUESTA ECONOMICA(Propone )'!_GoBack</vt:lpstr>
      <vt:lpstr>'PRESUPUESTO OFICIAL (Entida )'!Área_de_impresión</vt:lpstr>
      <vt:lpstr>'PROPUESTA ECONOMICA(Propone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PAOLA ANDREA PRADA CORREA</cp:lastModifiedBy>
  <dcterms:created xsi:type="dcterms:W3CDTF">2026-07-14T01:21:55Z</dcterms:created>
  <dcterms:modified xsi:type="dcterms:W3CDTF">2026-07-16T17:21:51Z</dcterms:modified>
</cp:coreProperties>
</file>