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Clara Liliana\Documents\IDIGER\2026\LICITACIONES\SOLUCIONES BASADAS EN LA NATURALEZA\PARA PUBLICAR\"/>
    </mc:Choice>
  </mc:AlternateContent>
  <xr:revisionPtr revIDLastSave="0" documentId="13_ncr:1_{FBBE91E3-6E1C-4687-9668-E1C8F4F4C52C}"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_xlnm.Print_Area" localSheetId="0">Hoja1!$A$1:$G$54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5" i="1" l="1"/>
  <c r="G27" i="1" l="1"/>
  <c r="G25" i="1"/>
  <c r="G24" i="1"/>
  <c r="G22" i="1"/>
  <c r="G20" i="1"/>
  <c r="G17" i="1"/>
  <c r="G14" i="1"/>
  <c r="G11" i="1"/>
  <c r="G8" i="1"/>
  <c r="G9" i="1" l="1"/>
  <c r="G15" i="1"/>
  <c r="G6" i="1"/>
  <c r="G16" i="1"/>
  <c r="G23" i="1"/>
  <c r="G12" i="1"/>
  <c r="G18" i="1"/>
  <c r="G10" i="1"/>
  <c r="G13" i="1"/>
  <c r="G19" i="1"/>
  <c r="G21" i="1"/>
  <c r="G26" i="1"/>
  <c r="G28" i="1" l="1"/>
  <c r="G29" i="1" s="1"/>
  <c r="G33" i="1" l="1"/>
  <c r="G32" i="1"/>
  <c r="G31" i="1"/>
  <c r="G34" i="1" l="1"/>
  <c r="G40" i="1" s="1"/>
</calcChain>
</file>

<file path=xl/sharedStrings.xml><?xml version="1.0" encoding="utf-8"?>
<sst xmlns="http://schemas.openxmlformats.org/spreadsheetml/2006/main" count="111" uniqueCount="88">
  <si>
    <t>EJECUTAR LA CONSTRUCCIÓN DE LAS OBRAS DE MITIGACIÓN DEL RIESGO BAJO EL ENFOQUE DE SOLUCIONES BASADAS EN LA NATURALEZA, PRIORIZANDO LA PROTECCIÓN, RESTAURACIÓN Y USO SOSTENIBLE DE LOS ECOSISTEMAS COMO INFRAESTRUCTURA NATURAL PARA LA REDUCCIÓN DEL RIESGO, LA ADAPTACIÓN AL CAMBIO CLIMÁTICO Y LA GENERACIÓN DE BENEFICIOS AMBIENTALES Y SOCIALES, CONFORME A LOS LINEAMIENTOS TÉCNICOS DEFINIDOS POR EL IDIGER Y LA AUTORIDAD AMBIENTAL COMPETENTE.</t>
  </si>
  <si>
    <t>ÍTEM</t>
  </si>
  <si>
    <t>DESCRIPCIÓN</t>
  </si>
  <si>
    <t>UNIDAD</t>
  </si>
  <si>
    <t>1.00</t>
  </si>
  <si>
    <t>PRELIMINARES</t>
  </si>
  <si>
    <t>1.10</t>
  </si>
  <si>
    <t>LOCALIZACION Y REPLANTEO</t>
  </si>
  <si>
    <t>M2</t>
  </si>
  <si>
    <t>SUBTOTAL CAPITULO 1 - PRELIMINARES</t>
  </si>
  <si>
    <t>2.00</t>
  </si>
  <si>
    <t>MEDIDAS DE MITIGACION</t>
  </si>
  <si>
    <t>2.1</t>
  </si>
  <si>
    <t>FILTRO VIVO PRINCIPAL EN GUADUA, INCLUYE EXCAVACIÓN DE TIERRA HÚMEDA, ARMADO Y RELLENO CON MATERIAL DEL SITIO COMPACTADO A MANO, CON PROFUNDIDAD DE ENTRE 1.0 ML HASTA 1,20 ML, ANCHO HASTA 0,46 ML, CON UN LLENO DE CUATRO ( 4 ) FILAS DE GUADUA ROLLIZA O TOLETE CON DIÁMETRO DE 0.10 METROS PROMEDIO.</t>
  </si>
  <si>
    <t>ML</t>
  </si>
  <si>
    <t>2.2</t>
  </si>
  <si>
    <t>FILTRO VIVO SECUNDARIO EN GUADUA, INCLUYE EXCAVACIÓN DE TIERRA HÚMEDA, ARMADO Y RELLENO CON MATERIAL DEL SITIO COMPACTADO A MANO, CON PROFUNDIDAD DE ENTRE 0.8 ML HASTA 1,0 ML, ANCHO HASTA 0,46 ML, CON UN LLENO DE TRES ( 3 ) FILAS DE GUADUA ROLLIZA O TOLETE CON DIÁMETRO DE 0.11 METROS PROMEDIO.</t>
  </si>
  <si>
    <t>2.3</t>
  </si>
  <si>
    <t>TRINCHO VIVO EN MADERA ROLLIZA INMUNIZADA, EN EL RECORRIDO DEL FILTRO, CON EXCAVACIÓN EN TIERRA HÚMEDA, A PROFUNDIDAD HASTA DE 1,40 ML,  ANCHO DE EXCAVACIÓN 0,50 ML, CON HASTA 14 TOLETES DE MADERA - GUADUA  CON DIÁMETRO DE 0.10 METROS PROMEDIO, CON MÍNIMO CUATRO PILOTES EN MADERA POR TRINCHO, ENTERRADOS A UNA PROFUNDIDAD ADICIONAL DE 0,7 ML.</t>
  </si>
  <si>
    <t>2.4</t>
  </si>
  <si>
    <t>TERRAZA VIVA EN MADERA ROLLIZA INMUNIZADA, CON EXCAVACIÓN EN TIERRA  A PROFUNDIDAD HASTA 0,20 ML CON ANCHO DE 0,30 ML,  CON HASTA 9 TOLETES DE MADERA CON DIÁMETRO DE 0.10 METROS PROMEDIO  Y CON PILOTES A  CADA 0,70M EN MADERA DEL MISMO DIÁMETRO ENTERRADOS A UNA PROFUNDIDAD ADICIONAL DE 0,8 ML. INCLUYE PERFILADO</t>
  </si>
  <si>
    <t>2.5</t>
  </si>
  <si>
    <t>TRINCHO DISIPADOR SIMPLE EN MADERA ROLLIZA INMUNIZADA, CON EXCAVACIÓN PROMEDIO A PROFUNDIDAD DE 0,30 ML, ANCHO EXCAVACIÓN DE 0.3 ML, CON  HASTA CON HASTA 5 TOLETES DE MADERA  CON DIÁMETRO DE 0.10 METROS PROMEDIO, CON PILOTES A 0,70 METRO EN MADERA DEL MISMO DIÁMETRO ENTERRADOS A UNA PROFUNDIDAD ADICIONAL DE 0,7 ML.</t>
  </si>
  <si>
    <t>2.6</t>
  </si>
  <si>
    <t>ZANJA DE DRENAJE, CONSTRUIDA CON HERRAMIENTA MANUAL, PICA, PALA, PALÍN AZADÓN, CON EXCAVACIÓN PROMEDIO A PROFUNDIDAD DE 0,35 ML, PROMEDIO ANCHO 0,60 ML</t>
  </si>
  <si>
    <t>2.7</t>
  </si>
  <si>
    <t>TAPONAMIENTO DE GRIETAS CON TIERRA COMÚN DEL SITIO, INCLUYE LLENADO Y COMPACTACIÓN MANUAL.</t>
  </si>
  <si>
    <t>2.8</t>
  </si>
  <si>
    <t>REVEGETALIZACION CON CESPEDON DE KIKUYO, TIERRA, ABONOS, MANO DE OBRA DE SIEMBRAS, ETC.</t>
  </si>
  <si>
    <t>2.9</t>
  </si>
  <si>
    <t>CUNETA DE DRENAJE ANCHO= 0.50 M EN CONCRETO PREMEZCLADO DE 3000 PSI FUNDIDO EN SITIO, PROFUNDIDAD VARIABLE (ENTRE 0.10 M Y 0.50 M).(INCLUYE CONSTRUCCIÓN DE PLACA DE FONDO EN CONCRETO IMPERMEABILIZADO, MEDIACAÑAS, MORTERO DE NIVELACIÓN, ÁNGULOS METÁLICOS Y TAPA EN CONCRETO).</t>
  </si>
  <si>
    <t>2.10</t>
  </si>
  <si>
    <t>FILTRO FRANCES (INCLUYE TRINCHERA CON MATERIAL SELECIONADO, GEOTEXTIL NO TEJIDO, TUBERIA RANURADO DE 4".</t>
  </si>
  <si>
    <t>2.11</t>
  </si>
  <si>
    <t>DISIPADOR DE ENERGIA EN CONCRETO DE 3000 PSI (INCLUYE ACERO DE REFUERZO, FORMALETA,  CURADO E IMPERMEABILIZACIÓN DE LA PLACA FONDO.</t>
  </si>
  <si>
    <t>2.12</t>
  </si>
  <si>
    <t>GAVIONES - SUMINISTRO Y CONSTRUCCIÓN. INCLUYE RAJÓN, MALLA PARA GAVIONES Y ALAMBRE RECOCIDO</t>
  </si>
  <si>
    <t>M3</t>
  </si>
  <si>
    <t>2.13</t>
  </si>
  <si>
    <t>LIMPIEZA DE CUNETAS</t>
  </si>
  <si>
    <t>2.14</t>
  </si>
  <si>
    <t>EXCAVACION MECANICA EN MATERIAL COMUN INCLUYE CARGUE, RETIRO Y DISPOSICIÓN FINAL</t>
  </si>
  <si>
    <t>2.15</t>
  </si>
  <si>
    <t>SUMINISTRO, TRANSPORTE E INSTALACIÓN DE BARANDA CON POSTE EN MADERA ROLLIZA  DE 1,10 MTS DE ALTURA VISIBLE Y 60 CMS DE INCADO EN CONCRETO IMPERMEABILIZADO CADA 1,50 MTS. PASAMANOS Y TRAVESAÑOS EN MADERA ROLLIZA DE 0,10  MTS DE ESPESOR, BALAUSTRES VERTICALES EN VARILLÓN ROLLIZO 0,04 MTS DE ESPESOR; UNIONES MECÁNICAS EN LÁMINA GALVANIZADA CALIBRE 12, TORNILLOS AUTOPERFORANTE DE 2" A 3" Y VARILLA ROSCADA ZINCADA DE 3/8". MADERA TRATADA E INMUNIZADA POR INMERSIÓN. CIMENTACIÓN EN CONCRETO IMPERMEABLE QUE SOBRESALE DEL NIVEL DE TERRENO PARA AISLAR LA BASE DE LA GUADUA DE LA HUMEDAD. EL CONSTRUCTOR DEBERÁ GARANTIZAR EL CUMPLIMIENTO DE LAS DISTANCIAS DE SERVIDUMBRE RESPECTO A LÍNEAS DE TRANSMISIÓN ELÉCTRICA Y VALIDAR LA PROFUNDIDAD DE HINCADO MEDIANTE UN CONCEPTO TÉCNICO GEOTÉCNICO, ESPECIALMENTE EN ZONAS DE BORDE DE TALUD O LADERA.</t>
  </si>
  <si>
    <t>2.16</t>
  </si>
  <si>
    <t>GAVIONES - DESARMADO Y RECONSTRUCCIÓN CON RAJON DE SITIO, MALLA PARA GAVIONES Y ALAMBRE RECOCIDO</t>
  </si>
  <si>
    <t>2.17</t>
  </si>
  <si>
    <t xml:space="preserve">SUMINISTRO E INSTALACION DE GEODRÉN PLANAR </t>
  </si>
  <si>
    <t>2.18</t>
  </si>
  <si>
    <t>RELLENO PARA ESTRUCTURAS CON MATERIAL SELECCIONADO</t>
  </si>
  <si>
    <t>2.19</t>
  </si>
  <si>
    <t>REVESTIMIENTO CON GEOMENBRANA 30 MILS PARA BASE DE CUNETAS Y CANALES DISIPADORES</t>
  </si>
  <si>
    <t>2.20</t>
  </si>
  <si>
    <t>SUMINISTRO E INSTALACION DE GEOTEXTIL NT 2500 O SIMILAR</t>
  </si>
  <si>
    <t>SUBTOTAL 2 - COSTOS DIRECTOS OBRAS</t>
  </si>
  <si>
    <t xml:space="preserve">SUBTOTAL I + II </t>
  </si>
  <si>
    <t>ADMINISTRACION (A)</t>
  </si>
  <si>
    <t>IMPREVISTOS (I)</t>
  </si>
  <si>
    <t>UTILIDAD (U)</t>
  </si>
  <si>
    <t>TOTAL OBRAS  CON (AIU)</t>
  </si>
  <si>
    <t>VALOR COMPONENTE PMA - SST CON AIU</t>
  </si>
  <si>
    <t>VALOR  COMPONENTE PMT CON AIU</t>
  </si>
  <si>
    <t>VALOR COMPONENTE PLAN GESTION SOCIAL CON AIU</t>
  </si>
  <si>
    <t>VALOR TRAMITE POC</t>
  </si>
  <si>
    <t>NOTA 1:</t>
  </si>
  <si>
    <t>Los proponentes deben usar el presente anexo para determinar su propuesta económica conforme al Formulario - Presupuesto Oficial publicado por la Entidad</t>
  </si>
  <si>
    <t>NOTA 2:</t>
  </si>
  <si>
    <t>Se debe tener en cuenta que el PRECIO UNITARIO,  NO incluye el valor de A.I.U.</t>
  </si>
  <si>
    <t>NOTA 3:</t>
  </si>
  <si>
    <t xml:space="preserve">Cuando la fracción decimal del peso sea  igual o superior a 5 se aproximara por exceso al número entero siguiente del peso y cuando la fracción decimal del peso sea inferior a 5 se aproximará por defecto al número entero del peso. </t>
  </si>
  <si>
    <t>NOTA 4:</t>
  </si>
  <si>
    <t>NOTA 5:</t>
  </si>
  <si>
    <t>NOTA 6:</t>
  </si>
  <si>
    <t>El diligenciamiento del presente formato es bajo responsabilidad del OFERENTE se debera presentar en formato PDF suscrito y en Excel.</t>
  </si>
  <si>
    <r>
      <t>El A.I.U y su discriminación deben estar en porcentaje (%).  El valor del A.I.U ofertado no podra ser superior al 100%</t>
    </r>
    <r>
      <rPr>
        <sz val="11"/>
        <color rgb="FFFF0000"/>
        <rFont val="Arial Narrow"/>
        <family val="2"/>
      </rPr>
      <t xml:space="preserve"> </t>
    </r>
    <r>
      <rPr>
        <sz val="11"/>
        <color theme="1"/>
        <rFont val="Arial Narrow"/>
        <family val="2"/>
      </rPr>
      <t>del A.I.U oficial total. Debera estar expresado en dos decimales.</t>
    </r>
  </si>
  <si>
    <t>Valor Fijo NO Ofertable</t>
  </si>
  <si>
    <t>Porcentaje costo directo</t>
  </si>
  <si>
    <t>AIU OFERTADO</t>
  </si>
  <si>
    <t>%</t>
  </si>
  <si>
    <t>VALOR UNITARIO IDIGER</t>
  </si>
  <si>
    <t>CANTIDAD TOTAL (A)</t>
  </si>
  <si>
    <t>VALOR UNITARIO OFERTADO (B)</t>
  </si>
  <si>
    <t>TOTAL (A*B)</t>
  </si>
  <si>
    <t>FIRMA REPRESENTANTE LEGAL DEL PROPONENTE</t>
  </si>
  <si>
    <t>NOMBRE Y APELLIDOS:  XXXXXX XXXXXX XXXXXX XXXXX</t>
  </si>
  <si>
    <t>C.C.:  XXXXXXXXXXXXX DE XXXXXXX</t>
  </si>
  <si>
    <t>ANEXO No. 11   PROPUESTA ECONOMICA</t>
  </si>
  <si>
    <t>Los valores del COMPONENTE AMBIENTAL Y SG-SST - COMPONENTE SOCIAL Y COMPONENTE PMT , son valores fijos NO OFERTABLES.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</si>
</sst>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19" x14ac:knownFonts="1">
    <font>
      <sz val="11"/>
      <color theme="1"/>
      <name val="Calibri"/>
      <family val="2"/>
      <scheme val="minor"/>
    </font>
    <font>
      <sz val="11"/>
      <color theme="1"/>
      <name val="Calibri"/>
      <family val="2"/>
      <scheme val="minor"/>
    </font>
    <font>
      <b/>
      <sz val="14"/>
      <color rgb="FF000000"/>
      <name val="Arial Narrow"/>
      <family val="2"/>
    </font>
    <font>
      <b/>
      <sz val="12"/>
      <color rgb="FF000000"/>
      <name val="Arial Narrow"/>
      <family val="2"/>
    </font>
    <font>
      <sz val="14"/>
      <color rgb="FF000000"/>
      <name val="Arial Narrow"/>
      <family val="2"/>
    </font>
    <font>
      <u/>
      <sz val="11"/>
      <color rgb="FF0000FF"/>
      <name val="Calibri"/>
      <family val="2"/>
      <scheme val="minor"/>
    </font>
    <font>
      <sz val="14"/>
      <name val="Arial Narrow"/>
      <family val="2"/>
    </font>
    <font>
      <sz val="12"/>
      <color rgb="FF000000"/>
      <name val="Arial Narrow"/>
      <family val="2"/>
    </font>
    <font>
      <sz val="12"/>
      <name val="Arial Narrow"/>
      <family val="2"/>
    </font>
    <font>
      <u/>
      <sz val="14"/>
      <name val="Arial Narrow"/>
      <family val="2"/>
    </font>
    <font>
      <b/>
      <sz val="14"/>
      <name val="Arial Narrow"/>
      <family val="2"/>
    </font>
    <font>
      <sz val="14"/>
      <color theme="1"/>
      <name val="Arial Narrow"/>
      <family val="2"/>
    </font>
    <font>
      <b/>
      <sz val="14"/>
      <color theme="1"/>
      <name val="Arial Narrow"/>
      <family val="2"/>
    </font>
    <font>
      <sz val="14"/>
      <color rgb="FFFF0000"/>
      <name val="Arial Narrow"/>
      <family val="2"/>
    </font>
    <font>
      <sz val="10"/>
      <color theme="1"/>
      <name val="Arial"/>
      <family val="2"/>
    </font>
    <font>
      <b/>
      <sz val="11"/>
      <color theme="1"/>
      <name val="Arial Narrow"/>
      <family val="2"/>
    </font>
    <font>
      <sz val="11"/>
      <color theme="1"/>
      <name val="Arial Narrow"/>
      <family val="2"/>
    </font>
    <font>
      <sz val="11"/>
      <color theme="1"/>
      <name val="Arial"/>
      <family val="2"/>
    </font>
    <font>
      <sz val="11"/>
      <color rgb="FFFF0000"/>
      <name val="Arial Narrow"/>
      <family val="2"/>
    </font>
  </fonts>
  <fills count="10">
    <fill>
      <patternFill patternType="none"/>
    </fill>
    <fill>
      <patternFill patternType="gray125"/>
    </fill>
    <fill>
      <patternFill patternType="solid">
        <fgColor rgb="FFFFFFFF"/>
        <bgColor rgb="FFFFFFFF"/>
      </patternFill>
    </fill>
    <fill>
      <patternFill patternType="solid">
        <fgColor rgb="FFFABF8F"/>
        <bgColor rgb="FFFABF8F"/>
      </patternFill>
    </fill>
    <fill>
      <patternFill patternType="solid">
        <fgColor rgb="FFD8D8D8"/>
        <bgColor rgb="FFD8D8D8"/>
      </patternFill>
    </fill>
    <fill>
      <patternFill patternType="solid">
        <fgColor rgb="FFD9D9D9"/>
        <bgColor rgb="FF000000"/>
      </patternFill>
    </fill>
    <fill>
      <patternFill patternType="solid">
        <fgColor rgb="FFFCD5B4"/>
        <bgColor rgb="FF000000"/>
      </patternFill>
    </fill>
    <fill>
      <patternFill patternType="solid">
        <fgColor rgb="FFFBD4B4"/>
        <bgColor rgb="FFFBD4B4"/>
      </patternFill>
    </fill>
    <fill>
      <patternFill patternType="solid">
        <fgColor theme="0" tint="-0.14999847407452621"/>
        <bgColor indexed="64"/>
      </patternFill>
    </fill>
    <fill>
      <patternFill patternType="solid">
        <fgColor theme="9" tint="0.59999389629810485"/>
        <bgColor indexed="64"/>
      </patternFill>
    </fill>
  </fills>
  <borders count="32">
    <border>
      <left/>
      <right/>
      <top/>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bottom style="medium">
        <color rgb="FF000000"/>
      </bottom>
      <diagonal/>
    </border>
    <border>
      <left/>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right style="medium">
        <color rgb="FF000000"/>
      </right>
      <top style="thin">
        <color rgb="FF000000"/>
      </top>
      <bottom/>
      <diagonal/>
    </border>
    <border>
      <left style="medium">
        <color rgb="FF000000"/>
      </left>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medium">
        <color rgb="FF000000"/>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5" fillId="0" borderId="0" applyNumberFormat="0" applyFill="0" applyBorder="0" applyAlignment="0" applyProtection="0"/>
  </cellStyleXfs>
  <cellXfs count="78">
    <xf numFmtId="0" fontId="0" fillId="0" borderId="0" xfId="0"/>
    <xf numFmtId="0" fontId="2" fillId="0" borderId="1"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2" fillId="2" borderId="8" xfId="0" applyFont="1" applyFill="1" applyBorder="1" applyAlignment="1">
      <alignment vertical="center" wrapText="1"/>
    </xf>
    <xf numFmtId="0" fontId="2" fillId="2" borderId="0" xfId="0" applyFont="1" applyFill="1" applyBorder="1" applyAlignment="1">
      <alignment vertical="center" wrapText="1"/>
    </xf>
    <xf numFmtId="0" fontId="2" fillId="2" borderId="9" xfId="0" applyFont="1" applyFill="1" applyBorder="1" applyAlignment="1">
      <alignment vertical="center" wrapText="1"/>
    </xf>
    <xf numFmtId="0" fontId="4" fillId="0" borderId="11" xfId="0" applyFont="1" applyFill="1" applyBorder="1" applyAlignment="1">
      <alignment horizontal="justify" vertical="center"/>
    </xf>
    <xf numFmtId="0" fontId="4" fillId="0" borderId="12" xfId="0" applyFont="1" applyFill="1" applyBorder="1" applyAlignment="1">
      <alignment horizontal="center" vertical="center"/>
    </xf>
    <xf numFmtId="0" fontId="4" fillId="2" borderId="12" xfId="0" applyFont="1" applyFill="1" applyBorder="1" applyAlignment="1">
      <alignment horizontal="center" vertical="center"/>
    </xf>
    <xf numFmtId="164" fontId="4" fillId="0" borderId="13" xfId="0" applyNumberFormat="1" applyFont="1" applyFill="1" applyBorder="1" applyAlignment="1">
      <alignment horizontal="right" vertical="center"/>
    </xf>
    <xf numFmtId="0" fontId="2" fillId="3" borderId="15" xfId="0" applyFont="1" applyFill="1" applyBorder="1" applyAlignment="1">
      <alignment vertical="center"/>
    </xf>
    <xf numFmtId="164" fontId="2" fillId="3" borderId="13" xfId="0" applyNumberFormat="1" applyFont="1" applyFill="1" applyBorder="1" applyAlignment="1">
      <alignment horizontal="right" vertical="center" wrapText="1"/>
    </xf>
    <xf numFmtId="0" fontId="2" fillId="2" borderId="18" xfId="0" applyFont="1" applyFill="1" applyBorder="1" applyAlignment="1">
      <alignment horizontal="center" vertical="center" wrapText="1"/>
    </xf>
    <xf numFmtId="0" fontId="2" fillId="2" borderId="17" xfId="0" applyFont="1" applyFill="1" applyBorder="1" applyAlignment="1">
      <alignment vertical="center" wrapText="1"/>
    </xf>
    <xf numFmtId="164" fontId="2" fillId="2" borderId="19" xfId="0" applyNumberFormat="1" applyFont="1" applyFill="1" applyBorder="1" applyAlignment="1">
      <alignment horizontal="right" vertical="center" wrapText="1"/>
    </xf>
    <xf numFmtId="0" fontId="4" fillId="0" borderId="1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11" xfId="0" applyFont="1" applyFill="1" applyBorder="1" applyAlignment="1">
      <alignment horizontal="justify" vertical="center" wrapText="1"/>
    </xf>
    <xf numFmtId="0" fontId="4" fillId="0" borderId="22" xfId="0" applyFont="1" applyFill="1" applyBorder="1" applyAlignment="1">
      <alignment horizontal="justify" vertical="center"/>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164" fontId="4" fillId="0" borderId="24" xfId="0" applyNumberFormat="1" applyFont="1" applyFill="1" applyBorder="1" applyAlignment="1">
      <alignment horizontal="right" vertical="center"/>
    </xf>
    <xf numFmtId="0" fontId="6" fillId="0" borderId="11" xfId="0" applyFont="1" applyFill="1" applyBorder="1" applyAlignment="1">
      <alignment horizontal="justify" vertical="center"/>
    </xf>
    <xf numFmtId="0" fontId="7" fillId="0" borderId="11" xfId="0" applyFont="1" applyFill="1" applyBorder="1" applyAlignment="1">
      <alignment horizontal="center" vertical="center"/>
    </xf>
    <xf numFmtId="0" fontId="6" fillId="0" borderId="11" xfId="0" applyFont="1" applyFill="1" applyBorder="1" applyAlignment="1">
      <alignment horizontal="center" vertical="center"/>
    </xf>
    <xf numFmtId="164" fontId="4" fillId="0" borderId="11" xfId="0" applyNumberFormat="1" applyFont="1" applyFill="1" applyBorder="1" applyAlignment="1">
      <alignment horizontal="right" vertical="center"/>
    </xf>
    <xf numFmtId="0" fontId="8" fillId="0" borderId="11" xfId="0" applyFont="1" applyFill="1" applyBorder="1" applyAlignment="1">
      <alignment horizontal="center" vertical="center"/>
    </xf>
    <xf numFmtId="0" fontId="2" fillId="3" borderId="26" xfId="0" applyFont="1" applyFill="1" applyBorder="1" applyAlignment="1">
      <alignment vertical="center"/>
    </xf>
    <xf numFmtId="164" fontId="2" fillId="3" borderId="20" xfId="0" applyNumberFormat="1" applyFont="1" applyFill="1" applyBorder="1" applyAlignment="1">
      <alignment horizontal="right" vertical="center"/>
    </xf>
    <xf numFmtId="164" fontId="2" fillId="3" borderId="27" xfId="0" applyNumberFormat="1" applyFont="1" applyFill="1" applyBorder="1" applyAlignment="1">
      <alignment horizontal="right" vertical="center" wrapText="1"/>
    </xf>
    <xf numFmtId="2" fontId="2" fillId="4" borderId="3" xfId="0" applyNumberFormat="1" applyFont="1" applyFill="1" applyBorder="1" applyAlignment="1">
      <alignment vertical="center"/>
    </xf>
    <xf numFmtId="164" fontId="2" fillId="4" borderId="5" xfId="0" applyNumberFormat="1" applyFont="1" applyFill="1" applyBorder="1" applyAlignment="1">
      <alignment horizontal="right" vertical="center"/>
    </xf>
    <xf numFmtId="164" fontId="2" fillId="0" borderId="28" xfId="0" applyNumberFormat="1" applyFont="1" applyFill="1" applyBorder="1" applyAlignment="1">
      <alignment horizontal="right" vertical="center"/>
    </xf>
    <xf numFmtId="0" fontId="4" fillId="0" borderId="0" xfId="0" applyFont="1" applyFill="1" applyBorder="1"/>
    <xf numFmtId="44" fontId="4" fillId="5" borderId="11" xfId="0" applyNumberFormat="1" applyFont="1" applyFill="1" applyBorder="1"/>
    <xf numFmtId="44" fontId="2" fillId="6" borderId="11" xfId="0" applyNumberFormat="1" applyFont="1" applyFill="1" applyBorder="1"/>
    <xf numFmtId="44" fontId="4" fillId="5" borderId="11" xfId="1" applyFont="1" applyFill="1" applyBorder="1" applyAlignment="1">
      <alignment horizontal="left"/>
    </xf>
    <xf numFmtId="44" fontId="2" fillId="7" borderId="11" xfId="0" applyNumberFormat="1" applyFont="1" applyFill="1" applyBorder="1"/>
    <xf numFmtId="2" fontId="6" fillId="0" borderId="7" xfId="0" applyNumberFormat="1" applyFont="1" applyFill="1" applyBorder="1" applyAlignment="1">
      <alignment horizontal="center" vertical="center"/>
    </xf>
    <xf numFmtId="2" fontId="9" fillId="0" borderId="10" xfId="2" applyNumberFormat="1" applyFont="1" applyFill="1" applyBorder="1" applyAlignment="1">
      <alignment horizontal="center" vertical="center"/>
    </xf>
    <xf numFmtId="0" fontId="10" fillId="3" borderId="14" xfId="0" applyFont="1" applyFill="1" applyBorder="1" applyAlignment="1">
      <alignment vertical="center"/>
    </xf>
    <xf numFmtId="2" fontId="6" fillId="0" borderId="16" xfId="0" applyNumberFormat="1" applyFont="1" applyFill="1" applyBorder="1" applyAlignment="1">
      <alignment horizontal="center" vertical="center"/>
    </xf>
    <xf numFmtId="0" fontId="10" fillId="3" borderId="25" xfId="0" applyFont="1" applyFill="1" applyBorder="1" applyAlignment="1">
      <alignment vertical="center"/>
    </xf>
    <xf numFmtId="2" fontId="10" fillId="4" borderId="2" xfId="0" applyNumberFormat="1" applyFont="1" applyFill="1" applyBorder="1" applyAlignment="1">
      <alignment vertical="center"/>
    </xf>
    <xf numFmtId="10" fontId="11" fillId="8" borderId="11" xfId="0" applyNumberFormat="1" applyFont="1" applyFill="1" applyBorder="1" applyAlignment="1">
      <alignment horizontal="center"/>
    </xf>
    <xf numFmtId="164" fontId="4" fillId="0" borderId="12" xfId="0" applyNumberFormat="1" applyFont="1" applyFill="1" applyBorder="1" applyAlignment="1">
      <alignment horizontal="right" vertical="center"/>
    </xf>
    <xf numFmtId="164" fontId="2" fillId="0" borderId="17" xfId="0" applyNumberFormat="1" applyFont="1" applyFill="1" applyBorder="1" applyAlignment="1">
      <alignment horizontal="right" vertical="center" wrapText="1"/>
    </xf>
    <xf numFmtId="164" fontId="4" fillId="0" borderId="21" xfId="0" applyNumberFormat="1" applyFont="1" applyFill="1" applyBorder="1" applyAlignment="1">
      <alignment horizontal="right" vertical="center"/>
    </xf>
    <xf numFmtId="164" fontId="4" fillId="0" borderId="23" xfId="0" applyNumberFormat="1" applyFont="1" applyFill="1" applyBorder="1" applyAlignment="1">
      <alignment horizontal="right" vertical="center"/>
    </xf>
    <xf numFmtId="164" fontId="4" fillId="0" borderId="22" xfId="0" applyNumberFormat="1" applyFont="1" applyFill="1" applyBorder="1" applyAlignment="1">
      <alignment horizontal="right" vertical="center"/>
    </xf>
    <xf numFmtId="0" fontId="14" fillId="0" borderId="0" xfId="0" applyFont="1"/>
    <xf numFmtId="0" fontId="15" fillId="0" borderId="11" xfId="0" applyFont="1" applyBorder="1" applyAlignment="1">
      <alignment horizontal="center" vertical="center"/>
    </xf>
    <xf numFmtId="0" fontId="17" fillId="0" borderId="0" xfId="0" applyFont="1"/>
    <xf numFmtId="0" fontId="0" fillId="0" borderId="0" xfId="0" applyFont="1"/>
    <xf numFmtId="0" fontId="11" fillId="8" borderId="29" xfId="0" applyFont="1" applyFill="1" applyBorder="1" applyAlignment="1"/>
    <xf numFmtId="0" fontId="11" fillId="8" borderId="30" xfId="0" applyFont="1" applyFill="1" applyBorder="1" applyAlignment="1"/>
    <xf numFmtId="0" fontId="13" fillId="8" borderId="31" xfId="0" applyFont="1" applyFill="1" applyBorder="1" applyAlignment="1">
      <alignment horizontal="center"/>
    </xf>
    <xf numFmtId="0" fontId="11" fillId="8" borderId="11" xfId="0" applyFont="1" applyFill="1" applyBorder="1" applyAlignment="1"/>
    <xf numFmtId="0" fontId="4" fillId="0" borderId="0" xfId="0" applyFont="1" applyFill="1" applyBorder="1" applyAlignment="1">
      <alignment horizontal="center"/>
    </xf>
    <xf numFmtId="164" fontId="4" fillId="0" borderId="12" xfId="0" applyNumberFormat="1" applyFont="1" applyFill="1" applyBorder="1" applyAlignment="1">
      <alignment horizontal="center" vertical="center"/>
    </xf>
    <xf numFmtId="164" fontId="2" fillId="0" borderId="17" xfId="0" applyNumberFormat="1" applyFont="1" applyFill="1" applyBorder="1" applyAlignment="1">
      <alignment horizontal="center" vertical="center" wrapText="1"/>
    </xf>
    <xf numFmtId="164" fontId="4" fillId="0" borderId="21" xfId="0" applyNumberFormat="1" applyFont="1" applyFill="1" applyBorder="1" applyAlignment="1">
      <alignment horizontal="center" vertical="center"/>
    </xf>
    <xf numFmtId="164" fontId="4" fillId="0" borderId="23" xfId="0" applyNumberFormat="1" applyFont="1" applyFill="1" applyBorder="1" applyAlignment="1">
      <alignment horizontal="center" vertical="center"/>
    </xf>
    <xf numFmtId="164" fontId="4" fillId="0" borderId="22" xfId="0" applyNumberFormat="1" applyFont="1" applyFill="1" applyBorder="1" applyAlignment="1">
      <alignment horizontal="center" vertical="center"/>
    </xf>
    <xf numFmtId="164" fontId="4" fillId="0" borderId="11" xfId="0" applyNumberFormat="1" applyFont="1" applyFill="1" applyBorder="1" applyAlignment="1">
      <alignment horizontal="center" vertical="center"/>
    </xf>
    <xf numFmtId="0" fontId="12" fillId="9" borderId="11" xfId="0" applyFont="1" applyFill="1" applyBorder="1" applyAlignment="1"/>
    <xf numFmtId="0" fontId="16" fillId="0" borderId="0" xfId="0" applyFont="1" applyAlignment="1">
      <alignment horizontal="center" vertical="center"/>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6" fillId="0" borderId="11" xfId="0" applyFont="1" applyBorder="1" applyAlignment="1">
      <alignment horizontal="left" vertical="center" wrapText="1"/>
    </xf>
    <xf numFmtId="0" fontId="16" fillId="0" borderId="29" xfId="0" applyFont="1" applyBorder="1" applyAlignment="1">
      <alignment horizontal="left" vertical="center" wrapText="1"/>
    </xf>
    <xf numFmtId="0" fontId="16" fillId="0" borderId="30" xfId="0" applyFont="1" applyBorder="1" applyAlignment="1">
      <alignment horizontal="left" vertical="center" wrapText="1"/>
    </xf>
    <xf numFmtId="0" fontId="6" fillId="0" borderId="11" xfId="0" applyFont="1" applyFill="1" applyBorder="1"/>
    <xf numFmtId="0" fontId="2" fillId="0" borderId="2" xfId="0" applyFont="1" applyFill="1" applyBorder="1" applyAlignment="1">
      <alignment horizontal="justify" vertical="center" wrapText="1"/>
    </xf>
    <xf numFmtId="0" fontId="2" fillId="0" borderId="3" xfId="0" applyFont="1" applyFill="1" applyBorder="1" applyAlignment="1">
      <alignment horizontal="justify" vertical="center" wrapText="1"/>
    </xf>
    <xf numFmtId="0" fontId="15" fillId="0" borderId="0" xfId="0" applyFont="1" applyAlignment="1">
      <alignment horizontal="center" vertical="center"/>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333375</xdr:colOff>
      <xdr:row>0</xdr:row>
      <xdr:rowOff>104775</xdr:rowOff>
    </xdr:from>
    <xdr:ext cx="1123950" cy="685800"/>
    <xdr:pic>
      <xdr:nvPicPr>
        <xdr:cNvPr id="2" name="image5.png">
          <a:extLst>
            <a:ext uri="{FF2B5EF4-FFF2-40B4-BE49-F238E27FC236}">
              <a16:creationId xmlns:a16="http://schemas.microsoft.com/office/drawing/2014/main" id="{00000000-0008-0000-2B00-000002000000}"/>
            </a:ext>
          </a:extLst>
        </xdr:cNvPr>
        <xdr:cNvPicPr preferRelativeResize="0"/>
      </xdr:nvPicPr>
      <xdr:blipFill>
        <a:blip xmlns:r="http://schemas.openxmlformats.org/officeDocument/2006/relationships" r:embed="rId1" cstate="print"/>
        <a:stretch>
          <a:fillRect/>
        </a:stretch>
      </xdr:blipFill>
      <xdr:spPr>
        <a:xfrm>
          <a:off x="1095375" y="104775"/>
          <a:ext cx="1123950" cy="68580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54"/>
  <sheetViews>
    <sheetView tabSelected="1" view="pageBreakPreview" topLeftCell="A34" zoomScaleNormal="100" zoomScaleSheetLayoutView="100" workbookViewId="0">
      <selection activeCell="E49" sqref="E49"/>
    </sheetView>
  </sheetViews>
  <sheetFormatPr baseColWidth="10" defaultRowHeight="14.4" x14ac:dyDescent="0.3"/>
  <cols>
    <col min="2" max="2" width="92.44140625" customWidth="1"/>
    <col min="3" max="3" width="10.109375" bestFit="1" customWidth="1"/>
    <col min="4" max="4" width="29.109375" customWidth="1"/>
    <col min="5" max="5" width="25" customWidth="1"/>
    <col min="6" max="6" width="26.44140625" customWidth="1"/>
    <col min="7" max="7" width="31" bestFit="1" customWidth="1"/>
  </cols>
  <sheetData>
    <row r="1" spans="1:7" ht="78.75" customHeight="1" thickBot="1" x14ac:dyDescent="0.35">
      <c r="B1" s="69" t="s">
        <v>86</v>
      </c>
      <c r="C1" s="70"/>
      <c r="D1" s="70"/>
      <c r="E1" s="70"/>
      <c r="F1" s="70"/>
      <c r="G1" s="70"/>
    </row>
    <row r="2" spans="1:7" ht="106.5" customHeight="1" thickBot="1" x14ac:dyDescent="0.35">
      <c r="A2" s="1"/>
      <c r="B2" s="75" t="s">
        <v>0</v>
      </c>
      <c r="C2" s="76"/>
      <c r="D2" s="76"/>
      <c r="E2" s="76"/>
      <c r="F2" s="76"/>
      <c r="G2" s="76"/>
    </row>
    <row r="3" spans="1:7" ht="39.75" customHeight="1" thickBot="1" x14ac:dyDescent="0.35">
      <c r="A3" s="2" t="s">
        <v>1</v>
      </c>
      <c r="B3" s="3" t="s">
        <v>2</v>
      </c>
      <c r="C3" s="3" t="s">
        <v>3</v>
      </c>
      <c r="D3" s="4" t="s">
        <v>80</v>
      </c>
      <c r="E3" s="4" t="s">
        <v>79</v>
      </c>
      <c r="F3" s="4" t="s">
        <v>81</v>
      </c>
      <c r="G3" s="4" t="s">
        <v>82</v>
      </c>
    </row>
    <row r="4" spans="1:7" ht="18" x14ac:dyDescent="0.3">
      <c r="A4" s="40" t="s">
        <v>4</v>
      </c>
      <c r="B4" s="5" t="s">
        <v>5</v>
      </c>
      <c r="C4" s="6"/>
      <c r="D4" s="6"/>
      <c r="E4" s="6"/>
      <c r="F4" s="6"/>
      <c r="G4" s="7"/>
    </row>
    <row r="5" spans="1:7" ht="18" x14ac:dyDescent="0.3">
      <c r="A5" s="41" t="s">
        <v>6</v>
      </c>
      <c r="B5" s="8" t="s">
        <v>7</v>
      </c>
      <c r="C5" s="9" t="s">
        <v>8</v>
      </c>
      <c r="D5" s="10">
        <v>10071</v>
      </c>
      <c r="E5" s="61">
        <v>5676</v>
      </c>
      <c r="F5" s="47"/>
      <c r="G5" s="11">
        <f>ROUND(F5*D5,0)</f>
        <v>0</v>
      </c>
    </row>
    <row r="6" spans="1:7" ht="18" x14ac:dyDescent="0.3">
      <c r="A6" s="42" t="s">
        <v>9</v>
      </c>
      <c r="B6" s="12"/>
      <c r="C6" s="12"/>
      <c r="D6" s="12"/>
      <c r="E6" s="12"/>
      <c r="F6" s="12"/>
      <c r="G6" s="13">
        <f>SUM(G5)</f>
        <v>0</v>
      </c>
    </row>
    <row r="7" spans="1:7" ht="18.600000000000001" thickBot="1" x14ac:dyDescent="0.35">
      <c r="A7" s="43" t="s">
        <v>10</v>
      </c>
      <c r="B7" s="14" t="s">
        <v>11</v>
      </c>
      <c r="C7" s="15"/>
      <c r="D7" s="15"/>
      <c r="E7" s="62"/>
      <c r="F7" s="48"/>
      <c r="G7" s="16"/>
    </row>
    <row r="8" spans="1:7" ht="90" x14ac:dyDescent="0.3">
      <c r="A8" s="41" t="s">
        <v>12</v>
      </c>
      <c r="B8" s="8" t="s">
        <v>13</v>
      </c>
      <c r="C8" s="17" t="s">
        <v>14</v>
      </c>
      <c r="D8" s="18">
        <v>309</v>
      </c>
      <c r="E8" s="63">
        <v>176759</v>
      </c>
      <c r="F8" s="49"/>
      <c r="G8" s="11">
        <f>ROUND(F8*D8,0)</f>
        <v>0</v>
      </c>
    </row>
    <row r="9" spans="1:7" ht="90" x14ac:dyDescent="0.3">
      <c r="A9" s="41" t="s">
        <v>15</v>
      </c>
      <c r="B9" s="8" t="s">
        <v>16</v>
      </c>
      <c r="C9" s="17" t="s">
        <v>14</v>
      </c>
      <c r="D9" s="18">
        <v>232</v>
      </c>
      <c r="E9" s="61">
        <v>151374</v>
      </c>
      <c r="F9" s="47"/>
      <c r="G9" s="11">
        <f>ROUND(F9*D9,0)</f>
        <v>0</v>
      </c>
    </row>
    <row r="10" spans="1:7" ht="90" x14ac:dyDescent="0.3">
      <c r="A10" s="41" t="s">
        <v>17</v>
      </c>
      <c r="B10" s="8" t="s">
        <v>18</v>
      </c>
      <c r="C10" s="17" t="s">
        <v>14</v>
      </c>
      <c r="D10" s="18">
        <v>231</v>
      </c>
      <c r="E10" s="61">
        <v>231021</v>
      </c>
      <c r="F10" s="47"/>
      <c r="G10" s="11">
        <f t="shared" ref="G10:G27" si="0">ROUND(F10*D10,0)</f>
        <v>0</v>
      </c>
    </row>
    <row r="11" spans="1:7" ht="90" x14ac:dyDescent="0.3">
      <c r="A11" s="41" t="s">
        <v>19</v>
      </c>
      <c r="B11" s="8" t="s">
        <v>20</v>
      </c>
      <c r="C11" s="17" t="s">
        <v>14</v>
      </c>
      <c r="D11" s="18">
        <v>1867</v>
      </c>
      <c r="E11" s="61">
        <v>293623</v>
      </c>
      <c r="F11" s="47"/>
      <c r="G11" s="11">
        <f t="shared" si="0"/>
        <v>0</v>
      </c>
    </row>
    <row r="12" spans="1:7" ht="90" x14ac:dyDescent="0.3">
      <c r="A12" s="41" t="s">
        <v>21</v>
      </c>
      <c r="B12" s="8" t="s">
        <v>22</v>
      </c>
      <c r="C12" s="17" t="s">
        <v>14</v>
      </c>
      <c r="D12" s="18">
        <v>346</v>
      </c>
      <c r="E12" s="61">
        <v>191547</v>
      </c>
      <c r="F12" s="47"/>
      <c r="G12" s="11">
        <f t="shared" si="0"/>
        <v>0</v>
      </c>
    </row>
    <row r="13" spans="1:7" ht="54" x14ac:dyDescent="0.3">
      <c r="A13" s="41" t="s">
        <v>23</v>
      </c>
      <c r="B13" s="8" t="s">
        <v>24</v>
      </c>
      <c r="C13" s="17" t="s">
        <v>14</v>
      </c>
      <c r="D13" s="18">
        <v>175</v>
      </c>
      <c r="E13" s="61">
        <v>13732</v>
      </c>
      <c r="F13" s="47"/>
      <c r="G13" s="11">
        <f t="shared" si="0"/>
        <v>0</v>
      </c>
    </row>
    <row r="14" spans="1:7" ht="36" x14ac:dyDescent="0.3">
      <c r="A14" s="41" t="s">
        <v>25</v>
      </c>
      <c r="B14" s="8" t="s">
        <v>26</v>
      </c>
      <c r="C14" s="17" t="s">
        <v>14</v>
      </c>
      <c r="D14" s="18">
        <v>25</v>
      </c>
      <c r="E14" s="61">
        <v>4266</v>
      </c>
      <c r="F14" s="47"/>
      <c r="G14" s="11">
        <f t="shared" si="0"/>
        <v>0</v>
      </c>
    </row>
    <row r="15" spans="1:7" ht="36" x14ac:dyDescent="0.3">
      <c r="A15" s="41" t="s">
        <v>27</v>
      </c>
      <c r="B15" s="8" t="s">
        <v>28</v>
      </c>
      <c r="C15" s="17" t="s">
        <v>8</v>
      </c>
      <c r="D15" s="18">
        <v>1390</v>
      </c>
      <c r="E15" s="61">
        <v>22675</v>
      </c>
      <c r="F15" s="47"/>
      <c r="G15" s="11">
        <f t="shared" si="0"/>
        <v>0</v>
      </c>
    </row>
    <row r="16" spans="1:7" ht="90" x14ac:dyDescent="0.3">
      <c r="A16" s="41" t="s">
        <v>29</v>
      </c>
      <c r="B16" s="8" t="s">
        <v>30</v>
      </c>
      <c r="C16" s="17" t="s">
        <v>14</v>
      </c>
      <c r="D16" s="18">
        <v>1090</v>
      </c>
      <c r="E16" s="61">
        <v>215763</v>
      </c>
      <c r="F16" s="47"/>
      <c r="G16" s="11">
        <f t="shared" si="0"/>
        <v>0</v>
      </c>
    </row>
    <row r="17" spans="1:7" ht="36" x14ac:dyDescent="0.3">
      <c r="A17" s="41" t="s">
        <v>31</v>
      </c>
      <c r="B17" s="8" t="s">
        <v>32</v>
      </c>
      <c r="C17" s="17" t="s">
        <v>14</v>
      </c>
      <c r="D17" s="18">
        <v>199</v>
      </c>
      <c r="E17" s="61">
        <v>188165</v>
      </c>
      <c r="F17" s="47"/>
      <c r="G17" s="11">
        <f t="shared" si="0"/>
        <v>0</v>
      </c>
    </row>
    <row r="18" spans="1:7" ht="36" x14ac:dyDescent="0.3">
      <c r="A18" s="41" t="s">
        <v>33</v>
      </c>
      <c r="B18" s="19" t="s">
        <v>34</v>
      </c>
      <c r="C18" s="17" t="s">
        <v>14</v>
      </c>
      <c r="D18" s="18">
        <v>255</v>
      </c>
      <c r="E18" s="61">
        <v>650189</v>
      </c>
      <c r="F18" s="47"/>
      <c r="G18" s="11">
        <f t="shared" si="0"/>
        <v>0</v>
      </c>
    </row>
    <row r="19" spans="1:7" ht="36" x14ac:dyDescent="0.3">
      <c r="A19" s="41" t="s">
        <v>35</v>
      </c>
      <c r="B19" s="8" t="s">
        <v>36</v>
      </c>
      <c r="C19" s="17" t="s">
        <v>37</v>
      </c>
      <c r="D19" s="18">
        <v>60</v>
      </c>
      <c r="E19" s="61">
        <v>283519</v>
      </c>
      <c r="F19" s="47"/>
      <c r="G19" s="11">
        <f t="shared" si="0"/>
        <v>0</v>
      </c>
    </row>
    <row r="20" spans="1:7" ht="18" x14ac:dyDescent="0.3">
      <c r="A20" s="41" t="s">
        <v>38</v>
      </c>
      <c r="B20" s="8" t="s">
        <v>39</v>
      </c>
      <c r="C20" s="17" t="s">
        <v>14</v>
      </c>
      <c r="D20" s="18">
        <v>67</v>
      </c>
      <c r="E20" s="61">
        <v>1440</v>
      </c>
      <c r="F20" s="47"/>
      <c r="G20" s="11">
        <f t="shared" si="0"/>
        <v>0</v>
      </c>
    </row>
    <row r="21" spans="1:7" ht="36" x14ac:dyDescent="0.3">
      <c r="A21" s="41" t="s">
        <v>40</v>
      </c>
      <c r="B21" s="20" t="s">
        <v>41</v>
      </c>
      <c r="C21" s="21" t="s">
        <v>37</v>
      </c>
      <c r="D21" s="22">
        <v>198</v>
      </c>
      <c r="E21" s="64">
        <v>35757</v>
      </c>
      <c r="F21" s="50"/>
      <c r="G21" s="11">
        <f t="shared" si="0"/>
        <v>0</v>
      </c>
    </row>
    <row r="22" spans="1:7" ht="234" x14ac:dyDescent="0.3">
      <c r="A22" s="41" t="s">
        <v>42</v>
      </c>
      <c r="B22" s="20" t="s">
        <v>43</v>
      </c>
      <c r="C22" s="21" t="s">
        <v>14</v>
      </c>
      <c r="D22" s="21">
        <v>200</v>
      </c>
      <c r="E22" s="65">
        <v>269364</v>
      </c>
      <c r="F22" s="51"/>
      <c r="G22" s="23">
        <f t="shared" si="0"/>
        <v>0</v>
      </c>
    </row>
    <row r="23" spans="1:7" ht="36" x14ac:dyDescent="0.3">
      <c r="A23" s="41" t="s">
        <v>44</v>
      </c>
      <c r="B23" s="24" t="s">
        <v>45</v>
      </c>
      <c r="C23" s="25" t="s">
        <v>37</v>
      </c>
      <c r="D23" s="26">
        <v>120</v>
      </c>
      <c r="E23" s="66">
        <v>234992</v>
      </c>
      <c r="F23" s="27"/>
      <c r="G23" s="27">
        <f>ROUND(F23*D23,0)</f>
        <v>0</v>
      </c>
    </row>
    <row r="24" spans="1:7" ht="18" x14ac:dyDescent="0.3">
      <c r="A24" s="41" t="s">
        <v>46</v>
      </c>
      <c r="B24" s="24" t="s">
        <v>47</v>
      </c>
      <c r="C24" s="25" t="s">
        <v>8</v>
      </c>
      <c r="D24" s="26">
        <v>120</v>
      </c>
      <c r="E24" s="66">
        <v>62680</v>
      </c>
      <c r="F24" s="27"/>
      <c r="G24" s="27">
        <f t="shared" si="0"/>
        <v>0</v>
      </c>
    </row>
    <row r="25" spans="1:7" ht="18" x14ac:dyDescent="0.3">
      <c r="A25" s="41" t="s">
        <v>48</v>
      </c>
      <c r="B25" s="24" t="s">
        <v>49</v>
      </c>
      <c r="C25" s="25" t="s">
        <v>37</v>
      </c>
      <c r="D25" s="26">
        <v>180</v>
      </c>
      <c r="E25" s="66">
        <v>45017</v>
      </c>
      <c r="F25" s="27"/>
      <c r="G25" s="27">
        <f t="shared" si="0"/>
        <v>0</v>
      </c>
    </row>
    <row r="26" spans="1:7" ht="36" x14ac:dyDescent="0.3">
      <c r="A26" s="41" t="s">
        <v>50</v>
      </c>
      <c r="B26" s="24" t="s">
        <v>51</v>
      </c>
      <c r="C26" s="28" t="s">
        <v>8</v>
      </c>
      <c r="D26" s="26">
        <v>2017.5</v>
      </c>
      <c r="E26" s="66">
        <v>27893</v>
      </c>
      <c r="F26" s="27"/>
      <c r="G26" s="27">
        <f t="shared" si="0"/>
        <v>0</v>
      </c>
    </row>
    <row r="27" spans="1:7" ht="18" x14ac:dyDescent="0.3">
      <c r="A27" s="41" t="s">
        <v>52</v>
      </c>
      <c r="B27" s="24" t="s">
        <v>53</v>
      </c>
      <c r="C27" s="28" t="s">
        <v>8</v>
      </c>
      <c r="D27" s="26">
        <v>60</v>
      </c>
      <c r="E27" s="66">
        <v>11933</v>
      </c>
      <c r="F27" s="27"/>
      <c r="G27" s="27">
        <f t="shared" si="0"/>
        <v>0</v>
      </c>
    </row>
    <row r="28" spans="1:7" ht="18.600000000000001" thickBot="1" x14ac:dyDescent="0.35">
      <c r="A28" s="44" t="s">
        <v>54</v>
      </c>
      <c r="B28" s="29"/>
      <c r="C28" s="29"/>
      <c r="D28" s="29"/>
      <c r="E28" s="29"/>
      <c r="F28" s="30"/>
      <c r="G28" s="31">
        <f>SUM(G8:G27)</f>
        <v>0</v>
      </c>
    </row>
    <row r="29" spans="1:7" ht="18.600000000000001" thickBot="1" x14ac:dyDescent="0.35">
      <c r="A29" s="45" t="s">
        <v>55</v>
      </c>
      <c r="B29" s="32"/>
      <c r="C29" s="32"/>
      <c r="D29" s="32"/>
      <c r="E29" s="32"/>
      <c r="F29" s="33"/>
      <c r="G29" s="34">
        <f>+G28+G6</f>
        <v>0</v>
      </c>
    </row>
    <row r="30" spans="1:7" ht="18" x14ac:dyDescent="0.35">
      <c r="A30" s="35"/>
      <c r="B30" s="35"/>
      <c r="C30" s="35"/>
      <c r="E30" s="60" t="s">
        <v>76</v>
      </c>
      <c r="F30" s="60" t="s">
        <v>77</v>
      </c>
      <c r="G30" s="35"/>
    </row>
    <row r="31" spans="1:7" ht="18" x14ac:dyDescent="0.35">
      <c r="A31" s="35"/>
      <c r="B31" s="35"/>
      <c r="D31" s="59" t="s">
        <v>56</v>
      </c>
      <c r="E31" s="59"/>
      <c r="F31" s="46" t="s">
        <v>78</v>
      </c>
      <c r="G31" s="36">
        <f>ROUND(+E31*$G$29,0)</f>
        <v>0</v>
      </c>
    </row>
    <row r="32" spans="1:7" ht="18" x14ac:dyDescent="0.35">
      <c r="A32" s="35"/>
      <c r="B32" s="35"/>
      <c r="D32" s="59" t="s">
        <v>57</v>
      </c>
      <c r="E32" s="59"/>
      <c r="F32" s="46" t="s">
        <v>78</v>
      </c>
      <c r="G32" s="36">
        <f>ROUND(+E32*$G$29,0)</f>
        <v>0</v>
      </c>
    </row>
    <row r="33" spans="1:26" ht="18" x14ac:dyDescent="0.35">
      <c r="A33" s="35"/>
      <c r="B33" s="35"/>
      <c r="D33" s="59" t="s">
        <v>58</v>
      </c>
      <c r="E33" s="59"/>
      <c r="F33" s="46" t="s">
        <v>78</v>
      </c>
      <c r="G33" s="36">
        <f>ROUND(+E33*$G$29,0)</f>
        <v>0</v>
      </c>
    </row>
    <row r="34" spans="1:26" ht="18" x14ac:dyDescent="0.35">
      <c r="A34" s="35"/>
      <c r="B34" s="35"/>
      <c r="D34" s="67" t="s">
        <v>59</v>
      </c>
      <c r="E34" s="67"/>
      <c r="F34" s="67"/>
      <c r="G34" s="37">
        <f>ROUND(+G29+G31+G32+G33,0)</f>
        <v>0</v>
      </c>
    </row>
    <row r="35" spans="1:26" ht="18" x14ac:dyDescent="0.35">
      <c r="A35" s="35"/>
      <c r="B35" s="35"/>
      <c r="C35" s="35"/>
      <c r="D35" s="35"/>
      <c r="E35" s="35"/>
      <c r="F35" s="35"/>
      <c r="G35" s="35"/>
    </row>
    <row r="36" spans="1:26" ht="18" x14ac:dyDescent="0.35">
      <c r="A36" s="35"/>
      <c r="B36" s="35"/>
      <c r="D36" s="56" t="s">
        <v>60</v>
      </c>
      <c r="E36" s="57"/>
      <c r="F36" s="58" t="s">
        <v>75</v>
      </c>
      <c r="G36" s="38">
        <v>39273095</v>
      </c>
    </row>
    <row r="37" spans="1:26" ht="18" x14ac:dyDescent="0.35">
      <c r="A37" s="35"/>
      <c r="B37" s="35"/>
      <c r="D37" s="56" t="s">
        <v>61</v>
      </c>
      <c r="E37" s="57"/>
      <c r="F37" s="58" t="s">
        <v>75</v>
      </c>
      <c r="G37" s="38">
        <v>17151396</v>
      </c>
    </row>
    <row r="38" spans="1:26" ht="18" x14ac:dyDescent="0.35">
      <c r="A38" s="35"/>
      <c r="B38" s="35"/>
      <c r="D38" s="56" t="s">
        <v>62</v>
      </c>
      <c r="E38" s="57"/>
      <c r="F38" s="58" t="s">
        <v>75</v>
      </c>
      <c r="G38" s="38">
        <v>38050397</v>
      </c>
    </row>
    <row r="39" spans="1:26" ht="18" x14ac:dyDescent="0.35">
      <c r="A39" s="35"/>
      <c r="B39" s="35"/>
      <c r="D39" s="56" t="s">
        <v>63</v>
      </c>
      <c r="E39" s="57"/>
      <c r="F39" s="58" t="s">
        <v>75</v>
      </c>
      <c r="G39" s="38">
        <v>12859938</v>
      </c>
    </row>
    <row r="40" spans="1:26" ht="18" x14ac:dyDescent="0.35">
      <c r="A40" s="35"/>
      <c r="B40" s="35"/>
      <c r="C40" s="35"/>
      <c r="D40" s="74"/>
      <c r="E40" s="74"/>
      <c r="F40" s="74"/>
      <c r="G40" s="39">
        <f>ROUND(+G34+G36+G37+G38+G39,0)</f>
        <v>107334826</v>
      </c>
    </row>
    <row r="43" spans="1:26" s="55" customFormat="1" ht="27.75" customHeight="1" x14ac:dyDescent="0.3">
      <c r="A43" s="53" t="s">
        <v>64</v>
      </c>
      <c r="B43" s="71" t="s">
        <v>65</v>
      </c>
      <c r="C43" s="71"/>
      <c r="D43" s="71"/>
      <c r="E43" s="71"/>
      <c r="F43" s="71"/>
      <c r="G43" s="71"/>
      <c r="H43" s="54"/>
      <c r="I43" s="54"/>
      <c r="J43" s="54"/>
      <c r="K43" s="54"/>
      <c r="L43" s="54"/>
      <c r="M43" s="54"/>
      <c r="N43" s="54"/>
      <c r="O43" s="54"/>
      <c r="P43" s="54"/>
      <c r="Q43" s="54"/>
      <c r="R43" s="54"/>
      <c r="S43" s="54"/>
      <c r="T43" s="54"/>
      <c r="U43" s="54"/>
      <c r="V43" s="54"/>
      <c r="W43" s="54"/>
      <c r="X43" s="54"/>
      <c r="Y43" s="54"/>
      <c r="Z43" s="54"/>
    </row>
    <row r="44" spans="1:26" s="55" customFormat="1" ht="27.75" customHeight="1" x14ac:dyDescent="0.3">
      <c r="A44" s="53" t="s">
        <v>66</v>
      </c>
      <c r="B44" s="72" t="s">
        <v>67</v>
      </c>
      <c r="C44" s="73"/>
      <c r="D44" s="73"/>
      <c r="E44" s="73"/>
      <c r="F44" s="73"/>
      <c r="G44" s="73"/>
      <c r="H44" s="54"/>
      <c r="I44" s="54"/>
      <c r="J44" s="54"/>
      <c r="K44" s="54"/>
      <c r="L44" s="54"/>
      <c r="M44" s="54"/>
      <c r="N44" s="54"/>
      <c r="O44" s="54"/>
      <c r="P44" s="54"/>
      <c r="Q44" s="54"/>
      <c r="R44" s="54"/>
      <c r="S44" s="54"/>
      <c r="T44" s="54"/>
      <c r="U44" s="54"/>
      <c r="V44" s="54"/>
      <c r="W44" s="54"/>
      <c r="X44" s="54"/>
      <c r="Y44" s="54"/>
      <c r="Z44" s="54"/>
    </row>
    <row r="45" spans="1:26" s="55" customFormat="1" ht="27.75" customHeight="1" x14ac:dyDescent="0.3">
      <c r="A45" s="53" t="s">
        <v>68</v>
      </c>
      <c r="B45" s="72" t="s">
        <v>69</v>
      </c>
      <c r="C45" s="73"/>
      <c r="D45" s="73"/>
      <c r="E45" s="73"/>
      <c r="F45" s="73"/>
      <c r="G45" s="73"/>
      <c r="H45" s="54"/>
      <c r="I45" s="54"/>
      <c r="J45" s="54"/>
      <c r="K45" s="54"/>
      <c r="L45" s="54"/>
      <c r="M45" s="54"/>
      <c r="N45" s="54"/>
      <c r="O45" s="54"/>
      <c r="P45" s="54"/>
      <c r="Q45" s="54"/>
      <c r="R45" s="54"/>
      <c r="S45" s="54"/>
      <c r="T45" s="54"/>
      <c r="U45" s="54"/>
      <c r="V45" s="54"/>
      <c r="W45" s="54"/>
      <c r="X45" s="54"/>
      <c r="Y45" s="54"/>
      <c r="Z45" s="54"/>
    </row>
    <row r="46" spans="1:26" s="55" customFormat="1" ht="27.75" customHeight="1" x14ac:dyDescent="0.3">
      <c r="A46" s="53" t="s">
        <v>70</v>
      </c>
      <c r="B46" s="72" t="s">
        <v>74</v>
      </c>
      <c r="C46" s="73"/>
      <c r="D46" s="73"/>
      <c r="E46" s="73"/>
      <c r="F46" s="73"/>
      <c r="G46" s="73"/>
      <c r="H46" s="54"/>
      <c r="I46" s="54"/>
      <c r="J46" s="54"/>
      <c r="K46" s="54"/>
      <c r="L46" s="54"/>
      <c r="M46" s="54"/>
      <c r="N46" s="54"/>
      <c r="O46" s="54"/>
      <c r="P46" s="54"/>
      <c r="Q46" s="54"/>
      <c r="R46" s="54"/>
      <c r="S46" s="54"/>
      <c r="T46" s="54"/>
      <c r="U46" s="54"/>
      <c r="V46" s="54"/>
      <c r="W46" s="54"/>
      <c r="X46" s="54"/>
      <c r="Y46" s="54"/>
      <c r="Z46" s="54"/>
    </row>
    <row r="47" spans="1:26" s="55" customFormat="1" ht="27.75" customHeight="1" x14ac:dyDescent="0.3">
      <c r="A47" s="53" t="s">
        <v>71</v>
      </c>
      <c r="B47" s="72" t="s">
        <v>87</v>
      </c>
      <c r="C47" s="73"/>
      <c r="D47" s="73"/>
      <c r="E47" s="73"/>
      <c r="F47" s="73"/>
      <c r="G47" s="73"/>
      <c r="H47" s="54"/>
      <c r="I47" s="54"/>
      <c r="J47" s="54"/>
      <c r="K47" s="54"/>
      <c r="L47" s="54"/>
      <c r="M47" s="54"/>
      <c r="N47" s="54"/>
      <c r="O47" s="54"/>
      <c r="P47" s="54"/>
      <c r="Q47" s="54"/>
      <c r="R47" s="54"/>
      <c r="S47" s="54"/>
      <c r="T47" s="54"/>
      <c r="U47" s="54"/>
      <c r="V47" s="54"/>
      <c r="W47" s="54"/>
      <c r="X47" s="54"/>
      <c r="Y47" s="54"/>
      <c r="Z47" s="54"/>
    </row>
    <row r="48" spans="1:26" s="55" customFormat="1" ht="27.75" customHeight="1" x14ac:dyDescent="0.3">
      <c r="A48" s="53" t="s">
        <v>72</v>
      </c>
      <c r="B48" s="71" t="s">
        <v>73</v>
      </c>
      <c r="C48" s="71"/>
      <c r="D48" s="71"/>
      <c r="E48" s="71"/>
      <c r="F48" s="71"/>
      <c r="G48" s="71"/>
      <c r="H48" s="54"/>
      <c r="I48" s="54"/>
      <c r="J48" s="54"/>
      <c r="K48" s="54"/>
      <c r="L48" s="54"/>
      <c r="M48" s="54"/>
      <c r="N48" s="54"/>
      <c r="O48" s="54"/>
      <c r="P48" s="54"/>
      <c r="Q48" s="54"/>
      <c r="R48" s="54"/>
      <c r="S48" s="54"/>
      <c r="T48" s="54"/>
      <c r="U48" s="54"/>
      <c r="V48" s="54"/>
      <c r="W48" s="54"/>
      <c r="X48" s="54"/>
      <c r="Y48" s="54"/>
      <c r="Z48" s="54"/>
    </row>
    <row r="52" spans="1:26" ht="14.25" customHeight="1" x14ac:dyDescent="0.3">
      <c r="A52" s="77" t="s">
        <v>83</v>
      </c>
      <c r="B52" s="77"/>
      <c r="C52" s="77"/>
      <c r="D52" s="77"/>
      <c r="E52" s="77"/>
      <c r="F52" s="77"/>
      <c r="G52" s="77"/>
      <c r="H52" s="52"/>
      <c r="I52" s="52"/>
      <c r="J52" s="52"/>
      <c r="K52" s="52"/>
      <c r="L52" s="52"/>
      <c r="M52" s="52"/>
      <c r="N52" s="52"/>
      <c r="O52" s="52"/>
      <c r="P52" s="52"/>
      <c r="Q52" s="52"/>
      <c r="R52" s="52"/>
      <c r="S52" s="52"/>
      <c r="T52" s="52"/>
      <c r="U52" s="52"/>
      <c r="V52" s="52"/>
      <c r="W52" s="52"/>
      <c r="X52" s="52"/>
      <c r="Y52" s="52"/>
      <c r="Z52" s="52"/>
    </row>
    <row r="53" spans="1:26" ht="14.25" customHeight="1" x14ac:dyDescent="0.3">
      <c r="A53" s="68" t="s">
        <v>84</v>
      </c>
      <c r="B53" s="68"/>
      <c r="C53" s="68"/>
      <c r="D53" s="68"/>
      <c r="E53" s="68"/>
      <c r="F53" s="68"/>
      <c r="G53" s="68"/>
      <c r="H53" s="52"/>
      <c r="I53" s="52"/>
      <c r="J53" s="52"/>
      <c r="K53" s="52"/>
      <c r="L53" s="52"/>
      <c r="M53" s="52"/>
      <c r="N53" s="52"/>
      <c r="O53" s="52"/>
      <c r="P53" s="52"/>
      <c r="Q53" s="52"/>
      <c r="R53" s="52"/>
      <c r="S53" s="52"/>
      <c r="T53" s="52"/>
      <c r="U53" s="52"/>
      <c r="V53" s="52"/>
      <c r="W53" s="52"/>
      <c r="X53" s="52"/>
      <c r="Y53" s="52"/>
      <c r="Z53" s="52"/>
    </row>
    <row r="54" spans="1:26" ht="14.25" customHeight="1" x14ac:dyDescent="0.3">
      <c r="A54" s="68" t="s">
        <v>85</v>
      </c>
      <c r="B54" s="68"/>
      <c r="C54" s="68"/>
      <c r="D54" s="68"/>
      <c r="E54" s="68"/>
      <c r="F54" s="68"/>
      <c r="G54" s="68"/>
      <c r="H54" s="52"/>
      <c r="I54" s="52"/>
      <c r="J54" s="52"/>
      <c r="K54" s="52"/>
      <c r="L54" s="52"/>
      <c r="M54" s="52"/>
      <c r="N54" s="52"/>
      <c r="O54" s="52"/>
      <c r="P54" s="52"/>
      <c r="Q54" s="52"/>
      <c r="R54" s="52"/>
      <c r="S54" s="52"/>
      <c r="T54" s="52"/>
      <c r="U54" s="52"/>
      <c r="V54" s="52"/>
      <c r="W54" s="52"/>
      <c r="X54" s="52"/>
      <c r="Y54" s="52"/>
      <c r="Z54" s="52"/>
    </row>
  </sheetData>
  <mergeCells count="12">
    <mergeCell ref="A54:G54"/>
    <mergeCell ref="B1:G1"/>
    <mergeCell ref="B43:G43"/>
    <mergeCell ref="B44:G44"/>
    <mergeCell ref="B45:G45"/>
    <mergeCell ref="D40:F40"/>
    <mergeCell ref="B2:G2"/>
    <mergeCell ref="B46:G46"/>
    <mergeCell ref="B47:G47"/>
    <mergeCell ref="B48:G48"/>
    <mergeCell ref="A52:G52"/>
    <mergeCell ref="A53:G53"/>
  </mergeCells>
  <hyperlinks>
    <hyperlink ref="A5" location="'APU 1.1'!A1" display="1.10" xr:uid="{00000000-0004-0000-0000-000000000000}"/>
    <hyperlink ref="A8" location="'APU 2.1'!A1" display="2.1" xr:uid="{00000000-0004-0000-0000-000001000000}"/>
    <hyperlink ref="A9" location="'APU 2.2'!A1" display="2.2" xr:uid="{00000000-0004-0000-0000-000002000000}"/>
    <hyperlink ref="A10" location="'APU 2.3'!A1" display="2.3" xr:uid="{00000000-0004-0000-0000-000003000000}"/>
    <hyperlink ref="A11" location="'APU 2.4'!A1" display="2.4" xr:uid="{00000000-0004-0000-0000-000004000000}"/>
    <hyperlink ref="A12" location="'APU 2.5'!A1" display="2.5" xr:uid="{00000000-0004-0000-0000-000005000000}"/>
    <hyperlink ref="A13" location="'APU 2.6'!A1" display="2.6" xr:uid="{00000000-0004-0000-0000-000006000000}"/>
    <hyperlink ref="A14" location="'APU 2.7'!A1" display="2.7" xr:uid="{00000000-0004-0000-0000-000007000000}"/>
    <hyperlink ref="A15" location="'APU 2.8'!A1" display="2.8" xr:uid="{00000000-0004-0000-0000-000008000000}"/>
    <hyperlink ref="A16" location="'APU 2.9'!A1" display="2.9" xr:uid="{00000000-0004-0000-0000-000009000000}"/>
    <hyperlink ref="A17" location="'APU 2.10'!A1" display="2.10" xr:uid="{00000000-0004-0000-0000-00000A000000}"/>
    <hyperlink ref="A18" location="'APU 2.11'!A1" display="2.11" xr:uid="{00000000-0004-0000-0000-00000B000000}"/>
    <hyperlink ref="A19" location="'APU 2.12'!A1" display="2.12" xr:uid="{00000000-0004-0000-0000-00000C000000}"/>
    <hyperlink ref="A20" location="'APU 2.13'!A1" display="2.13" xr:uid="{00000000-0004-0000-0000-00000D000000}"/>
    <hyperlink ref="A21" location="'APU 2.14'!A1" display="2.14" xr:uid="{00000000-0004-0000-0000-00000E000000}"/>
    <hyperlink ref="A22" location="'APU 2.15'!A1" display="2.15" xr:uid="{00000000-0004-0000-0000-00000F000000}"/>
    <hyperlink ref="A23" location="'APU 2.16'!A1" display="2.16" xr:uid="{00000000-0004-0000-0000-000010000000}"/>
    <hyperlink ref="A24" location="'APU 2.17'!A1" display="2.17" xr:uid="{00000000-0004-0000-0000-000011000000}"/>
    <hyperlink ref="A25" location="'APU 2.18'!A1" display="2.18" xr:uid="{00000000-0004-0000-0000-000012000000}"/>
    <hyperlink ref="A26" location="'APU 2.19'!A1" display="2.19" xr:uid="{00000000-0004-0000-0000-000013000000}"/>
    <hyperlink ref="A27" location="'APU 2.20'!A1" display="2.20" xr:uid="{00000000-0004-0000-0000-000014000000}"/>
  </hyperlinks>
  <pageMargins left="0.7" right="0.7" top="0.75" bottom="0.75" header="0.3" footer="0.3"/>
  <pageSetup scale="3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Reyes Montes</dc:creator>
  <cp:lastModifiedBy>Clara Liliana</cp:lastModifiedBy>
  <dcterms:created xsi:type="dcterms:W3CDTF">2026-07-15T19:48:39Z</dcterms:created>
  <dcterms:modified xsi:type="dcterms:W3CDTF">2026-07-16T00:47:16Z</dcterms:modified>
</cp:coreProperties>
</file>