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d.docs.live.net/483675a7f9174d21/RAMA JUDICIAL/2026/EXTINTORES/COTIZACIONES/"/>
    </mc:Choice>
  </mc:AlternateContent>
  <xr:revisionPtr revIDLastSave="327" documentId="8_{90EC62DF-0D46-4B17-9500-98E884194253}" xr6:coauthVersionLast="47" xr6:coauthVersionMax="47" xr10:uidLastSave="{1F1ED12E-381D-44D6-9F8F-E1AA6AC6A4E6}"/>
  <bookViews>
    <workbookView xWindow="-120" yWindow="-120" windowWidth="29040" windowHeight="15720" activeTab="1" xr2:uid="{D923E04B-B335-4BA8-96F6-1B76F0E809B0}"/>
  </bookViews>
  <sheets>
    <sheet name="EXTINTORES" sheetId="1" r:id="rId1"/>
    <sheet name="Hoja2" sheetId="5" r:id="rId2"/>
    <sheet name="Direcciones" sheetId="3" state="hidden" r:id="rId3"/>
  </sheets>
  <definedNames>
    <definedName name="_xlnm._FilterDatabase" localSheetId="2" hidden="1">Direcciones!$C$2:$E$57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1" l="1"/>
  <c r="K37" i="1"/>
  <c r="K32" i="1"/>
  <c r="K36" i="1"/>
  <c r="L21" i="1"/>
  <c r="L13" i="1"/>
  <c r="L14" i="1"/>
  <c r="L15" i="1"/>
  <c r="L16" i="1"/>
  <c r="L17" i="1"/>
  <c r="L18" i="1"/>
  <c r="L19" i="1"/>
  <c r="L20" i="1"/>
  <c r="L12" i="1"/>
  <c r="F20" i="1"/>
  <c r="G20" i="1" s="1"/>
  <c r="I20" i="1"/>
  <c r="J20" i="1" s="1"/>
  <c r="J21" i="1" s="1"/>
  <c r="I32" i="1"/>
  <c r="J32" i="1" s="1"/>
  <c r="I31" i="1"/>
  <c r="J31" i="1" s="1"/>
  <c r="I30" i="1"/>
  <c r="I29" i="1"/>
  <c r="I28" i="1"/>
  <c r="I27" i="1"/>
  <c r="I13" i="1"/>
  <c r="I14" i="1"/>
  <c r="I15" i="1"/>
  <c r="I16" i="1"/>
  <c r="I17" i="1"/>
  <c r="I18" i="1"/>
  <c r="J18" i="1" s="1"/>
  <c r="I19" i="1"/>
  <c r="I12" i="1"/>
  <c r="J30" i="1"/>
  <c r="J29" i="1"/>
  <c r="J28" i="1"/>
  <c r="J27" i="1"/>
  <c r="J19" i="1"/>
  <c r="J17" i="1"/>
  <c r="J16" i="1"/>
  <c r="J15" i="1"/>
  <c r="J14" i="1"/>
  <c r="J13" i="1"/>
  <c r="J12" i="1"/>
  <c r="F28" i="1"/>
  <c r="G28" i="1" s="1"/>
  <c r="F29" i="1"/>
  <c r="G29" i="1" s="1"/>
  <c r="F30" i="1"/>
  <c r="G30" i="1" s="1"/>
  <c r="F31" i="1"/>
  <c r="G31" i="1" s="1"/>
  <c r="F32" i="1"/>
  <c r="G32" i="1" s="1"/>
  <c r="F27" i="1"/>
  <c r="G27" i="1" s="1"/>
  <c r="F13" i="1"/>
  <c r="G13" i="1" s="1"/>
  <c r="F14" i="1"/>
  <c r="G14" i="1" s="1"/>
  <c r="F15" i="1"/>
  <c r="G15" i="1" s="1"/>
  <c r="F16" i="1"/>
  <c r="G16" i="1" s="1"/>
  <c r="F17" i="1"/>
  <c r="G17" i="1" s="1"/>
  <c r="F18" i="1"/>
  <c r="G18" i="1" s="1"/>
  <c r="F19" i="1"/>
  <c r="G19" i="1" s="1"/>
  <c r="F12" i="1"/>
  <c r="G12" i="1" s="1"/>
  <c r="K20" i="1" l="1"/>
  <c r="K21" i="1" s="1"/>
  <c r="I36" i="1" s="1"/>
  <c r="G21" i="1"/>
  <c r="K29" i="1"/>
  <c r="K19" i="1"/>
  <c r="K13" i="1"/>
  <c r="K30" i="1"/>
  <c r="K16" i="1"/>
  <c r="K18" i="1"/>
  <c r="K17" i="1"/>
  <c r="K12" i="1"/>
  <c r="K31" i="1"/>
  <c r="K14" i="1"/>
  <c r="K28" i="1"/>
  <c r="K15" i="1"/>
  <c r="J33" i="1"/>
  <c r="H37" i="1" s="1"/>
  <c r="K27" i="1"/>
  <c r="H36" i="1"/>
  <c r="G33" i="1"/>
  <c r="G37" i="1" s="1"/>
  <c r="G36" i="1"/>
  <c r="K33" i="1" l="1"/>
  <c r="I37" i="1" s="1"/>
  <c r="I38" i="1" s="1"/>
  <c r="H38" i="1"/>
  <c r="G38" i="1"/>
</calcChain>
</file>

<file path=xl/sharedStrings.xml><?xml version="1.0" encoding="utf-8"?>
<sst xmlns="http://schemas.openxmlformats.org/spreadsheetml/2006/main" count="281" uniqueCount="172">
  <si>
    <t>ITEM</t>
  </si>
  <si>
    <t>CANTIDAD</t>
  </si>
  <si>
    <t>AGUA PRESION 2,5 GALONES</t>
  </si>
  <si>
    <t>CAMBIO DE MANOMETROS INCLUIDO REPUESTO</t>
  </si>
  <si>
    <t>CAMBIO DE VALVULAS CON TUBO EXTINTOR DE 5 LBS P.Q.S. INCLUIDO REPUESTO</t>
  </si>
  <si>
    <t>CAMBIO DE VALVULAS CON TUBO EXTINTOR DE 10 Y 20 LBS P.Q.S. INCLUIDO REPUESTO</t>
  </si>
  <si>
    <t>CAMBIO DE VALVULAS CON TUBO EXTINTOR DE 10 Y 20 LBS DE CO2 INCLUIDO REPUESTO</t>
  </si>
  <si>
    <t>TIPO DE RECARGA – EXTINTOR</t>
  </si>
  <si>
    <t>VALOR UNITARIO</t>
  </si>
  <si>
    <t>VALOR IVA</t>
  </si>
  <si>
    <t>DIOXIDO DE CARBONO  5 LIBRAS (CO2)</t>
  </si>
  <si>
    <t>DIOXIDO DE CARBONO  10 LIBRAS (CO2)</t>
  </si>
  <si>
    <t>DIOXIDO DE CARBONO  15 LIBRAS (CO2)</t>
  </si>
  <si>
    <t>CRA 4 # 3 95</t>
  </si>
  <si>
    <t>GOYA</t>
  </si>
  <si>
    <t>AV 6  NORTE 28N 23</t>
  </si>
  <si>
    <t>PALACIO DE JUSTICIA TORRE A</t>
  </si>
  <si>
    <t>Cra 10  No. 12- 15</t>
  </si>
  <si>
    <t>PALACIO DE JUSTICIA TORRE B</t>
  </si>
  <si>
    <t>PALACIO NACIONAL CALI</t>
  </si>
  <si>
    <t>CRA 4 12 40</t>
  </si>
  <si>
    <t>ENTRECEIBAS</t>
  </si>
  <si>
    <t xml:space="preserve">CL 8 1 16 </t>
  </si>
  <si>
    <t>LEY DE TIERRAS</t>
  </si>
  <si>
    <t xml:space="preserve">AV 3A  NORTE 24 24 </t>
  </si>
  <si>
    <t>ADOLESCENTES</t>
  </si>
  <si>
    <t>AV 5C NORTE 24-38</t>
  </si>
  <si>
    <t>JM 1 y 2</t>
  </si>
  <si>
    <t>DIAG 26M Calle 73 ESQUINA</t>
  </si>
  <si>
    <t>JM 3</t>
  </si>
  <si>
    <t>ESTACCION DE POLICIA EL LIDO  CRA 52 2 00</t>
  </si>
  <si>
    <t>JM 4 y 6</t>
  </si>
  <si>
    <t>Calle 73 7G 28</t>
  </si>
  <si>
    <t>JM 5 y 7</t>
  </si>
  <si>
    <t>Calle 73 DIAG 26M 90</t>
  </si>
  <si>
    <t>JM 8</t>
  </si>
  <si>
    <t>CRA 41B CON Calle 50</t>
  </si>
  <si>
    <t>JM 9</t>
  </si>
  <si>
    <t>Calle 38 CON 41H</t>
  </si>
  <si>
    <t>JM 10</t>
  </si>
  <si>
    <t>Cra 1D 65 00</t>
  </si>
  <si>
    <t>BODEGA ARCHIVO</t>
  </si>
  <si>
    <t>Cra 1 Y 2 Calle 39 Y 40</t>
  </si>
  <si>
    <t>CRA 9 Y 10 # 9 - 20/23/33</t>
  </si>
  <si>
    <t>CRA 12 11-60</t>
  </si>
  <si>
    <t>LA CUMBRE</t>
  </si>
  <si>
    <t>CRA 4 # 1 42</t>
  </si>
  <si>
    <t>YUMBO</t>
  </si>
  <si>
    <t>Calle 7 #3-62</t>
  </si>
  <si>
    <t>PALACIO DE JUSTICIA TORRE B - BUGA</t>
  </si>
  <si>
    <t>CLL 7A # 14 32</t>
  </si>
  <si>
    <t>CONDADO PLAZA - BUGA</t>
  </si>
  <si>
    <t>Calle 7 # 13 56</t>
  </si>
  <si>
    <t>Pequeñas causas laborales Cra 16 # 6-40</t>
  </si>
  <si>
    <t>cra 16 # 6 40</t>
  </si>
  <si>
    <t>Antigua Caja Agraria</t>
  </si>
  <si>
    <t>cra 12 # 6 08</t>
  </si>
  <si>
    <t>CALIMA</t>
  </si>
  <si>
    <t>Calle 12 # 7 49</t>
  </si>
  <si>
    <t>GINEBRA</t>
  </si>
  <si>
    <t>cra 2 # 3 33</t>
  </si>
  <si>
    <t>GUACARÍ</t>
  </si>
  <si>
    <t>cra 8 # 4 30</t>
  </si>
  <si>
    <t>RESTREPO</t>
  </si>
  <si>
    <t>cra 12 # 12 15</t>
  </si>
  <si>
    <t>YOTOCO</t>
  </si>
  <si>
    <t xml:space="preserve">VEHICULOS </t>
  </si>
  <si>
    <t>BUGA</t>
  </si>
  <si>
    <t>SEDE JUZGADOS PENALES - TULUA</t>
  </si>
  <si>
    <t>Calle 25 # 23 35</t>
  </si>
  <si>
    <t>SEDE BICENTENARIO</t>
  </si>
  <si>
    <t>Calle 28 # 19 38</t>
  </si>
  <si>
    <t>BODEGA ARCHIVO TULUA</t>
  </si>
  <si>
    <t>cra 27 # 19 38</t>
  </si>
  <si>
    <t>ANDALUCIA</t>
  </si>
  <si>
    <t>Calle 12 # 4-51</t>
  </si>
  <si>
    <t>BUGALAGRANDE</t>
  </si>
  <si>
    <t>Cra 4 # 6-70</t>
  </si>
  <si>
    <t>RIOFRIO</t>
  </si>
  <si>
    <t>Cra 9 # 5-20</t>
  </si>
  <si>
    <t>SAN PEDRO</t>
  </si>
  <si>
    <t>Cra 5 # 4-47</t>
  </si>
  <si>
    <t>TRUJILLO</t>
  </si>
  <si>
    <t>Cra 18 # 19-16</t>
  </si>
  <si>
    <t>PALMIRA JUZGADOS  PALACIO NACIONAL</t>
  </si>
  <si>
    <t>cra 29 # 22 43</t>
  </si>
  <si>
    <t>ARCHIVO PALMIRA</t>
  </si>
  <si>
    <t>cra 31 # 26 02 - 14</t>
  </si>
  <si>
    <t>SEDE FAMILIA</t>
  </si>
  <si>
    <t>Calle 22 # 28a 10</t>
  </si>
  <si>
    <t>PALACIO NACIONAL BUENAVENTURA</t>
  </si>
  <si>
    <t>Calle 3 # 2A 35</t>
  </si>
  <si>
    <t xml:space="preserve">EDIFICIO TRANFERENCIAS </t>
  </si>
  <si>
    <t>Calle 9 # 2 21</t>
  </si>
  <si>
    <t>EDIFICIO ATLANTIS</t>
  </si>
  <si>
    <t>EDIFICIO JIRETH</t>
  </si>
  <si>
    <t>ROLDANILLO JUZGADOS</t>
  </si>
  <si>
    <t>CRA 7 # 9 02</t>
  </si>
  <si>
    <t>ARCHIVO ROLDANILLO</t>
  </si>
  <si>
    <t>CRA 8 # 1 28</t>
  </si>
  <si>
    <t>Bolívar</t>
  </si>
  <si>
    <t>Calle 3 # 4 81</t>
  </si>
  <si>
    <t>El Dovio</t>
  </si>
  <si>
    <t>CRA 10 # 11 57</t>
  </si>
  <si>
    <t>La Unión</t>
  </si>
  <si>
    <t>Calle 18 # 14 74</t>
  </si>
  <si>
    <t>Toro</t>
  </si>
  <si>
    <t>Cra 3 # 6-29</t>
  </si>
  <si>
    <t>Versalles</t>
  </si>
  <si>
    <t>CRA 6 # 7 21</t>
  </si>
  <si>
    <t>Zarzal</t>
  </si>
  <si>
    <t>CRA 10 # 7 45 /49</t>
  </si>
  <si>
    <t xml:space="preserve">SEVILLA </t>
  </si>
  <si>
    <t>CRA 47 CON 49 ESQUINA</t>
  </si>
  <si>
    <t xml:space="preserve">CAICEDONIA </t>
  </si>
  <si>
    <t>Cra 15 CON Calle 9 ESQUINA</t>
  </si>
  <si>
    <t>x</t>
  </si>
  <si>
    <t>MUNICIPIO</t>
  </si>
  <si>
    <t>DIRECCION</t>
  </si>
  <si>
    <t>ESTA</t>
  </si>
  <si>
    <t>X</t>
  </si>
  <si>
    <t>JUZGADO 001 PROMISCUO MUNICIPAL VIJES</t>
  </si>
  <si>
    <t>Juzgado 001 Promiscuo Municipal Dagua</t>
  </si>
  <si>
    <t>JAMUNDÍ</t>
  </si>
  <si>
    <t>cra 2 # 7 65/67</t>
  </si>
  <si>
    <t>Calle 3 # 5 - 31</t>
  </si>
  <si>
    <t>Calle 2 # 3 - 26</t>
  </si>
  <si>
    <t>Alcalá</t>
  </si>
  <si>
    <t>CALLE 5 # 8 52</t>
  </si>
  <si>
    <t>Ansermanuevo</t>
  </si>
  <si>
    <t xml:space="preserve">CALLE 7 # 3 28 </t>
  </si>
  <si>
    <t>Argelia</t>
  </si>
  <si>
    <t>CALLE 3 # 6 43</t>
  </si>
  <si>
    <t>El Águila</t>
  </si>
  <si>
    <t>PALACIO MUNICIPAL PISO 1 POR LA CALLE 9 CRA 4</t>
  </si>
  <si>
    <t>El Cairo</t>
  </si>
  <si>
    <t xml:space="preserve">CRA 4 # 9 17 ESQ PLAZA PRINCIPAL </t>
  </si>
  <si>
    <t>La Victoria</t>
  </si>
  <si>
    <t xml:space="preserve">CRA 7 # 8 45  PALACIO MUNICIPAL </t>
  </si>
  <si>
    <t>Obando</t>
  </si>
  <si>
    <t>CRA 2 # 3 25</t>
  </si>
  <si>
    <t>S.J. Del Palmar</t>
  </si>
  <si>
    <t xml:space="preserve">CRA 4 # 12 13 </t>
  </si>
  <si>
    <t>Ulloa</t>
  </si>
  <si>
    <t>CRA 3 # 5 14</t>
  </si>
  <si>
    <t>PQS 5 LIBRAS</t>
  </si>
  <si>
    <t>PQS 10 LIBRAS</t>
  </si>
  <si>
    <t>PQS 20 LIBRAS</t>
  </si>
  <si>
    <t>PQS - BC 20 LIBRAS</t>
  </si>
  <si>
    <t>CAMBIODE MAGUERA EXTINTOR DE CO2 DE 10 Y 15 LIBRAS</t>
  </si>
  <si>
    <t>CAMBIO DE MANGUERAS EXTINTOR POLVO QUÍMICO SECO CLASE ABC DE 5 - 10 Y 15 LIBRAS</t>
  </si>
  <si>
    <t>TOTAL</t>
  </si>
  <si>
    <t>A. RECARGA DE EXTINTORES</t>
  </si>
  <si>
    <t xml:space="preserve">A.RECARGA DE EXTINTORES </t>
  </si>
  <si>
    <t>ÍTEM</t>
  </si>
  <si>
    <t>TIPO</t>
  </si>
  <si>
    <t>B. MANTENIMIENTOS PREVENTIVOS Y CORRECTIVOS</t>
  </si>
  <si>
    <t>Consejo Seccional de la Judicatura</t>
  </si>
  <si>
    <t>Dirección Seccional de Administración Judicial</t>
  </si>
  <si>
    <t>Cali – Valle del Cauca</t>
  </si>
  <si>
    <t>ESTUDIO DE MERCADO</t>
  </si>
  <si>
    <t>COTIZACIÓN 1</t>
  </si>
  <si>
    <t>COTIZACIÓN 2</t>
  </si>
  <si>
    <t>PRESUPUESTO OFICIAL ESTIMADO</t>
  </si>
  <si>
    <t>VALOR PROMEDIO  UNITARIO INCLUIDO IVA</t>
  </si>
  <si>
    <t>TOTAL INCLUIDO IVA</t>
  </si>
  <si>
    <r>
      <rPr>
        <b/>
        <sz val="14"/>
        <color theme="1"/>
        <rFont val="Calibri"/>
        <family val="2"/>
        <scheme val="minor"/>
      </rPr>
      <t>Nota 1:</t>
    </r>
    <r>
      <rPr>
        <sz val="14"/>
        <color theme="1"/>
        <rFont val="Calibri"/>
        <family val="2"/>
        <scheme val="minor"/>
      </rPr>
      <t xml:space="preserve">  los valores cotizados por la empresa No. 2, no relacionan el valor correspondiente al IVA, toda vez que se trata de una empresa del Regimen simplificado y no estan obligados a facturar dicho impuesto, por lo tanto la entidad procede a la aplicación del mismo con el fin de establecer el valor en concordancia con la normativa vigente.
</t>
    </r>
    <r>
      <rPr>
        <b/>
        <sz val="14"/>
        <color theme="1"/>
        <rFont val="Calibri"/>
        <family val="2"/>
        <scheme val="minor"/>
      </rPr>
      <t>Nota 2:</t>
    </r>
    <r>
      <rPr>
        <sz val="14"/>
        <color theme="1"/>
        <rFont val="Calibri"/>
        <family val="2"/>
        <scheme val="minor"/>
      </rPr>
      <t xml:space="preserve"> el valor correspondiente al ítem No. 14, cotizado por la empresa No. 1, no sera tenido en cuenta, toda vez que supera de manera desproporcionada el valor cotizado por la empresa No. 2 y el valor del mismo insumo contratado en la vigencia inmediatamente anterior, item que se contrato por $65.000,00 mas IVA.</t>
    </r>
  </si>
  <si>
    <t>ABC SATÉLITE x 150 LIBRAS</t>
  </si>
  <si>
    <t>VALOR TOTAL PROMEDIO   INCLUIDO IVA</t>
  </si>
  <si>
    <t>CAMBIO DE MANGUERA EXTINTOR DE CO2 DE 10 Y 15 LIBRAS</t>
  </si>
  <si>
    <t>VALOR UNITARIO PROMEDIO</t>
  </si>
  <si>
    <t>VALOR TOTAL PROMEDIO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</si>
</sst>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7" x14ac:knownFonts="1">
    <font>
      <sz val="11"/>
      <color theme="1"/>
      <name val="Calibri"/>
      <family val="2"/>
      <scheme val="minor"/>
    </font>
    <font>
      <b/>
      <sz val="9"/>
      <color theme="1"/>
      <name val="Arial"/>
      <family val="2"/>
    </font>
    <font>
      <sz val="9"/>
      <color theme="1"/>
      <name val="Arial"/>
      <family val="2"/>
    </font>
    <font>
      <sz val="11"/>
      <color rgb="FF000000"/>
      <name val="Calibri"/>
      <family val="2"/>
    </font>
    <font>
      <sz val="12"/>
      <color theme="1"/>
      <name val="Arial"/>
      <family val="2"/>
    </font>
    <font>
      <sz val="12"/>
      <name val="Arial"/>
      <family val="2"/>
    </font>
    <font>
      <b/>
      <sz val="12"/>
      <color rgb="FFFFC000"/>
      <name val="Calibri"/>
      <family val="2"/>
      <scheme val="minor"/>
    </font>
    <font>
      <b/>
      <sz val="11"/>
      <name val="Arial"/>
      <family val="2"/>
    </font>
    <font>
      <sz val="10"/>
      <name val="Arial"/>
      <family val="2"/>
    </font>
    <font>
      <sz val="11"/>
      <color theme="1"/>
      <name val="Calibri"/>
      <family val="2"/>
      <scheme val="minor"/>
    </font>
    <font>
      <b/>
      <sz val="11"/>
      <color theme="0" tint="-4.9989318521683403E-2"/>
      <name val="Arial"/>
      <family val="2"/>
    </font>
    <font>
      <b/>
      <sz val="11"/>
      <color theme="1"/>
      <name val="Calibri"/>
      <family val="2"/>
      <scheme val="minor"/>
    </font>
    <font>
      <sz val="18"/>
      <name val="Arial"/>
      <family val="2"/>
    </font>
    <font>
      <sz val="11"/>
      <name val="Arial"/>
      <family val="2"/>
    </font>
    <font>
      <sz val="11"/>
      <color theme="1"/>
      <name val="Arial"/>
      <family val="2"/>
    </font>
    <font>
      <b/>
      <sz val="18"/>
      <name val="Arial"/>
      <family val="2"/>
    </font>
    <font>
      <sz val="14"/>
      <color theme="1"/>
      <name val="Calibri"/>
      <family val="2"/>
      <scheme val="minor"/>
    </font>
    <font>
      <b/>
      <sz val="16"/>
      <color theme="0" tint="-4.9989318521683403E-2"/>
      <name val="Arial"/>
      <family val="2"/>
    </font>
    <font>
      <b/>
      <sz val="14"/>
      <color theme="1"/>
      <name val="Calibri"/>
      <family val="2"/>
      <scheme val="minor"/>
    </font>
    <font>
      <sz val="11"/>
      <name val="Calibri"/>
      <family val="2"/>
      <scheme val="minor"/>
    </font>
    <font>
      <b/>
      <sz val="8"/>
      <color theme="0" tint="-4.9989318521683403E-2"/>
      <name val="Arial"/>
      <family val="2"/>
    </font>
    <font>
      <sz val="8"/>
      <color theme="1"/>
      <name val="Calibri"/>
      <family val="2"/>
      <scheme val="minor"/>
    </font>
    <font>
      <b/>
      <sz val="8"/>
      <color theme="1"/>
      <name val="Arial"/>
      <family val="2"/>
    </font>
    <font>
      <sz val="8"/>
      <color theme="1"/>
      <name val="Arial"/>
      <family val="2"/>
    </font>
    <font>
      <sz val="8"/>
      <color rgb="FF000000"/>
      <name val="Calibri"/>
      <family val="2"/>
    </font>
    <font>
      <sz val="8"/>
      <color rgb="FF000000"/>
      <name val="Calibri"/>
      <family val="2"/>
      <scheme val="minor"/>
    </font>
    <font>
      <b/>
      <sz val="8"/>
      <color theme="1"/>
      <name val="Calibri"/>
      <family val="2"/>
      <scheme val="minor"/>
    </font>
  </fonts>
  <fills count="7">
    <fill>
      <patternFill patternType="none"/>
    </fill>
    <fill>
      <patternFill patternType="gray125"/>
    </fill>
    <fill>
      <patternFill patternType="solid">
        <fgColor rgb="FF9CC2E5"/>
        <bgColor indexed="64"/>
      </patternFill>
    </fill>
    <fill>
      <patternFill patternType="solid">
        <fgColor rgb="FF7030A0"/>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s>
  <cellStyleXfs count="3">
    <xf numFmtId="0" fontId="0" fillId="0" borderId="0"/>
    <xf numFmtId="0" fontId="8" fillId="0" borderId="0"/>
    <xf numFmtId="44" fontId="9" fillId="0" borderId="0" applyFont="0" applyFill="0" applyBorder="0" applyAlignment="0" applyProtection="0"/>
  </cellStyleXfs>
  <cellXfs count="84">
    <xf numFmtId="0" fontId="0" fillId="0" borderId="0" xfId="0"/>
    <xf numFmtId="0" fontId="0" fillId="0" borderId="1" xfId="0" applyBorder="1"/>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center"/>
    </xf>
    <xf numFmtId="0" fontId="6" fillId="3" borderId="1" xfId="0" applyFont="1" applyFill="1" applyBorder="1" applyAlignment="1">
      <alignment horizont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vertical="center" wrapText="1"/>
    </xf>
    <xf numFmtId="0" fontId="2" fillId="0" borderId="1" xfId="0" applyFont="1" applyBorder="1" applyAlignment="1">
      <alignment horizontal="center" vertical="center" wrapText="1"/>
    </xf>
    <xf numFmtId="0" fontId="1" fillId="6" borderId="0" xfId="0" applyFont="1" applyFill="1" applyAlignment="1">
      <alignment horizontal="center" vertical="center"/>
    </xf>
    <xf numFmtId="0" fontId="0" fillId="6" borderId="0" xfId="0" applyFill="1"/>
    <xf numFmtId="0" fontId="2" fillId="0" borderId="0" xfId="0" applyFont="1" applyAlignment="1">
      <alignment horizontal="center" vertical="center" wrapText="1"/>
    </xf>
    <xf numFmtId="0" fontId="3" fillId="0" borderId="0" xfId="0" applyFont="1" applyAlignment="1">
      <alignment vertical="center" wrapText="1"/>
    </xf>
    <xf numFmtId="44" fontId="7" fillId="0" borderId="1" xfId="2" applyFont="1" applyFill="1" applyBorder="1" applyAlignment="1">
      <alignment vertical="center" wrapText="1"/>
    </xf>
    <xf numFmtId="14" fontId="10" fillId="5" borderId="1" xfId="0" applyNumberFormat="1" applyFont="1" applyFill="1" applyBorder="1" applyAlignment="1">
      <alignment horizontal="center" vertical="center" wrapText="1"/>
    </xf>
    <xf numFmtId="44" fontId="1" fillId="2" borderId="1" xfId="2" applyFont="1" applyFill="1" applyBorder="1" applyAlignment="1">
      <alignment horizontal="center" vertical="center" wrapText="1"/>
    </xf>
    <xf numFmtId="44" fontId="0" fillId="0" borderId="0" xfId="2" applyFont="1"/>
    <xf numFmtId="164" fontId="1" fillId="2" borderId="1" xfId="2" applyNumberFormat="1" applyFont="1" applyFill="1" applyBorder="1" applyAlignment="1">
      <alignment horizontal="center" vertical="center" wrapText="1"/>
    </xf>
    <xf numFmtId="164" fontId="2" fillId="0" borderId="1" xfId="2" applyNumberFormat="1" applyFont="1" applyBorder="1" applyAlignment="1">
      <alignment vertical="center"/>
    </xf>
    <xf numFmtId="164" fontId="2" fillId="0" borderId="0" xfId="2" applyNumberFormat="1" applyFont="1" applyAlignment="1">
      <alignment vertical="center"/>
    </xf>
    <xf numFmtId="164" fontId="1" fillId="6" borderId="0" xfId="2" applyNumberFormat="1" applyFont="1" applyFill="1" applyAlignment="1">
      <alignment vertical="center"/>
    </xf>
    <xf numFmtId="164" fontId="0" fillId="0" borderId="0" xfId="2" applyNumberFormat="1" applyFont="1"/>
    <xf numFmtId="164" fontId="0" fillId="0" borderId="1" xfId="0" applyNumberFormat="1" applyBorder="1"/>
    <xf numFmtId="164" fontId="0" fillId="0" borderId="1" xfId="2" applyNumberFormat="1" applyFont="1" applyBorder="1"/>
    <xf numFmtId="44" fontId="0" fillId="6" borderId="0" xfId="2" applyFont="1" applyFill="1"/>
    <xf numFmtId="0" fontId="7" fillId="0" borderId="0" xfId="0" applyFont="1" applyAlignment="1">
      <alignment horizontal="center" vertical="center"/>
    </xf>
    <xf numFmtId="14" fontId="10" fillId="5" borderId="3" xfId="0" applyNumberFormat="1" applyFont="1" applyFill="1" applyBorder="1" applyAlignment="1">
      <alignment horizontal="center" vertical="center" wrapText="1"/>
    </xf>
    <xf numFmtId="14" fontId="10" fillId="5" borderId="2" xfId="0" applyNumberFormat="1" applyFont="1" applyFill="1" applyBorder="1" applyAlignment="1">
      <alignment horizontal="center" vertical="center" wrapText="1"/>
    </xf>
    <xf numFmtId="14" fontId="10" fillId="5" borderId="1" xfId="0" applyNumberFormat="1" applyFont="1" applyFill="1" applyBorder="1" applyAlignment="1">
      <alignment vertical="center" wrapText="1"/>
    </xf>
    <xf numFmtId="0" fontId="12" fillId="0" borderId="0" xfId="0" applyFont="1" applyAlignment="1">
      <alignment horizontal="center" vertical="center"/>
    </xf>
    <xf numFmtId="0" fontId="13" fillId="0" borderId="0" xfId="0" applyFont="1" applyAlignment="1">
      <alignment vertical="center"/>
    </xf>
    <xf numFmtId="0" fontId="14" fillId="0" borderId="0" xfId="0" applyFont="1"/>
    <xf numFmtId="164" fontId="13" fillId="0" borderId="0" xfId="2" applyNumberFormat="1" applyFont="1" applyAlignment="1">
      <alignment vertical="center"/>
    </xf>
    <xf numFmtId="0" fontId="15" fillId="0" borderId="0" xfId="0" applyFont="1" applyAlignment="1">
      <alignment horizontal="center" vertical="center" wrapText="1"/>
    </xf>
    <xf numFmtId="0" fontId="7" fillId="0" borderId="0" xfId="0" applyFont="1" applyAlignment="1">
      <alignment vertical="center" wrapText="1"/>
    </xf>
    <xf numFmtId="14" fontId="10" fillId="5" borderId="4" xfId="0" applyNumberFormat="1" applyFont="1" applyFill="1" applyBorder="1" applyAlignment="1">
      <alignment horizontal="center" vertical="center" wrapText="1"/>
    </xf>
    <xf numFmtId="14" fontId="10" fillId="4" borderId="1" xfId="0" applyNumberFormat="1" applyFont="1" applyFill="1" applyBorder="1" applyAlignment="1">
      <alignment vertical="center" wrapText="1"/>
    </xf>
    <xf numFmtId="44" fontId="0" fillId="0" borderId="1" xfId="0" applyNumberFormat="1" applyBorder="1"/>
    <xf numFmtId="44" fontId="0" fillId="0" borderId="1" xfId="2" applyNumberFormat="1" applyFont="1" applyBorder="1"/>
    <xf numFmtId="14" fontId="10" fillId="5" borderId="5" xfId="0" applyNumberFormat="1" applyFont="1" applyFill="1" applyBorder="1" applyAlignment="1">
      <alignment horizontal="center" vertical="center" wrapText="1"/>
    </xf>
    <xf numFmtId="14" fontId="10" fillId="5" borderId="6" xfId="0" applyNumberFormat="1" applyFont="1" applyFill="1" applyBorder="1" applyAlignment="1">
      <alignment horizontal="center" vertical="center" wrapText="1"/>
    </xf>
    <xf numFmtId="44" fontId="10" fillId="4" borderId="1" xfId="0" applyNumberFormat="1" applyFont="1" applyFill="1" applyBorder="1" applyAlignment="1">
      <alignment vertical="center" wrapText="1"/>
    </xf>
    <xf numFmtId="0" fontId="0" fillId="0" borderId="0" xfId="0" applyBorder="1"/>
    <xf numFmtId="164" fontId="0" fillId="0" borderId="0" xfId="2" applyNumberFormat="1" applyFont="1" applyBorder="1"/>
    <xf numFmtId="0" fontId="16" fillId="0" borderId="1" xfId="0" applyFont="1" applyBorder="1" applyAlignment="1">
      <alignment horizontal="left" wrapText="1"/>
    </xf>
    <xf numFmtId="0" fontId="16" fillId="0" borderId="1" xfId="0" applyFont="1" applyBorder="1" applyAlignment="1">
      <alignment horizontal="left"/>
    </xf>
    <xf numFmtId="44" fontId="7" fillId="0" borderId="4" xfId="2" applyFont="1" applyFill="1" applyBorder="1" applyAlignment="1">
      <alignment horizontal="center" vertical="center" wrapText="1"/>
    </xf>
    <xf numFmtId="44" fontId="7" fillId="0" borderId="2" xfId="2" applyFont="1" applyFill="1" applyBorder="1" applyAlignment="1">
      <alignment horizontal="center" vertical="center" wrapText="1"/>
    </xf>
    <xf numFmtId="0" fontId="11" fillId="6" borderId="1" xfId="0" applyFont="1" applyFill="1" applyBorder="1" applyAlignment="1">
      <alignment horizontal="center" vertical="center"/>
    </xf>
    <xf numFmtId="14" fontId="10" fillId="5" borderId="0" xfId="0" applyNumberFormat="1" applyFont="1" applyFill="1" applyBorder="1" applyAlignment="1">
      <alignment horizontal="center" vertical="center" wrapText="1"/>
    </xf>
    <xf numFmtId="14" fontId="17" fillId="5" borderId="1" xfId="0" applyNumberFormat="1" applyFont="1" applyFill="1" applyBorder="1" applyAlignment="1">
      <alignment horizontal="center" vertical="center" wrapText="1"/>
    </xf>
    <xf numFmtId="44" fontId="11" fillId="0" borderId="1" xfId="2" applyNumberFormat="1" applyFont="1" applyBorder="1"/>
    <xf numFmtId="164" fontId="11" fillId="0" borderId="1" xfId="2" applyNumberFormat="1" applyFont="1" applyBorder="1"/>
    <xf numFmtId="44" fontId="11" fillId="0" borderId="1" xfId="0" applyNumberFormat="1" applyFont="1" applyBorder="1"/>
    <xf numFmtId="44" fontId="19" fillId="0" borderId="1" xfId="2" applyNumberFormat="1" applyFont="1" applyBorder="1"/>
    <xf numFmtId="44" fontId="19" fillId="0" borderId="1" xfId="0" applyNumberFormat="1" applyFont="1" applyBorder="1"/>
    <xf numFmtId="14" fontId="20" fillId="5" borderId="5" xfId="0" applyNumberFormat="1" applyFont="1" applyFill="1" applyBorder="1" applyAlignment="1">
      <alignment horizontal="center" vertical="center" wrapText="1"/>
    </xf>
    <xf numFmtId="14" fontId="20" fillId="5" borderId="6" xfId="0" applyNumberFormat="1" applyFont="1" applyFill="1" applyBorder="1" applyAlignment="1">
      <alignment horizontal="center" vertical="center" wrapText="1"/>
    </xf>
    <xf numFmtId="0" fontId="21" fillId="0" borderId="0" xfId="0" applyFont="1"/>
    <xf numFmtId="0" fontId="22" fillId="2" borderId="1" xfId="0" applyFont="1" applyFill="1" applyBorder="1" applyAlignment="1">
      <alignment horizontal="center" vertical="center" wrapText="1"/>
    </xf>
    <xf numFmtId="44" fontId="22" fillId="2" borderId="1" xfId="2" applyFont="1" applyFill="1" applyBorder="1" applyAlignment="1">
      <alignment horizontal="center" vertical="center" wrapText="1"/>
    </xf>
    <xf numFmtId="0" fontId="23" fillId="0" borderId="1" xfId="0" applyFont="1" applyBorder="1" applyAlignment="1">
      <alignment horizontal="center" vertical="center"/>
    </xf>
    <xf numFmtId="0" fontId="24" fillId="0" borderId="1" xfId="0" applyFont="1" applyBorder="1" applyAlignment="1">
      <alignment vertical="center" wrapText="1"/>
    </xf>
    <xf numFmtId="0" fontId="23" fillId="0" borderId="1" xfId="0" applyFont="1" applyBorder="1" applyAlignment="1">
      <alignment horizontal="center" vertical="center" wrapText="1"/>
    </xf>
    <xf numFmtId="44" fontId="21" fillId="0" borderId="1" xfId="0" applyNumberFormat="1" applyFont="1" applyBorder="1"/>
    <xf numFmtId="0" fontId="21" fillId="0" borderId="1" xfId="0" applyFont="1" applyBorder="1" applyAlignment="1">
      <alignment horizontal="center" vertical="center"/>
    </xf>
    <xf numFmtId="0" fontId="25" fillId="0" borderId="1" xfId="0" applyFont="1" applyBorder="1" applyAlignment="1">
      <alignment vertical="center" wrapText="1"/>
    </xf>
    <xf numFmtId="14" fontId="20" fillId="4" borderId="1" xfId="0" applyNumberFormat="1" applyFont="1" applyFill="1" applyBorder="1" applyAlignment="1">
      <alignment vertical="center" wrapText="1"/>
    </xf>
    <xf numFmtId="44" fontId="26" fillId="0" borderId="1" xfId="0" applyNumberFormat="1" applyFont="1" applyBorder="1"/>
    <xf numFmtId="0" fontId="23" fillId="0" borderId="0" xfId="0" applyFont="1" applyAlignment="1">
      <alignment horizontal="center" vertical="center" wrapText="1"/>
    </xf>
    <xf numFmtId="0" fontId="24" fillId="0" borderId="0" xfId="0" applyFont="1" applyAlignment="1">
      <alignment vertical="center" wrapText="1"/>
    </xf>
    <xf numFmtId="44" fontId="26" fillId="0" borderId="1" xfId="2" applyNumberFormat="1" applyFont="1" applyBorder="1"/>
    <xf numFmtId="0" fontId="11" fillId="6" borderId="0" xfId="0" applyFont="1" applyFill="1" applyBorder="1"/>
    <xf numFmtId="0" fontId="0" fillId="6" borderId="0" xfId="0" applyFill="1" applyBorder="1"/>
    <xf numFmtId="0" fontId="11" fillId="6" borderId="0" xfId="0" applyFont="1" applyFill="1" applyBorder="1" applyAlignment="1">
      <alignment horizontal="left"/>
    </xf>
    <xf numFmtId="0" fontId="11" fillId="6" borderId="0" xfId="0" applyFont="1" applyFill="1" applyBorder="1" applyAlignment="1">
      <alignment horizontal="center"/>
    </xf>
    <xf numFmtId="0" fontId="11" fillId="6" borderId="0" xfId="0" applyFont="1" applyFill="1" applyBorder="1" applyAlignment="1">
      <alignment horizontal="right"/>
    </xf>
    <xf numFmtId="14" fontId="10" fillId="5" borderId="7" xfId="0" applyNumberFormat="1"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1" xfId="0" applyFont="1" applyFill="1" applyBorder="1" applyAlignment="1">
      <alignment horizontal="center" vertical="center" wrapText="1"/>
    </xf>
    <xf numFmtId="14" fontId="20" fillId="5" borderId="6" xfId="0" applyNumberFormat="1" applyFont="1" applyFill="1" applyBorder="1" applyAlignment="1">
      <alignment vertical="center" wrapText="1"/>
    </xf>
    <xf numFmtId="14" fontId="20" fillId="5" borderId="0" xfId="0" applyNumberFormat="1" applyFont="1" applyFill="1" applyBorder="1" applyAlignment="1">
      <alignment vertical="center" wrapText="1"/>
    </xf>
  </cellXfs>
  <cellStyles count="3">
    <cellStyle name="Moneda" xfId="2" builtinId="4"/>
    <cellStyle name="Normal" xfId="0" builtinId="0"/>
    <cellStyle name="Normal 8" xfId="1" xr:uid="{C13C0B68-95A0-4588-9A60-8A0D6D2408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448732</xdr:colOff>
      <xdr:row>0</xdr:row>
      <xdr:rowOff>142875</xdr:rowOff>
    </xdr:from>
    <xdr:to>
      <xdr:col>2</xdr:col>
      <xdr:colOff>2569633</xdr:colOff>
      <xdr:row>4</xdr:row>
      <xdr:rowOff>140572</xdr:rowOff>
    </xdr:to>
    <xdr:pic>
      <xdr:nvPicPr>
        <xdr:cNvPr id="2" name="Imagen 1" descr="Logo CSJ RGB_01">
          <a:extLst>
            <a:ext uri="{FF2B5EF4-FFF2-40B4-BE49-F238E27FC236}">
              <a16:creationId xmlns:a16="http://schemas.microsoft.com/office/drawing/2014/main" id="{4C6C0DE3-8BBB-4146-AA51-94A8D8F5EEB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8732" y="142875"/>
          <a:ext cx="3644901" cy="1064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4A8DAA-FC8F-48F4-8AE9-F88CDCE9D50C}">
  <dimension ref="A1:Q48"/>
  <sheetViews>
    <sheetView showGridLines="0" topLeftCell="A3" workbookViewId="0">
      <selection activeCell="B9" sqref="B9:L20"/>
    </sheetView>
  </sheetViews>
  <sheetFormatPr baseColWidth="10" defaultRowHeight="15" x14ac:dyDescent="0.25"/>
  <cols>
    <col min="3" max="3" width="43" customWidth="1"/>
    <col min="5" max="5" width="14.7109375" style="23" hidden="1" customWidth="1"/>
    <col min="6" max="6" width="12" style="18" hidden="1" customWidth="1"/>
    <col min="7" max="7" width="16.140625" hidden="1" customWidth="1"/>
    <col min="8" max="8" width="15.7109375" hidden="1" customWidth="1"/>
    <col min="9" max="9" width="0" hidden="1" customWidth="1"/>
    <col min="10" max="10" width="14.5703125" hidden="1" customWidth="1"/>
    <col min="11" max="11" width="23" customWidth="1"/>
    <col min="12" max="12" width="17.140625" customWidth="1"/>
  </cols>
  <sheetData>
    <row r="1" spans="1:17" s="33" customFormat="1" ht="23.25" x14ac:dyDescent="0.2">
      <c r="A1" s="31" t="s">
        <v>157</v>
      </c>
      <c r="B1" s="31"/>
      <c r="C1" s="31"/>
      <c r="D1" s="31"/>
      <c r="E1" s="31"/>
      <c r="F1" s="31"/>
      <c r="G1" s="31"/>
      <c r="H1" s="31"/>
      <c r="I1" s="31"/>
      <c r="J1" s="31"/>
      <c r="K1" s="31"/>
      <c r="L1" s="31"/>
      <c r="M1" s="31"/>
      <c r="N1" s="32"/>
      <c r="O1" s="32"/>
    </row>
    <row r="2" spans="1:17" s="33" customFormat="1" ht="23.25" x14ac:dyDescent="0.2">
      <c r="A2" s="31" t="s">
        <v>158</v>
      </c>
      <c r="B2" s="31"/>
      <c r="C2" s="31"/>
      <c r="D2" s="31"/>
      <c r="E2" s="31"/>
      <c r="F2" s="31"/>
      <c r="G2" s="31"/>
      <c r="H2" s="31"/>
      <c r="I2" s="31"/>
      <c r="J2" s="31"/>
      <c r="K2" s="31"/>
      <c r="L2" s="31"/>
      <c r="M2" s="31"/>
      <c r="N2" s="32"/>
      <c r="O2" s="32"/>
    </row>
    <row r="3" spans="1:17" s="33" customFormat="1" ht="23.25" x14ac:dyDescent="0.2">
      <c r="A3" s="31" t="s">
        <v>159</v>
      </c>
      <c r="B3" s="31"/>
      <c r="C3" s="31"/>
      <c r="D3" s="31"/>
      <c r="E3" s="31"/>
      <c r="F3" s="31"/>
      <c r="G3" s="31"/>
      <c r="H3" s="31"/>
      <c r="I3" s="31"/>
      <c r="J3" s="31"/>
      <c r="K3" s="31"/>
      <c r="L3" s="31"/>
      <c r="M3" s="31"/>
      <c r="N3" s="32"/>
      <c r="O3" s="32"/>
    </row>
    <row r="4" spans="1:17" s="33" customFormat="1" ht="14.25" x14ac:dyDescent="0.2">
      <c r="A4" s="32"/>
      <c r="B4" s="32"/>
      <c r="C4" s="32"/>
      <c r="D4" s="32"/>
      <c r="E4" s="34"/>
      <c r="F4" s="34"/>
      <c r="G4" s="32"/>
      <c r="H4" s="32"/>
      <c r="I4" s="32"/>
      <c r="J4" s="32"/>
      <c r="K4" s="32"/>
      <c r="L4" s="32"/>
      <c r="M4" s="32"/>
      <c r="N4" s="32"/>
      <c r="O4" s="32"/>
    </row>
    <row r="5" spans="1:17" s="33" customFormat="1" ht="24.75" customHeight="1" x14ac:dyDescent="0.2">
      <c r="A5" s="35"/>
      <c r="B5" s="35"/>
      <c r="C5" s="35"/>
      <c r="D5" s="35"/>
      <c r="E5" s="35"/>
      <c r="F5" s="35"/>
      <c r="G5" s="35"/>
      <c r="H5" s="35"/>
      <c r="I5" s="35"/>
      <c r="J5" s="35"/>
      <c r="K5" s="35"/>
      <c r="L5" s="35"/>
      <c r="M5" s="35"/>
      <c r="N5" s="36"/>
      <c r="O5" s="36"/>
    </row>
    <row r="7" spans="1:17" ht="28.5" customHeight="1" x14ac:dyDescent="0.25">
      <c r="B7" s="52" t="s">
        <v>160</v>
      </c>
      <c r="C7" s="52"/>
      <c r="D7" s="52"/>
      <c r="E7" s="52"/>
      <c r="F7" s="52"/>
      <c r="G7" s="52"/>
      <c r="H7" s="52"/>
      <c r="I7" s="52"/>
      <c r="J7" s="52"/>
      <c r="K7" s="52"/>
    </row>
    <row r="8" spans="1:17" ht="15" customHeight="1" x14ac:dyDescent="0.25">
      <c r="B8" s="27"/>
      <c r="C8" s="27"/>
      <c r="D8" s="27"/>
      <c r="E8" s="27"/>
    </row>
    <row r="9" spans="1:17" ht="31.5" customHeight="1" x14ac:dyDescent="0.25">
      <c r="B9" s="79" t="s">
        <v>153</v>
      </c>
      <c r="C9" s="51"/>
      <c r="D9" s="51"/>
      <c r="E9" s="51"/>
      <c r="F9" s="51"/>
      <c r="G9" s="51"/>
      <c r="H9" s="51"/>
      <c r="I9" s="51"/>
      <c r="J9" s="51"/>
      <c r="K9" s="51"/>
      <c r="L9" s="51"/>
    </row>
    <row r="10" spans="1:17" ht="31.5" customHeight="1" x14ac:dyDescent="0.25">
      <c r="B10" s="16"/>
      <c r="C10" s="16"/>
      <c r="D10" s="16"/>
      <c r="E10" s="37" t="s">
        <v>161</v>
      </c>
      <c r="F10" s="28"/>
      <c r="G10" s="29"/>
      <c r="H10" s="37" t="s">
        <v>162</v>
      </c>
      <c r="I10" s="28"/>
      <c r="J10" s="29"/>
      <c r="K10" s="41" t="s">
        <v>163</v>
      </c>
      <c r="L10" s="42"/>
    </row>
    <row r="11" spans="1:17" ht="60" customHeight="1" x14ac:dyDescent="0.25">
      <c r="B11" s="7" t="s">
        <v>0</v>
      </c>
      <c r="C11" s="7" t="s">
        <v>7</v>
      </c>
      <c r="D11" s="7" t="s">
        <v>1</v>
      </c>
      <c r="E11" s="19" t="s">
        <v>8</v>
      </c>
      <c r="F11" s="17" t="s">
        <v>9</v>
      </c>
      <c r="G11" s="7" t="s">
        <v>165</v>
      </c>
      <c r="H11" s="19" t="s">
        <v>8</v>
      </c>
      <c r="I11" s="17" t="s">
        <v>9</v>
      </c>
      <c r="J11" s="7" t="s">
        <v>165</v>
      </c>
      <c r="K11" s="17" t="s">
        <v>164</v>
      </c>
      <c r="L11" s="17" t="s">
        <v>171</v>
      </c>
    </row>
    <row r="12" spans="1:17" x14ac:dyDescent="0.25">
      <c r="B12" s="8">
        <v>1</v>
      </c>
      <c r="C12" s="9" t="s">
        <v>145</v>
      </c>
      <c r="D12" s="8">
        <v>27</v>
      </c>
      <c r="E12" s="40">
        <v>30000</v>
      </c>
      <c r="F12" s="40">
        <f>+E12*19%</f>
        <v>5700</v>
      </c>
      <c r="G12" s="39">
        <f>+F12+E12</f>
        <v>35700</v>
      </c>
      <c r="H12" s="20">
        <v>25000</v>
      </c>
      <c r="I12" s="25">
        <f>+H12*19%</f>
        <v>4750</v>
      </c>
      <c r="J12" s="24">
        <f>+I12+H12</f>
        <v>29750</v>
      </c>
      <c r="K12" s="39">
        <f>+AVERAGE(G12,J12)</f>
        <v>32725</v>
      </c>
      <c r="L12" s="39">
        <f>+D12*K12</f>
        <v>883575</v>
      </c>
      <c r="M12" s="74"/>
      <c r="N12" s="75"/>
      <c r="O12" s="74"/>
      <c r="P12" s="75"/>
      <c r="Q12" s="75"/>
    </row>
    <row r="13" spans="1:17" x14ac:dyDescent="0.25">
      <c r="B13" s="8">
        <v>2</v>
      </c>
      <c r="C13" s="9" t="s">
        <v>146</v>
      </c>
      <c r="D13" s="8">
        <v>303</v>
      </c>
      <c r="E13" s="40">
        <v>35000</v>
      </c>
      <c r="F13" s="40">
        <f t="shared" ref="F13:F20" si="0">+E13*19%</f>
        <v>6650</v>
      </c>
      <c r="G13" s="39">
        <f t="shared" ref="G13:G20" si="1">+F13+E13</f>
        <v>41650</v>
      </c>
      <c r="H13" s="20">
        <v>30000</v>
      </c>
      <c r="I13" s="25">
        <f t="shared" ref="I13:I20" si="2">+H13*19%</f>
        <v>5700</v>
      </c>
      <c r="J13" s="24">
        <f t="shared" ref="J13:J20" si="3">+I13+H13</f>
        <v>35700</v>
      </c>
      <c r="K13" s="39">
        <f t="shared" ref="K13:K20" si="4">+AVERAGE(G13,J13)</f>
        <v>38675</v>
      </c>
      <c r="L13" s="39">
        <f t="shared" ref="L13:L20" si="5">+D13*K13</f>
        <v>11718525</v>
      </c>
      <c r="M13" s="74"/>
      <c r="N13" s="75"/>
      <c r="O13" s="75"/>
      <c r="P13" s="75"/>
      <c r="Q13" s="75"/>
    </row>
    <row r="14" spans="1:17" x14ac:dyDescent="0.25">
      <c r="B14" s="8">
        <v>3</v>
      </c>
      <c r="C14" s="9" t="s">
        <v>147</v>
      </c>
      <c r="D14" s="8">
        <v>68</v>
      </c>
      <c r="E14" s="40">
        <v>45000</v>
      </c>
      <c r="F14" s="40">
        <f t="shared" si="0"/>
        <v>8550</v>
      </c>
      <c r="G14" s="39">
        <f t="shared" si="1"/>
        <v>53550</v>
      </c>
      <c r="H14" s="20">
        <v>35000</v>
      </c>
      <c r="I14" s="25">
        <f t="shared" si="2"/>
        <v>6650</v>
      </c>
      <c r="J14" s="24">
        <f t="shared" si="3"/>
        <v>41650</v>
      </c>
      <c r="K14" s="39">
        <f t="shared" si="4"/>
        <v>47600</v>
      </c>
      <c r="L14" s="39">
        <f t="shared" si="5"/>
        <v>3236800</v>
      </c>
      <c r="M14" s="76"/>
      <c r="N14" s="75"/>
      <c r="O14" s="74"/>
      <c r="P14" s="75"/>
      <c r="Q14" s="75"/>
    </row>
    <row r="15" spans="1:17" x14ac:dyDescent="0.25">
      <c r="B15" s="8">
        <v>4</v>
      </c>
      <c r="C15" s="9" t="s">
        <v>10</v>
      </c>
      <c r="D15" s="8">
        <v>2</v>
      </c>
      <c r="E15" s="40">
        <v>45000</v>
      </c>
      <c r="F15" s="40">
        <f t="shared" si="0"/>
        <v>8550</v>
      </c>
      <c r="G15" s="39">
        <f t="shared" si="1"/>
        <v>53550</v>
      </c>
      <c r="H15" s="20">
        <v>95000</v>
      </c>
      <c r="I15" s="25">
        <f t="shared" si="2"/>
        <v>18050</v>
      </c>
      <c r="J15" s="24">
        <f t="shared" si="3"/>
        <v>113050</v>
      </c>
      <c r="K15" s="39">
        <f t="shared" si="4"/>
        <v>83300</v>
      </c>
      <c r="L15" s="39">
        <f t="shared" si="5"/>
        <v>166600</v>
      </c>
      <c r="M15" s="74"/>
      <c r="N15" s="75"/>
      <c r="O15" s="75"/>
      <c r="P15" s="75"/>
      <c r="Q15" s="75"/>
    </row>
    <row r="16" spans="1:17" x14ac:dyDescent="0.25">
      <c r="B16" s="8">
        <v>5</v>
      </c>
      <c r="C16" s="9" t="s">
        <v>11</v>
      </c>
      <c r="D16" s="8">
        <v>125</v>
      </c>
      <c r="E16" s="40">
        <v>85000</v>
      </c>
      <c r="F16" s="40">
        <f t="shared" si="0"/>
        <v>16150</v>
      </c>
      <c r="G16" s="39">
        <f t="shared" si="1"/>
        <v>101150</v>
      </c>
      <c r="H16" s="20">
        <v>128000</v>
      </c>
      <c r="I16" s="25">
        <f t="shared" si="2"/>
        <v>24320</v>
      </c>
      <c r="J16" s="24">
        <f t="shared" si="3"/>
        <v>152320</v>
      </c>
      <c r="K16" s="39">
        <f t="shared" si="4"/>
        <v>126735</v>
      </c>
      <c r="L16" s="39">
        <f t="shared" si="5"/>
        <v>15841875</v>
      </c>
      <c r="M16" s="74"/>
      <c r="N16" s="75"/>
      <c r="O16" s="75"/>
      <c r="P16" s="75"/>
      <c r="Q16" s="75"/>
    </row>
    <row r="17" spans="2:17" x14ac:dyDescent="0.25">
      <c r="B17" s="8">
        <v>6</v>
      </c>
      <c r="C17" s="9" t="s">
        <v>12</v>
      </c>
      <c r="D17" s="8">
        <v>62</v>
      </c>
      <c r="E17" s="40">
        <v>125000</v>
      </c>
      <c r="F17" s="40">
        <f t="shared" si="0"/>
        <v>23750</v>
      </c>
      <c r="G17" s="39">
        <f t="shared" si="1"/>
        <v>148750</v>
      </c>
      <c r="H17" s="20">
        <v>185000</v>
      </c>
      <c r="I17" s="25">
        <f t="shared" si="2"/>
        <v>35150</v>
      </c>
      <c r="J17" s="24">
        <f t="shared" si="3"/>
        <v>220150</v>
      </c>
      <c r="K17" s="39">
        <f t="shared" si="4"/>
        <v>184450</v>
      </c>
      <c r="L17" s="39">
        <f t="shared" si="5"/>
        <v>11435900</v>
      </c>
      <c r="M17" s="74"/>
      <c r="N17" s="75"/>
      <c r="O17" s="75"/>
      <c r="P17" s="75"/>
      <c r="Q17" s="75"/>
    </row>
    <row r="18" spans="2:17" x14ac:dyDescent="0.25">
      <c r="B18" s="8">
        <v>7</v>
      </c>
      <c r="C18" s="9" t="s">
        <v>148</v>
      </c>
      <c r="D18" s="8">
        <v>52</v>
      </c>
      <c r="E18" s="40">
        <v>45000</v>
      </c>
      <c r="F18" s="40">
        <f t="shared" si="0"/>
        <v>8550</v>
      </c>
      <c r="G18" s="39">
        <f t="shared" si="1"/>
        <v>53550</v>
      </c>
      <c r="H18" s="20">
        <v>35000</v>
      </c>
      <c r="I18" s="25">
        <f t="shared" si="2"/>
        <v>6650</v>
      </c>
      <c r="J18" s="24">
        <f t="shared" si="3"/>
        <v>41650</v>
      </c>
      <c r="K18" s="39">
        <f t="shared" si="4"/>
        <v>47600</v>
      </c>
      <c r="L18" s="39">
        <f t="shared" si="5"/>
        <v>2475200</v>
      </c>
      <c r="M18" s="76"/>
      <c r="N18" s="75"/>
      <c r="O18" s="75"/>
      <c r="P18" s="75"/>
      <c r="Q18" s="75"/>
    </row>
    <row r="19" spans="2:17" x14ac:dyDescent="0.25">
      <c r="B19" s="10">
        <v>8</v>
      </c>
      <c r="C19" s="9" t="s">
        <v>2</v>
      </c>
      <c r="D19" s="8">
        <v>172</v>
      </c>
      <c r="E19" s="40">
        <v>35000</v>
      </c>
      <c r="F19" s="40">
        <f t="shared" si="0"/>
        <v>6650</v>
      </c>
      <c r="G19" s="39">
        <f t="shared" si="1"/>
        <v>41650</v>
      </c>
      <c r="H19" s="20">
        <v>30000</v>
      </c>
      <c r="I19" s="25">
        <f t="shared" si="2"/>
        <v>5700</v>
      </c>
      <c r="J19" s="24">
        <f t="shared" si="3"/>
        <v>35700</v>
      </c>
      <c r="K19" s="39">
        <f t="shared" si="4"/>
        <v>38675</v>
      </c>
      <c r="L19" s="39">
        <f t="shared" si="5"/>
        <v>6652100</v>
      </c>
      <c r="M19" s="74"/>
      <c r="N19" s="75"/>
      <c r="O19" s="75"/>
      <c r="P19" s="75"/>
      <c r="Q19" s="75"/>
    </row>
    <row r="20" spans="2:17" x14ac:dyDescent="0.25">
      <c r="B20" s="65">
        <v>9</v>
      </c>
      <c r="C20" s="9" t="s">
        <v>167</v>
      </c>
      <c r="D20" s="8">
        <v>8</v>
      </c>
      <c r="E20" s="40">
        <v>472000</v>
      </c>
      <c r="F20" s="40">
        <f t="shared" si="0"/>
        <v>89680</v>
      </c>
      <c r="G20" s="39">
        <f t="shared" si="1"/>
        <v>561680</v>
      </c>
      <c r="H20" s="20">
        <v>240000</v>
      </c>
      <c r="I20" s="25">
        <f t="shared" si="2"/>
        <v>45600</v>
      </c>
      <c r="J20" s="24">
        <f t="shared" si="3"/>
        <v>285600</v>
      </c>
      <c r="K20" s="39">
        <f t="shared" si="4"/>
        <v>423640</v>
      </c>
      <c r="L20" s="39">
        <f t="shared" si="5"/>
        <v>3389120</v>
      </c>
      <c r="M20" s="74"/>
      <c r="N20" s="75"/>
      <c r="O20" s="75"/>
      <c r="P20" s="75"/>
      <c r="Q20" s="75"/>
    </row>
    <row r="21" spans="2:17" ht="20.25" customHeight="1" x14ac:dyDescent="0.25">
      <c r="B21" s="69" t="s">
        <v>151</v>
      </c>
      <c r="C21" s="69"/>
      <c r="D21" s="69"/>
      <c r="E21" s="38"/>
      <c r="F21" s="38"/>
      <c r="G21" s="53">
        <f>SUM(G12:G20)</f>
        <v>1091230</v>
      </c>
      <c r="H21" s="38"/>
      <c r="I21" s="38"/>
      <c r="J21" s="54">
        <f>SUM(J12:J20)</f>
        <v>955570</v>
      </c>
      <c r="K21" s="55">
        <f>SUM(K12:K20)</f>
        <v>1023400</v>
      </c>
      <c r="L21" s="55">
        <f>SUM(L12:L20)</f>
        <v>55799695</v>
      </c>
      <c r="M21" s="75"/>
      <c r="N21" s="75"/>
      <c r="O21" s="75"/>
      <c r="P21" s="75"/>
      <c r="Q21" s="75"/>
    </row>
    <row r="22" spans="2:17" x14ac:dyDescent="0.25">
      <c r="B22" s="13"/>
      <c r="C22" s="14"/>
      <c r="D22" s="13"/>
      <c r="E22" s="21"/>
      <c r="M22" s="75"/>
      <c r="N22" s="75"/>
      <c r="O22" s="77"/>
      <c r="P22" s="75"/>
      <c r="Q22" s="75"/>
    </row>
    <row r="23" spans="2:17" x14ac:dyDescent="0.25">
      <c r="B23" s="13"/>
      <c r="C23" s="14"/>
      <c r="D23" s="13"/>
      <c r="E23" s="21"/>
      <c r="M23" s="75"/>
      <c r="N23" s="75"/>
      <c r="O23" s="74"/>
      <c r="P23" s="75"/>
      <c r="Q23" s="75"/>
    </row>
    <row r="24" spans="2:17" ht="24" customHeight="1" x14ac:dyDescent="0.25">
      <c r="B24" s="41" t="s">
        <v>156</v>
      </c>
      <c r="C24" s="42"/>
      <c r="D24" s="42"/>
      <c r="E24" s="42"/>
      <c r="F24" s="42"/>
      <c r="G24" s="42"/>
      <c r="H24" s="42"/>
      <c r="I24" s="42"/>
      <c r="J24" s="42"/>
      <c r="K24" s="42"/>
      <c r="M24" s="75"/>
      <c r="N24" s="75"/>
      <c r="O24" s="78"/>
      <c r="P24" s="75"/>
      <c r="Q24" s="75"/>
    </row>
    <row r="25" spans="2:17" ht="24" customHeight="1" x14ac:dyDescent="0.25">
      <c r="B25" s="16"/>
      <c r="C25" s="16"/>
      <c r="D25" s="16"/>
      <c r="E25" s="37" t="s">
        <v>161</v>
      </c>
      <c r="F25" s="28"/>
      <c r="G25" s="29"/>
      <c r="H25" s="37" t="s">
        <v>162</v>
      </c>
      <c r="I25" s="28"/>
      <c r="J25" s="29"/>
      <c r="K25" s="16" t="s">
        <v>163</v>
      </c>
      <c r="M25" s="75"/>
      <c r="N25" s="75"/>
      <c r="O25" s="74"/>
      <c r="P25" s="75"/>
      <c r="Q25" s="75"/>
    </row>
    <row r="26" spans="2:17" ht="42.75" customHeight="1" x14ac:dyDescent="0.25">
      <c r="B26" s="7" t="s">
        <v>154</v>
      </c>
      <c r="C26" s="7" t="s">
        <v>155</v>
      </c>
      <c r="D26" s="7" t="s">
        <v>1</v>
      </c>
      <c r="E26" s="19" t="s">
        <v>8</v>
      </c>
      <c r="F26" s="17" t="s">
        <v>9</v>
      </c>
      <c r="G26" s="7" t="s">
        <v>165</v>
      </c>
      <c r="H26" s="19" t="s">
        <v>8</v>
      </c>
      <c r="I26" s="17" t="s">
        <v>9</v>
      </c>
      <c r="J26" s="7" t="s">
        <v>165</v>
      </c>
      <c r="K26" s="17" t="s">
        <v>164</v>
      </c>
      <c r="M26" s="75"/>
      <c r="N26" s="75"/>
      <c r="O26" s="74"/>
      <c r="P26" s="75"/>
      <c r="Q26" s="75"/>
    </row>
    <row r="27" spans="2:17" ht="30" x14ac:dyDescent="0.25">
      <c r="B27" s="8">
        <v>9</v>
      </c>
      <c r="C27" s="9" t="s">
        <v>3</v>
      </c>
      <c r="D27" s="10">
        <v>1</v>
      </c>
      <c r="E27" s="40">
        <v>20000</v>
      </c>
      <c r="F27" s="40">
        <f>+E27*19%</f>
        <v>3800</v>
      </c>
      <c r="G27" s="39">
        <f>+F27+E27</f>
        <v>23800</v>
      </c>
      <c r="H27" s="25">
        <v>55000</v>
      </c>
      <c r="I27" s="25">
        <f t="shared" ref="I27:I32" si="6">+H27*19%</f>
        <v>10450</v>
      </c>
      <c r="J27" s="24">
        <f>+I27+H27</f>
        <v>65450</v>
      </c>
      <c r="K27" s="39">
        <f>+AVERAGE(G27,J27)</f>
        <v>44625</v>
      </c>
      <c r="M27" s="75"/>
      <c r="N27" s="75"/>
      <c r="O27" s="74"/>
      <c r="P27" s="75"/>
      <c r="Q27" s="75"/>
    </row>
    <row r="28" spans="2:17" ht="30" x14ac:dyDescent="0.25">
      <c r="B28" s="8">
        <v>10</v>
      </c>
      <c r="C28" s="9" t="s">
        <v>150</v>
      </c>
      <c r="D28" s="10">
        <v>1</v>
      </c>
      <c r="E28" s="40">
        <v>30000</v>
      </c>
      <c r="F28" s="40">
        <f t="shared" ref="F28:F32" si="7">+E28*19%</f>
        <v>5700</v>
      </c>
      <c r="G28" s="39">
        <f t="shared" ref="G28:G32" si="8">+F28+E28</f>
        <v>35700</v>
      </c>
      <c r="H28" s="25">
        <v>20000</v>
      </c>
      <c r="I28" s="25">
        <f t="shared" si="6"/>
        <v>3800</v>
      </c>
      <c r="J28" s="24">
        <f t="shared" ref="J28:J32" si="9">+I28+H28</f>
        <v>23800</v>
      </c>
      <c r="K28" s="39">
        <f t="shared" ref="K28:K34" si="10">+AVERAGE(G28,J28)</f>
        <v>29750</v>
      </c>
      <c r="M28" s="75"/>
      <c r="N28" s="75"/>
      <c r="O28" s="74"/>
      <c r="P28" s="75"/>
      <c r="Q28" s="75"/>
    </row>
    <row r="29" spans="2:17" ht="30" x14ac:dyDescent="0.25">
      <c r="B29" s="8">
        <v>11</v>
      </c>
      <c r="C29" s="9" t="s">
        <v>149</v>
      </c>
      <c r="D29" s="10">
        <v>1</v>
      </c>
      <c r="E29" s="40">
        <v>200000</v>
      </c>
      <c r="F29" s="40">
        <f t="shared" si="7"/>
        <v>38000</v>
      </c>
      <c r="G29" s="39">
        <f t="shared" si="8"/>
        <v>238000</v>
      </c>
      <c r="H29" s="25">
        <v>50000</v>
      </c>
      <c r="I29" s="25">
        <f t="shared" si="6"/>
        <v>9500</v>
      </c>
      <c r="J29" s="24">
        <f t="shared" si="9"/>
        <v>59500</v>
      </c>
      <c r="K29" s="39">
        <f t="shared" si="10"/>
        <v>148750</v>
      </c>
      <c r="M29" s="75"/>
      <c r="N29" s="75"/>
      <c r="O29" s="75"/>
      <c r="P29" s="75"/>
      <c r="Q29" s="75"/>
    </row>
    <row r="30" spans="2:17" ht="30" x14ac:dyDescent="0.25">
      <c r="B30" s="8">
        <v>12</v>
      </c>
      <c r="C30" s="9" t="s">
        <v>4</v>
      </c>
      <c r="D30" s="10">
        <v>1</v>
      </c>
      <c r="E30" s="40">
        <v>55000</v>
      </c>
      <c r="F30" s="40">
        <f t="shared" si="7"/>
        <v>10450</v>
      </c>
      <c r="G30" s="39">
        <f t="shared" si="8"/>
        <v>65450</v>
      </c>
      <c r="H30" s="25">
        <v>52000</v>
      </c>
      <c r="I30" s="25">
        <f t="shared" si="6"/>
        <v>9880</v>
      </c>
      <c r="J30" s="24">
        <f t="shared" si="9"/>
        <v>61880</v>
      </c>
      <c r="K30" s="39">
        <f t="shared" si="10"/>
        <v>63665</v>
      </c>
    </row>
    <row r="31" spans="2:17" ht="30" x14ac:dyDescent="0.25">
      <c r="B31" s="8">
        <v>13</v>
      </c>
      <c r="C31" s="9" t="s">
        <v>5</v>
      </c>
      <c r="D31" s="10">
        <v>1</v>
      </c>
      <c r="E31" s="40">
        <v>70000</v>
      </c>
      <c r="F31" s="40">
        <f t="shared" si="7"/>
        <v>13300</v>
      </c>
      <c r="G31" s="39">
        <f t="shared" si="8"/>
        <v>83300</v>
      </c>
      <c r="H31" s="25">
        <v>61000</v>
      </c>
      <c r="I31" s="25">
        <f t="shared" si="6"/>
        <v>11590</v>
      </c>
      <c r="J31" s="24">
        <f t="shared" si="9"/>
        <v>72590</v>
      </c>
      <c r="K31" s="39">
        <f t="shared" si="10"/>
        <v>77945</v>
      </c>
    </row>
    <row r="32" spans="2:17" ht="30" x14ac:dyDescent="0.25">
      <c r="B32" s="8">
        <v>14</v>
      </c>
      <c r="C32" s="9" t="s">
        <v>6</v>
      </c>
      <c r="D32" s="10">
        <v>1</v>
      </c>
      <c r="E32" s="56">
        <v>225000</v>
      </c>
      <c r="F32" s="56">
        <f t="shared" si="7"/>
        <v>42750</v>
      </c>
      <c r="G32" s="57">
        <f t="shared" si="8"/>
        <v>267750</v>
      </c>
      <c r="H32" s="25">
        <v>85000</v>
      </c>
      <c r="I32" s="25">
        <f t="shared" si="6"/>
        <v>16150</v>
      </c>
      <c r="J32" s="24">
        <f t="shared" si="9"/>
        <v>101150</v>
      </c>
      <c r="K32" s="39">
        <f t="shared" si="10"/>
        <v>184450</v>
      </c>
    </row>
    <row r="33" spans="2:11" ht="21.75" customHeight="1" x14ac:dyDescent="0.25">
      <c r="B33" s="38" t="s">
        <v>151</v>
      </c>
      <c r="C33" s="38"/>
      <c r="D33" s="38"/>
      <c r="E33" s="43"/>
      <c r="F33" s="43"/>
      <c r="G33" s="53">
        <f>SUM(G27:G32)</f>
        <v>714000</v>
      </c>
      <c r="H33" s="38"/>
      <c r="I33" s="38"/>
      <c r="J33" s="54">
        <f>SUM(J27:J32)</f>
        <v>384370</v>
      </c>
      <c r="K33" s="53">
        <f>SUM(K27:K32)</f>
        <v>549185</v>
      </c>
    </row>
    <row r="34" spans="2:11" s="12" customFormat="1" x14ac:dyDescent="0.25">
      <c r="B34" s="11"/>
      <c r="C34" s="11"/>
      <c r="D34" s="11"/>
      <c r="E34" s="22"/>
      <c r="F34" s="26"/>
    </row>
    <row r="35" spans="2:11" s="12" customFormat="1" ht="45" x14ac:dyDescent="0.25">
      <c r="B35" s="11"/>
      <c r="C35" s="11"/>
      <c r="D35" s="11"/>
      <c r="E35" s="22"/>
      <c r="F35" s="26"/>
      <c r="G35" s="50" t="s">
        <v>161</v>
      </c>
      <c r="H35" s="50" t="s">
        <v>162</v>
      </c>
      <c r="I35" s="80" t="s">
        <v>170</v>
      </c>
      <c r="J35" s="80"/>
      <c r="K35" s="81" t="s">
        <v>171</v>
      </c>
    </row>
    <row r="36" spans="2:11" s="12" customFormat="1" ht="29.25" customHeight="1" x14ac:dyDescent="0.25">
      <c r="B36" s="11"/>
      <c r="C36" s="11"/>
      <c r="D36" s="30" t="s">
        <v>152</v>
      </c>
      <c r="E36" s="30"/>
      <c r="F36" s="30"/>
      <c r="G36" s="15">
        <f>+G21</f>
        <v>1091230</v>
      </c>
      <c r="H36" s="15">
        <f>+J21</f>
        <v>955570</v>
      </c>
      <c r="I36" s="48">
        <f>+K21</f>
        <v>1023400</v>
      </c>
      <c r="J36" s="49"/>
      <c r="K36" s="15">
        <f>+L21</f>
        <v>55799695</v>
      </c>
    </row>
    <row r="37" spans="2:11" s="12" customFormat="1" ht="29.25" customHeight="1" x14ac:dyDescent="0.25">
      <c r="B37" s="11"/>
      <c r="C37" s="11"/>
      <c r="D37" s="30" t="s">
        <v>156</v>
      </c>
      <c r="E37" s="30"/>
      <c r="F37" s="30"/>
      <c r="G37" s="15">
        <f>+G33</f>
        <v>714000</v>
      </c>
      <c r="H37" s="15">
        <f>+J33</f>
        <v>384370</v>
      </c>
      <c r="I37" s="48">
        <f>+K33</f>
        <v>549185</v>
      </c>
      <c r="J37" s="49"/>
      <c r="K37" s="15">
        <f>+K33</f>
        <v>549185</v>
      </c>
    </row>
    <row r="38" spans="2:11" ht="29.25" customHeight="1" x14ac:dyDescent="0.25">
      <c r="D38" s="30" t="s">
        <v>151</v>
      </c>
      <c r="E38" s="30"/>
      <c r="F38" s="30"/>
      <c r="G38" s="15">
        <f>+G36+G37</f>
        <v>1805230</v>
      </c>
      <c r="H38" s="15">
        <f>+H36+H37</f>
        <v>1339940</v>
      </c>
      <c r="I38" s="48">
        <f>SUM(I36:J37)</f>
        <v>1572585</v>
      </c>
      <c r="J38" s="49"/>
      <c r="K38" s="15">
        <f>SUM(K36:K37)</f>
        <v>56348880</v>
      </c>
    </row>
    <row r="42" spans="2:11" x14ac:dyDescent="0.25">
      <c r="B42" s="44"/>
      <c r="C42" s="44"/>
      <c r="D42" s="44"/>
      <c r="E42" s="45"/>
    </row>
    <row r="43" spans="2:11" ht="22.5" customHeight="1" x14ac:dyDescent="0.25">
      <c r="B43" s="46" t="s">
        <v>166</v>
      </c>
      <c r="C43" s="47"/>
      <c r="D43" s="47"/>
      <c r="E43" s="47"/>
      <c r="F43" s="47"/>
      <c r="G43" s="47"/>
      <c r="H43" s="47"/>
      <c r="I43" s="47"/>
    </row>
    <row r="44" spans="2:11" ht="30" customHeight="1" x14ac:dyDescent="0.25">
      <c r="B44" s="47"/>
      <c r="C44" s="47"/>
      <c r="D44" s="47"/>
      <c r="E44" s="47"/>
      <c r="F44" s="47"/>
      <c r="G44" s="47"/>
      <c r="H44" s="47"/>
      <c r="I44" s="47"/>
    </row>
    <row r="45" spans="2:11" ht="34.5" customHeight="1" x14ac:dyDescent="0.25">
      <c r="B45" s="47"/>
      <c r="C45" s="47"/>
      <c r="D45" s="47"/>
      <c r="E45" s="47"/>
      <c r="F45" s="47"/>
      <c r="G45" s="47"/>
      <c r="H45" s="47"/>
      <c r="I45" s="47"/>
    </row>
    <row r="46" spans="2:11" ht="54" customHeight="1" x14ac:dyDescent="0.25">
      <c r="B46" s="47"/>
      <c r="C46" s="47"/>
      <c r="D46" s="47"/>
      <c r="E46" s="47"/>
      <c r="F46" s="47"/>
      <c r="G46" s="47"/>
      <c r="H46" s="47"/>
      <c r="I46" s="47"/>
    </row>
    <row r="47" spans="2:11" x14ac:dyDescent="0.25">
      <c r="B47" s="44"/>
      <c r="C47" s="44"/>
      <c r="D47" s="44"/>
      <c r="E47" s="45"/>
    </row>
    <row r="48" spans="2:11" x14ac:dyDescent="0.25">
      <c r="B48" s="44"/>
      <c r="C48" s="44"/>
      <c r="D48" s="44"/>
      <c r="E48" s="45"/>
    </row>
  </sheetData>
  <mergeCells count="21">
    <mergeCell ref="H25:J25"/>
    <mergeCell ref="B43:I46"/>
    <mergeCell ref="I35:J35"/>
    <mergeCell ref="I36:J36"/>
    <mergeCell ref="I37:J37"/>
    <mergeCell ref="I38:J38"/>
    <mergeCell ref="B24:K24"/>
    <mergeCell ref="A1:M1"/>
    <mergeCell ref="A2:M2"/>
    <mergeCell ref="A3:M3"/>
    <mergeCell ref="A5:M5"/>
    <mergeCell ref="E10:G10"/>
    <mergeCell ref="H10:J10"/>
    <mergeCell ref="B7:K7"/>
    <mergeCell ref="K10:L10"/>
    <mergeCell ref="B9:L9"/>
    <mergeCell ref="B8:E8"/>
    <mergeCell ref="D36:F36"/>
    <mergeCell ref="D37:F37"/>
    <mergeCell ref="D38:F38"/>
    <mergeCell ref="E25:G25"/>
  </mergeCells>
  <pageMargins left="0.7" right="0.7" top="0.75" bottom="0.75" header="0.3" footer="0.3"/>
  <pageSetup paperSize="1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09204-DF7F-4F5F-96E1-074DA4C6CA2A}">
  <dimension ref="A1:E23"/>
  <sheetViews>
    <sheetView tabSelected="1" workbookViewId="0">
      <selection activeCell="A15" sqref="A15:C22"/>
    </sheetView>
  </sheetViews>
  <sheetFormatPr baseColWidth="10" defaultRowHeight="11.25" x14ac:dyDescent="0.2"/>
  <cols>
    <col min="1" max="1" width="11.42578125" style="60"/>
    <col min="2" max="2" width="37.42578125" style="60" customWidth="1"/>
    <col min="3" max="3" width="11.42578125" style="60"/>
    <col min="4" max="4" width="14.5703125" style="60" bestFit="1" customWidth="1"/>
    <col min="5" max="5" width="15.5703125" style="60" bestFit="1" customWidth="1"/>
    <col min="6" max="16384" width="11.42578125" style="60"/>
  </cols>
  <sheetData>
    <row r="1" spans="1:5" ht="11.25" customHeight="1" x14ac:dyDescent="0.2">
      <c r="A1" s="58" t="s">
        <v>153</v>
      </c>
      <c r="B1" s="59"/>
      <c r="C1" s="59"/>
      <c r="D1" s="83"/>
    </row>
    <row r="2" spans="1:5" ht="45" x14ac:dyDescent="0.2">
      <c r="A2" s="61" t="s">
        <v>0</v>
      </c>
      <c r="B2" s="61" t="s">
        <v>7</v>
      </c>
      <c r="C2" s="61" t="s">
        <v>1</v>
      </c>
      <c r="D2" s="62" t="s">
        <v>164</v>
      </c>
      <c r="E2" s="62" t="s">
        <v>168</v>
      </c>
    </row>
    <row r="3" spans="1:5" x14ac:dyDescent="0.2">
      <c r="A3" s="63">
        <v>1</v>
      </c>
      <c r="B3" s="64" t="s">
        <v>145</v>
      </c>
      <c r="C3" s="67">
        <v>27</v>
      </c>
      <c r="D3" s="66">
        <v>32725</v>
      </c>
      <c r="E3" s="66">
        <v>883575</v>
      </c>
    </row>
    <row r="4" spans="1:5" x14ac:dyDescent="0.2">
      <c r="A4" s="63">
        <v>2</v>
      </c>
      <c r="B4" s="64" t="s">
        <v>146</v>
      </c>
      <c r="C4" s="67">
        <v>303</v>
      </c>
      <c r="D4" s="66">
        <v>38675</v>
      </c>
      <c r="E4" s="66">
        <v>11718525</v>
      </c>
    </row>
    <row r="5" spans="1:5" x14ac:dyDescent="0.2">
      <c r="A5" s="63">
        <v>3</v>
      </c>
      <c r="B5" s="64" t="s">
        <v>147</v>
      </c>
      <c r="C5" s="67">
        <v>68</v>
      </c>
      <c r="D5" s="66">
        <v>47600</v>
      </c>
      <c r="E5" s="66">
        <v>3236800</v>
      </c>
    </row>
    <row r="6" spans="1:5" x14ac:dyDescent="0.2">
      <c r="A6" s="63">
        <v>4</v>
      </c>
      <c r="B6" s="64" t="s">
        <v>10</v>
      </c>
      <c r="C6" s="67">
        <v>2</v>
      </c>
      <c r="D6" s="66">
        <v>83300</v>
      </c>
      <c r="E6" s="66">
        <v>166600</v>
      </c>
    </row>
    <row r="7" spans="1:5" x14ac:dyDescent="0.2">
      <c r="A7" s="63">
        <v>5</v>
      </c>
      <c r="B7" s="64" t="s">
        <v>11</v>
      </c>
      <c r="C7" s="67">
        <v>125</v>
      </c>
      <c r="D7" s="66">
        <v>126735</v>
      </c>
      <c r="E7" s="66">
        <v>15841875</v>
      </c>
    </row>
    <row r="8" spans="1:5" x14ac:dyDescent="0.2">
      <c r="A8" s="63">
        <v>6</v>
      </c>
      <c r="B8" s="64" t="s">
        <v>12</v>
      </c>
      <c r="C8" s="67">
        <v>62</v>
      </c>
      <c r="D8" s="66">
        <v>184450</v>
      </c>
      <c r="E8" s="66">
        <v>11435900</v>
      </c>
    </row>
    <row r="9" spans="1:5" x14ac:dyDescent="0.2">
      <c r="A9" s="63">
        <v>7</v>
      </c>
      <c r="B9" s="64" t="s">
        <v>148</v>
      </c>
      <c r="C9" s="67">
        <v>52</v>
      </c>
      <c r="D9" s="66">
        <v>47600</v>
      </c>
      <c r="E9" s="66">
        <v>2475200</v>
      </c>
    </row>
    <row r="10" spans="1:5" x14ac:dyDescent="0.2">
      <c r="A10" s="65">
        <v>8</v>
      </c>
      <c r="B10" s="64" t="s">
        <v>2</v>
      </c>
      <c r="C10" s="67">
        <v>172</v>
      </c>
      <c r="D10" s="66">
        <v>38675</v>
      </c>
      <c r="E10" s="66">
        <v>6652100</v>
      </c>
    </row>
    <row r="11" spans="1:5" x14ac:dyDescent="0.2">
      <c r="A11" s="65">
        <v>9</v>
      </c>
      <c r="B11" s="68" t="s">
        <v>167</v>
      </c>
      <c r="C11" s="67">
        <v>8</v>
      </c>
      <c r="D11" s="66">
        <v>423640</v>
      </c>
      <c r="E11" s="66">
        <v>3389120</v>
      </c>
    </row>
    <row r="12" spans="1:5" x14ac:dyDescent="0.2">
      <c r="A12" s="69" t="s">
        <v>151</v>
      </c>
      <c r="B12" s="69"/>
      <c r="C12" s="69"/>
      <c r="D12" s="70">
        <v>1023400</v>
      </c>
      <c r="E12" s="70">
        <v>55799695</v>
      </c>
    </row>
    <row r="13" spans="1:5" x14ac:dyDescent="0.2">
      <c r="A13" s="71"/>
      <c r="B13" s="72"/>
      <c r="C13" s="71"/>
    </row>
    <row r="14" spans="1:5" x14ac:dyDescent="0.2">
      <c r="A14" s="71"/>
      <c r="B14" s="72"/>
      <c r="C14" s="71"/>
    </row>
    <row r="15" spans="1:5" ht="11.25" customHeight="1" x14ac:dyDescent="0.2">
      <c r="A15" s="58" t="s">
        <v>156</v>
      </c>
      <c r="B15" s="59"/>
      <c r="C15" s="59"/>
      <c r="D15" s="82"/>
    </row>
    <row r="16" spans="1:5" ht="45" x14ac:dyDescent="0.2">
      <c r="A16" s="61" t="s">
        <v>154</v>
      </c>
      <c r="B16" s="61" t="s">
        <v>155</v>
      </c>
      <c r="C16" s="61" t="s">
        <v>1</v>
      </c>
      <c r="D16" s="62" t="s">
        <v>164</v>
      </c>
    </row>
    <row r="17" spans="1:4" x14ac:dyDescent="0.2">
      <c r="A17" s="63">
        <v>9</v>
      </c>
      <c r="B17" s="64" t="s">
        <v>3</v>
      </c>
      <c r="C17" s="65">
        <v>1</v>
      </c>
      <c r="D17" s="66">
        <v>44625</v>
      </c>
    </row>
    <row r="18" spans="1:4" ht="22.5" x14ac:dyDescent="0.2">
      <c r="A18" s="63">
        <v>10</v>
      </c>
      <c r="B18" s="64" t="s">
        <v>150</v>
      </c>
      <c r="C18" s="65">
        <v>1</v>
      </c>
      <c r="D18" s="66">
        <v>29750</v>
      </c>
    </row>
    <row r="19" spans="1:4" ht="22.5" x14ac:dyDescent="0.2">
      <c r="A19" s="63">
        <v>11</v>
      </c>
      <c r="B19" s="64" t="s">
        <v>169</v>
      </c>
      <c r="C19" s="65">
        <v>1</v>
      </c>
      <c r="D19" s="66">
        <v>148750</v>
      </c>
    </row>
    <row r="20" spans="1:4" ht="22.5" x14ac:dyDescent="0.2">
      <c r="A20" s="63">
        <v>12</v>
      </c>
      <c r="B20" s="64" t="s">
        <v>4</v>
      </c>
      <c r="C20" s="65">
        <v>1</v>
      </c>
      <c r="D20" s="66">
        <v>63665</v>
      </c>
    </row>
    <row r="21" spans="1:4" ht="22.5" x14ac:dyDescent="0.2">
      <c r="A21" s="63">
        <v>13</v>
      </c>
      <c r="B21" s="64" t="s">
        <v>5</v>
      </c>
      <c r="C21" s="65">
        <v>1</v>
      </c>
      <c r="D21" s="66">
        <v>77945</v>
      </c>
    </row>
    <row r="22" spans="1:4" ht="22.5" x14ac:dyDescent="0.2">
      <c r="A22" s="63">
        <v>14</v>
      </c>
      <c r="B22" s="64" t="s">
        <v>6</v>
      </c>
      <c r="C22" s="65">
        <v>1</v>
      </c>
      <c r="D22" s="66">
        <v>184450</v>
      </c>
    </row>
    <row r="23" spans="1:4" x14ac:dyDescent="0.2">
      <c r="A23" s="69" t="s">
        <v>151</v>
      </c>
      <c r="B23" s="69"/>
      <c r="C23" s="69"/>
      <c r="D23" s="73">
        <v>549185</v>
      </c>
    </row>
  </sheetData>
  <mergeCells count="2">
    <mergeCell ref="A1:C1"/>
    <mergeCell ref="A15:C1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BAD8E-F690-475E-BC73-A8BB94F8108F}">
  <dimension ref="C2:E528"/>
  <sheetViews>
    <sheetView topLeftCell="B39" workbookViewId="0">
      <selection activeCell="D66" sqref="D66"/>
    </sheetView>
  </sheetViews>
  <sheetFormatPr baseColWidth="10" defaultRowHeight="15" x14ac:dyDescent="0.25"/>
  <cols>
    <col min="4" max="4" width="26.42578125" customWidth="1"/>
    <col min="5" max="5" width="26.28515625" customWidth="1"/>
  </cols>
  <sheetData>
    <row r="2" spans="3:5" ht="15.75" x14ac:dyDescent="0.25">
      <c r="C2" s="6" t="s">
        <v>119</v>
      </c>
      <c r="D2" s="6" t="s">
        <v>117</v>
      </c>
      <c r="E2" s="6" t="s">
        <v>118</v>
      </c>
    </row>
    <row r="3" spans="3:5" ht="37.5" customHeight="1" x14ac:dyDescent="0.25">
      <c r="C3" s="1" t="s">
        <v>120</v>
      </c>
      <c r="D3" s="5" t="s">
        <v>121</v>
      </c>
      <c r="E3" s="4" t="s">
        <v>13</v>
      </c>
    </row>
    <row r="4" spans="3:5" x14ac:dyDescent="0.25">
      <c r="C4" s="1" t="s">
        <v>116</v>
      </c>
      <c r="D4" s="5" t="s">
        <v>14</v>
      </c>
      <c r="E4" s="4" t="s">
        <v>15</v>
      </c>
    </row>
    <row r="5" spans="3:5" ht="30" x14ac:dyDescent="0.25">
      <c r="C5" s="1" t="s">
        <v>116</v>
      </c>
      <c r="D5" s="4" t="s">
        <v>16</v>
      </c>
      <c r="E5" s="4" t="s">
        <v>17</v>
      </c>
    </row>
    <row r="6" spans="3:5" ht="30" x14ac:dyDescent="0.25">
      <c r="C6" s="1" t="s">
        <v>116</v>
      </c>
      <c r="D6" s="4" t="s">
        <v>18</v>
      </c>
      <c r="E6" s="4" t="s">
        <v>17</v>
      </c>
    </row>
    <row r="7" spans="3:5" ht="30" x14ac:dyDescent="0.25">
      <c r="C7" s="1" t="s">
        <v>116</v>
      </c>
      <c r="D7" s="4" t="s">
        <v>19</v>
      </c>
      <c r="E7" s="4" t="s">
        <v>20</v>
      </c>
    </row>
    <row r="8" spans="3:5" x14ac:dyDescent="0.25">
      <c r="C8" s="1" t="s">
        <v>116</v>
      </c>
      <c r="D8" s="4" t="s">
        <v>21</v>
      </c>
      <c r="E8" s="4" t="s">
        <v>22</v>
      </c>
    </row>
    <row r="9" spans="3:5" x14ac:dyDescent="0.25">
      <c r="C9" s="1" t="s">
        <v>120</v>
      </c>
      <c r="D9" s="4" t="s">
        <v>23</v>
      </c>
      <c r="E9" s="4" t="s">
        <v>24</v>
      </c>
    </row>
    <row r="10" spans="3:5" x14ac:dyDescent="0.25">
      <c r="C10" s="1" t="s">
        <v>120</v>
      </c>
      <c r="D10" s="4" t="s">
        <v>25</v>
      </c>
      <c r="E10" s="4" t="s">
        <v>26</v>
      </c>
    </row>
    <row r="11" spans="3:5" ht="30" x14ac:dyDescent="0.25">
      <c r="C11" s="1" t="s">
        <v>120</v>
      </c>
      <c r="D11" s="4" t="s">
        <v>27</v>
      </c>
      <c r="E11" s="4" t="s">
        <v>28</v>
      </c>
    </row>
    <row r="12" spans="3:5" ht="45" x14ac:dyDescent="0.25">
      <c r="C12" s="1" t="s">
        <v>120</v>
      </c>
      <c r="D12" s="4" t="s">
        <v>29</v>
      </c>
      <c r="E12" s="4" t="s">
        <v>30</v>
      </c>
    </row>
    <row r="13" spans="3:5" x14ac:dyDescent="0.25">
      <c r="C13" s="1" t="s">
        <v>120</v>
      </c>
      <c r="D13" s="4" t="s">
        <v>31</v>
      </c>
      <c r="E13" s="4" t="s">
        <v>32</v>
      </c>
    </row>
    <row r="14" spans="3:5" x14ac:dyDescent="0.25">
      <c r="C14" s="1" t="s">
        <v>120</v>
      </c>
      <c r="D14" s="4" t="s">
        <v>33</v>
      </c>
      <c r="E14" s="4" t="s">
        <v>34</v>
      </c>
    </row>
    <row r="15" spans="3:5" x14ac:dyDescent="0.25">
      <c r="C15" s="1" t="s">
        <v>120</v>
      </c>
      <c r="D15" s="4" t="s">
        <v>35</v>
      </c>
      <c r="E15" s="4" t="s">
        <v>36</v>
      </c>
    </row>
    <row r="16" spans="3:5" x14ac:dyDescent="0.25">
      <c r="C16" s="1" t="s">
        <v>120</v>
      </c>
      <c r="D16" s="4" t="s">
        <v>37</v>
      </c>
      <c r="E16" s="4" t="s">
        <v>38</v>
      </c>
    </row>
    <row r="17" spans="3:5" x14ac:dyDescent="0.25">
      <c r="C17" s="1" t="s">
        <v>120</v>
      </c>
      <c r="D17" s="4" t="s">
        <v>39</v>
      </c>
      <c r="E17" s="4" t="s">
        <v>40</v>
      </c>
    </row>
    <row r="18" spans="3:5" x14ac:dyDescent="0.25">
      <c r="C18" s="1" t="s">
        <v>120</v>
      </c>
      <c r="D18" s="4" t="s">
        <v>41</v>
      </c>
      <c r="E18" s="4" t="s">
        <v>42</v>
      </c>
    </row>
    <row r="19" spans="3:5" ht="30" x14ac:dyDescent="0.25">
      <c r="C19" s="1" t="s">
        <v>120</v>
      </c>
      <c r="D19" s="4" t="s">
        <v>122</v>
      </c>
      <c r="E19" s="4" t="s">
        <v>43</v>
      </c>
    </row>
    <row r="20" spans="3:5" x14ac:dyDescent="0.25">
      <c r="C20" s="1" t="s">
        <v>120</v>
      </c>
      <c r="D20" s="4" t="s">
        <v>123</v>
      </c>
      <c r="E20" s="4" t="s">
        <v>44</v>
      </c>
    </row>
    <row r="21" spans="3:5" x14ac:dyDescent="0.25">
      <c r="C21" s="1" t="s">
        <v>120</v>
      </c>
      <c r="D21" s="4" t="s">
        <v>45</v>
      </c>
      <c r="E21" s="4" t="s">
        <v>46</v>
      </c>
    </row>
    <row r="22" spans="3:5" x14ac:dyDescent="0.25">
      <c r="C22" s="1" t="s">
        <v>120</v>
      </c>
      <c r="D22" s="4" t="s">
        <v>47</v>
      </c>
      <c r="E22" s="4" t="s">
        <v>48</v>
      </c>
    </row>
    <row r="23" spans="3:5" ht="45" x14ac:dyDescent="0.25">
      <c r="C23" s="1" t="s">
        <v>120</v>
      </c>
      <c r="D23" s="4" t="s">
        <v>49</v>
      </c>
      <c r="E23" s="4" t="s">
        <v>50</v>
      </c>
    </row>
    <row r="24" spans="3:5" ht="30" x14ac:dyDescent="0.25">
      <c r="C24" s="1" t="s">
        <v>120</v>
      </c>
      <c r="D24" s="4" t="s">
        <v>51</v>
      </c>
      <c r="E24" s="4" t="s">
        <v>52</v>
      </c>
    </row>
    <row r="25" spans="3:5" ht="30" x14ac:dyDescent="0.25">
      <c r="C25" s="1" t="s">
        <v>120</v>
      </c>
      <c r="D25" s="4" t="s">
        <v>53</v>
      </c>
      <c r="E25" s="4" t="s">
        <v>54</v>
      </c>
    </row>
    <row r="26" spans="3:5" ht="30" x14ac:dyDescent="0.25">
      <c r="C26" s="1" t="s">
        <v>120</v>
      </c>
      <c r="D26" s="4" t="s">
        <v>55</v>
      </c>
      <c r="E26" s="4" t="s">
        <v>56</v>
      </c>
    </row>
    <row r="27" spans="3:5" x14ac:dyDescent="0.25">
      <c r="C27" s="1" t="s">
        <v>120</v>
      </c>
      <c r="D27" s="4" t="s">
        <v>57</v>
      </c>
      <c r="E27" s="4" t="s">
        <v>58</v>
      </c>
    </row>
    <row r="28" spans="3:5" x14ac:dyDescent="0.25">
      <c r="C28" s="1" t="s">
        <v>120</v>
      </c>
      <c r="D28" s="4" t="s">
        <v>59</v>
      </c>
      <c r="E28" s="4" t="s">
        <v>60</v>
      </c>
    </row>
    <row r="29" spans="3:5" x14ac:dyDescent="0.25">
      <c r="C29" s="1" t="s">
        <v>120</v>
      </c>
      <c r="D29" s="4" t="s">
        <v>61</v>
      </c>
      <c r="E29" s="4" t="s">
        <v>62</v>
      </c>
    </row>
    <row r="30" spans="3:5" x14ac:dyDescent="0.25">
      <c r="C30" s="1" t="s">
        <v>120</v>
      </c>
      <c r="D30" s="4" t="s">
        <v>63</v>
      </c>
      <c r="E30" s="4" t="s">
        <v>64</v>
      </c>
    </row>
    <row r="31" spans="3:5" x14ac:dyDescent="0.25">
      <c r="C31" s="1" t="s">
        <v>120</v>
      </c>
      <c r="D31" s="4" t="s">
        <v>65</v>
      </c>
      <c r="E31" s="4" t="s">
        <v>124</v>
      </c>
    </row>
    <row r="32" spans="3:5" x14ac:dyDescent="0.25">
      <c r="C32" s="1" t="s">
        <v>120</v>
      </c>
      <c r="D32" s="4" t="s">
        <v>66</v>
      </c>
      <c r="E32" s="4" t="s">
        <v>67</v>
      </c>
    </row>
    <row r="33" spans="3:5" ht="30" x14ac:dyDescent="0.25">
      <c r="C33" s="1" t="s">
        <v>120</v>
      </c>
      <c r="D33" s="4" t="s">
        <v>68</v>
      </c>
      <c r="E33" s="4" t="s">
        <v>69</v>
      </c>
    </row>
    <row r="34" spans="3:5" ht="30" x14ac:dyDescent="0.25">
      <c r="C34" s="1" t="s">
        <v>120</v>
      </c>
      <c r="D34" s="4" t="s">
        <v>70</v>
      </c>
      <c r="E34" s="4" t="s">
        <v>71</v>
      </c>
    </row>
    <row r="35" spans="3:5" ht="30" x14ac:dyDescent="0.25">
      <c r="C35" s="1" t="s">
        <v>120</v>
      </c>
      <c r="D35" s="4" t="s">
        <v>72</v>
      </c>
      <c r="E35" s="4" t="s">
        <v>73</v>
      </c>
    </row>
    <row r="36" spans="3:5" x14ac:dyDescent="0.25">
      <c r="C36" s="1" t="s">
        <v>120</v>
      </c>
      <c r="D36" s="4" t="s">
        <v>74</v>
      </c>
      <c r="E36" s="4" t="s">
        <v>75</v>
      </c>
    </row>
    <row r="37" spans="3:5" x14ac:dyDescent="0.25">
      <c r="C37" s="1" t="s">
        <v>120</v>
      </c>
      <c r="D37" s="4" t="s">
        <v>76</v>
      </c>
      <c r="E37" s="4" t="s">
        <v>77</v>
      </c>
    </row>
    <row r="38" spans="3:5" x14ac:dyDescent="0.25">
      <c r="C38" s="1" t="s">
        <v>120</v>
      </c>
      <c r="D38" s="4" t="s">
        <v>78</v>
      </c>
      <c r="E38" s="4" t="s">
        <v>79</v>
      </c>
    </row>
    <row r="39" spans="3:5" x14ac:dyDescent="0.25">
      <c r="C39" s="1" t="s">
        <v>120</v>
      </c>
      <c r="D39" s="4" t="s">
        <v>80</v>
      </c>
      <c r="E39" s="4" t="s">
        <v>81</v>
      </c>
    </row>
    <row r="40" spans="3:5" x14ac:dyDescent="0.25">
      <c r="C40" s="1" t="s">
        <v>120</v>
      </c>
      <c r="D40" s="4" t="s">
        <v>82</v>
      </c>
      <c r="E40" s="4" t="s">
        <v>83</v>
      </c>
    </row>
    <row r="41" spans="3:5" ht="60" x14ac:dyDescent="0.25">
      <c r="C41" s="1" t="s">
        <v>120</v>
      </c>
      <c r="D41" s="4" t="s">
        <v>84</v>
      </c>
      <c r="E41" s="4" t="s">
        <v>85</v>
      </c>
    </row>
    <row r="42" spans="3:5" x14ac:dyDescent="0.25">
      <c r="C42" s="1" t="s">
        <v>120</v>
      </c>
      <c r="D42" s="4" t="s">
        <v>86</v>
      </c>
      <c r="E42" s="4" t="s">
        <v>87</v>
      </c>
    </row>
    <row r="43" spans="3:5" x14ac:dyDescent="0.25">
      <c r="C43" s="1" t="s">
        <v>120</v>
      </c>
      <c r="D43" s="4" t="s">
        <v>88</v>
      </c>
      <c r="E43" s="4" t="s">
        <v>89</v>
      </c>
    </row>
    <row r="44" spans="3:5" ht="45" x14ac:dyDescent="0.25">
      <c r="C44" s="1" t="s">
        <v>120</v>
      </c>
      <c r="D44" s="4" t="s">
        <v>90</v>
      </c>
      <c r="E44" s="4" t="s">
        <v>91</v>
      </c>
    </row>
    <row r="45" spans="3:5" ht="64.5" customHeight="1" x14ac:dyDescent="0.25">
      <c r="C45" s="1" t="s">
        <v>120</v>
      </c>
      <c r="D45" s="4" t="s">
        <v>92</v>
      </c>
      <c r="E45" s="4" t="s">
        <v>93</v>
      </c>
    </row>
    <row r="46" spans="3:5" x14ac:dyDescent="0.25">
      <c r="C46" s="1" t="s">
        <v>120</v>
      </c>
      <c r="D46" s="4" t="s">
        <v>94</v>
      </c>
      <c r="E46" s="4" t="s">
        <v>126</v>
      </c>
    </row>
    <row r="47" spans="3:5" x14ac:dyDescent="0.25">
      <c r="C47" s="1" t="s">
        <v>120</v>
      </c>
      <c r="D47" s="4" t="s">
        <v>95</v>
      </c>
      <c r="E47" s="4" t="s">
        <v>125</v>
      </c>
    </row>
    <row r="48" spans="3:5" ht="30" x14ac:dyDescent="0.25">
      <c r="C48" s="1" t="s">
        <v>120</v>
      </c>
      <c r="D48" s="4" t="s">
        <v>96</v>
      </c>
      <c r="E48" s="4" t="s">
        <v>97</v>
      </c>
    </row>
    <row r="49" spans="3:5" ht="30" x14ac:dyDescent="0.25">
      <c r="C49" s="1" t="s">
        <v>120</v>
      </c>
      <c r="D49" s="4" t="s">
        <v>98</v>
      </c>
      <c r="E49" s="4" t="s">
        <v>99</v>
      </c>
    </row>
    <row r="50" spans="3:5" x14ac:dyDescent="0.25">
      <c r="C50" s="1" t="s">
        <v>120</v>
      </c>
      <c r="D50" s="4" t="s">
        <v>100</v>
      </c>
      <c r="E50" s="4" t="s">
        <v>101</v>
      </c>
    </row>
    <row r="51" spans="3:5" x14ac:dyDescent="0.25">
      <c r="C51" s="1" t="s">
        <v>120</v>
      </c>
      <c r="D51" s="4" t="s">
        <v>102</v>
      </c>
      <c r="E51" s="4" t="s">
        <v>103</v>
      </c>
    </row>
    <row r="52" spans="3:5" x14ac:dyDescent="0.25">
      <c r="C52" s="1" t="s">
        <v>120</v>
      </c>
      <c r="D52" s="4" t="s">
        <v>104</v>
      </c>
      <c r="E52" s="4" t="s">
        <v>105</v>
      </c>
    </row>
    <row r="53" spans="3:5" x14ac:dyDescent="0.25">
      <c r="C53" s="1" t="s">
        <v>120</v>
      </c>
      <c r="D53" s="4" t="s">
        <v>106</v>
      </c>
      <c r="E53" s="4" t="s">
        <v>107</v>
      </c>
    </row>
    <row r="54" spans="3:5" x14ac:dyDescent="0.25">
      <c r="C54" s="1" t="s">
        <v>120</v>
      </c>
      <c r="D54" s="4" t="s">
        <v>108</v>
      </c>
      <c r="E54" s="4" t="s">
        <v>109</v>
      </c>
    </row>
    <row r="55" spans="3:5" x14ac:dyDescent="0.25">
      <c r="C55" s="1" t="s">
        <v>120</v>
      </c>
      <c r="D55" s="4" t="s">
        <v>110</v>
      </c>
      <c r="E55" s="4" t="s">
        <v>111</v>
      </c>
    </row>
    <row r="56" spans="3:5" ht="30" x14ac:dyDescent="0.25">
      <c r="C56" s="1" t="s">
        <v>120</v>
      </c>
      <c r="D56" s="4" t="s">
        <v>112</v>
      </c>
      <c r="E56" s="4" t="s">
        <v>113</v>
      </c>
    </row>
    <row r="57" spans="3:5" ht="30" x14ac:dyDescent="0.25">
      <c r="C57" s="1" t="s">
        <v>120</v>
      </c>
      <c r="D57" s="4" t="s">
        <v>114</v>
      </c>
      <c r="E57" s="4" t="s">
        <v>115</v>
      </c>
    </row>
    <row r="58" spans="3:5" x14ac:dyDescent="0.25">
      <c r="C58" s="1" t="s">
        <v>120</v>
      </c>
      <c r="D58" s="3" t="s">
        <v>127</v>
      </c>
      <c r="E58" s="2" t="s">
        <v>128</v>
      </c>
    </row>
    <row r="59" spans="3:5" x14ac:dyDescent="0.25">
      <c r="C59" s="1" t="s">
        <v>120</v>
      </c>
      <c r="D59" s="3" t="s">
        <v>129</v>
      </c>
      <c r="E59" s="2" t="s">
        <v>130</v>
      </c>
    </row>
    <row r="60" spans="3:5" x14ac:dyDescent="0.25">
      <c r="C60" s="1" t="s">
        <v>120</v>
      </c>
      <c r="D60" s="3" t="s">
        <v>131</v>
      </c>
      <c r="E60" s="2" t="s">
        <v>132</v>
      </c>
    </row>
    <row r="61" spans="3:5" ht="45" x14ac:dyDescent="0.25">
      <c r="C61" s="1" t="s">
        <v>120</v>
      </c>
      <c r="D61" s="3" t="s">
        <v>133</v>
      </c>
      <c r="E61" s="2" t="s">
        <v>134</v>
      </c>
    </row>
    <row r="62" spans="3:5" ht="30" x14ac:dyDescent="0.25">
      <c r="C62" s="1" t="s">
        <v>120</v>
      </c>
      <c r="D62" s="3" t="s">
        <v>135</v>
      </c>
      <c r="E62" s="2" t="s">
        <v>136</v>
      </c>
    </row>
    <row r="63" spans="3:5" ht="30" x14ac:dyDescent="0.25">
      <c r="C63" s="1" t="s">
        <v>120</v>
      </c>
      <c r="D63" s="3" t="s">
        <v>137</v>
      </c>
      <c r="E63" s="2" t="s">
        <v>138</v>
      </c>
    </row>
    <row r="64" spans="3:5" x14ac:dyDescent="0.25">
      <c r="C64" s="1" t="s">
        <v>120</v>
      </c>
      <c r="D64" s="3" t="s">
        <v>139</v>
      </c>
      <c r="E64" s="2" t="s">
        <v>140</v>
      </c>
    </row>
    <row r="65" spans="3:5" x14ac:dyDescent="0.25">
      <c r="C65" s="1" t="s">
        <v>120</v>
      </c>
      <c r="D65" s="3" t="s">
        <v>141</v>
      </c>
      <c r="E65" s="2" t="s">
        <v>142</v>
      </c>
    </row>
    <row r="66" spans="3:5" x14ac:dyDescent="0.25">
      <c r="C66" s="1" t="s">
        <v>120</v>
      </c>
      <c r="D66" s="3" t="s">
        <v>143</v>
      </c>
      <c r="E66" s="2" t="s">
        <v>144</v>
      </c>
    </row>
    <row r="167" ht="52.5" customHeight="1" x14ac:dyDescent="0.25"/>
    <row r="197" ht="39" customHeight="1" x14ac:dyDescent="0.25"/>
    <row r="214" ht="15" customHeight="1" x14ac:dyDescent="0.25"/>
    <row r="221" ht="15" customHeight="1" x14ac:dyDescent="0.25"/>
    <row r="238" ht="60" customHeight="1" x14ac:dyDescent="0.25"/>
    <row r="239" ht="15" customHeight="1" x14ac:dyDescent="0.25"/>
    <row r="243" ht="45" customHeight="1" x14ac:dyDescent="0.25"/>
    <row r="244" ht="45" customHeight="1" x14ac:dyDescent="0.25"/>
    <row r="245" ht="30" customHeight="1" x14ac:dyDescent="0.25"/>
    <row r="246" ht="30" customHeight="1" x14ac:dyDescent="0.25"/>
    <row r="247" ht="15" customHeight="1" x14ac:dyDescent="0.25"/>
    <row r="267" ht="45" customHeight="1" x14ac:dyDescent="0.25"/>
    <row r="268" ht="15" customHeight="1" x14ac:dyDescent="0.25"/>
    <row r="280" ht="15" customHeight="1" x14ac:dyDescent="0.25"/>
    <row r="298" ht="15" customHeight="1" x14ac:dyDescent="0.25"/>
    <row r="328" ht="15" customHeight="1" x14ac:dyDescent="0.25"/>
    <row r="330" ht="15" customHeight="1" x14ac:dyDescent="0.25"/>
    <row r="346" ht="15" customHeight="1" x14ac:dyDescent="0.25"/>
    <row r="350" ht="15" customHeight="1" x14ac:dyDescent="0.25"/>
    <row r="353" ht="15" customHeight="1" x14ac:dyDescent="0.25"/>
    <row r="366" ht="15" customHeight="1" x14ac:dyDescent="0.25"/>
    <row r="412" ht="15" customHeight="1" x14ac:dyDescent="0.25"/>
    <row r="431" ht="15" customHeight="1" x14ac:dyDescent="0.25"/>
    <row r="451" ht="15" customHeight="1" x14ac:dyDescent="0.25"/>
    <row r="455" ht="15" customHeight="1" x14ac:dyDescent="0.25"/>
    <row r="503" ht="15" customHeight="1" x14ac:dyDescent="0.25"/>
    <row r="528" ht="15" customHeight="1" x14ac:dyDescent="0.25"/>
  </sheetData>
  <autoFilter ref="C2:E57" xr:uid="{56F8EFD2-5244-4DAF-A79A-7BC2A5F7E1AC}"/>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46133FC977E14C90A1FA2DBC7B8214" ma:contentTypeVersion="16" ma:contentTypeDescription="Crear nuevo documento." ma:contentTypeScope="" ma:versionID="03854663cc63978cb226f7efdc2e7ed7">
  <xsd:schema xmlns:xsd="http://www.w3.org/2001/XMLSchema" xmlns:xs="http://www.w3.org/2001/XMLSchema" xmlns:p="http://schemas.microsoft.com/office/2006/metadata/properties" xmlns:ns3="710dbec8-3b19-444d-9527-247d8910f2c2" xmlns:ns4="85352784-ba8e-4f39-a088-c1b89cec08a1" targetNamespace="http://schemas.microsoft.com/office/2006/metadata/properties" ma:root="true" ma:fieldsID="4bcb7f0b8f33fff880ae259a8f926906" ns3:_="" ns4:_="">
    <xsd:import namespace="710dbec8-3b19-444d-9527-247d8910f2c2"/>
    <xsd:import namespace="85352784-ba8e-4f39-a088-c1b89cec08a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_activity"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ObjectDetectorVersions" minOccurs="0"/>
                <xsd:element ref="ns3:MediaServiceSystemTags"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0dbec8-3b19-444d-9527-247d8910f2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3"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352784-ba8e-4f39-a088-c1b89cec08a1"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710dbec8-3b19-444d-9527-247d8910f2c2" xsi:nil="true"/>
  </documentManagement>
</p:properties>
</file>

<file path=customXml/itemProps1.xml><?xml version="1.0" encoding="utf-8"?>
<ds:datastoreItem xmlns:ds="http://schemas.openxmlformats.org/officeDocument/2006/customXml" ds:itemID="{3C992035-9FA0-4F04-94E6-F89EA00C58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0dbec8-3b19-444d-9527-247d8910f2c2"/>
    <ds:schemaRef ds:uri="85352784-ba8e-4f39-a088-c1b89cec08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28308B5-4300-44DE-9EC7-B79FAFBFFD35}">
  <ds:schemaRefs>
    <ds:schemaRef ds:uri="http://schemas.microsoft.com/sharepoint/v3/contenttype/forms"/>
  </ds:schemaRefs>
</ds:datastoreItem>
</file>

<file path=customXml/itemProps3.xml><?xml version="1.0" encoding="utf-8"?>
<ds:datastoreItem xmlns:ds="http://schemas.openxmlformats.org/officeDocument/2006/customXml" ds:itemID="{90686834-B412-4D93-8861-0B37E707E882}">
  <ds:schemaRefs>
    <ds:schemaRef ds:uri="http://schemas.microsoft.com/office/2006/documentManagement/types"/>
    <ds:schemaRef ds:uri="http://purl.org/dc/terms/"/>
    <ds:schemaRef ds:uri="710dbec8-3b19-444d-9527-247d8910f2c2"/>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85352784-ba8e-4f39-a088-c1b89cec08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EXTINTORES</vt:lpstr>
      <vt:lpstr>Hoja2</vt:lpstr>
      <vt:lpstr>Direcciones</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Reyes Gomez</dc:creator>
  <cp:lastModifiedBy>Juliana Bocanegra</cp:lastModifiedBy>
  <cp:lastPrinted>2025-02-21T15:21:41Z</cp:lastPrinted>
  <dcterms:created xsi:type="dcterms:W3CDTF">2023-05-25T18:58:32Z</dcterms:created>
  <dcterms:modified xsi:type="dcterms:W3CDTF">2026-07-02T20:42:07Z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0x0101002C46133FC977E14C90A1FA2DBC7B8214</vt:lpwstr>
  </property>
</Properties>
</file>