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4583537510707990/Documentos/FDLCHAPINERO/2. CONTRATO 046-2026/2. CONTRATACION PUBLICA/4. MENOR CUANTÍA/1. OPERADOR LOGÍSTICO/2026.07.31 VERSION FINAL OPERADOR LOGISTICO/"/>
    </mc:Choice>
  </mc:AlternateContent>
  <xr:revisionPtr revIDLastSave="1" documentId="11_329D5CC4C64DFAA60DCFC9B03EEFFFDF0477EF96" xr6:coauthVersionLast="47" xr6:coauthVersionMax="47" xr10:uidLastSave="{6CE42DC3-5FEF-40E8-8EB3-C08B22F1CFE8}"/>
  <bookViews>
    <workbookView xWindow="-110" yWindow="-110" windowWidth="19420" windowHeight="10300" tabRatio="500"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TRATAMIENTO'!$B$2:$X$38</definedName>
    <definedName name="_xlnm.Print_Area" localSheetId="0">CONTEXTO!$B$2:$F$19</definedName>
    <definedName name="_xlnm.Print_Area" localSheetId="2">EVALUACION!$B$2:$L$53</definedName>
    <definedName name="_xlnm.Print_Area" localSheetId="3">'EVALUACION CON CONTROLES'!$B$2:$R$45</definedName>
    <definedName name="_xlnm.Print_Area" localSheetId="1">'IDENTIFICACION Y ANALISIS'!$B$2:$F$68</definedName>
    <definedName name="contratación">'IDENTIFICACION Y ANALISIS'!$B$39:$B$43</definedName>
    <definedName name="ejecución">'IDENTIFICACION Y ANALISIS'!$B$45:$B$68</definedName>
    <definedName name="OPCIONES">'ASIGNACION Y TRATAMIENTO'!$B$42:$B$44</definedName>
    <definedName name="planeación">'IDENTIFICACION Y ANALISIS'!$B$19:$B$29</definedName>
    <definedName name="selección">'IDENTIFICACION Y ANALISIS'!$B$31:$B$37</definedName>
    <definedName name="_xlnm.Print_Titles" localSheetId="4">'ASIGNACION Y TRATAMIENTO'!$2:$5</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25" i="4" l="1"/>
  <c r="L25" i="4" s="1"/>
  <c r="R20" i="5" s="1"/>
  <c r="C25" i="4"/>
  <c r="B25" i="4"/>
  <c r="K24" i="4"/>
  <c r="L24" i="4" s="1"/>
  <c r="R19" i="5" s="1"/>
  <c r="C24" i="4"/>
  <c r="B24" i="4"/>
  <c r="D19" i="5" s="1"/>
  <c r="K23" i="4"/>
  <c r="L23" i="4" s="1"/>
  <c r="R18" i="5" s="1"/>
  <c r="C23" i="4"/>
  <c r="B23" i="4"/>
  <c r="J22" i="4"/>
  <c r="C22" i="4"/>
  <c r="B22" i="4"/>
  <c r="D17" i="5" s="1"/>
  <c r="K21" i="4"/>
  <c r="L21" i="4" s="1"/>
  <c r="R16" i="5" s="1"/>
  <c r="C21" i="4"/>
  <c r="B21" i="4"/>
  <c r="I20" i="4"/>
  <c r="C20" i="4"/>
  <c r="B20" i="4"/>
  <c r="K19" i="4"/>
  <c r="L19" i="4" s="1"/>
  <c r="R14" i="5" s="1"/>
  <c r="C19" i="4"/>
  <c r="B19" i="4"/>
  <c r="D14" i="5" s="1"/>
  <c r="I18" i="4"/>
  <c r="K18" i="4" s="1"/>
  <c r="C18" i="4"/>
  <c r="B18" i="4"/>
  <c r="K17" i="4"/>
  <c r="C17" i="4"/>
  <c r="B17" i="4"/>
  <c r="D12" i="5" s="1"/>
  <c r="K16" i="4"/>
  <c r="L16" i="4" s="1"/>
  <c r="R11" i="5" s="1"/>
  <c r="C16" i="4"/>
  <c r="B16" i="4"/>
  <c r="B6" i="4"/>
  <c r="K26" i="3"/>
  <c r="L26" i="3" s="1"/>
  <c r="K20" i="5" s="1"/>
  <c r="K25" i="3"/>
  <c r="L25" i="3" s="1"/>
  <c r="K19" i="5" s="1"/>
  <c r="K24" i="3"/>
  <c r="L24" i="3" s="1"/>
  <c r="K18" i="5" s="1"/>
  <c r="K23" i="3"/>
  <c r="K22" i="3"/>
  <c r="L22" i="3" s="1"/>
  <c r="K16" i="5" s="1"/>
  <c r="K21" i="3"/>
  <c r="L21" i="3" s="1"/>
  <c r="K15" i="5" s="1"/>
  <c r="K20" i="3"/>
  <c r="L20" i="3" s="1"/>
  <c r="K14" i="5" s="1"/>
  <c r="K19" i="3"/>
  <c r="L19" i="3" s="1"/>
  <c r="K13" i="5" s="1"/>
  <c r="K18" i="3"/>
  <c r="K17" i="3"/>
  <c r="L17" i="3" s="1"/>
  <c r="K11" i="5" s="1"/>
  <c r="X20" i="5"/>
  <c r="W20" i="5"/>
  <c r="V20" i="5"/>
  <c r="U20" i="5"/>
  <c r="T20" i="5"/>
  <c r="S20" i="5"/>
  <c r="Q20" i="5"/>
  <c r="P20" i="5"/>
  <c r="O20" i="5"/>
  <c r="N20" i="5"/>
  <c r="J20" i="5"/>
  <c r="I20" i="5"/>
  <c r="H20" i="5"/>
  <c r="G20" i="5"/>
  <c r="D20" i="5"/>
  <c r="C20" i="5"/>
  <c r="X19" i="5"/>
  <c r="W19" i="5"/>
  <c r="V19" i="5"/>
  <c r="U19" i="5"/>
  <c r="T19" i="5"/>
  <c r="S19" i="5"/>
  <c r="Q19" i="5"/>
  <c r="P19" i="5"/>
  <c r="O19" i="5"/>
  <c r="N19" i="5"/>
  <c r="J19" i="5"/>
  <c r="I19" i="5"/>
  <c r="H19" i="5"/>
  <c r="G19" i="5"/>
  <c r="C19" i="5"/>
  <c r="X18" i="5"/>
  <c r="W18" i="5"/>
  <c r="V18" i="5"/>
  <c r="U18" i="5"/>
  <c r="T18" i="5"/>
  <c r="S18" i="5"/>
  <c r="Q18" i="5"/>
  <c r="P18" i="5"/>
  <c r="O18" i="5"/>
  <c r="N18" i="5"/>
  <c r="J18" i="5"/>
  <c r="I18" i="5"/>
  <c r="H18" i="5"/>
  <c r="G18" i="5"/>
  <c r="D18" i="5"/>
  <c r="C18" i="5"/>
  <c r="X17" i="5"/>
  <c r="W17" i="5"/>
  <c r="V17" i="5"/>
  <c r="U17" i="5"/>
  <c r="T17" i="5"/>
  <c r="S17" i="5"/>
  <c r="O17" i="5"/>
  <c r="N17" i="5"/>
  <c r="I17" i="5"/>
  <c r="H17" i="5"/>
  <c r="G17" i="5"/>
  <c r="C17" i="5"/>
  <c r="X16" i="5"/>
  <c r="W16" i="5"/>
  <c r="V16" i="5"/>
  <c r="U16" i="5"/>
  <c r="T16" i="5"/>
  <c r="S16" i="5"/>
  <c r="Q16" i="5"/>
  <c r="P16" i="5"/>
  <c r="O16" i="5"/>
  <c r="N16" i="5"/>
  <c r="J16" i="5"/>
  <c r="I16" i="5"/>
  <c r="H16" i="5"/>
  <c r="G16" i="5"/>
  <c r="D16" i="5"/>
  <c r="C16" i="5"/>
  <c r="X15" i="5"/>
  <c r="W15" i="5"/>
  <c r="V15" i="5"/>
  <c r="U15" i="5"/>
  <c r="T15" i="5"/>
  <c r="S15" i="5"/>
  <c r="P15" i="5"/>
  <c r="N15" i="5"/>
  <c r="J15" i="5"/>
  <c r="I15" i="5"/>
  <c r="H15" i="5"/>
  <c r="G15" i="5"/>
  <c r="D15" i="5"/>
  <c r="C15" i="5"/>
  <c r="X14" i="5"/>
  <c r="W14" i="5"/>
  <c r="V14" i="5"/>
  <c r="U14" i="5"/>
  <c r="T14" i="5"/>
  <c r="S14" i="5"/>
  <c r="Q14" i="5"/>
  <c r="P14" i="5"/>
  <c r="O14" i="5"/>
  <c r="N14" i="5"/>
  <c r="J14" i="5"/>
  <c r="I14" i="5"/>
  <c r="H14" i="5"/>
  <c r="G14" i="5"/>
  <c r="C14" i="5"/>
  <c r="X13" i="5"/>
  <c r="W13" i="5"/>
  <c r="V13" i="5"/>
  <c r="U13" i="5"/>
  <c r="T13" i="5"/>
  <c r="S13" i="5"/>
  <c r="P13" i="5"/>
  <c r="O13" i="5"/>
  <c r="N13" i="5"/>
  <c r="J13" i="5"/>
  <c r="I13" i="5"/>
  <c r="H13" i="5"/>
  <c r="G13" i="5"/>
  <c r="D13" i="5"/>
  <c r="C13" i="5"/>
  <c r="X12" i="5"/>
  <c r="W12" i="5"/>
  <c r="V12" i="5"/>
  <c r="U12" i="5"/>
  <c r="T12" i="5"/>
  <c r="S12" i="5"/>
  <c r="P12" i="5"/>
  <c r="O12" i="5"/>
  <c r="N12" i="5"/>
  <c r="I12" i="5"/>
  <c r="H12" i="5"/>
  <c r="G12" i="5"/>
  <c r="C12" i="5"/>
  <c r="X11" i="5"/>
  <c r="W11" i="5"/>
  <c r="V11" i="5"/>
  <c r="U11" i="5"/>
  <c r="T11" i="5"/>
  <c r="S11" i="5"/>
  <c r="Q11" i="5"/>
  <c r="P11" i="5"/>
  <c r="O11" i="5"/>
  <c r="N11" i="5"/>
  <c r="J11" i="5"/>
  <c r="I11" i="5"/>
  <c r="H11" i="5"/>
  <c r="G11" i="5"/>
  <c r="D11" i="5"/>
  <c r="C11" i="5"/>
  <c r="B6" i="5"/>
  <c r="K22" i="4" l="1"/>
  <c r="P17" i="5"/>
  <c r="K20" i="4"/>
  <c r="O15" i="5"/>
  <c r="L18" i="4"/>
  <c r="R13" i="5" s="1"/>
  <c r="Q13" i="5"/>
  <c r="L17" i="4"/>
  <c r="R12" i="5" s="1"/>
  <c r="Q12" i="5"/>
  <c r="L23" i="3"/>
  <c r="K17" i="5" s="1"/>
  <c r="J17" i="5"/>
  <c r="L18" i="3"/>
  <c r="K12" i="5" s="1"/>
  <c r="J12" i="5"/>
  <c r="E20" i="5"/>
  <c r="F20" i="5"/>
  <c r="F19" i="5"/>
  <c r="E19" i="5"/>
  <c r="F18" i="5"/>
  <c r="E18" i="5"/>
  <c r="F17" i="5"/>
  <c r="E17" i="5"/>
  <c r="F16" i="5"/>
  <c r="E16" i="5"/>
  <c r="F15" i="5"/>
  <c r="E15" i="5"/>
  <c r="F14" i="5"/>
  <c r="E14" i="5"/>
  <c r="F13" i="5"/>
  <c r="E13" i="5"/>
  <c r="F12" i="5"/>
  <c r="E12" i="5"/>
  <c r="E11" i="5"/>
  <c r="F11" i="5"/>
  <c r="L22" i="4" l="1"/>
  <c r="R17" i="5" s="1"/>
  <c r="Q17" i="5"/>
  <c r="L20" i="4"/>
  <c r="R15" i="5" s="1"/>
  <c r="Q15" i="5"/>
</calcChain>
</file>

<file path=xl/sharedStrings.xml><?xml version="1.0" encoding="utf-8"?>
<sst xmlns="http://schemas.openxmlformats.org/spreadsheetml/2006/main" count="474" uniqueCount="218">
  <si>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</si>
  <si>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</si>
  <si>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</si>
  <si>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</si>
  <si>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Partícipes del Proceso de Contratación: Organismos de control, veedurías ciudadanas, supervisores, funcionarios y demás usuarios. </t>
  </si>
  <si>
    <t xml:space="preserve">Ciudadanía que se beneficia del Proceso de Contratación: funcionarios, pasantes, contratistas y ciudadanía en general. </t>
  </si>
  <si>
    <t>Capacidad de la Entidad Estatal entendida como la disponibilidad de recursos y conocimientos para el Proceso de Contratación: El Fondo de Desarrollo Local de Chapinero cuenta con la capacidad administrativa, técnica, jurídica y financiera necesaria para adelantar el presente proceso de contratación. Así mismo, dispone del personal competente para la planeación, estructuración, supervisión y seguimiento de la ejecución contractual, así como de los recursos presupuestales asignados para la vigencia 2026, destinados al cumplimiento de las metas de los proyectos de inversión O230117459920242507 – Chapinero Cultural: Promueve el Talento y el Patrimonio Local (Metas 2 y 3), O230117459920242310 – Chapinero Participa y Construye Comunidad, O230117459920242527 – Fortalecimiento Institucional y Control en Acción.</t>
  </si>
  <si>
    <t>Suficiencia del presupuesto oficial del Proceso de Contratación: El presente proceso se encuentra incluido en el Plan Anual de Adquisiciones de la vigencia 2026. Así mismo, se cuenta con los recursos necesarios para su financiación con cargo a los proyectos de inversión O230117459920242507 – Chapinero Cultural: Promueve el Talento y el Patrimonio Local (Metas 2 y 3), O230117459920242310 – Chapinero Participa y Construye Comunidad, O230117459920242527 – Fortalecimiento Institucional y Control en Acción y por un valor total de DOSCIENTOS CATORCE MILLONES OCHOCIENTOS SESENTA Y CUATRO MIL QUINIENTOS PESOS M/CTE ($214.864.500,00), correspondiente a la vigencia fiscal 2026. El contrato se estructura bajo la modalidad de precios unitarios fijos sin fórmula de reajuste y presupuesto de monto agotable, por lo que las cantidades y valores estimados son referenciales y su ejecución real dependerá de las necesidades efectivas de la Entidad durante la vigencia del contrato.</t>
  </si>
  <si>
    <t>Condiciones geográficas y de acceso del lugar en el cual se debe cumplir el objeto del Proceso de Contratación: La ejecución del contrato se desarrollará en la localidad de Chapinero y, cuando las necesidades del servicio lo requieran, en otros puntos del perímetro urbano de Bogotá D.C., de conformidad con la programación de actividades definida por el Fondo de Desarrollo Local de Chapinero y las instrucciones impartidas por el supervisor del contrato.</t>
  </si>
  <si>
    <t>Entorno socio ambiental: No aplica</t>
  </si>
  <si>
    <t>Condiciones políticas: No aplica</t>
  </si>
  <si>
    <t>Factores ambientales: Los bienes objeto del contrato serán entregados en los lugares que determine el Fondo de Desarrollo Local de Chapinero, de acuerdo con las necesidades de cada actividad o evento programado, previa coordinación con el supervisor del contrato.</t>
  </si>
  <si>
    <t>Sector del objeto del Proceso de Contratación y su mercado: Logística, Alimentación y Servicios Complementarios</t>
  </si>
  <si>
    <t xml:space="preserve">Normativa aplicable al objeto del Proceso de Contratación: Indicada en el estudio previo
</t>
  </si>
  <si>
    <t>Experiencia propia y de otras Entidades Estatales en Procesos de Contratación del mismo tipo: La entidad ya ha realizado adquisición de este tipo de procesos</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</si>
  <si>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</si>
  <si>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</si>
  <si>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</si>
  <si>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</si>
  <si>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</si>
  <si>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</si>
  <si>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</si>
  <si>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</si>
  <si>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</si>
  <si>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</si>
  <si>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</si>
  <si>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</si>
  <si>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</si>
  <si>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</si>
  <si>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Economicos</t>
  </si>
  <si>
    <t xml:space="preserve">Inadecuada  descripción del bien o servicio requerido </t>
  </si>
  <si>
    <t>Especifico</t>
  </si>
  <si>
    <t>Interno</t>
  </si>
  <si>
    <t>Inadecuada elaboración de estudios y diseños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</si>
  <si>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</si>
  <si>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</si>
  <si>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</si>
  <si>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</si>
  <si>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</si>
  <si>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</si>
  <si>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</si>
  <si>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</si>
  <si>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</si>
  <si>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</si>
  <si>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</si>
  <si>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</si>
  <si>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Posibilidad de que dos o más proponentes coordinen sus ofertas o incurran en prácticas colusorias durante el proceso de selección, afectando la libre competencia y la selección objetiva.</t>
  </si>
  <si>
    <t>General</t>
  </si>
  <si>
    <t>Externo</t>
  </si>
  <si>
    <t>Posibilidad de adjudicar el contrato a una oferta con precios artificialmente bajos que no garantice la adecuada ejecución contractual.</t>
  </si>
  <si>
    <t>Estatal</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</si>
  <si>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</si>
  <si>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</si>
  <si>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</si>
  <si>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</si>
  <si>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</si>
  <si>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</si>
  <si>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</si>
  <si>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Cambio de precios en factores de producción.</t>
  </si>
  <si>
    <t>Variación de los precios del mercado</t>
  </si>
  <si>
    <t>Factores políticos o macroeconómicos.</t>
  </si>
  <si>
    <t>Sociales o Políticos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</si>
  <si>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</si>
  <si>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</si>
  <si>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</si>
  <si>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</si>
  <si>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Posibilidad de agotamiento anticipado del presupuesto oficial o de variaciones en la demanda de bienes y servicios, debido a que el contrato se ejecuta bajo la modalidad de monto agotable y las cantidades son estimadas.</t>
  </si>
  <si>
    <t>Defectos en los equipos.</t>
  </si>
  <si>
    <t>Daños a los equipos objeto de mantenimiento y/o otros bienes</t>
  </si>
  <si>
    <t>Imposición de nuevos tributos</t>
  </si>
  <si>
    <t>Regulatorios</t>
  </si>
  <si>
    <t>Imposición de nuevos trámites o permisos</t>
  </si>
  <si>
    <t>Cambios en el marco regulatorio o normatividad aplicable al proyecto.</t>
  </si>
  <si>
    <t>Variación de tasas o tarifas</t>
  </si>
  <si>
    <t>Financieros</t>
  </si>
  <si>
    <t>Demora en el inicio previsto para la ejecución de la obra</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</si>
  <si>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</si>
  <si>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</si>
  <si>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</si>
  <si>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</si>
  <si>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</si>
  <si>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</si>
  <si>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</si>
  <si>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</si>
  <si>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</si>
  <si>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ambientales, la obtención de los mismos, paz y salvos</t>
  </si>
  <si>
    <t>Ambientales</t>
  </si>
  <si>
    <t>Objeto Contractual: "PRESTAR LOS SERVICIOS INTEGRALES COMO OPERADOR LOGÍSTICO, INCLUYENDO EL SUMINISTRO, ALQUILER, COORDINACIÓN Y OPERACIÓN DE LOS BIENES Y SERVICIOS REQUERIDOS PARA LA PLANEACIÓN, ORGANIZACIÓN, PRODUCCIÓN, EJECUCIÓN Y OPERACIÓN LOGÍSTICA DE LAS ACTIVIDADES, EVENTOS, JORNADAS, ENCUENTROS Y DEMÁS ESPACIOS INSTITUCIONALES QUE DETERMINE LA ALCALDÍA LOCAL DE CHAPINERO, BAJO LA MODALIDAD DE CONTRATACIÓN POR EL SISTEMA DE PRECIOS UNITARIOS FIJOS SIN FÓRMULA DE REAJUSTE Y PRESUPUESTO DE MONTO AGOTABLE, EN CUMPLIMIENTO DE LOS EJES ESTRATÉGICOS SOCIALES, CULTURALES Y DE PARTICIPACIÓN CIUDADANA, DE CONFORMIDAD CON EL PLAN DE DESARROLLO LOCAL DURANTE LA VIGENCIA 2026."</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</si>
  <si>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</si>
  <si>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</si>
  <si>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</si>
  <si>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</si>
  <si>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</si>
  <si>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</si>
  <si>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</si>
  <si>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</si>
  <si>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</si>
  <si>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</si>
  <si>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</si>
  <si>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</si>
  <si>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</si>
  <si>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</si>
  <si>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</si>
  <si>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Posible incumplimiento de metas generando un posible incumplimiento del objeto contractual.</t>
  </si>
  <si>
    <t xml:space="preserve">La selección de un contratista inadecuado puede generar riesgo de impugnaciones y demandas, el retraso en la ejecución del contrato, y posibles pérdidas económicas y de reputación. </t>
  </si>
  <si>
    <t>Restricción de la pluralidad de oferentes, afectación de la transparencia, posible nulidad del proceso y selección de una oferta que no represente las mejores condiciones para la Entidad.</t>
  </si>
  <si>
    <t>Incumplimiento contractual, afectación de la calidad de los bienes y servicios, solicitudes de modificación contractual, posibles sobrecostos y afectación de los recursos públicos.</t>
  </si>
  <si>
    <t>Retraso en el cronograma de las actividades del contrato, debido al corto tiempo de ejecución.</t>
  </si>
  <si>
    <t>Retroceso en cuanto a los procesos administrativos para el cierre del contrato y sobrecostos.</t>
  </si>
  <si>
    <t>Retrocesos en la ejecución del contrato y posible generacuón de perdidas para el contratista</t>
  </si>
  <si>
    <t>Retraso en el cronograma de las actividades del contrato</t>
  </si>
  <si>
    <t>Agotamiento del presupuesto antes de finalizar la vigencia contractual, necesidad de priorizar requerimientos, imposibilidad de atender nuevas solicitudes o terminación de la ejecución por agotamiento de los recursos disponibles.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</si>
  <si>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</si>
  <si>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</si>
  <si>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</si>
  <si>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</si>
  <si>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</si>
  <si>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</si>
  <si>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</si>
  <si>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</si>
  <si>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</si>
  <si>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</si>
  <si>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</si>
  <si>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</si>
  <si>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</si>
  <si>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</si>
  <si>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</si>
  <si>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</si>
  <si>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</si>
  <si>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</si>
  <si>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</si>
  <si>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</si>
  <si>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</si>
  <si>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</si>
  <si>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</si>
  <si>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</si>
  <si>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</si>
  <si>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</si>
  <si>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</si>
  <si>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</si>
  <si>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</si>
  <si>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</si>
  <si>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</si>
  <si>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</si>
  <si>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</si>
  <si>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</si>
  <si>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</si>
  <si>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</si>
  <si>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</si>
  <si>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</si>
  <si>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</si>
  <si>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</si>
  <si>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</si>
  <si>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</si>
  <si>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</si>
  <si>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</si>
  <si>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</si>
  <si>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</si>
  <si>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</si>
  <si>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Revisión detallada de las condiciones: Antes de firmar el contrato, realizar una revisión exhaustiva de la descripción técnica del servicio para asegurar que está claramente definido</t>
  </si>
  <si>
    <t>Si</t>
  </si>
  <si>
    <t xml:space="preserve">Persona que estructuró el proceso </t>
  </si>
  <si>
    <t xml:space="preserve">Estructuración </t>
  </si>
  <si>
    <t xml:space="preserve">Revisión con el área técnica de la descripción de los bienes y/o servicios a solicitar </t>
  </si>
  <si>
    <t xml:space="preserve">Mensual </t>
  </si>
  <si>
    <t>Revisión detallada de los criterios de selección</t>
  </si>
  <si>
    <t xml:space="preserve">Personas que evaluan los ofertas de los proponentes  </t>
  </si>
  <si>
    <t xml:space="preserve">Selección </t>
  </si>
  <si>
    <t>Revisar los critertios solicitados en el estudio previo para evaluar las ofertas</t>
  </si>
  <si>
    <t>Cuando se evalué a los proponentes</t>
  </si>
  <si>
    <t>Publicar oportunamente el proceso en SECOP II, establecer reglas objetivas de participación y evaluación, promover la pluralidad de oferentes, verificar posibles indicios de colusión durante la evaluación de las ofertas y, de ser procedente, poner los hechos en conocimiento de las autoridades competentes.</t>
  </si>
  <si>
    <t>Comité Evaluador y Profesional estructurador del proceso</t>
  </si>
  <si>
    <t>Estructuración</t>
  </si>
  <si>
    <t>Adjudicación</t>
  </si>
  <si>
    <t>Verificación durante la evaluación de las ofertas, análisis de coincidencias o comportamientos atípicos entre proponentes y revisión jurídica del proceso.</t>
  </si>
  <si>
    <t>Durante la etapa de evaluación de las ofertas y antes de la adjudicación del contrato.</t>
  </si>
  <si>
    <t>Aplicar el procedimiento previsto en el pliego de condiciones para identificar ofertas con precios artificialmente bajos; solicitar las aclaraciones y soportes respectivos; verificar la viabilidad técnica, económica y financiera de la oferta y rechazarla cuando no se justifique satisfactoriamente su ejecución.</t>
  </si>
  <si>
    <t xml:space="preserve">Si </t>
  </si>
  <si>
    <t>Comité Evaluador Económico y Área Financiera</t>
  </si>
  <si>
    <t>Inicio de la evaluación económica</t>
  </si>
  <si>
    <t>Revisión de las ofertas económicas, análisis de las justificaciones presentadas por los oferentes y validación de la razonabilidad de los precios frente al estudio de mercado.</t>
  </si>
  <si>
    <t>Durante la evaluación económica de las ofertas y previo a la adjudicación del contrato.</t>
  </si>
  <si>
    <t>Verificación previa de la disponibilidad presupuestal, la idoneidad del adjudicatario y el cumplimiento de los requisitos de perfeccionamiento del contrato; comunicación oportuna al adjudicatario de los términos y plazos para la suscripción y legalización; y seguimiento activo del área de contratación al cronograma de firma.</t>
  </si>
  <si>
    <t xml:space="preserve">Persona del área jurídica de contratación a cargo del proceso </t>
  </si>
  <si>
    <t xml:space="preserve">Contratación </t>
  </si>
  <si>
    <t xml:space="preserve">Revisar continuamente la Plataforma SECOP y mantener contacto con el proponente seleccionado </t>
  </si>
  <si>
    <t xml:space="preserve">cuando se seleccione el proponente </t>
  </si>
  <si>
    <t xml:space="preserve">Incluir el estudio previo un plazo específico para la constitución de garantías </t>
  </si>
  <si>
    <t xml:space="preserve">Especificar que lo valores de los precios ofertados por oferente serán fijos. </t>
  </si>
  <si>
    <t>No</t>
  </si>
  <si>
    <t>Persona que hará el apoyo a la supervisión del contrato</t>
  </si>
  <si>
    <t xml:space="preserve">Ejecución </t>
  </si>
  <si>
    <t xml:space="preserve">Relaizar comité técnico de seguimineto en el cual se aclare que los valores a usar para la ejecución del contrato serán los de la oferta publicad que se seleccionó </t>
  </si>
  <si>
    <t>Durante todo el contrato</t>
  </si>
  <si>
    <t>Establecer mecanismos para la revisión y aprobación de solicitudes al contratista</t>
  </si>
  <si>
    <t xml:space="preserve">Relaizar comité técnico de seguimineto mensual en el cual se presente el avance mensual de la ejecución del contrato </t>
  </si>
  <si>
    <t>Se revisarán previamente las facturas presentadas por el contratista en las cuales se incluya la verificación de pago a terceros si fuera el caso como parte escencial para que se haga el pago al contratista</t>
  </si>
  <si>
    <t>Realizar seguimiento permanente a la ejecución presupuestal y al consumo del monto contractual; controlar las órdenes de suministro emitidas por el supervisor; verificar periódicamente el saldo disponible y priorizar los requerimientos conforme a las necesidades institucionales y la disponibilidad de recursos.</t>
  </si>
  <si>
    <t>Supervisor del contrato y apoyo a la supervisión</t>
  </si>
  <si>
    <t xml:space="preserve">Inicio de la ejecución del contrato </t>
  </si>
  <si>
    <t>Terminación del contrato</t>
  </si>
  <si>
    <t>Seguimiento periódico al consumo del monto contractual, conciliación de órdenes de suministro y verificación del saldo disponible frente al presupuesto oficial.</t>
  </si>
  <si>
    <t>Durante toda la ejecución del contrato o con cada orden de suministro emitida.</t>
  </si>
  <si>
    <t>Impacto del Riesgo</t>
  </si>
  <si>
    <t>Esta matriz es un documento anexo del Estudio Previo</t>
  </si>
  <si>
    <t>Etapa</t>
  </si>
  <si>
    <t>Clase</t>
  </si>
  <si>
    <t>Fuente</t>
  </si>
  <si>
    <t>Calificación total</t>
  </si>
  <si>
    <t>¿A quien se le asigna?</t>
  </si>
  <si>
    <t>%</t>
  </si>
  <si>
    <t>¿Cómo se realiza el monitoreo</t>
  </si>
  <si>
    <t>FDLCH</t>
  </si>
  <si>
    <t>CONTRATISTA Y FDLCH</t>
  </si>
  <si>
    <t>50/50</t>
  </si>
  <si>
    <t>CONTRATISTA</t>
  </si>
  <si>
    <t xml:space="preserve">Categoria </t>
  </si>
  <si>
    <t>"PRESTAR LOS SERVICIOS INTEGRALES COMO OPERADOR LOGÍSTICO, INCLUYENDO EL SUMINISTRO, ALQUILER Y OPERACIÓN DE BIENES Y SERVICIOS REQUERIDOS PARA LA PLANEACIÓN, ORGANIZACIÓN, PRODUCCIÓN Y EJECUCIÓN DE LAS ACTIVIDADES, EVENTOS, JORNADAS, ENCUENTROS Y DEMÁS ESPACIOS INSTITUCIONALES REQUERIDOS POR LA ALCALDÍA LOCAL DE CHAPINERO, EN CUMPLIMIENTO DE LOS PROYECTOS ASOCIADOS A LOS EJES ESTRATÉGICOS SOCIALES, CULTURALES,Y DE PARTICIPACIÓN CIUDADANA, DE CONFORMIDAD CON EL PLAN DE DESARROLLO LOCAL DURANTE LA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</si>
</sst>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charset val="1"/>
    </font>
    <font>
      <sz val="12"/>
      <name val="Arial"/>
      <family val="2"/>
      <charset val="1"/>
    </font>
    <font>
      <b/>
      <sz val="20"/>
      <name val="Garamond"/>
      <family val="1"/>
      <charset val="1"/>
    </font>
    <font>
      <sz val="12"/>
      <name val="Garamond"/>
      <family val="1"/>
      <charset val="1"/>
    </font>
    <font>
      <b/>
      <sz val="12"/>
      <name val="Arial"/>
      <family val="2"/>
      <charset val="1"/>
    </font>
    <font>
      <b/>
      <sz val="12"/>
      <name val="Garamond"/>
      <family val="1"/>
      <charset val="1"/>
    </font>
    <font>
      <b/>
      <sz val="12"/>
      <color rgb="FF000000"/>
      <name val="Garamond"/>
      <charset val="1"/>
    </font>
    <font>
      <sz val="10"/>
      <name val="Arial"/>
      <family val="2"/>
      <charset val="1"/>
    </font>
    <font>
      <sz val="11"/>
      <name val="Arial Narrow"/>
      <family val="2"/>
      <charset val="1"/>
    </font>
    <font>
      <b/>
      <sz val="10"/>
      <name val="Garamond"/>
      <family val="1"/>
      <charset val="1"/>
    </font>
    <font>
      <b/>
      <sz val="12"/>
      <color rgb="FFFF0000"/>
      <name val="Garamond"/>
      <family val="1"/>
      <charset val="1"/>
    </font>
    <font>
      <sz val="11"/>
      <name val="Garamond"/>
      <family val="1"/>
      <charset val="1"/>
    </font>
    <font>
      <sz val="10"/>
      <name val="Garamond"/>
      <family val="1"/>
      <charset val="1"/>
    </font>
    <font>
      <sz val="10"/>
      <name val="Arial Narrow"/>
      <family val="2"/>
      <charset val="1"/>
    </font>
    <font>
      <b/>
      <sz val="10"/>
      <name val="Arial"/>
      <family val="2"/>
      <charset val="1"/>
    </font>
    <font>
      <b/>
      <sz val="10"/>
      <color theme="1"/>
      <name val="Garamond"/>
      <family val="1"/>
      <charset val="1"/>
    </font>
    <font>
      <b/>
      <sz val="12"/>
      <color rgb="FFFF0D0D"/>
      <name val="Garamond"/>
      <family val="1"/>
      <charset val="1"/>
    </font>
    <font>
      <b/>
      <sz val="12"/>
      <color rgb="FFFFFFFF"/>
      <name val="Garamond"/>
      <family val="1"/>
      <charset val="1"/>
    </font>
    <font>
      <b/>
      <sz val="10"/>
      <color rgb="FFFFFFFF"/>
      <name val="Garamond"/>
      <family val="1"/>
      <charset val="1"/>
    </font>
    <font>
      <b/>
      <sz val="18"/>
      <name val="Garamond"/>
      <family val="1"/>
      <charset val="1"/>
    </font>
    <font>
      <b/>
      <sz val="10"/>
      <color rgb="FFFFFFFF"/>
      <name val="Arial"/>
      <family val="2"/>
      <charset val="1"/>
    </font>
    <font>
      <sz val="9"/>
      <name val="Garamond"/>
      <family val="1"/>
      <charset val="1"/>
    </font>
    <font>
      <sz val="9"/>
      <name val="Arial Narrow"/>
      <family val="2"/>
      <charset val="1"/>
    </font>
    <font>
      <sz val="16"/>
      <name val="Garamond"/>
      <family val="1"/>
      <charset val="1"/>
    </font>
    <font>
      <sz val="12"/>
      <color rgb="FF000000"/>
      <name val="Garamond"/>
      <charset val="1"/>
    </font>
    <font>
      <sz val="11"/>
      <name val="Arial"/>
      <family val="2"/>
      <charset val="1"/>
    </font>
    <font>
      <b/>
      <sz val="11"/>
      <name val="Arial"/>
      <family val="2"/>
      <charset val="1"/>
    </font>
    <font>
      <b/>
      <sz val="11"/>
      <color rgb="FFFFFFFF"/>
      <name val="Arial"/>
      <family val="2"/>
      <charset val="1"/>
    </font>
  </fonts>
  <fills count="10">
    <fill>
      <patternFill patternType="none"/>
    </fill>
    <fill>
      <patternFill patternType="gray125"/>
    </fill>
    <fill>
      <patternFill patternType="solid">
        <fgColor rgb="FFFFFFFF"/>
        <bgColor rgb="FFFFFFCC"/>
      </patternFill>
    </fill>
    <fill>
      <patternFill patternType="solid">
        <fgColor rgb="FFFFFF00"/>
        <bgColor rgb="FFFFC000"/>
      </patternFill>
    </fill>
    <fill>
      <patternFill patternType="solid">
        <fgColor rgb="FF900000"/>
        <bgColor rgb="FF9C0006"/>
      </patternFill>
    </fill>
    <fill>
      <patternFill patternType="solid">
        <fgColor theme="0" tint="-0.14999847407452621"/>
        <bgColor rgb="FFC0C0C0"/>
      </patternFill>
    </fill>
    <fill>
      <patternFill patternType="solid">
        <fgColor rgb="FFC0C0C0"/>
        <bgColor rgb="FFD9D9D9"/>
      </patternFill>
    </fill>
    <fill>
      <patternFill patternType="solid">
        <fgColor rgb="FF92D050"/>
        <bgColor rgb="FFC0C0C0"/>
      </patternFill>
    </fill>
    <fill>
      <patternFill patternType="solid">
        <fgColor rgb="FFFFC000"/>
        <bgColor rgb="FFF3BA2D"/>
      </patternFill>
    </fill>
    <fill>
      <patternFill patternType="solid">
        <fgColor rgb="FFFF0000"/>
        <bgColor rgb="FFFF0D0D"/>
      </patternFill>
    </fill>
  </fills>
  <borders count="55">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hair">
        <color auto="1"/>
      </bottom>
      <diagonal/>
    </border>
    <border>
      <left/>
      <right style="thin">
        <color auto="1"/>
      </right>
      <top style="thin">
        <color auto="1"/>
      </top>
      <bottom style="hair">
        <color auto="1"/>
      </bottom>
      <diagonal/>
    </border>
    <border>
      <left style="thin">
        <color auto="1"/>
      </left>
      <right style="thin">
        <color auto="1"/>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style="hair">
        <color auto="1"/>
      </bottom>
      <diagonal/>
    </border>
    <border>
      <left/>
      <right style="thin">
        <color auto="1"/>
      </right>
      <top style="hair">
        <color auto="1"/>
      </top>
      <bottom style="hair">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style="thin">
        <color auto="1"/>
      </left>
      <right style="medium">
        <color auto="1"/>
      </right>
      <top style="hair">
        <color auto="1"/>
      </top>
      <bottom style="hair">
        <color auto="1"/>
      </bottom>
      <diagonal/>
    </border>
    <border>
      <left style="medium">
        <color auto="1"/>
      </left>
      <right/>
      <top style="hair">
        <color auto="1"/>
      </top>
      <bottom style="thin">
        <color auto="1"/>
      </bottom>
      <diagonal/>
    </border>
    <border>
      <left/>
      <right style="thin">
        <color auto="1"/>
      </right>
      <top style="hair">
        <color auto="1"/>
      </top>
      <bottom style="thin">
        <color auto="1"/>
      </bottom>
      <diagonal/>
    </border>
    <border>
      <left style="thin">
        <color auto="1"/>
      </left>
      <right style="thin">
        <color auto="1"/>
      </right>
      <top style="hair">
        <color auto="1"/>
      </top>
      <bottom style="thin">
        <color auto="1"/>
      </bottom>
      <diagonal/>
    </border>
    <border>
      <left/>
      <right style="medium">
        <color auto="1"/>
      </right>
      <top style="hair">
        <color auto="1"/>
      </top>
      <bottom style="thin">
        <color auto="1"/>
      </bottom>
      <diagonal/>
    </border>
    <border>
      <left style="medium">
        <color auto="1"/>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hair">
        <color auto="1"/>
      </bottom>
      <diagonal/>
    </border>
    <border>
      <left style="medium">
        <color auto="1"/>
      </left>
      <right/>
      <top style="hair">
        <color auto="1"/>
      </top>
      <bottom style="medium">
        <color auto="1"/>
      </bottom>
      <diagonal/>
    </border>
    <border>
      <left style="thin">
        <color auto="1"/>
      </left>
      <right style="thin">
        <color auto="1"/>
      </right>
      <top style="hair">
        <color auto="1"/>
      </top>
      <bottom style="medium">
        <color auto="1"/>
      </bottom>
      <diagonal/>
    </border>
    <border>
      <left/>
      <right style="medium">
        <color auto="1"/>
      </right>
      <top style="hair">
        <color auto="1"/>
      </top>
      <bottom style="medium">
        <color auto="1"/>
      </bottom>
      <diagonal/>
    </border>
    <border>
      <left style="medium">
        <color auto="1"/>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thin">
        <color auto="1"/>
      </bottom>
      <diagonal/>
    </border>
    <border>
      <left style="medium">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medium">
        <color auto="1"/>
      </bottom>
      <diagonal/>
    </border>
    <border>
      <left/>
      <right style="thin">
        <color auto="1"/>
      </right>
      <top/>
      <bottom/>
      <diagonal/>
    </border>
  </borders>
  <cellStyleXfs count="1">
    <xf numFmtId="0" fontId="0" fillId="0" borderId="0"/>
  </cellStyleXfs>
  <cellXfs count="220">
    <xf numFmtId="0" fontId="0" fillId="0" borderId="0" xfId="0"/>
    <xf numFmtId="0" fontId="25" fillId="7" borderId="1" xfId="0" applyFont="1" applyFill="1" applyBorder="1" applyAlignment="1">
      <alignment horizontal="center" vertical="center"/>
    </xf>
    <xf numFmtId="0" fontId="25" fillId="5" borderId="1" xfId="0" applyFont="1" applyFill="1" applyBorder="1" applyAlignment="1">
      <alignment horizontal="center"/>
    </xf>
    <xf numFmtId="0" fontId="26" fillId="5" borderId="1" xfId="0" applyFont="1" applyFill="1" applyBorder="1" applyAlignment="1">
      <alignment horizontal="center" vertical="center"/>
    </xf>
    <xf numFmtId="0" fontId="25" fillId="0" borderId="1" xfId="0" applyFont="1" applyBorder="1" applyAlignment="1">
      <alignment horizontal="center" vertical="center" wrapText="1"/>
    </xf>
    <xf numFmtId="0" fontId="26" fillId="5" borderId="1" xfId="0" applyFont="1" applyFill="1" applyBorder="1" applyAlignment="1">
      <alignment horizontal="center" vertical="center" wrapText="1"/>
    </xf>
    <xf numFmtId="0" fontId="26" fillId="0" borderId="54" xfId="0" applyFont="1" applyBorder="1" applyAlignment="1">
      <alignment horizontal="right" vertical="center" textRotation="90"/>
    </xf>
    <xf numFmtId="0" fontId="26" fillId="0" borderId="48" xfId="0" applyFont="1" applyBorder="1" applyAlignment="1">
      <alignment horizontal="center"/>
    </xf>
    <xf numFmtId="0" fontId="26" fillId="2" borderId="0" xfId="0" applyFont="1" applyFill="1" applyAlignment="1">
      <alignment horizontal="center"/>
    </xf>
    <xf numFmtId="0" fontId="26" fillId="0" borderId="33" xfId="0" applyFont="1" applyBorder="1" applyAlignment="1">
      <alignment horizontal="center" vertical="top" wrapText="1"/>
    </xf>
    <xf numFmtId="0" fontId="25" fillId="0" borderId="4" xfId="0" applyFont="1" applyBorder="1" applyAlignment="1">
      <alignment horizontal="center" vertical="center" wrapText="1"/>
    </xf>
    <xf numFmtId="0" fontId="2" fillId="0" borderId="32" xfId="0" applyFont="1" applyBorder="1" applyAlignment="1">
      <alignment horizontal="left" vertical="top" wrapText="1"/>
    </xf>
    <xf numFmtId="0" fontId="3" fillId="0" borderId="1" xfId="0" applyFont="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vertical="center"/>
    </xf>
    <xf numFmtId="0" fontId="1" fillId="0" borderId="0" xfId="0" applyFont="1"/>
    <xf numFmtId="0" fontId="4" fillId="0" borderId="0" xfId="0" applyFont="1" applyAlignment="1">
      <alignment horizontal="center" vertical="center"/>
    </xf>
    <xf numFmtId="0" fontId="7" fillId="0" borderId="0" xfId="0" applyFont="1" applyAlignment="1">
      <alignment wrapText="1"/>
    </xf>
    <xf numFmtId="0" fontId="7" fillId="0" borderId="0" xfId="0" applyFont="1"/>
    <xf numFmtId="0" fontId="5" fillId="2" borderId="9" xfId="0" applyFont="1" applyFill="1" applyBorder="1" applyAlignment="1">
      <alignment vertical="center" wrapText="1"/>
    </xf>
    <xf numFmtId="0" fontId="5" fillId="2" borderId="10" xfId="0" applyFont="1" applyFill="1" applyBorder="1" applyAlignment="1">
      <alignment horizontal="center" vertical="center" wrapText="1"/>
    </xf>
    <xf numFmtId="0" fontId="11" fillId="0" borderId="12" xfId="0" applyFont="1" applyBorder="1" applyAlignment="1">
      <alignment vertical="center"/>
    </xf>
    <xf numFmtId="0" fontId="11" fillId="0" borderId="13" xfId="0" applyFont="1" applyBorder="1" applyAlignment="1">
      <alignment vertical="center"/>
    </xf>
    <xf numFmtId="0" fontId="12" fillId="2" borderId="14" xfId="0" applyFont="1" applyFill="1" applyBorder="1" applyAlignment="1">
      <alignment vertical="center" wrapText="1"/>
    </xf>
    <xf numFmtId="0" fontId="12" fillId="0" borderId="14" xfId="0" applyFont="1" applyBorder="1"/>
    <xf numFmtId="0" fontId="3" fillId="2" borderId="15" xfId="0" applyFont="1" applyFill="1" applyBorder="1" applyAlignment="1">
      <alignment vertical="center" wrapText="1"/>
    </xf>
    <xf numFmtId="0" fontId="11" fillId="0" borderId="16" xfId="0" applyFont="1" applyBorder="1" applyAlignment="1">
      <alignment vertical="center"/>
    </xf>
    <xf numFmtId="0" fontId="11" fillId="0" borderId="17" xfId="0" applyFont="1" applyBorder="1" applyAlignment="1">
      <alignment vertical="center"/>
    </xf>
    <xf numFmtId="0" fontId="12" fillId="2" borderId="18" xfId="0" applyFont="1" applyFill="1" applyBorder="1" applyAlignment="1">
      <alignment vertical="center" wrapText="1"/>
    </xf>
    <xf numFmtId="0" fontId="12" fillId="0" borderId="18" xfId="0" applyFont="1" applyBorder="1"/>
    <xf numFmtId="0" fontId="3" fillId="2" borderId="19" xfId="0" applyFont="1" applyFill="1" applyBorder="1" applyAlignment="1">
      <alignment vertical="center" wrapText="1"/>
    </xf>
    <xf numFmtId="0" fontId="11" fillId="3" borderId="16" xfId="0" applyFont="1" applyFill="1" applyBorder="1" applyAlignment="1">
      <alignment vertical="center"/>
    </xf>
    <xf numFmtId="0" fontId="11" fillId="3" borderId="17" xfId="0" applyFont="1" applyFill="1" applyBorder="1" applyAlignment="1">
      <alignment vertical="center"/>
    </xf>
    <xf numFmtId="0" fontId="12" fillId="3" borderId="18" xfId="0" applyFont="1" applyFill="1" applyBorder="1" applyAlignment="1">
      <alignment vertical="center" wrapText="1"/>
    </xf>
    <xf numFmtId="0" fontId="12" fillId="3" borderId="18" xfId="0" applyFont="1" applyFill="1" applyBorder="1"/>
    <xf numFmtId="0" fontId="3" fillId="3" borderId="19" xfId="0" applyFont="1" applyFill="1" applyBorder="1" applyAlignment="1">
      <alignment vertical="center" wrapText="1"/>
    </xf>
    <xf numFmtId="0" fontId="3" fillId="2" borderId="20" xfId="0" applyFont="1" applyFill="1" applyBorder="1" applyAlignment="1">
      <alignment vertical="center" wrapText="1"/>
    </xf>
    <xf numFmtId="0" fontId="11" fillId="0" borderId="21" xfId="0" applyFont="1" applyBorder="1" applyAlignment="1">
      <alignment vertical="center"/>
    </xf>
    <xf numFmtId="0" fontId="11" fillId="0" borderId="22" xfId="0" applyFont="1" applyBorder="1" applyAlignment="1">
      <alignment vertical="center"/>
    </xf>
    <xf numFmtId="0" fontId="12" fillId="0" borderId="23" xfId="0" applyFont="1" applyBorder="1"/>
    <xf numFmtId="0" fontId="3" fillId="2" borderId="24" xfId="0" applyFont="1" applyFill="1" applyBorder="1" applyAlignment="1">
      <alignment vertical="center" wrapText="1"/>
    </xf>
    <xf numFmtId="0" fontId="12" fillId="2" borderId="1" xfId="0" applyFont="1" applyFill="1" applyBorder="1" applyAlignment="1">
      <alignment vertical="center" wrapText="1"/>
    </xf>
    <xf numFmtId="0" fontId="3" fillId="2" borderId="11" xfId="0" applyFont="1" applyFill="1" applyBorder="1" applyAlignment="1">
      <alignment vertical="center" wrapText="1"/>
    </xf>
    <xf numFmtId="0" fontId="11" fillId="3" borderId="12" xfId="0" applyFont="1" applyFill="1" applyBorder="1" applyAlignment="1">
      <alignment vertical="center"/>
    </xf>
    <xf numFmtId="0" fontId="11" fillId="3" borderId="14" xfId="0" applyFont="1" applyFill="1" applyBorder="1" applyAlignment="1">
      <alignment vertical="center"/>
    </xf>
    <xf numFmtId="0" fontId="12" fillId="3" borderId="14" xfId="0" applyFont="1" applyFill="1" applyBorder="1" applyAlignment="1">
      <alignment vertical="center" wrapText="1"/>
    </xf>
    <xf numFmtId="0" fontId="12" fillId="3" borderId="14" xfId="0" applyFont="1" applyFill="1" applyBorder="1"/>
    <xf numFmtId="0" fontId="3" fillId="3" borderId="15" xfId="0" applyFont="1" applyFill="1" applyBorder="1" applyAlignment="1">
      <alignment vertical="center" wrapText="1"/>
    </xf>
    <xf numFmtId="0" fontId="11" fillId="2" borderId="16" xfId="0" applyFont="1" applyFill="1" applyBorder="1" applyAlignment="1">
      <alignment vertical="center"/>
    </xf>
    <xf numFmtId="0" fontId="11" fillId="2" borderId="18" xfId="0" applyFont="1" applyFill="1" applyBorder="1" applyAlignment="1">
      <alignment vertical="center"/>
    </xf>
    <xf numFmtId="0" fontId="12" fillId="2" borderId="18" xfId="0" applyFont="1" applyFill="1" applyBorder="1"/>
    <xf numFmtId="0" fontId="11" fillId="0" borderId="18" xfId="0" applyFont="1" applyBorder="1" applyAlignment="1">
      <alignment vertical="center"/>
    </xf>
    <xf numFmtId="0" fontId="12" fillId="3" borderId="23" xfId="0" applyFont="1" applyFill="1" applyBorder="1" applyAlignment="1">
      <alignment vertical="center" wrapText="1"/>
    </xf>
    <xf numFmtId="0" fontId="12" fillId="3" borderId="23" xfId="0" applyFont="1" applyFill="1" applyBorder="1"/>
    <xf numFmtId="0" fontId="3" fillId="3" borderId="24" xfId="0" applyFont="1" applyFill="1" applyBorder="1" applyAlignment="1">
      <alignment vertical="center" wrapText="1"/>
    </xf>
    <xf numFmtId="0" fontId="12" fillId="2" borderId="10" xfId="0" applyFont="1" applyFill="1" applyBorder="1" applyAlignment="1">
      <alignment vertical="center" wrapText="1"/>
    </xf>
    <xf numFmtId="0" fontId="3" fillId="2" borderId="27" xfId="0" applyFont="1" applyFill="1" applyBorder="1" applyAlignment="1">
      <alignment vertical="center" wrapText="1"/>
    </xf>
    <xf numFmtId="0" fontId="12" fillId="3" borderId="16" xfId="0" applyFont="1" applyFill="1" applyBorder="1" applyAlignment="1">
      <alignment vertical="center"/>
    </xf>
    <xf numFmtId="0" fontId="11" fillId="3" borderId="18" xfId="0" applyFont="1" applyFill="1" applyBorder="1" applyAlignment="1">
      <alignment vertical="center"/>
    </xf>
    <xf numFmtId="0" fontId="11" fillId="0" borderId="23" xfId="0" applyFont="1" applyBorder="1" applyAlignment="1">
      <alignment vertical="center"/>
    </xf>
    <xf numFmtId="0" fontId="12" fillId="2" borderId="23" xfId="0" applyFont="1" applyFill="1" applyBorder="1" applyAlignment="1">
      <alignment vertical="center" wrapText="1"/>
    </xf>
    <xf numFmtId="0" fontId="12" fillId="0" borderId="10" xfId="0" applyFont="1" applyBorder="1" applyAlignment="1">
      <alignment vertical="center" wrapText="1"/>
    </xf>
    <xf numFmtId="0" fontId="3" fillId="0" borderId="27" xfId="0" applyFont="1" applyBorder="1" applyAlignment="1">
      <alignment vertical="center" wrapText="1"/>
    </xf>
    <xf numFmtId="0" fontId="3" fillId="0" borderId="15" xfId="0" applyFont="1" applyBorder="1" applyAlignment="1">
      <alignment vertical="center" wrapText="1"/>
    </xf>
    <xf numFmtId="0" fontId="3" fillId="0" borderId="19" xfId="0" applyFont="1" applyBorder="1" applyAlignment="1">
      <alignment vertical="center" wrapText="1"/>
    </xf>
    <xf numFmtId="0" fontId="11" fillId="0" borderId="29" xfId="0" applyFont="1" applyBorder="1" applyAlignment="1">
      <alignment vertical="center"/>
    </xf>
    <xf numFmtId="0" fontId="11" fillId="0" borderId="30" xfId="0" applyFont="1" applyBorder="1" applyAlignment="1">
      <alignment vertical="center"/>
    </xf>
    <xf numFmtId="0" fontId="12" fillId="2" borderId="30" xfId="0" applyFont="1" applyFill="1" applyBorder="1" applyAlignment="1">
      <alignment vertical="center" wrapText="1"/>
    </xf>
    <xf numFmtId="0" fontId="12" fillId="0" borderId="30" xfId="0" applyFont="1" applyBorder="1"/>
    <xf numFmtId="0" fontId="3" fillId="0" borderId="31" xfId="0" applyFont="1" applyBorder="1" applyAlignment="1">
      <alignment vertical="center" wrapText="1"/>
    </xf>
    <xf numFmtId="0" fontId="13" fillId="0" borderId="0" xfId="0" applyFont="1"/>
    <xf numFmtId="0" fontId="0" fillId="0" borderId="0" xfId="0" applyAlignment="1">
      <alignment horizontal="center"/>
    </xf>
    <xf numFmtId="0" fontId="14" fillId="2" borderId="0" xfId="0" applyFont="1" applyFill="1" applyAlignment="1">
      <alignment vertical="top" wrapText="1" readingOrder="1"/>
    </xf>
    <xf numFmtId="0" fontId="16" fillId="0" borderId="33" xfId="0" applyFont="1" applyBorder="1"/>
    <xf numFmtId="0" fontId="16" fillId="0" borderId="0" xfId="0" applyFont="1" applyAlignment="1">
      <alignment horizontal="center" vertical="center"/>
    </xf>
    <xf numFmtId="0" fontId="16" fillId="0" borderId="34" xfId="0" applyFont="1" applyBorder="1" applyAlignment="1">
      <alignment horizontal="center" vertical="center"/>
    </xf>
    <xf numFmtId="0" fontId="16" fillId="0" borderId="0" xfId="0" applyFont="1"/>
    <xf numFmtId="0" fontId="16" fillId="0" borderId="0" xfId="0" applyFont="1" applyAlignment="1">
      <alignment horizontal="left"/>
    </xf>
    <xf numFmtId="0" fontId="16" fillId="0" borderId="34" xfId="0" applyFont="1" applyBorder="1" applyAlignment="1">
      <alignment horizontal="center"/>
    </xf>
    <xf numFmtId="0" fontId="12" fillId="0" borderId="36" xfId="0" applyFont="1" applyBorder="1"/>
    <xf numFmtId="0" fontId="12" fillId="0" borderId="37" xfId="0" applyFont="1" applyBorder="1"/>
    <xf numFmtId="0" fontId="12" fillId="0" borderId="38" xfId="0" applyFont="1" applyBorder="1" applyAlignment="1">
      <alignment horizontal="center"/>
    </xf>
    <xf numFmtId="0" fontId="17" fillId="4" borderId="2" xfId="0" applyFont="1" applyFill="1" applyBorder="1" applyAlignment="1">
      <alignment horizontal="center" vertical="center" wrapText="1"/>
    </xf>
    <xf numFmtId="0" fontId="18" fillId="4" borderId="40" xfId="0" applyFont="1" applyFill="1" applyBorder="1" applyAlignment="1">
      <alignment horizontal="center" vertical="center" wrapText="1"/>
    </xf>
    <xf numFmtId="0" fontId="18" fillId="4" borderId="41" xfId="0" applyFont="1" applyFill="1" applyBorder="1" applyAlignment="1">
      <alignment horizontal="center" vertical="center" wrapText="1"/>
    </xf>
    <xf numFmtId="0" fontId="3" fillId="0" borderId="42" xfId="0" applyFont="1" applyBorder="1" applyAlignment="1">
      <alignment horizontal="left" vertical="center" wrapText="1"/>
    </xf>
    <xf numFmtId="0" fontId="12" fillId="0" borderId="43"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0" borderId="44" xfId="0" applyFont="1" applyBorder="1" applyAlignment="1">
      <alignment horizontal="center" vertical="center" wrapText="1"/>
    </xf>
    <xf numFmtId="0" fontId="3" fillId="0" borderId="4" xfId="0" applyFont="1" applyBorder="1" applyAlignment="1">
      <alignment horizontal="left" vertical="center" wrapText="1"/>
    </xf>
    <xf numFmtId="0" fontId="12" fillId="0" borderId="1" xfId="0" applyFont="1" applyBorder="1" applyAlignment="1">
      <alignment horizontal="left" vertical="center" wrapText="1"/>
    </xf>
    <xf numFmtId="0" fontId="3" fillId="0" borderId="11" xfId="0" applyFont="1" applyBorder="1" applyAlignment="1">
      <alignment horizontal="center" vertical="center" wrapText="1"/>
    </xf>
    <xf numFmtId="0" fontId="12" fillId="0" borderId="45" xfId="0" applyFont="1" applyBorder="1"/>
    <xf numFmtId="0" fontId="12" fillId="0" borderId="46" xfId="0" applyFont="1" applyBorder="1"/>
    <xf numFmtId="0" fontId="12" fillId="0" borderId="47" xfId="0" applyFont="1" applyBorder="1" applyAlignment="1">
      <alignment horizontal="center"/>
    </xf>
    <xf numFmtId="0" fontId="12" fillId="0" borderId="33" xfId="0" applyFont="1" applyBorder="1"/>
    <xf numFmtId="0" fontId="12" fillId="0" borderId="0" xfId="0" applyFont="1"/>
    <xf numFmtId="0" fontId="12" fillId="0" borderId="34" xfId="0" applyFont="1" applyBorder="1" applyAlignment="1">
      <alignment horizontal="center"/>
    </xf>
    <xf numFmtId="0" fontId="9" fillId="5"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xf>
    <xf numFmtId="0" fontId="0" fillId="2" borderId="0" xfId="0" applyFill="1"/>
    <xf numFmtId="0" fontId="5" fillId="0" borderId="33" xfId="0" applyFont="1" applyBorder="1" applyAlignment="1">
      <alignment horizontal="right" vertical="center" textRotation="90"/>
    </xf>
    <xf numFmtId="0" fontId="12" fillId="0" borderId="0" xfId="0" applyFont="1" applyAlignment="1">
      <alignment horizontal="center" vertical="center" wrapText="1"/>
    </xf>
    <xf numFmtId="0" fontId="9" fillId="5" borderId="1" xfId="0" applyFont="1" applyFill="1" applyBorder="1" applyAlignment="1">
      <alignment horizontal="center" vertical="center"/>
    </xf>
    <xf numFmtId="0" fontId="9" fillId="5" borderId="50" xfId="0" applyFont="1" applyFill="1" applyBorder="1" applyAlignment="1">
      <alignment horizontal="center" vertical="center"/>
    </xf>
    <xf numFmtId="0" fontId="12" fillId="5" borderId="1" xfId="0" applyFont="1" applyFill="1" applyBorder="1" applyAlignment="1">
      <alignment horizontal="center"/>
    </xf>
    <xf numFmtId="0" fontId="12" fillId="0" borderId="51" xfId="0" applyFont="1" applyBorder="1" applyAlignment="1">
      <alignment horizontal="center" vertical="center" wrapText="1"/>
    </xf>
    <xf numFmtId="0" fontId="12" fillId="7" borderId="1" xfId="0" applyFont="1" applyFill="1" applyBorder="1" applyAlignment="1">
      <alignment horizontal="center" vertical="center"/>
    </xf>
    <xf numFmtId="0" fontId="12" fillId="3"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9" borderId="1" xfId="0" applyFont="1" applyFill="1" applyBorder="1" applyAlignment="1">
      <alignment horizontal="center" vertical="center"/>
    </xf>
    <xf numFmtId="0" fontId="9" fillId="5" borderId="1" xfId="0" applyFont="1" applyFill="1" applyBorder="1" applyAlignment="1">
      <alignment vertical="center"/>
    </xf>
    <xf numFmtId="0" fontId="12" fillId="0" borderId="1" xfId="0" applyFont="1" applyBorder="1" applyAlignment="1">
      <alignment vertical="center"/>
    </xf>
    <xf numFmtId="0" fontId="0" fillId="0" borderId="34" xfId="0" applyBorder="1" applyAlignment="1">
      <alignment horizontal="center"/>
    </xf>
    <xf numFmtId="0" fontId="7" fillId="0" borderId="33" xfId="0" applyFont="1" applyBorder="1"/>
    <xf numFmtId="0" fontId="0" fillId="0" borderId="33" xfId="0" applyBorder="1"/>
    <xf numFmtId="0" fontId="18" fillId="4" borderId="2" xfId="0" applyFont="1" applyFill="1" applyBorder="1" applyAlignment="1">
      <alignment horizontal="center" vertical="center" wrapText="1"/>
    </xf>
    <xf numFmtId="0" fontId="20" fillId="4" borderId="41" xfId="0" applyFont="1" applyFill="1" applyBorder="1" applyAlignment="1">
      <alignment horizontal="center" vertical="center" wrapText="1"/>
    </xf>
    <xf numFmtId="0" fontId="0" fillId="0" borderId="0" xfId="0" applyAlignment="1">
      <alignment wrapText="1"/>
    </xf>
    <xf numFmtId="0" fontId="3" fillId="0" borderId="42" xfId="0" applyFont="1" applyBorder="1" applyAlignment="1">
      <alignment horizontal="center" vertical="center" wrapText="1"/>
    </xf>
    <xf numFmtId="0" fontId="3" fillId="0" borderId="43" xfId="0" applyFont="1" applyBorder="1" applyAlignment="1">
      <alignment horizontal="center" vertical="center" wrapText="1"/>
    </xf>
    <xf numFmtId="0" fontId="21" fillId="0" borderId="43" xfId="0" applyFont="1" applyBorder="1" applyAlignment="1">
      <alignment horizontal="center" vertical="center" wrapText="1"/>
    </xf>
    <xf numFmtId="0" fontId="22" fillId="0" borderId="44" xfId="0" applyFont="1" applyBorder="1" applyAlignment="1">
      <alignment horizontal="center" vertical="center" wrapText="1"/>
    </xf>
    <xf numFmtId="0" fontId="3" fillId="0" borderId="4" xfId="0" applyFont="1" applyBorder="1" applyAlignment="1">
      <alignment horizontal="center" vertical="center" wrapText="1"/>
    </xf>
    <xf numFmtId="0" fontId="23"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4" fillId="0" borderId="1" xfId="0" applyFont="1" applyBorder="1" applyAlignment="1">
      <alignment horizontal="center" vertical="center" wrapText="1"/>
    </xf>
    <xf numFmtId="0" fontId="9" fillId="0" borderId="0" xfId="0" applyFont="1" applyAlignment="1">
      <alignment horizontal="center"/>
    </xf>
    <xf numFmtId="0" fontId="12" fillId="0" borderId="52" xfId="0" applyFont="1" applyBorder="1" applyAlignment="1">
      <alignment vertical="center"/>
    </xf>
    <xf numFmtId="0" fontId="0" fillId="0" borderId="38" xfId="0" applyBorder="1" applyAlignment="1">
      <alignment horizontal="center"/>
    </xf>
    <xf numFmtId="0" fontId="25" fillId="0" borderId="0" xfId="0" applyFont="1" applyAlignment="1">
      <alignment horizontal="center" vertical="center" wrapText="1"/>
    </xf>
    <xf numFmtId="0" fontId="25" fillId="0" borderId="0" xfId="0" applyFont="1"/>
    <xf numFmtId="0" fontId="25" fillId="0" borderId="0" xfId="0" applyFont="1" applyAlignment="1">
      <alignment horizontal="center"/>
    </xf>
    <xf numFmtId="0" fontId="25" fillId="0" borderId="53" xfId="0" applyFont="1" applyBorder="1"/>
    <xf numFmtId="0" fontId="25" fillId="0" borderId="53" xfId="0" applyFont="1" applyBorder="1" applyAlignment="1">
      <alignment horizontal="center"/>
    </xf>
    <xf numFmtId="0" fontId="25" fillId="0" borderId="4" xfId="0" applyFont="1" applyBorder="1" applyAlignment="1">
      <alignment horizontal="center" vertical="center" wrapText="1"/>
    </xf>
    <xf numFmtId="0" fontId="25" fillId="0" borderId="34" xfId="0" applyFont="1" applyBorder="1" applyAlignment="1">
      <alignment horizontal="center" vertical="center" wrapText="1"/>
    </xf>
    <xf numFmtId="0" fontId="27" fillId="4" borderId="2" xfId="0" applyFont="1" applyFill="1" applyBorder="1" applyAlignment="1">
      <alignment horizontal="center" vertical="center" wrapText="1"/>
    </xf>
    <xf numFmtId="0" fontId="27" fillId="4" borderId="40" xfId="0" applyFont="1" applyFill="1" applyBorder="1" applyAlignment="1">
      <alignment horizontal="center" vertical="center" wrapText="1"/>
    </xf>
    <xf numFmtId="0" fontId="27" fillId="4" borderId="40" xfId="0" applyFont="1" applyFill="1" applyBorder="1" applyAlignment="1">
      <alignment horizontal="center" vertical="center" textRotation="90" wrapText="1"/>
    </xf>
    <xf numFmtId="0" fontId="27" fillId="4" borderId="41" xfId="0" applyFont="1" applyFill="1" applyBorder="1" applyAlignment="1">
      <alignment horizontal="center" vertical="center" wrapText="1"/>
    </xf>
    <xf numFmtId="0" fontId="25" fillId="0" borderId="42" xfId="0" applyFont="1" applyBorder="1" applyAlignment="1">
      <alignment horizontal="center" vertical="center" wrapText="1"/>
    </xf>
    <xf numFmtId="0" fontId="25" fillId="0" borderId="43" xfId="0" applyFont="1" applyBorder="1" applyAlignment="1">
      <alignment horizontal="center" vertical="center" wrapText="1"/>
    </xf>
    <xf numFmtId="0" fontId="25" fillId="0" borderId="43" xfId="0" applyFont="1" applyBorder="1" applyAlignment="1">
      <alignment horizontal="center" vertical="center" textRotation="90" wrapText="1"/>
    </xf>
    <xf numFmtId="0" fontId="25" fillId="0" borderId="44" xfId="0" applyFont="1" applyBorder="1" applyAlignment="1">
      <alignment horizontal="center" vertical="center" wrapText="1"/>
    </xf>
    <xf numFmtId="0" fontId="25" fillId="0" borderId="1" xfId="0" applyFont="1" applyBorder="1" applyAlignment="1">
      <alignment horizontal="center" vertical="center" wrapText="1"/>
    </xf>
    <xf numFmtId="0" fontId="25" fillId="0" borderId="1" xfId="0" applyFont="1" applyBorder="1" applyAlignment="1">
      <alignment horizontal="center" vertical="center" textRotation="90" wrapText="1"/>
    </xf>
    <xf numFmtId="0" fontId="25" fillId="0" borderId="11" xfId="0" applyFont="1" applyBorder="1" applyAlignment="1">
      <alignment horizontal="center" vertical="center" wrapText="1"/>
    </xf>
    <xf numFmtId="0" fontId="25" fillId="0" borderId="33" xfId="0" applyFont="1" applyBorder="1" applyAlignment="1">
      <alignment horizontal="center" vertical="center" wrapText="1"/>
    </xf>
    <xf numFmtId="0" fontId="26" fillId="5" borderId="1" xfId="0" applyFont="1" applyFill="1" applyBorder="1" applyAlignment="1">
      <alignment horizontal="center" vertical="center" wrapText="1"/>
    </xf>
    <xf numFmtId="0" fontId="26" fillId="5" borderId="1" xfId="0" applyFont="1" applyFill="1" applyBorder="1" applyAlignment="1">
      <alignment horizontal="center" vertical="center"/>
    </xf>
    <xf numFmtId="0" fontId="25" fillId="5" borderId="1" xfId="0" applyFont="1" applyFill="1" applyBorder="1" applyAlignment="1">
      <alignment horizontal="center"/>
    </xf>
    <xf numFmtId="0" fontId="25" fillId="0" borderId="51" xfId="0" applyFont="1" applyBorder="1" applyAlignment="1">
      <alignment horizontal="center" vertical="center" wrapText="1"/>
    </xf>
    <xf numFmtId="0" fontId="25" fillId="7" borderId="1" xfId="0" applyFont="1" applyFill="1" applyBorder="1" applyAlignment="1">
      <alignment horizontal="center" vertical="center"/>
    </xf>
    <xf numFmtId="0" fontId="25" fillId="3" borderId="1" xfId="0" applyFont="1" applyFill="1" applyBorder="1" applyAlignment="1">
      <alignment horizontal="center" vertical="center"/>
    </xf>
    <xf numFmtId="0" fontId="25" fillId="8" borderId="1" xfId="0" applyFont="1" applyFill="1" applyBorder="1" applyAlignment="1">
      <alignment horizontal="center" vertical="center"/>
    </xf>
    <xf numFmtId="0" fontId="25" fillId="9" borderId="1" xfId="0" applyFont="1" applyFill="1" applyBorder="1" applyAlignment="1">
      <alignment horizontal="center" vertical="center"/>
    </xf>
    <xf numFmtId="0" fontId="25" fillId="0" borderId="36" xfId="0" applyFont="1" applyBorder="1" applyAlignment="1">
      <alignment horizontal="center" vertical="center" wrapText="1"/>
    </xf>
    <xf numFmtId="0" fontId="25" fillId="0" borderId="37" xfId="0" applyFont="1" applyBorder="1" applyAlignment="1">
      <alignment horizontal="center" vertical="center" wrapText="1"/>
    </xf>
    <xf numFmtId="0" fontId="25" fillId="0" borderId="37" xfId="0" applyFont="1" applyBorder="1"/>
    <xf numFmtId="0" fontId="25" fillId="0" borderId="38" xfId="0" applyFont="1" applyBorder="1" applyAlignment="1">
      <alignment horizontal="center" vertical="center" wrapText="1"/>
    </xf>
    <xf numFmtId="0" fontId="26" fillId="0" borderId="0" xfId="0" applyFont="1"/>
    <xf numFmtId="0" fontId="25" fillId="9" borderId="1" xfId="0" applyFont="1" applyFill="1" applyBorder="1" applyAlignment="1">
      <alignment horizontal="center" vertical="center"/>
    </xf>
    <xf numFmtId="0" fontId="25" fillId="0" borderId="1" xfId="0" applyFont="1" applyBorder="1" applyAlignment="1">
      <alignment horizontal="center" vertical="center"/>
    </xf>
    <xf numFmtId="0" fontId="25" fillId="8" borderId="1" xfId="0" applyFont="1" applyFill="1" applyBorder="1" applyAlignment="1">
      <alignment horizontal="center" vertical="center"/>
    </xf>
    <xf numFmtId="0" fontId="25" fillId="3" borderId="1" xfId="0" applyFont="1" applyFill="1" applyBorder="1" applyAlignment="1">
      <alignment horizontal="center" vertical="center"/>
    </xf>
    <xf numFmtId="0" fontId="1" fillId="0" borderId="1" xfId="0" applyFont="1" applyBorder="1" applyAlignment="1">
      <alignment horizontal="center"/>
    </xf>
    <xf numFmtId="0" fontId="5" fillId="0" borderId="2" xfId="0" applyFont="1" applyBorder="1" applyAlignment="1">
      <alignment horizontal="center"/>
    </xf>
    <xf numFmtId="0" fontId="3" fillId="0" borderId="3" xfId="0" applyFont="1" applyBorder="1" applyAlignment="1">
      <alignment horizontal="left" vertical="center" wrapText="1"/>
    </xf>
    <xf numFmtId="0" fontId="6" fillId="0" borderId="4"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8" fillId="0" borderId="0" xfId="0" applyFont="1" applyAlignment="1">
      <alignment horizontal="left" vertical="center" wrapText="1"/>
    </xf>
    <xf numFmtId="0" fontId="9" fillId="0" borderId="6" xfId="0" applyFont="1" applyBorder="1" applyAlignment="1">
      <alignment horizontal="center" vertical="center"/>
    </xf>
    <xf numFmtId="0" fontId="5" fillId="0" borderId="7" xfId="0" applyFont="1" applyBorder="1" applyAlignment="1">
      <alignment horizontal="left" wrapText="1"/>
    </xf>
    <xf numFmtId="0" fontId="9" fillId="0" borderId="6" xfId="0" applyFont="1" applyBorder="1" applyAlignment="1">
      <alignment horizontal="center" vertical="center" wrapText="1"/>
    </xf>
    <xf numFmtId="0" fontId="10" fillId="0" borderId="8" xfId="0" applyFont="1" applyBorder="1" applyAlignment="1">
      <alignment horizontal="left" vertical="center" wrapText="1"/>
    </xf>
    <xf numFmtId="0" fontId="5" fillId="2" borderId="1"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1" fillId="0" borderId="25" xfId="0" applyFont="1" applyBorder="1" applyAlignment="1">
      <alignment vertical="center"/>
    </xf>
    <xf numFmtId="0" fontId="11" fillId="3" borderId="25" xfId="0" applyFont="1" applyFill="1" applyBorder="1" applyAlignment="1">
      <alignment vertical="center"/>
    </xf>
    <xf numFmtId="0" fontId="11" fillId="3" borderId="26" xfId="0" applyFont="1" applyFill="1" applyBorder="1" applyAlignment="1">
      <alignment vertical="center"/>
    </xf>
    <xf numFmtId="0" fontId="11" fillId="3" borderId="28" xfId="0" applyFont="1" applyFill="1" applyBorder="1" applyAlignment="1">
      <alignment vertical="center"/>
    </xf>
    <xf numFmtId="0" fontId="11" fillId="0" borderId="28" xfId="0" applyFont="1" applyBorder="1" applyAlignment="1">
      <alignment vertical="center"/>
    </xf>
    <xf numFmtId="0" fontId="6" fillId="2" borderId="6" xfId="0" applyFont="1" applyFill="1" applyBorder="1" applyAlignment="1">
      <alignment horizontal="left" vertical="top" wrapText="1" readingOrder="1"/>
    </xf>
    <xf numFmtId="0" fontId="15" fillId="0" borderId="32" xfId="0" applyFont="1" applyBorder="1" applyAlignment="1">
      <alignment horizontal="center" vertical="center"/>
    </xf>
    <xf numFmtId="0" fontId="16" fillId="0" borderId="35" xfId="0" applyFont="1" applyBorder="1" applyAlignment="1">
      <alignment horizontal="left" vertical="center" wrapText="1"/>
    </xf>
    <xf numFmtId="0" fontId="17" fillId="4" borderId="2" xfId="0" applyFont="1" applyFill="1" applyBorder="1" applyAlignment="1">
      <alignment horizontal="center" vertical="center" wrapText="1"/>
    </xf>
    <xf numFmtId="0" fontId="9" fillId="0" borderId="39" xfId="0" applyFont="1" applyBorder="1" applyAlignment="1">
      <alignment horizontal="center" vertical="center"/>
    </xf>
    <xf numFmtId="0" fontId="17" fillId="4" borderId="40" xfId="0" applyFont="1" applyFill="1" applyBorder="1" applyAlignment="1">
      <alignment horizontal="center" vertical="center" wrapText="1"/>
    </xf>
    <xf numFmtId="0" fontId="11" fillId="0" borderId="43" xfId="0" applyFont="1" applyBorder="1" applyAlignment="1">
      <alignment horizontal="left" vertical="center" wrapText="1"/>
    </xf>
    <xf numFmtId="0" fontId="11" fillId="0" borderId="1" xfId="0" applyFont="1" applyBorder="1" applyAlignment="1">
      <alignment horizontal="left" vertical="center" wrapText="1"/>
    </xf>
    <xf numFmtId="0" fontId="9" fillId="2" borderId="0" xfId="0" applyFont="1" applyFill="1" applyAlignment="1">
      <alignment horizontal="center"/>
    </xf>
    <xf numFmtId="0" fontId="9" fillId="0" borderId="48" xfId="0" applyFont="1" applyBorder="1" applyAlignment="1">
      <alignment horizontal="center"/>
    </xf>
    <xf numFmtId="0" fontId="5" fillId="0" borderId="49" xfId="0" applyFont="1" applyBorder="1" applyAlignment="1">
      <alignment horizontal="right" vertical="center" textRotation="90"/>
    </xf>
    <xf numFmtId="0" fontId="9" fillId="5" borderId="1" xfId="0" applyFont="1" applyFill="1" applyBorder="1" applyAlignment="1">
      <alignment horizontal="center" vertical="center" wrapText="1"/>
    </xf>
    <xf numFmtId="0" fontId="5" fillId="0" borderId="0" xfId="0" applyFont="1" applyAlignment="1">
      <alignment horizontal="right" vertical="center" textRotation="90"/>
    </xf>
    <xf numFmtId="0" fontId="12" fillId="0" borderId="1" xfId="0" applyFont="1" applyBorder="1" applyAlignment="1">
      <alignment horizontal="center" vertical="center" wrapText="1"/>
    </xf>
    <xf numFmtId="0" fontId="9" fillId="5" borderId="1" xfId="0" applyFont="1" applyFill="1" applyBorder="1" applyAlignment="1">
      <alignment horizontal="center" vertical="center"/>
    </xf>
    <xf numFmtId="0" fontId="12" fillId="5" borderId="1" xfId="0" applyFont="1" applyFill="1" applyBorder="1" applyAlignment="1">
      <alignment horizontal="center"/>
    </xf>
    <xf numFmtId="0" fontId="12" fillId="3" borderId="1" xfId="0" applyFont="1" applyFill="1" applyBorder="1" applyAlignment="1">
      <alignment horizontal="center" vertical="center"/>
    </xf>
    <xf numFmtId="0" fontId="12" fillId="8" borderId="1" xfId="0" applyFont="1" applyFill="1" applyBorder="1" applyAlignment="1">
      <alignment horizontal="center" vertical="center"/>
    </xf>
    <xf numFmtId="0" fontId="12" fillId="8" borderId="11" xfId="0" applyFont="1" applyFill="1" applyBorder="1" applyAlignment="1">
      <alignment horizontal="center" vertical="center"/>
    </xf>
    <xf numFmtId="0" fontId="12" fillId="9" borderId="1" xfId="0" applyFont="1" applyFill="1" applyBorder="1" applyAlignment="1">
      <alignment horizontal="center" vertical="center"/>
    </xf>
    <xf numFmtId="0" fontId="19" fillId="2" borderId="6" xfId="0" applyFont="1" applyFill="1" applyBorder="1" applyAlignment="1">
      <alignment horizontal="left" vertical="top" wrapText="1" readingOrder="1"/>
    </xf>
    <xf numFmtId="0" fontId="9" fillId="0" borderId="35" xfId="0" applyFont="1" applyBorder="1" applyAlignment="1">
      <alignment horizontal="center" vertical="center"/>
    </xf>
    <xf numFmtId="0" fontId="10" fillId="0" borderId="33" xfId="0" applyFont="1" applyBorder="1"/>
    <xf numFmtId="0" fontId="10" fillId="0" borderId="33" xfId="0" applyFont="1" applyBorder="1" applyAlignment="1">
      <alignment vertical="center" wrapText="1"/>
    </xf>
    <xf numFmtId="0" fontId="18" fillId="4" borderId="40" xfId="0" applyFont="1" applyFill="1" applyBorder="1" applyAlignment="1">
      <alignment horizontal="center" vertical="center" wrapText="1"/>
    </xf>
    <xf numFmtId="0" fontId="11" fillId="0" borderId="43" xfId="0" applyFont="1" applyBorder="1" applyAlignment="1">
      <alignment horizontal="center" vertical="center" wrapText="1"/>
    </xf>
    <xf numFmtId="0" fontId="12" fillId="0" borderId="43" xfId="0" applyFont="1" applyBorder="1" applyAlignment="1">
      <alignment horizontal="center" vertical="center" wrapText="1"/>
    </xf>
    <xf numFmtId="0" fontId="1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9" fillId="2" borderId="48" xfId="0" applyFont="1" applyFill="1" applyBorder="1" applyAlignment="1">
      <alignment horizontal="center"/>
    </xf>
    <xf numFmtId="0" fontId="12" fillId="7" borderId="52" xfId="0" applyFont="1" applyFill="1" applyBorder="1" applyAlignment="1">
      <alignment horizontal="center" vertical="center"/>
    </xf>
    <xf numFmtId="0" fontId="12" fillId="7" borderId="1" xfId="0" applyFont="1" applyFill="1" applyBorder="1" applyAlignment="1">
      <alignment horizontal="center" vertical="center"/>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rgb="FF1FB714"/>
      </font>
    </dxf>
    <dxf>
      <fill>
        <patternFill>
          <bgColor rgb="FF92D050"/>
        </patternFill>
      </fill>
    </dxf>
    <dxf>
      <fill>
        <patternFill>
          <bgColor rgb="FFFFFF00"/>
        </patternFill>
      </fill>
    </dxf>
    <dxf>
      <fill>
        <patternFill>
          <bgColor rgb="FFF3BA2D"/>
        </patternFill>
      </fill>
    </dxf>
    <dxf>
      <font>
        <color rgb="FFFFFFFF"/>
        <name val="Cambria"/>
        <charset val="1"/>
      </font>
      <fill>
        <patternFill>
          <bgColor rgb="FFFF0000"/>
        </patternFill>
      </fill>
    </dxf>
    <dxf>
      <font>
        <color rgb="FF1FB714"/>
      </font>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00000"/>
      <rgbColor rgb="FF008000"/>
      <rgbColor rgb="FF000080"/>
      <rgbColor rgb="FF808000"/>
      <rgbColor rgb="FF800080"/>
      <rgbColor rgb="FF008080"/>
      <rgbColor rgb="FFC0C0C0"/>
      <rgbColor rgb="FF808080"/>
      <rgbColor rgb="FF9999FF"/>
      <rgbColor rgb="FF993366"/>
      <rgbColor rgb="FFFFFFCC"/>
      <rgbColor rgb="FFCCFFFF"/>
      <rgbColor rgb="FF660066"/>
      <rgbColor rgb="FFF3BA2D"/>
      <rgbColor rgb="FF0066CC"/>
      <rgbColor rgb="FFD9D9D9"/>
      <rgbColor rgb="FF000080"/>
      <rgbColor rgb="FFFF00FF"/>
      <rgbColor rgb="FFEEBF3A"/>
      <rgbColor rgb="FF00FFFF"/>
      <rgbColor rgb="FF800080"/>
      <rgbColor rgb="FF9C0006"/>
      <rgbColor rgb="FF008080"/>
      <rgbColor rgb="FF0000FF"/>
      <rgbColor rgb="FF00CCFF"/>
      <rgbColor rgb="FFCCFFFF"/>
      <rgbColor rgb="FFCCFFCC"/>
      <rgbColor rgb="FFFFFF99"/>
      <rgbColor rgb="FF99CCFF"/>
      <rgbColor rgb="FFFF99CC"/>
      <rgbColor rgb="FFCC99FF"/>
      <rgbColor rgb="FFF9C645"/>
      <rgbColor rgb="FF3366FF"/>
      <rgbColor rgb="FF33CCCC"/>
      <rgbColor rgb="FF92D050"/>
      <rgbColor rgb="FFFFC000"/>
      <rgbColor rgb="FFEFAE2D"/>
      <rgbColor rgb="FFFF6600"/>
      <rgbColor rgb="FF666699"/>
      <rgbColor rgb="FF969696"/>
      <rgbColor rgb="FF003366"/>
      <rgbColor rgb="FF1FB714"/>
      <rgbColor rgb="FF003300"/>
      <rgbColor rgb="FF333300"/>
      <rgbColor rgb="FFFF0D0D"/>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56160</xdr:colOff>
      <xdr:row>1</xdr:row>
      <xdr:rowOff>549000</xdr:rowOff>
    </xdr:from>
    <xdr:to>
      <xdr:col>1</xdr:col>
      <xdr:colOff>2745360</xdr:colOff>
      <xdr:row>2</xdr:row>
      <xdr:rowOff>380520</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241560" y="730080"/>
          <a:ext cx="2689200" cy="8982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312840</xdr:colOff>
      <xdr:row>1</xdr:row>
      <xdr:rowOff>326520</xdr:rowOff>
    </xdr:from>
    <xdr:to>
      <xdr:col>1</xdr:col>
      <xdr:colOff>3436200</xdr:colOff>
      <xdr:row>2</xdr:row>
      <xdr:rowOff>593280</xdr:rowOff>
    </xdr:to>
    <xdr:pic>
      <xdr:nvPicPr>
        <xdr:cNvPr id="2" name="Imagen 3">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690840" y="478800"/>
          <a:ext cx="3123360" cy="125748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219240</xdr:colOff>
      <xdr:row>1</xdr:row>
      <xdr:rowOff>181080</xdr:rowOff>
    </xdr:from>
    <xdr:to>
      <xdr:col>1</xdr:col>
      <xdr:colOff>2657160</xdr:colOff>
      <xdr:row>2</xdr:row>
      <xdr:rowOff>431640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07600" y="333360"/>
          <a:ext cx="2437920" cy="86976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104760</xdr:colOff>
      <xdr:row>1</xdr:row>
      <xdr:rowOff>133200</xdr:rowOff>
    </xdr:from>
    <xdr:to>
      <xdr:col>1</xdr:col>
      <xdr:colOff>2685600</xdr:colOff>
      <xdr:row>3</xdr:row>
      <xdr:rowOff>12960</xdr:rowOff>
    </xdr:to>
    <xdr:pic>
      <xdr:nvPicPr>
        <xdr:cNvPr id="3" name="Imagen 1">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a:stretch/>
      </xdr:blipFill>
      <xdr:spPr>
        <a:xfrm>
          <a:off x="309960" y="285480"/>
          <a:ext cx="2580840" cy="87984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95400</xdr:colOff>
      <xdr:row>1</xdr:row>
      <xdr:rowOff>204120</xdr:rowOff>
    </xdr:from>
    <xdr:to>
      <xdr:col>1</xdr:col>
      <xdr:colOff>3156480</xdr:colOff>
      <xdr:row>3</xdr:row>
      <xdr:rowOff>203760</xdr:rowOff>
    </xdr:to>
    <xdr:pic>
      <xdr:nvPicPr>
        <xdr:cNvPr id="4" name="Imagen 1">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a:stretch/>
      </xdr:blipFill>
      <xdr:spPr>
        <a:xfrm>
          <a:off x="402840" y="375480"/>
          <a:ext cx="3061080" cy="108576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topLeftCell="A4" zoomScale="85" zoomScaleNormal="85" workbookViewId="0">
      <selection activeCell="B8" sqref="B8:F8"/>
    </sheetView>
  </sheetViews>
  <sheetFormatPr baseColWidth="10" defaultColWidth="10.6328125" defaultRowHeight="12.5" x14ac:dyDescent="0.25"/>
  <cols>
    <col min="1" max="1" width="2.6328125" customWidth="1"/>
    <col min="2" max="2" width="42" customWidth="1"/>
    <col min="3" max="3" width="71.453125" customWidth="1"/>
    <col min="4" max="4" width="36.6328125" customWidth="1"/>
    <col min="5" max="5" width="28.54296875" customWidth="1"/>
    <col min="6" max="6" width="35.90625" customWidth="1"/>
    <col min="7" max="7" width="2.6328125" customWidth="1"/>
  </cols>
  <sheetData>
    <row r="1" spans="2:6" ht="14.25" customHeight="1" x14ac:dyDescent="0.25"/>
    <row r="2" spans="2:6" ht="84" customHeight="1" x14ac:dyDescent="0.25">
      <c r="B2" s="170"/>
      <c r="C2" s="13" t="s">
        <v>0</v>
      </c>
      <c r="D2" s="13"/>
      <c r="E2" s="13"/>
      <c r="F2" s="12" t="s">
        <v>1</v>
      </c>
    </row>
    <row r="3" spans="2:6" ht="42.75" customHeight="1" x14ac:dyDescent="0.25">
      <c r="B3" s="170"/>
      <c r="C3" s="13"/>
      <c r="D3" s="13"/>
      <c r="E3" s="13"/>
      <c r="F3" s="12"/>
    </row>
    <row r="4" spans="2:6" ht="41.25" customHeight="1" x14ac:dyDescent="0.25">
      <c r="B4" s="170"/>
      <c r="C4" s="13"/>
      <c r="D4" s="13"/>
      <c r="E4" s="13"/>
      <c r="F4" s="12"/>
    </row>
    <row r="5" spans="2:6" ht="37.5" customHeight="1" x14ac:dyDescent="0.35">
      <c r="B5" s="15"/>
      <c r="C5" s="16"/>
      <c r="D5" s="16"/>
      <c r="E5" s="16"/>
      <c r="F5" s="16"/>
    </row>
    <row r="6" spans="2:6" ht="21" customHeight="1" x14ac:dyDescent="0.35">
      <c r="B6" s="171" t="s">
        <v>2</v>
      </c>
      <c r="C6" s="171"/>
      <c r="D6" s="171"/>
      <c r="E6" s="171"/>
      <c r="F6" s="171"/>
    </row>
    <row r="7" spans="2:6" ht="78.75" customHeight="1" x14ac:dyDescent="0.25">
      <c r="B7" s="172" t="s">
        <v>3</v>
      </c>
      <c r="C7" s="172"/>
      <c r="D7" s="172"/>
      <c r="E7" s="172"/>
      <c r="F7" s="172"/>
    </row>
    <row r="8" spans="2:6" ht="47.25" customHeight="1" x14ac:dyDescent="0.25">
      <c r="B8" s="173" t="s">
        <v>217</v>
      </c>
      <c r="C8" s="173"/>
      <c r="D8" s="173"/>
      <c r="E8" s="173"/>
      <c r="F8" s="173"/>
    </row>
    <row r="9" spans="2:6" ht="34.5" customHeight="1" x14ac:dyDescent="0.25">
      <c r="B9" s="174" t="s">
        <v>4</v>
      </c>
      <c r="C9" s="174"/>
      <c r="D9" s="174"/>
      <c r="E9" s="174"/>
      <c r="F9" s="174"/>
    </row>
    <row r="10" spans="2:6" ht="36" customHeight="1" x14ac:dyDescent="0.25">
      <c r="B10" s="174" t="s">
        <v>5</v>
      </c>
      <c r="C10" s="174"/>
      <c r="D10" s="174"/>
      <c r="E10" s="174"/>
      <c r="F10" s="174"/>
    </row>
    <row r="11" spans="2:6" ht="72" customHeight="1" x14ac:dyDescent="0.25">
      <c r="B11" s="174" t="s">
        <v>6</v>
      </c>
      <c r="C11" s="174"/>
      <c r="D11" s="174"/>
      <c r="E11" s="174"/>
      <c r="F11" s="174"/>
    </row>
    <row r="12" spans="2:6" ht="77.25" customHeight="1" x14ac:dyDescent="0.25">
      <c r="B12" s="173" t="s">
        <v>7</v>
      </c>
      <c r="C12" s="173"/>
      <c r="D12" s="173"/>
      <c r="E12" s="173"/>
      <c r="F12" s="173"/>
    </row>
    <row r="13" spans="2:6" ht="44.25" customHeight="1" x14ac:dyDescent="0.25">
      <c r="B13" s="174" t="s">
        <v>8</v>
      </c>
      <c r="C13" s="174"/>
      <c r="D13" s="174"/>
      <c r="E13" s="174"/>
      <c r="F13" s="174"/>
    </row>
    <row r="14" spans="2:6" ht="26.25" customHeight="1" x14ac:dyDescent="0.25">
      <c r="B14" s="174" t="s">
        <v>9</v>
      </c>
      <c r="C14" s="174"/>
      <c r="D14" s="174"/>
      <c r="E14" s="174"/>
      <c r="F14" s="174"/>
    </row>
    <row r="15" spans="2:6" ht="22.5" customHeight="1" x14ac:dyDescent="0.25">
      <c r="B15" s="174" t="s">
        <v>10</v>
      </c>
      <c r="C15" s="174"/>
      <c r="D15" s="174"/>
      <c r="E15" s="174"/>
      <c r="F15" s="174"/>
    </row>
    <row r="16" spans="2:6" ht="33" customHeight="1" x14ac:dyDescent="0.25">
      <c r="B16" s="174" t="s">
        <v>11</v>
      </c>
      <c r="C16" s="174"/>
      <c r="D16" s="174"/>
      <c r="E16" s="174"/>
      <c r="F16" s="174"/>
    </row>
    <row r="17" spans="2:6" ht="36.75" customHeight="1" x14ac:dyDescent="0.25">
      <c r="B17" s="174" t="s">
        <v>12</v>
      </c>
      <c r="C17" s="174"/>
      <c r="D17" s="174"/>
      <c r="E17" s="174"/>
      <c r="F17" s="174"/>
    </row>
    <row r="18" spans="2:6" ht="26.25" customHeight="1" x14ac:dyDescent="0.25">
      <c r="B18" s="174" t="s">
        <v>13</v>
      </c>
      <c r="C18" s="174"/>
      <c r="D18" s="174"/>
      <c r="E18" s="174"/>
      <c r="F18" s="174"/>
    </row>
    <row r="19" spans="2:6" ht="27" customHeight="1" x14ac:dyDescent="0.25">
      <c r="B19" s="175" t="s">
        <v>14</v>
      </c>
      <c r="C19" s="175"/>
      <c r="D19" s="175"/>
      <c r="E19" s="175"/>
      <c r="F19" s="175"/>
    </row>
    <row r="20" spans="2:6" ht="14.25" customHeight="1" x14ac:dyDescent="0.25">
      <c r="B20" s="17"/>
    </row>
    <row r="21" spans="2:6" x14ac:dyDescent="0.25">
      <c r="B21" s="18"/>
    </row>
    <row r="22" spans="2:6" ht="17.25" customHeight="1" x14ac:dyDescent="0.25">
      <c r="B22" s="176"/>
      <c r="C22" s="176"/>
      <c r="D22" s="176"/>
      <c r="E22" s="176"/>
      <c r="F22" s="176"/>
    </row>
  </sheetData>
  <mergeCells count="18">
    <mergeCell ref="B18:F18"/>
    <mergeCell ref="B19:F19"/>
    <mergeCell ref="B22:F22"/>
    <mergeCell ref="B13:F13"/>
    <mergeCell ref="B14:F14"/>
    <mergeCell ref="B15:F15"/>
    <mergeCell ref="B16:F16"/>
    <mergeCell ref="B17:F17"/>
    <mergeCell ref="B8:F8"/>
    <mergeCell ref="B9:F9"/>
    <mergeCell ref="B10:F10"/>
    <mergeCell ref="B11:F11"/>
    <mergeCell ref="B12:F12"/>
    <mergeCell ref="B2:B4"/>
    <mergeCell ref="C2:E4"/>
    <mergeCell ref="F2:F4"/>
    <mergeCell ref="B6:F6"/>
    <mergeCell ref="B7:F7"/>
  </mergeCells>
  <printOptions horizontalCentered="1"/>
  <pageMargins left="0.7" right="0.7" top="0.75" bottom="0.75" header="0.511811023622047" footer="0.3"/>
  <pageSetup scale="52" orientation="portrait" horizontalDpi="300" verticalDpi="300"/>
  <headerFooter>
    <oddFooter>&amp;L&amp;12 Calle 26 No. 57-41 Torre 8, Pisos 7 y 8 CEMSA – C.P. 111321_x005F_x000a_PBX. 3779555  - Información: Línea 195_x005F_x000a_www.umv.gov.co&amp;C_x005F_x000a_CON-FM-089_x005F_x000a_&amp;P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78"/>
  <sheetViews>
    <sheetView showGridLines="0" zoomScale="80" zoomScaleNormal="80" workbookViewId="0">
      <selection activeCell="E53" sqref="E53"/>
    </sheetView>
  </sheetViews>
  <sheetFormatPr baseColWidth="10" defaultColWidth="10.6328125" defaultRowHeight="12.5" x14ac:dyDescent="0.25"/>
  <cols>
    <col min="1" max="1" width="5.36328125" customWidth="1"/>
    <col min="2" max="2" width="57.90625" customWidth="1"/>
    <col min="3" max="3" width="105.36328125" customWidth="1"/>
    <col min="4" max="4" width="20" customWidth="1"/>
    <col min="5" max="5" width="23.453125" customWidth="1"/>
    <col min="6" max="6" width="31" customWidth="1"/>
  </cols>
  <sheetData>
    <row r="2" spans="2:6" ht="78" customHeight="1" x14ac:dyDescent="0.25">
      <c r="B2" s="170"/>
      <c r="C2" s="13" t="s">
        <v>15</v>
      </c>
      <c r="D2" s="13"/>
      <c r="E2" s="13"/>
      <c r="F2" s="12" t="s">
        <v>1</v>
      </c>
    </row>
    <row r="3" spans="2:6" ht="51" customHeight="1" x14ac:dyDescent="0.25">
      <c r="B3" s="170"/>
      <c r="C3" s="13"/>
      <c r="D3" s="13"/>
      <c r="E3" s="13"/>
      <c r="F3" s="12"/>
    </row>
    <row r="4" spans="2:6" ht="54" customHeight="1" x14ac:dyDescent="0.25">
      <c r="B4" s="170"/>
      <c r="C4" s="13"/>
      <c r="D4" s="13"/>
      <c r="E4" s="13"/>
      <c r="F4" s="12"/>
    </row>
    <row r="5" spans="2:6" ht="24.75" customHeight="1" x14ac:dyDescent="0.35">
      <c r="B5" s="15"/>
      <c r="C5" s="16"/>
      <c r="D5" s="16"/>
      <c r="E5" s="16"/>
      <c r="F5" s="16"/>
    </row>
    <row r="6" spans="2:6" ht="18" customHeight="1" x14ac:dyDescent="0.25">
      <c r="B6" s="177" t="s">
        <v>16</v>
      </c>
      <c r="C6" s="177"/>
      <c r="D6" s="177"/>
      <c r="E6" s="177"/>
      <c r="F6" s="177"/>
    </row>
    <row r="7" spans="2:6" ht="42.75" customHeight="1" x14ac:dyDescent="0.25">
      <c r="B7" s="178" t="s">
        <v>17</v>
      </c>
      <c r="C7" s="178"/>
      <c r="D7" s="178"/>
      <c r="E7" s="178"/>
      <c r="F7" s="178"/>
    </row>
    <row r="8" spans="2:6" ht="63" customHeight="1" x14ac:dyDescent="0.25">
      <c r="B8" s="178"/>
      <c r="C8" s="178"/>
      <c r="D8" s="178"/>
      <c r="E8" s="178"/>
      <c r="F8" s="178"/>
    </row>
    <row r="9" spans="2:6" ht="37.5" customHeight="1" x14ac:dyDescent="0.25">
      <c r="B9" s="178"/>
      <c r="C9" s="178"/>
      <c r="D9" s="178"/>
      <c r="E9" s="178"/>
      <c r="F9" s="178"/>
    </row>
    <row r="10" spans="2:6" ht="43.5" customHeight="1" x14ac:dyDescent="0.25">
      <c r="B10" s="178"/>
      <c r="C10" s="178"/>
      <c r="D10" s="178"/>
      <c r="E10" s="178"/>
      <c r="F10" s="178"/>
    </row>
    <row r="11" spans="2:6" ht="58.5" customHeight="1" x14ac:dyDescent="0.25">
      <c r="B11" s="178"/>
      <c r="C11" s="178"/>
      <c r="D11" s="178"/>
      <c r="E11" s="178"/>
      <c r="F11" s="178"/>
    </row>
    <row r="12" spans="2:6" ht="46.5" customHeight="1" x14ac:dyDescent="0.25">
      <c r="B12" s="178"/>
      <c r="C12" s="178"/>
      <c r="D12" s="178"/>
      <c r="E12" s="178"/>
      <c r="F12" s="178"/>
    </row>
    <row r="13" spans="2:6" ht="47.25" customHeight="1" x14ac:dyDescent="0.25">
      <c r="B13" s="178"/>
      <c r="C13" s="178"/>
      <c r="D13" s="178"/>
      <c r="E13" s="178"/>
      <c r="F13" s="178"/>
    </row>
    <row r="14" spans="2:6" ht="22.5" customHeight="1" x14ac:dyDescent="0.25">
      <c r="B14" s="178"/>
      <c r="C14" s="178"/>
      <c r="D14" s="178"/>
      <c r="E14" s="178"/>
      <c r="F14" s="178"/>
    </row>
    <row r="15" spans="2:6" ht="16.5" customHeight="1" x14ac:dyDescent="0.25">
      <c r="B15" s="179" t="s">
        <v>18</v>
      </c>
      <c r="C15" s="179"/>
      <c r="D15" s="179"/>
      <c r="E15" s="179"/>
      <c r="F15" s="179"/>
    </row>
    <row r="16" spans="2:6" ht="127.5" customHeight="1" x14ac:dyDescent="0.25">
      <c r="B16" s="180" t="s">
        <v>19</v>
      </c>
      <c r="C16" s="180"/>
      <c r="D16" s="180"/>
      <c r="E16" s="180"/>
      <c r="F16" s="180"/>
    </row>
    <row r="17" spans="2:6" ht="19.5" customHeight="1" x14ac:dyDescent="0.25">
      <c r="B17" s="19"/>
      <c r="C17" s="20" t="s">
        <v>20</v>
      </c>
      <c r="D17" s="181" t="s">
        <v>21</v>
      </c>
      <c r="E17" s="181" t="s">
        <v>22</v>
      </c>
      <c r="F17" s="182" t="s">
        <v>23</v>
      </c>
    </row>
    <row r="18" spans="2:6" ht="21" customHeight="1" x14ac:dyDescent="0.25">
      <c r="B18" s="19"/>
      <c r="C18" s="20" t="s">
        <v>24</v>
      </c>
      <c r="D18" s="181"/>
      <c r="E18" s="181"/>
      <c r="F18" s="182"/>
    </row>
    <row r="19" spans="2:6" ht="18.75" customHeight="1" x14ac:dyDescent="0.3">
      <c r="B19" s="21" t="s">
        <v>25</v>
      </c>
      <c r="C19" s="22"/>
      <c r="D19" s="23"/>
      <c r="E19" s="24"/>
      <c r="F19" s="25" t="s">
        <v>26</v>
      </c>
    </row>
    <row r="20" spans="2:6" ht="18.75" customHeight="1" x14ac:dyDescent="0.3">
      <c r="B20" s="26" t="s">
        <v>27</v>
      </c>
      <c r="C20" s="27"/>
      <c r="D20" s="28"/>
      <c r="E20" s="29"/>
      <c r="F20" s="30" t="s">
        <v>26</v>
      </c>
    </row>
    <row r="21" spans="2:6" ht="18.75" customHeight="1" x14ac:dyDescent="0.3">
      <c r="B21" s="26" t="s">
        <v>28</v>
      </c>
      <c r="C21" s="27"/>
      <c r="D21" s="28"/>
      <c r="E21" s="29"/>
      <c r="F21" s="30" t="s">
        <v>29</v>
      </c>
    </row>
    <row r="22" spans="2:6" ht="18.75" customHeight="1" x14ac:dyDescent="0.3">
      <c r="B22" s="31" t="s">
        <v>30</v>
      </c>
      <c r="C22" s="32"/>
      <c r="D22" s="33" t="s">
        <v>31</v>
      </c>
      <c r="E22" s="34" t="s">
        <v>32</v>
      </c>
      <c r="F22" s="35" t="s">
        <v>26</v>
      </c>
    </row>
    <row r="23" spans="2:6" ht="18.75" customHeight="1" x14ac:dyDescent="0.3">
      <c r="B23" s="26" t="s">
        <v>33</v>
      </c>
      <c r="C23" s="27"/>
      <c r="D23" s="28"/>
      <c r="E23" s="29"/>
      <c r="F23" s="30" t="s">
        <v>26</v>
      </c>
    </row>
    <row r="24" spans="2:6" ht="18.75" customHeight="1" x14ac:dyDescent="0.3">
      <c r="B24" s="26" t="s">
        <v>34</v>
      </c>
      <c r="C24" s="27"/>
      <c r="D24" s="28"/>
      <c r="E24" s="29"/>
      <c r="F24" s="30" t="s">
        <v>26</v>
      </c>
    </row>
    <row r="25" spans="2:6" ht="18.75" customHeight="1" x14ac:dyDescent="0.3">
      <c r="B25" s="26" t="s">
        <v>35</v>
      </c>
      <c r="C25" s="27"/>
      <c r="D25" s="28"/>
      <c r="E25" s="29"/>
      <c r="F25" s="36" t="s">
        <v>29</v>
      </c>
    </row>
    <row r="26" spans="2:6" ht="18.75" customHeight="1" x14ac:dyDescent="0.3">
      <c r="B26" s="26" t="s">
        <v>36</v>
      </c>
      <c r="C26" s="27"/>
      <c r="D26" s="28"/>
      <c r="E26" s="29"/>
      <c r="F26" s="30" t="s">
        <v>26</v>
      </c>
    </row>
    <row r="27" spans="2:6" ht="18.75" customHeight="1" x14ac:dyDescent="0.3">
      <c r="B27" s="26" t="s">
        <v>37</v>
      </c>
      <c r="C27" s="27"/>
      <c r="D27" s="28"/>
      <c r="E27" s="29"/>
      <c r="F27" s="30" t="s">
        <v>26</v>
      </c>
    </row>
    <row r="28" spans="2:6" ht="18.75" customHeight="1" x14ac:dyDescent="0.3">
      <c r="B28" s="26" t="s">
        <v>38</v>
      </c>
      <c r="C28" s="27"/>
      <c r="D28" s="28"/>
      <c r="E28" s="29"/>
      <c r="F28" s="30" t="s">
        <v>26</v>
      </c>
    </row>
    <row r="29" spans="2:6" ht="18.75" customHeight="1" x14ac:dyDescent="0.3">
      <c r="B29" s="37" t="s">
        <v>39</v>
      </c>
      <c r="C29" s="38"/>
      <c r="D29" s="28"/>
      <c r="E29" s="39"/>
      <c r="F29" s="40" t="s">
        <v>26</v>
      </c>
    </row>
    <row r="30" spans="2:6" ht="24" customHeight="1" x14ac:dyDescent="0.25">
      <c r="B30" s="19"/>
      <c r="C30" s="20" t="s">
        <v>40</v>
      </c>
      <c r="D30" s="41"/>
      <c r="E30" s="41"/>
      <c r="F30" s="42"/>
    </row>
    <row r="31" spans="2:6" ht="19.5" customHeight="1" x14ac:dyDescent="0.3">
      <c r="B31" s="43" t="s">
        <v>41</v>
      </c>
      <c r="C31" s="44"/>
      <c r="D31" s="45" t="s">
        <v>31</v>
      </c>
      <c r="E31" s="46" t="s">
        <v>32</v>
      </c>
      <c r="F31" s="47" t="s">
        <v>26</v>
      </c>
    </row>
    <row r="32" spans="2:6" ht="19.5" customHeight="1" x14ac:dyDescent="0.3">
      <c r="B32" s="183" t="s">
        <v>42</v>
      </c>
      <c r="C32" s="183"/>
      <c r="D32" s="28"/>
      <c r="E32" s="29"/>
      <c r="F32" s="30" t="s">
        <v>26</v>
      </c>
    </row>
    <row r="33" spans="2:6" ht="19.5" customHeight="1" x14ac:dyDescent="0.3">
      <c r="B33" s="183" t="s">
        <v>43</v>
      </c>
      <c r="C33" s="183"/>
      <c r="D33" s="28"/>
      <c r="E33" s="29"/>
      <c r="F33" s="30" t="s">
        <v>26</v>
      </c>
    </row>
    <row r="34" spans="2:6" ht="19.5" customHeight="1" x14ac:dyDescent="0.3">
      <c r="B34" s="48" t="s">
        <v>44</v>
      </c>
      <c r="C34" s="49"/>
      <c r="D34" s="28"/>
      <c r="E34" s="50"/>
      <c r="F34" s="30" t="s">
        <v>26</v>
      </c>
    </row>
    <row r="35" spans="2:6" ht="19.5" customHeight="1" x14ac:dyDescent="0.3">
      <c r="B35" s="26" t="s">
        <v>45</v>
      </c>
      <c r="C35" s="51"/>
      <c r="D35" s="28"/>
      <c r="E35" s="29"/>
      <c r="F35" s="30" t="s">
        <v>26</v>
      </c>
    </row>
    <row r="36" spans="2:6" ht="19.5" customHeight="1" x14ac:dyDescent="0.3">
      <c r="B36" s="184" t="s">
        <v>46</v>
      </c>
      <c r="C36" s="184"/>
      <c r="D36" s="33" t="s">
        <v>47</v>
      </c>
      <c r="E36" s="34" t="s">
        <v>48</v>
      </c>
      <c r="F36" s="35" t="s">
        <v>26</v>
      </c>
    </row>
    <row r="37" spans="2:6" ht="19.5" customHeight="1" x14ac:dyDescent="0.3">
      <c r="B37" s="185" t="s">
        <v>49</v>
      </c>
      <c r="C37" s="185"/>
      <c r="D37" s="52" t="s">
        <v>50</v>
      </c>
      <c r="E37" s="53" t="s">
        <v>32</v>
      </c>
      <c r="F37" s="54" t="s">
        <v>26</v>
      </c>
    </row>
    <row r="38" spans="2:6" ht="23.25" customHeight="1" x14ac:dyDescent="0.25">
      <c r="B38" s="19"/>
      <c r="C38" s="20" t="s">
        <v>51</v>
      </c>
      <c r="D38" s="55"/>
      <c r="E38" s="55"/>
      <c r="F38" s="56"/>
    </row>
    <row r="39" spans="2:6" ht="19.5" customHeight="1" x14ac:dyDescent="0.3">
      <c r="B39" s="186" t="s">
        <v>52</v>
      </c>
      <c r="C39" s="186"/>
      <c r="D39" s="45" t="s">
        <v>31</v>
      </c>
      <c r="E39" s="46" t="s">
        <v>48</v>
      </c>
      <c r="F39" s="47" t="s">
        <v>26</v>
      </c>
    </row>
    <row r="40" spans="2:6" ht="19.5" customHeight="1" x14ac:dyDescent="0.3">
      <c r="B40" s="57" t="s">
        <v>53</v>
      </c>
      <c r="C40" s="58"/>
      <c r="D40" s="33" t="s">
        <v>31</v>
      </c>
      <c r="E40" s="34" t="s">
        <v>48</v>
      </c>
      <c r="F40" s="35" t="s">
        <v>26</v>
      </c>
    </row>
    <row r="41" spans="2:6" ht="19.5" customHeight="1" x14ac:dyDescent="0.3">
      <c r="B41" s="183" t="s">
        <v>54</v>
      </c>
      <c r="C41" s="183"/>
      <c r="D41" s="28"/>
      <c r="E41" s="29"/>
      <c r="F41" s="30" t="s">
        <v>26</v>
      </c>
    </row>
    <row r="42" spans="2:6" ht="19.5" customHeight="1" x14ac:dyDescent="0.3">
      <c r="B42" s="26" t="s">
        <v>45</v>
      </c>
      <c r="C42" s="51"/>
      <c r="D42" s="28"/>
      <c r="E42" s="29"/>
      <c r="F42" s="30" t="s">
        <v>26</v>
      </c>
    </row>
    <row r="43" spans="2:6" ht="19.5" customHeight="1" x14ac:dyDescent="0.3">
      <c r="B43" s="37" t="s">
        <v>55</v>
      </c>
      <c r="C43" s="59"/>
      <c r="D43" s="60"/>
      <c r="E43" s="39"/>
      <c r="F43" s="40" t="s">
        <v>26</v>
      </c>
    </row>
    <row r="44" spans="2:6" ht="23.25" customHeight="1" x14ac:dyDescent="0.25">
      <c r="B44" s="19"/>
      <c r="C44" s="20" t="s">
        <v>56</v>
      </c>
      <c r="D44" s="61"/>
      <c r="E44" s="61"/>
      <c r="F44" s="62"/>
    </row>
    <row r="45" spans="2:6" ht="19.5" customHeight="1" x14ac:dyDescent="0.3">
      <c r="B45" s="187" t="s">
        <v>57</v>
      </c>
      <c r="C45" s="187"/>
      <c r="D45" s="28"/>
      <c r="E45" s="24"/>
      <c r="F45" s="63" t="s">
        <v>29</v>
      </c>
    </row>
    <row r="46" spans="2:6" ht="19.5" customHeight="1" x14ac:dyDescent="0.3">
      <c r="B46" s="183" t="s">
        <v>58</v>
      </c>
      <c r="C46" s="183"/>
      <c r="D46" s="28"/>
      <c r="E46" s="29"/>
      <c r="F46" s="64" t="s">
        <v>29</v>
      </c>
    </row>
    <row r="47" spans="2:6" ht="19.5" customHeight="1" x14ac:dyDescent="0.3">
      <c r="B47" s="184" t="s">
        <v>59</v>
      </c>
      <c r="C47" s="184"/>
      <c r="D47" s="33" t="s">
        <v>47</v>
      </c>
      <c r="E47" s="34" t="s">
        <v>48</v>
      </c>
      <c r="F47" s="35" t="s">
        <v>29</v>
      </c>
    </row>
    <row r="48" spans="2:6" ht="19.5" customHeight="1" x14ac:dyDescent="0.3">
      <c r="B48" s="183" t="s">
        <v>60</v>
      </c>
      <c r="C48" s="183"/>
      <c r="D48" s="28"/>
      <c r="E48" s="29"/>
      <c r="F48" s="64" t="s">
        <v>61</v>
      </c>
    </row>
    <row r="49" spans="2:6" ht="19.5" customHeight="1" x14ac:dyDescent="0.3">
      <c r="B49" s="184" t="s">
        <v>62</v>
      </c>
      <c r="C49" s="184"/>
      <c r="D49" s="33" t="s">
        <v>50</v>
      </c>
      <c r="E49" s="34" t="s">
        <v>32</v>
      </c>
      <c r="F49" s="35" t="s">
        <v>29</v>
      </c>
    </row>
    <row r="50" spans="2:6" ht="19.5" customHeight="1" x14ac:dyDescent="0.3">
      <c r="B50" s="31" t="s">
        <v>63</v>
      </c>
      <c r="C50" s="58"/>
      <c r="D50" s="33" t="s">
        <v>47</v>
      </c>
      <c r="E50" s="34" t="s">
        <v>48</v>
      </c>
      <c r="F50" s="35" t="s">
        <v>29</v>
      </c>
    </row>
    <row r="51" spans="2:6" ht="21" customHeight="1" x14ac:dyDescent="0.3">
      <c r="B51" s="31" t="s">
        <v>64</v>
      </c>
      <c r="C51" s="58"/>
      <c r="D51" s="33" t="s">
        <v>31</v>
      </c>
      <c r="E51" s="34" t="s">
        <v>48</v>
      </c>
      <c r="F51" s="35" t="s">
        <v>29</v>
      </c>
    </row>
    <row r="52" spans="2:6" ht="19.5" customHeight="1" x14ac:dyDescent="0.3">
      <c r="B52" s="183" t="s">
        <v>65</v>
      </c>
      <c r="C52" s="183"/>
      <c r="D52" s="28"/>
      <c r="E52" s="29"/>
      <c r="F52" s="64" t="s">
        <v>29</v>
      </c>
    </row>
    <row r="53" spans="2:6" ht="19.5" customHeight="1" x14ac:dyDescent="0.3">
      <c r="B53" s="183" t="s">
        <v>66</v>
      </c>
      <c r="C53" s="183"/>
      <c r="D53" s="28" t="s">
        <v>31</v>
      </c>
      <c r="E53" s="29" t="s">
        <v>32</v>
      </c>
      <c r="F53" s="64" t="s">
        <v>29</v>
      </c>
    </row>
    <row r="54" spans="2:6" ht="19.5" customHeight="1" x14ac:dyDescent="0.3">
      <c r="B54" s="183" t="s">
        <v>67</v>
      </c>
      <c r="C54" s="183"/>
      <c r="D54" s="28"/>
      <c r="E54" s="29"/>
      <c r="F54" s="64" t="s">
        <v>26</v>
      </c>
    </row>
    <row r="55" spans="2:6" ht="19.5" customHeight="1" x14ac:dyDescent="0.3">
      <c r="B55" s="183" t="s">
        <v>68</v>
      </c>
      <c r="C55" s="183"/>
      <c r="D55" s="28"/>
      <c r="E55" s="29"/>
      <c r="F55" s="64" t="s">
        <v>26</v>
      </c>
    </row>
    <row r="56" spans="2:6" ht="19.5" customHeight="1" x14ac:dyDescent="0.3">
      <c r="B56" s="183" t="s">
        <v>69</v>
      </c>
      <c r="C56" s="183"/>
      <c r="D56" s="28"/>
      <c r="E56" s="29"/>
      <c r="F56" s="64" t="s">
        <v>70</v>
      </c>
    </row>
    <row r="57" spans="2:6" ht="19.5" customHeight="1" x14ac:dyDescent="0.3">
      <c r="B57" s="183" t="s">
        <v>71</v>
      </c>
      <c r="C57" s="183"/>
      <c r="D57" s="28"/>
      <c r="E57" s="29"/>
      <c r="F57" s="64" t="s">
        <v>70</v>
      </c>
    </row>
    <row r="58" spans="2:6" ht="19.5" customHeight="1" x14ac:dyDescent="0.3">
      <c r="B58" s="26" t="s">
        <v>72</v>
      </c>
      <c r="C58" s="51"/>
      <c r="D58" s="28"/>
      <c r="E58" s="29"/>
      <c r="F58" s="64" t="s">
        <v>70</v>
      </c>
    </row>
    <row r="59" spans="2:6" ht="19.5" customHeight="1" x14ac:dyDescent="0.3">
      <c r="B59" s="183" t="s">
        <v>73</v>
      </c>
      <c r="C59" s="183"/>
      <c r="D59" s="28"/>
      <c r="E59" s="29"/>
      <c r="F59" s="64" t="s">
        <v>74</v>
      </c>
    </row>
    <row r="60" spans="2:6" ht="19.5" customHeight="1" x14ac:dyDescent="0.3">
      <c r="B60" s="183" t="s">
        <v>75</v>
      </c>
      <c r="C60" s="183"/>
      <c r="D60" s="28"/>
      <c r="E60" s="29"/>
      <c r="F60" s="30" t="s">
        <v>26</v>
      </c>
    </row>
    <row r="61" spans="2:6" ht="19.5" customHeight="1" x14ac:dyDescent="0.3">
      <c r="B61" s="183" t="s">
        <v>76</v>
      </c>
      <c r="C61" s="183"/>
      <c r="D61" s="28"/>
      <c r="E61" s="29"/>
      <c r="F61" s="30" t="s">
        <v>26</v>
      </c>
    </row>
    <row r="62" spans="2:6" ht="19.5" customHeight="1" x14ac:dyDescent="0.3">
      <c r="B62" s="183" t="s">
        <v>77</v>
      </c>
      <c r="C62" s="183"/>
      <c r="D62" s="28"/>
      <c r="E62" s="29"/>
      <c r="F62" s="30" t="s">
        <v>26</v>
      </c>
    </row>
    <row r="63" spans="2:6" ht="19.5" customHeight="1" x14ac:dyDescent="0.3">
      <c r="B63" s="183" t="s">
        <v>78</v>
      </c>
      <c r="C63" s="183"/>
      <c r="D63" s="28"/>
      <c r="E63" s="29"/>
      <c r="F63" s="30" t="s">
        <v>26</v>
      </c>
    </row>
    <row r="64" spans="2:6" ht="19.5" customHeight="1" x14ac:dyDescent="0.3">
      <c r="B64" s="26" t="s">
        <v>79</v>
      </c>
      <c r="C64" s="51"/>
      <c r="D64" s="28"/>
      <c r="E64" s="29"/>
      <c r="F64" s="30" t="s">
        <v>80</v>
      </c>
    </row>
    <row r="65" spans="2:6" ht="19.5" customHeight="1" x14ac:dyDescent="0.3">
      <c r="B65" s="183" t="s">
        <v>81</v>
      </c>
      <c r="C65" s="183"/>
      <c r="D65" s="28"/>
      <c r="E65" s="29"/>
      <c r="F65" s="30" t="s">
        <v>80</v>
      </c>
    </row>
    <row r="66" spans="2:6" ht="19.5" customHeight="1" x14ac:dyDescent="0.3">
      <c r="B66" s="26" t="s">
        <v>82</v>
      </c>
      <c r="C66" s="27"/>
      <c r="D66" s="28"/>
      <c r="E66" s="29"/>
      <c r="F66" s="64" t="s">
        <v>83</v>
      </c>
    </row>
    <row r="67" spans="2:6" ht="19.5" customHeight="1" x14ac:dyDescent="0.3">
      <c r="B67" s="26" t="s">
        <v>84</v>
      </c>
      <c r="C67" s="51"/>
      <c r="D67" s="28"/>
      <c r="E67" s="29"/>
      <c r="F67" s="64" t="s">
        <v>83</v>
      </c>
    </row>
    <row r="68" spans="2:6" ht="19.5" customHeight="1" x14ac:dyDescent="0.3">
      <c r="B68" s="65" t="s">
        <v>85</v>
      </c>
      <c r="C68" s="66"/>
      <c r="D68" s="67"/>
      <c r="E68" s="68"/>
      <c r="F68" s="69" t="s">
        <v>86</v>
      </c>
    </row>
    <row r="73" spans="2:6" hidden="1" x14ac:dyDescent="0.25">
      <c r="B73" s="17" t="s">
        <v>47</v>
      </c>
    </row>
    <row r="74" spans="2:6" hidden="1" x14ac:dyDescent="0.25">
      <c r="B74" s="18" t="s">
        <v>50</v>
      </c>
    </row>
    <row r="75" spans="2:6" hidden="1" x14ac:dyDescent="0.25">
      <c r="B75" s="18" t="s">
        <v>31</v>
      </c>
    </row>
    <row r="76" spans="2:6" hidden="1" x14ac:dyDescent="0.25"/>
    <row r="77" spans="2:6" hidden="1" x14ac:dyDescent="0.25">
      <c r="B77" t="s">
        <v>32</v>
      </c>
    </row>
    <row r="78" spans="2:6" hidden="1" x14ac:dyDescent="0.25">
      <c r="B78" t="s">
        <v>48</v>
      </c>
    </row>
  </sheetData>
  <mergeCells count="33">
    <mergeCell ref="B62:C62"/>
    <mergeCell ref="B63:C63"/>
    <mergeCell ref="B65:C65"/>
    <mergeCell ref="B56:C56"/>
    <mergeCell ref="B57:C57"/>
    <mergeCell ref="B59:C59"/>
    <mergeCell ref="B60:C60"/>
    <mergeCell ref="B61:C61"/>
    <mergeCell ref="B49:C49"/>
    <mergeCell ref="B52:C52"/>
    <mergeCell ref="B53:C53"/>
    <mergeCell ref="B54:C54"/>
    <mergeCell ref="B55:C55"/>
    <mergeCell ref="B41:C41"/>
    <mergeCell ref="B45:C45"/>
    <mergeCell ref="B46:C46"/>
    <mergeCell ref="B47:C47"/>
    <mergeCell ref="B48:C48"/>
    <mergeCell ref="B32:C32"/>
    <mergeCell ref="B33:C33"/>
    <mergeCell ref="B36:C36"/>
    <mergeCell ref="B37:C37"/>
    <mergeCell ref="B39:C39"/>
    <mergeCell ref="B15:F15"/>
    <mergeCell ref="B16:F16"/>
    <mergeCell ref="D17:D18"/>
    <mergeCell ref="E17:E18"/>
    <mergeCell ref="F17:F18"/>
    <mergeCell ref="B2:B4"/>
    <mergeCell ref="C2:E4"/>
    <mergeCell ref="F2:F4"/>
    <mergeCell ref="B6:F6"/>
    <mergeCell ref="B7:F14"/>
  </mergeCells>
  <dataValidations count="2">
    <dataValidation type="list" allowBlank="1" showInputMessage="1" showErrorMessage="1" sqref="D19:D29 D31:D37 D39:D43 D45:D68" xr:uid="{00000000-0002-0000-0100-000000000000}">
      <formula1>$B$73:$B$75</formula1>
      <formula2>0</formula2>
    </dataValidation>
    <dataValidation type="list" allowBlank="1" showInputMessage="1" showErrorMessage="1" sqref="E19:E29 E31:E37 E39:E43 E45:E68" xr:uid="{00000000-0002-0000-0100-000001000000}">
      <formula1>$B$77:$B$78</formula1>
      <formula2>0</formula2>
    </dataValidation>
  </dataValidations>
  <printOptions horizontalCentered="1"/>
  <pageMargins left="0.7" right="0.7" top="0.75" bottom="0.75" header="0.511811023622047" footer="0.511811023622047"/>
  <pageSetup scale="38" orientation="portrait" horizontalDpi="300" verticalDpi="30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8"/>
  <sheetViews>
    <sheetView showGridLines="0" topLeftCell="A16" zoomScale="90" zoomScaleNormal="90" workbookViewId="0">
      <selection activeCell="B6" sqref="B6"/>
    </sheetView>
  </sheetViews>
  <sheetFormatPr baseColWidth="10" defaultColWidth="10.6328125" defaultRowHeight="13" x14ac:dyDescent="0.3"/>
  <cols>
    <col min="1" max="1" width="4.08984375" customWidth="1"/>
    <col min="2" max="2" width="41.453125" customWidth="1"/>
    <col min="3" max="3" width="25.08984375" customWidth="1"/>
    <col min="4" max="4" width="14.6328125" customWidth="1"/>
    <col min="5" max="5" width="12.453125" customWidth="1"/>
    <col min="6" max="6" width="18.36328125" customWidth="1"/>
    <col min="7" max="7" width="24.90625" customWidth="1"/>
    <col min="8" max="8" width="31.453125" style="70" customWidth="1"/>
    <col min="9" max="9" width="14.6328125" customWidth="1"/>
    <col min="10" max="10" width="11.90625" customWidth="1"/>
    <col min="11" max="11" width="14" customWidth="1"/>
    <col min="12" max="12" width="15.36328125" style="71" customWidth="1"/>
    <col min="13" max="13" width="4.90625" customWidth="1"/>
  </cols>
  <sheetData>
    <row r="1" spans="2:17" ht="12" customHeight="1" x14ac:dyDescent="0.3"/>
    <row r="2" spans="2:17" ht="48.75" customHeight="1" x14ac:dyDescent="0.25">
      <c r="B2" s="170"/>
      <c r="C2" s="13" t="s">
        <v>15</v>
      </c>
      <c r="D2" s="13"/>
      <c r="E2" s="13"/>
      <c r="F2" s="13"/>
      <c r="G2" s="13"/>
      <c r="H2" s="13"/>
      <c r="I2" s="13"/>
      <c r="J2" s="13"/>
      <c r="K2" s="12" t="s">
        <v>1</v>
      </c>
      <c r="L2" s="12"/>
    </row>
    <row r="3" spans="2:17" ht="42" customHeight="1" x14ac:dyDescent="0.25">
      <c r="B3" s="170"/>
      <c r="C3" s="13"/>
      <c r="D3" s="13"/>
      <c r="E3" s="13"/>
      <c r="F3" s="13"/>
      <c r="G3" s="13"/>
      <c r="H3" s="13"/>
      <c r="I3" s="13"/>
      <c r="J3" s="13"/>
      <c r="K3" s="12"/>
      <c r="L3" s="12"/>
    </row>
    <row r="4" spans="2:17" ht="36.75" customHeight="1" x14ac:dyDescent="0.25">
      <c r="B4" s="170"/>
      <c r="C4" s="13"/>
      <c r="D4" s="13"/>
      <c r="E4" s="13"/>
      <c r="F4" s="13"/>
      <c r="G4" s="13"/>
      <c r="H4" s="13"/>
      <c r="I4" s="13"/>
      <c r="J4" s="13"/>
      <c r="K4" s="12"/>
      <c r="L4" s="12"/>
    </row>
    <row r="5" spans="2:17" ht="24.75" customHeight="1" x14ac:dyDescent="0.35">
      <c r="C5" s="15"/>
      <c r="D5" s="16"/>
      <c r="E5" s="16"/>
      <c r="F5" s="16"/>
      <c r="G5" s="16"/>
    </row>
    <row r="6" spans="2:17" ht="129" customHeight="1" x14ac:dyDescent="0.25">
      <c r="B6" s="188" t="s">
        <v>87</v>
      </c>
      <c r="C6" s="188"/>
      <c r="D6" s="188"/>
      <c r="E6" s="188"/>
      <c r="F6" s="188"/>
      <c r="G6" s="188"/>
      <c r="H6" s="188"/>
      <c r="I6" s="188"/>
      <c r="J6" s="188"/>
      <c r="K6" s="188"/>
      <c r="L6" s="188"/>
      <c r="M6" s="72"/>
      <c r="N6" s="72"/>
      <c r="O6" s="72"/>
      <c r="P6" s="72"/>
      <c r="Q6" s="72"/>
    </row>
    <row r="7" spans="2:17" ht="24.75" customHeight="1" x14ac:dyDescent="0.25">
      <c r="B7" s="189" t="s">
        <v>18</v>
      </c>
      <c r="C7" s="189"/>
      <c r="D7" s="189"/>
      <c r="E7" s="189"/>
      <c r="F7" s="189"/>
      <c r="G7" s="189"/>
      <c r="H7" s="189"/>
      <c r="I7" s="189"/>
      <c r="J7" s="189"/>
      <c r="K7" s="189"/>
      <c r="L7" s="189"/>
    </row>
    <row r="8" spans="2:17" ht="18" customHeight="1" x14ac:dyDescent="0.35">
      <c r="B8" s="73" t="s">
        <v>88</v>
      </c>
      <c r="C8" s="74"/>
      <c r="D8" s="74"/>
      <c r="E8" s="74"/>
      <c r="F8" s="74"/>
      <c r="G8" s="74"/>
      <c r="H8" s="74"/>
      <c r="I8" s="74"/>
      <c r="J8" s="74"/>
      <c r="K8" s="74"/>
      <c r="L8" s="75"/>
    </row>
    <row r="9" spans="2:17" ht="15" customHeight="1" x14ac:dyDescent="0.35">
      <c r="B9" s="73" t="s">
        <v>89</v>
      </c>
      <c r="C9" s="76"/>
      <c r="D9" s="76"/>
      <c r="E9" s="76"/>
      <c r="F9" s="76"/>
      <c r="G9" s="76"/>
      <c r="H9" s="76"/>
      <c r="I9" s="77"/>
      <c r="J9" s="76"/>
      <c r="K9" s="76"/>
      <c r="L9" s="78"/>
    </row>
    <row r="10" spans="2:17" ht="15" customHeight="1" x14ac:dyDescent="0.35">
      <c r="B10" s="73" t="s">
        <v>90</v>
      </c>
      <c r="C10" s="76"/>
      <c r="D10" s="76"/>
      <c r="E10" s="76"/>
      <c r="F10" s="76"/>
      <c r="G10" s="76"/>
      <c r="H10" s="76"/>
      <c r="I10" s="76"/>
      <c r="J10" s="76"/>
      <c r="K10" s="76"/>
      <c r="L10" s="78"/>
    </row>
    <row r="11" spans="2:17" ht="15" customHeight="1" x14ac:dyDescent="0.35">
      <c r="B11" s="73" t="s">
        <v>91</v>
      </c>
      <c r="C11" s="76"/>
      <c r="D11" s="76"/>
      <c r="E11" s="76"/>
      <c r="F11" s="76"/>
      <c r="G11" s="76"/>
      <c r="H11" s="76"/>
      <c r="I11" s="76"/>
      <c r="J11" s="76"/>
      <c r="K11" s="76"/>
      <c r="L11" s="78"/>
    </row>
    <row r="12" spans="2:17" ht="18" customHeight="1" x14ac:dyDescent="0.25">
      <c r="B12" s="190" t="s">
        <v>92</v>
      </c>
      <c r="C12" s="190"/>
      <c r="D12" s="190"/>
      <c r="E12" s="190"/>
      <c r="F12" s="190"/>
      <c r="G12" s="190"/>
      <c r="H12" s="190"/>
      <c r="I12" s="190"/>
      <c r="J12" s="190"/>
      <c r="K12" s="190"/>
      <c r="L12" s="190"/>
    </row>
    <row r="13" spans="2:17" ht="15" customHeight="1" x14ac:dyDescent="0.35">
      <c r="B13" s="73" t="s">
        <v>93</v>
      </c>
      <c r="C13" s="76"/>
      <c r="D13" s="76"/>
      <c r="E13" s="76"/>
      <c r="F13" s="76"/>
      <c r="G13" s="76"/>
      <c r="H13" s="76"/>
      <c r="I13" s="76"/>
      <c r="J13" s="76"/>
      <c r="K13" s="76"/>
      <c r="L13" s="78"/>
    </row>
    <row r="14" spans="2:17" ht="7.5" customHeight="1" x14ac:dyDescent="0.3">
      <c r="B14" s="79"/>
      <c r="C14" s="80"/>
      <c r="D14" s="80"/>
      <c r="E14" s="80"/>
      <c r="F14" s="80"/>
      <c r="G14" s="80"/>
      <c r="H14" s="80"/>
      <c r="I14" s="80"/>
      <c r="J14" s="80"/>
      <c r="K14" s="80"/>
      <c r="L14" s="81"/>
    </row>
    <row r="15" spans="2:17" ht="33.75" customHeight="1" x14ac:dyDescent="0.25">
      <c r="B15" s="191" t="s">
        <v>94</v>
      </c>
      <c r="C15" s="191"/>
      <c r="D15" s="191"/>
      <c r="E15" s="191"/>
      <c r="F15" s="191"/>
      <c r="G15" s="191"/>
      <c r="H15" s="192" t="s">
        <v>95</v>
      </c>
      <c r="I15" s="192"/>
      <c r="J15" s="192"/>
      <c r="K15" s="192"/>
      <c r="L15" s="192"/>
    </row>
    <row r="16" spans="2:17" ht="40.5" customHeight="1" x14ac:dyDescent="0.25">
      <c r="B16" s="82" t="s">
        <v>96</v>
      </c>
      <c r="C16" s="193" t="s">
        <v>97</v>
      </c>
      <c r="D16" s="193"/>
      <c r="E16" s="193"/>
      <c r="F16" s="193"/>
      <c r="G16" s="193"/>
      <c r="H16" s="83" t="s">
        <v>98</v>
      </c>
      <c r="I16" s="83" t="s">
        <v>99</v>
      </c>
      <c r="J16" s="83" t="s">
        <v>100</v>
      </c>
      <c r="K16" s="83" t="s">
        <v>101</v>
      </c>
      <c r="L16" s="84" t="s">
        <v>102</v>
      </c>
    </row>
    <row r="17" spans="2:14" ht="53.25" customHeight="1" x14ac:dyDescent="0.25">
      <c r="B17" s="85" t="s">
        <v>24</v>
      </c>
      <c r="C17" s="194" t="s">
        <v>30</v>
      </c>
      <c r="D17" s="194"/>
      <c r="E17" s="194"/>
      <c r="F17" s="194"/>
      <c r="G17" s="194"/>
      <c r="H17" s="86" t="s">
        <v>103</v>
      </c>
      <c r="I17" s="87">
        <v>2</v>
      </c>
      <c r="J17" s="88">
        <v>3</v>
      </c>
      <c r="K17" s="88">
        <f>I17+J17</f>
        <v>5</v>
      </c>
      <c r="L17" s="89" t="str">
        <f t="shared" ref="L17:L26" si="0">IF(K17&lt;=4,"BAJO",IF(K17=5,"MEDIO",IF(K17=6,"ALTO",IF(K17=7,"ALTO","EXTREMO"))))</f>
        <v>MEDIO</v>
      </c>
    </row>
    <row r="18" spans="2:14" ht="53.25" customHeight="1" x14ac:dyDescent="0.25">
      <c r="B18" s="90" t="s">
        <v>40</v>
      </c>
      <c r="C18" s="195" t="s">
        <v>41</v>
      </c>
      <c r="D18" s="195"/>
      <c r="E18" s="195"/>
      <c r="F18" s="195"/>
      <c r="G18" s="195"/>
      <c r="H18" s="91" t="s">
        <v>104</v>
      </c>
      <c r="I18" s="87">
        <v>2</v>
      </c>
      <c r="J18" s="88">
        <v>3</v>
      </c>
      <c r="K18" s="88">
        <f t="shared" ref="K18:K26" si="1">+I18+J18</f>
        <v>5</v>
      </c>
      <c r="L18" s="92" t="str">
        <f t="shared" si="0"/>
        <v>MEDIO</v>
      </c>
    </row>
    <row r="19" spans="2:14" ht="53.25" customHeight="1" x14ac:dyDescent="0.25">
      <c r="B19" s="90" t="s">
        <v>40</v>
      </c>
      <c r="C19" s="195" t="s">
        <v>46</v>
      </c>
      <c r="D19" s="195"/>
      <c r="E19" s="195"/>
      <c r="F19" s="195"/>
      <c r="G19" s="195"/>
      <c r="H19" s="91" t="s">
        <v>105</v>
      </c>
      <c r="I19" s="87">
        <v>1</v>
      </c>
      <c r="J19" s="88">
        <v>3</v>
      </c>
      <c r="K19" s="88">
        <f t="shared" si="1"/>
        <v>4</v>
      </c>
      <c r="L19" s="92" t="str">
        <f t="shared" si="0"/>
        <v>BAJO</v>
      </c>
    </row>
    <row r="20" spans="2:14" ht="53.25" customHeight="1" x14ac:dyDescent="0.25">
      <c r="B20" s="90" t="s">
        <v>40</v>
      </c>
      <c r="C20" s="195" t="s">
        <v>49</v>
      </c>
      <c r="D20" s="195"/>
      <c r="E20" s="195"/>
      <c r="F20" s="195"/>
      <c r="G20" s="195"/>
      <c r="H20" s="91" t="s">
        <v>106</v>
      </c>
      <c r="I20" s="87">
        <v>2</v>
      </c>
      <c r="J20" s="88">
        <v>3</v>
      </c>
      <c r="K20" s="88">
        <f t="shared" si="1"/>
        <v>5</v>
      </c>
      <c r="L20" s="92" t="str">
        <f t="shared" si="0"/>
        <v>MEDIO</v>
      </c>
    </row>
    <row r="21" spans="2:14" ht="53.25" customHeight="1" x14ac:dyDescent="0.25">
      <c r="B21" s="90" t="s">
        <v>51</v>
      </c>
      <c r="C21" s="195" t="s">
        <v>52</v>
      </c>
      <c r="D21" s="195"/>
      <c r="E21" s="195"/>
      <c r="F21" s="195"/>
      <c r="G21" s="195"/>
      <c r="H21" s="91" t="s">
        <v>107</v>
      </c>
      <c r="I21" s="87">
        <v>1</v>
      </c>
      <c r="J21" s="88">
        <v>2</v>
      </c>
      <c r="K21" s="88">
        <f t="shared" si="1"/>
        <v>3</v>
      </c>
      <c r="L21" s="92" t="str">
        <f t="shared" si="0"/>
        <v>BAJO</v>
      </c>
    </row>
    <row r="22" spans="2:14" ht="53.25" customHeight="1" x14ac:dyDescent="0.25">
      <c r="B22" s="90" t="s">
        <v>51</v>
      </c>
      <c r="C22" s="195" t="s">
        <v>53</v>
      </c>
      <c r="D22" s="195"/>
      <c r="E22" s="195"/>
      <c r="F22" s="195"/>
      <c r="G22" s="195"/>
      <c r="H22" s="91" t="s">
        <v>107</v>
      </c>
      <c r="I22" s="87">
        <v>3</v>
      </c>
      <c r="J22" s="88">
        <v>3</v>
      </c>
      <c r="K22" s="88">
        <f t="shared" si="1"/>
        <v>6</v>
      </c>
      <c r="L22" s="92" t="str">
        <f t="shared" si="0"/>
        <v>ALTO</v>
      </c>
    </row>
    <row r="23" spans="2:14" ht="53.25" customHeight="1" x14ac:dyDescent="0.25">
      <c r="B23" s="90" t="s">
        <v>56</v>
      </c>
      <c r="C23" s="195" t="s">
        <v>59</v>
      </c>
      <c r="D23" s="195"/>
      <c r="E23" s="195"/>
      <c r="F23" s="195"/>
      <c r="G23" s="195"/>
      <c r="H23" s="91" t="s">
        <v>108</v>
      </c>
      <c r="I23" s="87">
        <v>3</v>
      </c>
      <c r="J23" s="88">
        <v>2</v>
      </c>
      <c r="K23" s="88">
        <f t="shared" si="1"/>
        <v>5</v>
      </c>
      <c r="L23" s="92" t="str">
        <f t="shared" si="0"/>
        <v>MEDIO</v>
      </c>
    </row>
    <row r="24" spans="2:14" ht="53.25" customHeight="1" x14ac:dyDescent="0.25">
      <c r="B24" s="90" t="s">
        <v>56</v>
      </c>
      <c r="C24" s="195" t="s">
        <v>62</v>
      </c>
      <c r="D24" s="195"/>
      <c r="E24" s="195"/>
      <c r="F24" s="195"/>
      <c r="G24" s="195"/>
      <c r="H24" s="91" t="s">
        <v>109</v>
      </c>
      <c r="I24" s="87">
        <v>3</v>
      </c>
      <c r="J24" s="88">
        <v>4</v>
      </c>
      <c r="K24" s="88">
        <f t="shared" si="1"/>
        <v>7</v>
      </c>
      <c r="L24" s="92" t="str">
        <f t="shared" si="0"/>
        <v>ALTO</v>
      </c>
    </row>
    <row r="25" spans="2:14" ht="53.25" customHeight="1" x14ac:dyDescent="0.25">
      <c r="B25" s="90" t="s">
        <v>56</v>
      </c>
      <c r="C25" s="195" t="s">
        <v>64</v>
      </c>
      <c r="D25" s="195"/>
      <c r="E25" s="195"/>
      <c r="F25" s="195"/>
      <c r="G25" s="195"/>
      <c r="H25" s="91" t="s">
        <v>110</v>
      </c>
      <c r="I25" s="87">
        <v>2</v>
      </c>
      <c r="J25" s="88">
        <v>3</v>
      </c>
      <c r="K25" s="88">
        <f t="shared" si="1"/>
        <v>5</v>
      </c>
      <c r="L25" s="92" t="str">
        <f t="shared" si="0"/>
        <v>MEDIO</v>
      </c>
    </row>
    <row r="26" spans="2:14" ht="53.25" customHeight="1" x14ac:dyDescent="0.25">
      <c r="B26" s="90" t="s">
        <v>56</v>
      </c>
      <c r="C26" s="195" t="s">
        <v>66</v>
      </c>
      <c r="D26" s="195"/>
      <c r="E26" s="195"/>
      <c r="F26" s="195"/>
      <c r="G26" s="195"/>
      <c r="H26" s="91" t="s">
        <v>111</v>
      </c>
      <c r="I26" s="87">
        <v>2</v>
      </c>
      <c r="J26" s="88">
        <v>3</v>
      </c>
      <c r="K26" s="88">
        <f t="shared" si="1"/>
        <v>5</v>
      </c>
      <c r="L26" s="92" t="str">
        <f t="shared" si="0"/>
        <v>MEDIO</v>
      </c>
    </row>
    <row r="27" spans="2:14" ht="12.75" customHeight="1" x14ac:dyDescent="0.3">
      <c r="B27" s="93"/>
      <c r="C27" s="94"/>
      <c r="D27" s="94"/>
      <c r="E27" s="94"/>
      <c r="F27" s="94"/>
      <c r="G27" s="94"/>
      <c r="H27" s="94"/>
      <c r="I27" s="94"/>
      <c r="J27" s="94"/>
      <c r="K27" s="94"/>
      <c r="L27" s="95"/>
    </row>
    <row r="28" spans="2:14" x14ac:dyDescent="0.3">
      <c r="B28" s="96"/>
      <c r="C28" s="196"/>
      <c r="D28" s="196"/>
      <c r="E28" s="196"/>
      <c r="F28" s="97"/>
      <c r="G28" s="97"/>
      <c r="H28" s="197"/>
      <c r="I28" s="197"/>
      <c r="J28" s="97"/>
      <c r="K28" s="97"/>
      <c r="L28" s="98"/>
    </row>
    <row r="29" spans="2:14" ht="19.5" customHeight="1" x14ac:dyDescent="0.3">
      <c r="B29" s="198" t="s">
        <v>112</v>
      </c>
      <c r="C29" s="199" t="s">
        <v>113</v>
      </c>
      <c r="D29" s="199"/>
      <c r="E29" s="100" t="s">
        <v>114</v>
      </c>
      <c r="F29" s="97"/>
      <c r="G29" s="200" t="s">
        <v>100</v>
      </c>
      <c r="H29" s="99" t="s">
        <v>115</v>
      </c>
      <c r="I29" s="99" t="s">
        <v>114</v>
      </c>
      <c r="J29" s="97"/>
      <c r="K29" s="97"/>
      <c r="L29" s="98"/>
    </row>
    <row r="30" spans="2:14" ht="21" customHeight="1" x14ac:dyDescent="0.3">
      <c r="B30" s="198"/>
      <c r="C30" s="201" t="s">
        <v>116</v>
      </c>
      <c r="D30" s="201"/>
      <c r="E30" s="101">
        <v>1</v>
      </c>
      <c r="F30" s="97"/>
      <c r="G30" s="200"/>
      <c r="H30" s="101" t="s">
        <v>117</v>
      </c>
      <c r="I30" s="102">
        <v>1</v>
      </c>
      <c r="J30" s="97"/>
      <c r="K30" s="97"/>
      <c r="L30" s="98"/>
    </row>
    <row r="31" spans="2:14" ht="15.75" customHeight="1" x14ac:dyDescent="0.3">
      <c r="B31" s="198"/>
      <c r="C31" s="201" t="s">
        <v>118</v>
      </c>
      <c r="D31" s="201"/>
      <c r="E31" s="101">
        <v>2</v>
      </c>
      <c r="F31" s="97"/>
      <c r="G31" s="200"/>
      <c r="H31" s="101" t="s">
        <v>119</v>
      </c>
      <c r="I31" s="102">
        <v>2</v>
      </c>
      <c r="J31" s="97"/>
      <c r="K31" s="97"/>
      <c r="L31" s="98"/>
      <c r="N31" s="103"/>
    </row>
    <row r="32" spans="2:14" ht="24.75" customHeight="1" x14ac:dyDescent="0.3">
      <c r="B32" s="198"/>
      <c r="C32" s="201" t="s">
        <v>120</v>
      </c>
      <c r="D32" s="201"/>
      <c r="E32" s="101">
        <v>3</v>
      </c>
      <c r="F32" s="97"/>
      <c r="G32" s="200"/>
      <c r="H32" s="101" t="s">
        <v>121</v>
      </c>
      <c r="I32" s="102">
        <v>3</v>
      </c>
      <c r="J32" s="97"/>
      <c r="K32" s="97"/>
      <c r="L32" s="98"/>
    </row>
    <row r="33" spans="2:12" ht="18" customHeight="1" x14ac:dyDescent="0.3">
      <c r="B33" s="198"/>
      <c r="C33" s="201" t="s">
        <v>122</v>
      </c>
      <c r="D33" s="201"/>
      <c r="E33" s="101">
        <v>4</v>
      </c>
      <c r="F33" s="97"/>
      <c r="G33" s="200"/>
      <c r="H33" s="101" t="s">
        <v>123</v>
      </c>
      <c r="I33" s="102">
        <v>4</v>
      </c>
      <c r="J33" s="97"/>
      <c r="K33" s="97"/>
      <c r="L33" s="98"/>
    </row>
    <row r="34" spans="2:12" ht="29.25" customHeight="1" x14ac:dyDescent="0.3">
      <c r="B34" s="198"/>
      <c r="C34" s="201" t="s">
        <v>124</v>
      </c>
      <c r="D34" s="201"/>
      <c r="E34" s="101">
        <v>5</v>
      </c>
      <c r="F34" s="97"/>
      <c r="G34" s="200"/>
      <c r="H34" s="101" t="s">
        <v>125</v>
      </c>
      <c r="I34" s="102">
        <v>5</v>
      </c>
      <c r="J34" s="97"/>
      <c r="K34" s="97"/>
      <c r="L34" s="98"/>
    </row>
    <row r="35" spans="2:12" ht="16.5" customHeight="1" x14ac:dyDescent="0.3">
      <c r="B35" s="104"/>
      <c r="C35" s="105"/>
      <c r="D35" s="105"/>
      <c r="E35" s="105"/>
      <c r="F35" s="97"/>
      <c r="G35" s="105"/>
      <c r="H35" s="105"/>
      <c r="I35" s="105"/>
      <c r="J35" s="105"/>
      <c r="K35" s="105"/>
      <c r="L35" s="98"/>
    </row>
    <row r="36" spans="2:12" ht="16.5" customHeight="1" x14ac:dyDescent="0.3">
      <c r="B36" s="104"/>
      <c r="C36" s="197" t="s">
        <v>126</v>
      </c>
      <c r="D36" s="197"/>
      <c r="E36" s="197"/>
      <c r="F36" s="197"/>
      <c r="G36" s="197"/>
      <c r="H36" s="197"/>
      <c r="I36" s="197"/>
      <c r="J36" s="197"/>
      <c r="K36" s="197"/>
      <c r="L36" s="98"/>
    </row>
    <row r="37" spans="2:12" ht="69.75" customHeight="1" x14ac:dyDescent="0.25">
      <c r="B37" s="104"/>
      <c r="C37" s="201" t="s">
        <v>127</v>
      </c>
      <c r="D37" s="201"/>
      <c r="E37" s="201"/>
      <c r="F37" s="101" t="s">
        <v>128</v>
      </c>
      <c r="G37" s="101" t="s">
        <v>129</v>
      </c>
      <c r="H37" s="101" t="s">
        <v>130</v>
      </c>
      <c r="I37" s="201" t="s">
        <v>131</v>
      </c>
      <c r="J37" s="201"/>
      <c r="K37" s="201" t="s">
        <v>132</v>
      </c>
      <c r="L37" s="201"/>
    </row>
    <row r="38" spans="2:12" ht="69.75" customHeight="1" x14ac:dyDescent="0.25">
      <c r="B38" s="104"/>
      <c r="C38" s="201" t="s">
        <v>133</v>
      </c>
      <c r="D38" s="201"/>
      <c r="E38" s="201"/>
      <c r="F38" s="101" t="s">
        <v>134</v>
      </c>
      <c r="G38" s="101" t="s">
        <v>135</v>
      </c>
      <c r="H38" s="101" t="s">
        <v>136</v>
      </c>
      <c r="I38" s="201" t="s">
        <v>137</v>
      </c>
      <c r="J38" s="201"/>
      <c r="K38" s="201" t="s">
        <v>138</v>
      </c>
      <c r="L38" s="201"/>
    </row>
    <row r="39" spans="2:12" ht="12.75" customHeight="1" x14ac:dyDescent="0.3">
      <c r="B39" s="96"/>
      <c r="C39" s="199" t="s">
        <v>139</v>
      </c>
      <c r="D39" s="199"/>
      <c r="E39" s="199" t="s">
        <v>114</v>
      </c>
      <c r="F39" s="106" t="s">
        <v>117</v>
      </c>
      <c r="G39" s="106" t="s">
        <v>119</v>
      </c>
      <c r="H39" s="107" t="s">
        <v>121</v>
      </c>
      <c r="I39" s="202" t="s">
        <v>123</v>
      </c>
      <c r="J39" s="202"/>
      <c r="K39" s="199" t="s">
        <v>125</v>
      </c>
      <c r="L39" s="199"/>
    </row>
    <row r="40" spans="2:12" x14ac:dyDescent="0.3">
      <c r="B40" s="96"/>
      <c r="C40" s="199"/>
      <c r="D40" s="199"/>
      <c r="E40" s="199"/>
      <c r="F40" s="108">
        <v>1</v>
      </c>
      <c r="G40" s="108">
        <v>2</v>
      </c>
      <c r="H40" s="108">
        <v>3</v>
      </c>
      <c r="I40" s="203">
        <v>4</v>
      </c>
      <c r="J40" s="203"/>
      <c r="K40" s="203">
        <v>5</v>
      </c>
      <c r="L40" s="203"/>
    </row>
    <row r="41" spans="2:12" ht="19.5" customHeight="1" x14ac:dyDescent="0.3">
      <c r="B41" s="96"/>
      <c r="C41" s="201" t="s">
        <v>116</v>
      </c>
      <c r="D41" s="201"/>
      <c r="E41" s="109">
        <v>1</v>
      </c>
      <c r="F41" s="110">
        <v>2</v>
      </c>
      <c r="G41" s="110">
        <v>3</v>
      </c>
      <c r="H41" s="110">
        <v>4</v>
      </c>
      <c r="I41" s="204">
        <v>5</v>
      </c>
      <c r="J41" s="204"/>
      <c r="K41" s="205">
        <v>6</v>
      </c>
      <c r="L41" s="205"/>
    </row>
    <row r="42" spans="2:12" ht="21.75" customHeight="1" x14ac:dyDescent="0.3">
      <c r="B42" s="96"/>
      <c r="C42" s="201" t="s">
        <v>118</v>
      </c>
      <c r="D42" s="201"/>
      <c r="E42" s="109">
        <v>2</v>
      </c>
      <c r="F42" s="110">
        <v>3</v>
      </c>
      <c r="G42" s="110">
        <v>4</v>
      </c>
      <c r="H42" s="111">
        <v>5</v>
      </c>
      <c r="I42" s="205">
        <v>6</v>
      </c>
      <c r="J42" s="205"/>
      <c r="K42" s="206">
        <v>7</v>
      </c>
      <c r="L42" s="206"/>
    </row>
    <row r="43" spans="2:12" ht="26.25" customHeight="1" x14ac:dyDescent="0.3">
      <c r="B43" s="96"/>
      <c r="C43" s="201" t="s">
        <v>120</v>
      </c>
      <c r="D43" s="201"/>
      <c r="E43" s="109">
        <v>3</v>
      </c>
      <c r="F43" s="110">
        <v>4</v>
      </c>
      <c r="G43" s="111">
        <v>5</v>
      </c>
      <c r="H43" s="112">
        <v>6</v>
      </c>
      <c r="I43" s="205">
        <v>7</v>
      </c>
      <c r="J43" s="205"/>
      <c r="K43" s="207">
        <v>8</v>
      </c>
      <c r="L43" s="207"/>
    </row>
    <row r="44" spans="2:12" ht="21" customHeight="1" x14ac:dyDescent="0.3">
      <c r="B44" s="96"/>
      <c r="C44" s="201" t="s">
        <v>122</v>
      </c>
      <c r="D44" s="201"/>
      <c r="E44" s="109">
        <v>4</v>
      </c>
      <c r="F44" s="111">
        <v>5</v>
      </c>
      <c r="G44" s="112">
        <v>6</v>
      </c>
      <c r="H44" s="112">
        <v>7</v>
      </c>
      <c r="I44" s="207">
        <v>8</v>
      </c>
      <c r="J44" s="207"/>
      <c r="K44" s="207">
        <v>9</v>
      </c>
      <c r="L44" s="207"/>
    </row>
    <row r="45" spans="2:12" ht="27" customHeight="1" x14ac:dyDescent="0.3">
      <c r="B45" s="96"/>
      <c r="C45" s="201" t="s">
        <v>124</v>
      </c>
      <c r="D45" s="201"/>
      <c r="E45" s="109">
        <v>5</v>
      </c>
      <c r="F45" s="112">
        <v>6</v>
      </c>
      <c r="G45" s="112">
        <v>7</v>
      </c>
      <c r="H45" s="113">
        <v>8</v>
      </c>
      <c r="I45" s="207">
        <v>9</v>
      </c>
      <c r="J45" s="207"/>
      <c r="K45" s="207">
        <v>10</v>
      </c>
      <c r="L45" s="207"/>
    </row>
    <row r="46" spans="2:12" x14ac:dyDescent="0.3">
      <c r="B46" s="96"/>
      <c r="C46" s="97"/>
      <c r="D46" s="97"/>
      <c r="E46" s="97"/>
      <c r="F46" s="97"/>
      <c r="G46" s="97"/>
      <c r="H46" s="97"/>
      <c r="I46" s="97"/>
      <c r="J46" s="97"/>
      <c r="K46" s="97"/>
      <c r="L46" s="98"/>
    </row>
    <row r="47" spans="2:12" ht="19.5" customHeight="1" x14ac:dyDescent="0.3">
      <c r="B47" s="96"/>
      <c r="C47" s="97"/>
      <c r="D47" s="97"/>
      <c r="E47" s="97"/>
      <c r="F47" s="97"/>
      <c r="G47" s="197" t="s">
        <v>140</v>
      </c>
      <c r="H47" s="197"/>
      <c r="I47" s="97"/>
      <c r="J47" s="97"/>
      <c r="K47" s="97"/>
      <c r="L47" s="98"/>
    </row>
    <row r="48" spans="2:12" ht="18" customHeight="1" x14ac:dyDescent="0.3">
      <c r="B48" s="96"/>
      <c r="C48" s="97"/>
      <c r="D48" s="97"/>
      <c r="E48" s="97"/>
      <c r="F48" s="97"/>
      <c r="G48" s="106" t="s">
        <v>126</v>
      </c>
      <c r="H48" s="114" t="s">
        <v>139</v>
      </c>
      <c r="I48" s="97"/>
      <c r="J48" s="97"/>
      <c r="K48" s="97"/>
      <c r="L48" s="98"/>
    </row>
    <row r="49" spans="2:12" ht="18" customHeight="1" x14ac:dyDescent="0.3">
      <c r="B49" s="96"/>
      <c r="C49" s="97"/>
      <c r="D49" s="97"/>
      <c r="E49" s="97"/>
      <c r="F49" s="97"/>
      <c r="G49" s="113" t="s">
        <v>141</v>
      </c>
      <c r="H49" s="115" t="s">
        <v>142</v>
      </c>
      <c r="I49" s="97"/>
      <c r="J49" s="97"/>
      <c r="K49" s="97"/>
      <c r="L49" s="98"/>
    </row>
    <row r="50" spans="2:12" ht="18" customHeight="1" x14ac:dyDescent="0.3">
      <c r="B50" s="96"/>
      <c r="C50" s="97"/>
      <c r="D50" s="97"/>
      <c r="E50" s="97"/>
      <c r="F50" s="97"/>
      <c r="G50" s="112" t="s">
        <v>143</v>
      </c>
      <c r="H50" s="115" t="s">
        <v>144</v>
      </c>
      <c r="I50" s="97"/>
      <c r="J50" s="97"/>
      <c r="K50" s="97"/>
      <c r="L50" s="98"/>
    </row>
    <row r="51" spans="2:12" ht="18" customHeight="1" x14ac:dyDescent="0.3">
      <c r="B51" s="96"/>
      <c r="C51" s="97"/>
      <c r="D51" s="97"/>
      <c r="E51" s="97"/>
      <c r="F51" s="97"/>
      <c r="G51" s="111">
        <v>5</v>
      </c>
      <c r="H51" s="115" t="s">
        <v>145</v>
      </c>
      <c r="I51" s="97"/>
      <c r="J51" s="97"/>
      <c r="K51" s="97"/>
      <c r="L51" s="98"/>
    </row>
    <row r="52" spans="2:12" ht="18" customHeight="1" x14ac:dyDescent="0.3">
      <c r="B52" s="96"/>
      <c r="C52" s="97"/>
      <c r="D52" s="97"/>
      <c r="E52" s="97"/>
      <c r="F52" s="97"/>
      <c r="G52" s="110" t="s">
        <v>146</v>
      </c>
      <c r="H52" s="115" t="s">
        <v>147</v>
      </c>
      <c r="I52" s="97"/>
      <c r="J52" s="97"/>
      <c r="K52" s="97"/>
      <c r="L52" s="98"/>
    </row>
    <row r="53" spans="2:12" ht="13.5" customHeight="1" x14ac:dyDescent="0.3">
      <c r="B53" s="79"/>
      <c r="C53" s="80"/>
      <c r="D53" s="80"/>
      <c r="E53" s="80"/>
      <c r="F53" s="80"/>
      <c r="G53" s="80"/>
      <c r="H53" s="80"/>
      <c r="I53" s="80"/>
      <c r="J53" s="80"/>
      <c r="K53" s="80"/>
      <c r="L53" s="81"/>
    </row>
    <row r="57" spans="2:12" x14ac:dyDescent="0.3">
      <c r="B57" s="18" t="s">
        <v>95</v>
      </c>
    </row>
    <row r="58" spans="2:12" x14ac:dyDescent="0.3">
      <c r="B58" s="18" t="s">
        <v>148</v>
      </c>
    </row>
  </sheetData>
  <mergeCells count="58">
    <mergeCell ref="C45:D45"/>
    <mergeCell ref="I45:J45"/>
    <mergeCell ref="K45:L45"/>
    <mergeCell ref="G47:H47"/>
    <mergeCell ref="C43:D43"/>
    <mergeCell ref="I43:J43"/>
    <mergeCell ref="K43:L43"/>
    <mergeCell ref="C44:D44"/>
    <mergeCell ref="I44:J44"/>
    <mergeCell ref="K44:L44"/>
    <mergeCell ref="C41:D41"/>
    <mergeCell ref="I41:J41"/>
    <mergeCell ref="K41:L41"/>
    <mergeCell ref="C42:D42"/>
    <mergeCell ref="I42:J42"/>
    <mergeCell ref="K42:L42"/>
    <mergeCell ref="C39:D40"/>
    <mergeCell ref="E39:E40"/>
    <mergeCell ref="I39:J39"/>
    <mergeCell ref="K39:L39"/>
    <mergeCell ref="I40:J40"/>
    <mergeCell ref="K40:L40"/>
    <mergeCell ref="C36:K36"/>
    <mergeCell ref="C37:E37"/>
    <mergeCell ref="I37:J37"/>
    <mergeCell ref="K37:L37"/>
    <mergeCell ref="C38:E38"/>
    <mergeCell ref="I38:J38"/>
    <mergeCell ref="K38:L38"/>
    <mergeCell ref="H28:I28"/>
    <mergeCell ref="B29:B34"/>
    <mergeCell ref="C29:D29"/>
    <mergeCell ref="G29:G34"/>
    <mergeCell ref="C30:D30"/>
    <mergeCell ref="C31:D31"/>
    <mergeCell ref="C32:D32"/>
    <mergeCell ref="C33:D33"/>
    <mergeCell ref="C34:D34"/>
    <mergeCell ref="C23:G23"/>
    <mergeCell ref="C24:G24"/>
    <mergeCell ref="C25:G25"/>
    <mergeCell ref="C26:G26"/>
    <mergeCell ref="C28:E28"/>
    <mergeCell ref="C18:G18"/>
    <mergeCell ref="C19:G19"/>
    <mergeCell ref="C20:G20"/>
    <mergeCell ref="C21:G21"/>
    <mergeCell ref="C22:G22"/>
    <mergeCell ref="B12:L12"/>
    <mergeCell ref="B15:G15"/>
    <mergeCell ref="H15:L15"/>
    <mergeCell ref="C16:G16"/>
    <mergeCell ref="C17:G17"/>
    <mergeCell ref="B2:B4"/>
    <mergeCell ref="C2:J4"/>
    <mergeCell ref="K2:L4"/>
    <mergeCell ref="B6:L6"/>
    <mergeCell ref="B7:L7"/>
  </mergeCells>
  <conditionalFormatting sqref="J17:K26">
    <cfRule type="expression" dxfId="17" priority="2">
      <formula>"""bajo"""</formula>
    </cfRule>
  </conditionalFormatting>
  <conditionalFormatting sqref="L17:L26">
    <cfRule type="cellIs" dxfId="16" priority="3" operator="equal">
      <formula>"EXTREMO"</formula>
    </cfRule>
    <cfRule type="cellIs" dxfId="15" priority="4" operator="equal">
      <formula>"ALTO"</formula>
    </cfRule>
    <cfRule type="cellIs" dxfId="14" priority="5" operator="equal">
      <formula>"MEDIO"</formula>
    </cfRule>
    <cfRule type="cellIs" dxfId="13" priority="6" operator="equal">
      <formula>"BAJO"</formula>
    </cfRule>
  </conditionalFormatting>
  <dataValidations count="14">
    <dataValidation type="list" allowBlank="1" showInputMessage="1" showErrorMessage="1" sqref="I17:I26" xr:uid="{00000000-0002-0000-0200-000000000000}">
      <formula1>$E$30:$E$34</formula1>
      <formula2>0</formula2>
    </dataValidation>
    <dataValidation type="list" allowBlank="1" showInputMessage="1" showErrorMessage="1" sqref="J17:J26" xr:uid="{00000000-0002-0000-0200-000001000000}">
      <formula1>$I$30:$I$34</formula1>
      <formula2>0</formula2>
    </dataValidation>
    <dataValidation type="list" allowBlank="1" showInputMessage="1" showErrorMessage="1" sqref="H15" xr:uid="{00000000-0002-0000-0200-000002000000}">
      <formula1>$B$57:$B$58</formula1>
      <formula2>0</formula2>
    </dataValidation>
    <dataValidation type="list" allowBlank="1" showInputMessage="1" showErrorMessage="1" sqref="C17:G17" xr:uid="{00000000-0002-0000-0200-000003000000}">
      <formula1>INDIRECT($B$17)</formula1>
      <formula2>0</formula2>
    </dataValidation>
    <dataValidation type="list" allowBlank="1" showInputMessage="1" showErrorMessage="1" sqref="B17:B26" xr:uid="{00000000-0002-0000-0200-000004000000}">
      <formula1>"PLANEACIÓN,SELECCIÓN,CONTRATACIÓN,EJECUCIÓN"</formula1>
      <formula2>0</formula2>
    </dataValidation>
    <dataValidation type="list" allowBlank="1" showInputMessage="1" showErrorMessage="1" sqref="C18:G18" xr:uid="{00000000-0002-0000-0200-000005000000}">
      <formula1>INDIRECT($B$18)</formula1>
      <formula2>0</formula2>
    </dataValidation>
    <dataValidation type="list" allowBlank="1" showInputMessage="1" showErrorMessage="1" sqref="C19:G19" xr:uid="{00000000-0002-0000-0200-000006000000}">
      <formula1>INDIRECT($B$19)</formula1>
      <formula2>0</formula2>
    </dataValidation>
    <dataValidation type="list" allowBlank="1" showInputMessage="1" showErrorMessage="1" sqref="C20:G20" xr:uid="{00000000-0002-0000-0200-000007000000}">
      <formula1>INDIRECT($B$20)</formula1>
      <formula2>0</formula2>
    </dataValidation>
    <dataValidation type="list" allowBlank="1" showInputMessage="1" showErrorMessage="1" sqref="C21:G21" xr:uid="{00000000-0002-0000-0200-000008000000}">
      <formula1>INDIRECT($B$21)</formula1>
      <formula2>0</formula2>
    </dataValidation>
    <dataValidation type="list" allowBlank="1" showInputMessage="1" showErrorMessage="1" sqref="C22:G22" xr:uid="{00000000-0002-0000-0200-000009000000}">
      <formula1>INDIRECT($B$22)</formula1>
      <formula2>0</formula2>
    </dataValidation>
    <dataValidation type="list" allowBlank="1" showInputMessage="1" showErrorMessage="1" sqref="C23:G23" xr:uid="{00000000-0002-0000-0200-00000A000000}">
      <formula1>INDIRECT($B$23)</formula1>
      <formula2>0</formula2>
    </dataValidation>
    <dataValidation type="list" allowBlank="1" showInputMessage="1" showErrorMessage="1" sqref="C24:G24" xr:uid="{00000000-0002-0000-0200-00000B000000}">
      <formula1>INDIRECT($B$24)</formula1>
      <formula2>0</formula2>
    </dataValidation>
    <dataValidation type="list" allowBlank="1" showInputMessage="1" showErrorMessage="1" sqref="C25:G25" xr:uid="{00000000-0002-0000-0200-00000C000000}">
      <formula1>INDIRECT($B$25)</formula1>
      <formula2>0</formula2>
    </dataValidation>
    <dataValidation type="list" allowBlank="1" showInputMessage="1" showErrorMessage="1" sqref="C26:G26" xr:uid="{00000000-0002-0000-0200-00000D000000}">
      <formula1>INDIRECT($B$26)</formula1>
      <formula2>0</formula2>
    </dataValidation>
  </dataValidations>
  <printOptions horizontalCentered="1"/>
  <pageMargins left="0.7" right="0.7" top="0.75" bottom="0.75" header="0.511811023622047" footer="0.3"/>
  <pageSetup orientation="portrait" horizontalDpi="300" verticalDpi="300"/>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5"/>
  <sheetViews>
    <sheetView showGridLines="0" topLeftCell="A4" zoomScale="110" zoomScaleNormal="110" workbookViewId="0">
      <selection activeCell="B6" sqref="B6"/>
    </sheetView>
  </sheetViews>
  <sheetFormatPr baseColWidth="10" defaultColWidth="10.6328125" defaultRowHeight="12.5" x14ac:dyDescent="0.25"/>
  <cols>
    <col min="1" max="1" width="2.90625" customWidth="1"/>
    <col min="2" max="2" width="41.6328125" customWidth="1"/>
    <col min="3" max="3" width="15.90625" customWidth="1"/>
    <col min="4" max="4" width="13.08984375" customWidth="1"/>
    <col min="5" max="5" width="16.453125" customWidth="1"/>
    <col min="6" max="6" width="14.90625" customWidth="1"/>
    <col min="7" max="7" width="17.453125" customWidth="1"/>
    <col min="8" max="8" width="14.453125" customWidth="1"/>
    <col min="9" max="9" width="15.90625" customWidth="1"/>
    <col min="10" max="10" width="9.453125" customWidth="1"/>
    <col min="11" max="17" width="14" customWidth="1"/>
    <col min="18" max="18" width="20.90625" style="71" customWidth="1"/>
  </cols>
  <sheetData>
    <row r="2" spans="2:26" ht="48.75" customHeight="1" x14ac:dyDescent="0.25">
      <c r="B2" s="170"/>
      <c r="C2" s="13" t="s">
        <v>15</v>
      </c>
      <c r="D2" s="13"/>
      <c r="E2" s="13"/>
      <c r="F2" s="13"/>
      <c r="G2" s="13"/>
      <c r="H2" s="13"/>
      <c r="I2" s="13"/>
      <c r="J2" s="13"/>
      <c r="K2" s="13"/>
      <c r="L2" s="13"/>
      <c r="M2" s="13"/>
      <c r="N2" s="13"/>
      <c r="O2" s="13"/>
      <c r="P2" s="13"/>
      <c r="Q2" s="12" t="s">
        <v>1</v>
      </c>
      <c r="R2" s="12"/>
    </row>
    <row r="3" spans="2:26" ht="30" customHeight="1" x14ac:dyDescent="0.25">
      <c r="B3" s="170"/>
      <c r="C3" s="13"/>
      <c r="D3" s="13"/>
      <c r="E3" s="13"/>
      <c r="F3" s="13"/>
      <c r="G3" s="13"/>
      <c r="H3" s="13"/>
      <c r="I3" s="13"/>
      <c r="J3" s="13"/>
      <c r="K3" s="13"/>
      <c r="L3" s="13"/>
      <c r="M3" s="13"/>
      <c r="N3" s="13"/>
      <c r="O3" s="13"/>
      <c r="P3" s="13"/>
      <c r="Q3" s="12"/>
      <c r="R3" s="12"/>
    </row>
    <row r="4" spans="2:26" ht="39.75" customHeight="1" x14ac:dyDescent="0.25">
      <c r="B4" s="170"/>
      <c r="C4" s="13"/>
      <c r="D4" s="13"/>
      <c r="E4" s="13"/>
      <c r="F4" s="13"/>
      <c r="G4" s="13"/>
      <c r="H4" s="13"/>
      <c r="I4" s="13"/>
      <c r="J4" s="13"/>
      <c r="K4" s="13"/>
      <c r="L4" s="13"/>
      <c r="M4" s="13"/>
      <c r="N4" s="13"/>
      <c r="O4" s="13"/>
      <c r="P4" s="13"/>
      <c r="Q4" s="12"/>
      <c r="R4" s="12"/>
    </row>
    <row r="5" spans="2:26" ht="12.75" customHeight="1" x14ac:dyDescent="0.25"/>
    <row r="6" spans="2:26" ht="105" customHeight="1" x14ac:dyDescent="0.25">
      <c r="B6" s="208" t="str">
        <f>+EVALUACION!B6 EVALUACION!B6</f>
        <v>Objeto Contractual: "PRESTAR LOS SERVICIOS INTEGRALES COMO OPERADOR LOGÍSTICO, INCLUYENDO EL SUMINISTRO, ALQUILER, COORDINACIÓN Y OPERACIÓN DE LOS BIENES Y SERVICIOS REQUERIDOS PARA LA PLANEACIÓN, ORGANIZACIÓN, PRODUCCIÓN, EJECUCIÓN Y OPERACIÓN LOGÍSTICA DE LAS ACTIVIDADES, EVENTOS, JORNADAS, ENCUENTROS Y DEMÁS ESPACIOS INSTITUCIONALES QUE DETERMINE LA ALCALDÍA LOCAL DE CHAPINERO, BAJO LA MODALIDAD DE CONTRATACIÓN POR EL SISTEMA DE PRECIOS UNITARIOS FIJOS SIN FÓRMULA DE REAJUSTE Y PRESUPUESTO DE MONTO AGOTABLE, EN CUMPLIMIENTO DE LOS EJES ESTRATÉGICOS SOCIALES, CULTURALES Y DE PARTICIPACIÓN CIUDADANA, DE CONFORMIDAD CON EL PLAN DE DESARROLLO LOCAL DURANTE LA VIGENCIA 2026."</v>
      </c>
      <c r="C6" s="208"/>
      <c r="D6" s="208"/>
      <c r="E6" s="208"/>
      <c r="F6" s="208"/>
      <c r="G6" s="208"/>
      <c r="H6" s="208"/>
      <c r="I6" s="208"/>
      <c r="J6" s="208"/>
      <c r="K6" s="208"/>
      <c r="L6" s="208"/>
      <c r="M6" s="208"/>
      <c r="N6" s="208"/>
      <c r="O6" s="208"/>
      <c r="P6" s="208"/>
      <c r="Q6" s="208"/>
      <c r="R6" s="208"/>
      <c r="S6" s="72"/>
      <c r="T6" s="72"/>
      <c r="U6" s="72"/>
      <c r="V6" s="72"/>
      <c r="W6" s="72"/>
      <c r="X6" s="72"/>
      <c r="Y6" s="72"/>
      <c r="Z6" s="72"/>
    </row>
    <row r="7" spans="2:26" ht="24.75" customHeight="1" x14ac:dyDescent="0.25">
      <c r="B7" s="209" t="s">
        <v>18</v>
      </c>
      <c r="C7" s="209"/>
      <c r="D7" s="209"/>
      <c r="E7" s="209"/>
      <c r="F7" s="209"/>
      <c r="G7" s="209"/>
      <c r="H7" s="209"/>
      <c r="I7" s="209"/>
      <c r="J7" s="209"/>
      <c r="K7" s="209"/>
      <c r="L7" s="209"/>
      <c r="M7" s="209"/>
      <c r="N7" s="209"/>
      <c r="O7" s="209"/>
      <c r="P7" s="209"/>
      <c r="Q7" s="209"/>
      <c r="R7" s="209"/>
    </row>
    <row r="8" spans="2:26" ht="15" customHeight="1" x14ac:dyDescent="0.35">
      <c r="B8" s="210" t="s">
        <v>149</v>
      </c>
      <c r="C8" s="210"/>
      <c r="D8" s="210"/>
      <c r="E8" s="210"/>
      <c r="F8" s="210"/>
      <c r="G8" s="210"/>
      <c r="H8" s="210"/>
      <c r="I8" s="210"/>
      <c r="J8" s="210"/>
      <c r="K8" s="210"/>
      <c r="L8" s="210"/>
      <c r="M8" s="210"/>
      <c r="N8" s="210"/>
      <c r="O8" s="210"/>
      <c r="P8" s="210"/>
      <c r="Q8" s="210"/>
      <c r="R8" s="210"/>
    </row>
    <row r="9" spans="2:26" ht="34.5" customHeight="1" x14ac:dyDescent="0.25">
      <c r="B9" s="211" t="s">
        <v>150</v>
      </c>
      <c r="C9" s="211"/>
      <c r="D9" s="211"/>
      <c r="E9" s="211"/>
      <c r="F9" s="211"/>
      <c r="G9" s="211"/>
      <c r="H9" s="211"/>
      <c r="I9" s="211"/>
      <c r="J9" s="211"/>
      <c r="K9" s="211"/>
      <c r="L9" s="211"/>
      <c r="M9" s="211"/>
      <c r="N9" s="211"/>
      <c r="O9" s="211"/>
      <c r="P9" s="211"/>
      <c r="Q9" s="211"/>
      <c r="R9" s="211"/>
    </row>
    <row r="10" spans="2:26" ht="15" customHeight="1" x14ac:dyDescent="0.35">
      <c r="B10" s="210" t="s">
        <v>151</v>
      </c>
      <c r="C10" s="210"/>
      <c r="D10" s="210"/>
      <c r="E10" s="210"/>
      <c r="F10" s="210"/>
      <c r="G10" s="210"/>
      <c r="H10" s="210"/>
      <c r="I10" s="210"/>
      <c r="J10" s="210"/>
      <c r="K10" s="210"/>
      <c r="L10" s="210"/>
      <c r="M10" s="210"/>
      <c r="N10" s="210"/>
      <c r="O10" s="210"/>
      <c r="P10" s="210"/>
      <c r="Q10" s="210"/>
      <c r="R10" s="210"/>
    </row>
    <row r="11" spans="2:26" ht="12.75" customHeight="1" x14ac:dyDescent="0.3">
      <c r="B11" s="96"/>
      <c r="R11" s="116"/>
    </row>
    <row r="12" spans="2:26" x14ac:dyDescent="0.25">
      <c r="B12" s="117"/>
      <c r="R12" s="116"/>
    </row>
    <row r="13" spans="2:26" x14ac:dyDescent="0.25">
      <c r="B13" s="117"/>
      <c r="R13" s="116"/>
    </row>
    <row r="14" spans="2:26" ht="7.5" customHeight="1" x14ac:dyDescent="0.25">
      <c r="B14" s="118"/>
      <c r="R14" s="116"/>
    </row>
    <row r="15" spans="2:26" ht="93.75" customHeight="1" x14ac:dyDescent="0.25">
      <c r="B15" s="119" t="s">
        <v>96</v>
      </c>
      <c r="C15" s="212" t="s">
        <v>97</v>
      </c>
      <c r="D15" s="212"/>
      <c r="E15" s="212"/>
      <c r="F15" s="212"/>
      <c r="G15" s="193" t="s">
        <v>152</v>
      </c>
      <c r="H15" s="193"/>
      <c r="I15" s="83" t="s">
        <v>99</v>
      </c>
      <c r="J15" s="83" t="s">
        <v>100</v>
      </c>
      <c r="K15" s="83" t="s">
        <v>101</v>
      </c>
      <c r="L15" s="83" t="s">
        <v>102</v>
      </c>
      <c r="M15" s="83" t="s">
        <v>153</v>
      </c>
      <c r="N15" s="83" t="s">
        <v>154</v>
      </c>
      <c r="O15" s="83" t="s">
        <v>155</v>
      </c>
      <c r="P15" s="83" t="s">
        <v>156</v>
      </c>
      <c r="Q15" s="83" t="s">
        <v>157</v>
      </c>
      <c r="R15" s="120" t="s">
        <v>158</v>
      </c>
    </row>
    <row r="16" spans="2:26" s="121" customFormat="1" ht="73.5" customHeight="1" x14ac:dyDescent="0.25">
      <c r="B16" s="122" t="str">
        <f>+EVALUACION!B17</f>
        <v>PLANEACIÓN</v>
      </c>
      <c r="C16" s="213" t="str">
        <f>+EVALUACION!C17</f>
        <v xml:space="preserve">Inadecuada  descripción del bien o servicio requerido </v>
      </c>
      <c r="D16" s="213"/>
      <c r="E16" s="213"/>
      <c r="F16" s="213"/>
      <c r="G16" s="214" t="s">
        <v>159</v>
      </c>
      <c r="H16" s="214"/>
      <c r="I16" s="123">
        <v>1</v>
      </c>
      <c r="J16" s="123">
        <v>2</v>
      </c>
      <c r="K16" s="123">
        <f t="shared" ref="K16:K25" si="0">+I16+J16</f>
        <v>3</v>
      </c>
      <c r="L16" s="123" t="str">
        <f t="shared" ref="L16:L25" si="1">IF(K16&lt;=4,"BAJO",IF(K16=5,"MEDIO",IF(K16=6,"ALTO",IF(K16=7,"ALTO","EXTREMO"))))</f>
        <v>BAJO</v>
      </c>
      <c r="M16" s="123" t="s">
        <v>160</v>
      </c>
      <c r="N16" s="124" t="s">
        <v>161</v>
      </c>
      <c r="O16" s="124" t="s">
        <v>162</v>
      </c>
      <c r="P16" s="124" t="s">
        <v>162</v>
      </c>
      <c r="Q16" s="124" t="s">
        <v>163</v>
      </c>
      <c r="R16" s="125" t="s">
        <v>164</v>
      </c>
    </row>
    <row r="17" spans="2:23" s="121" customFormat="1" ht="57.75" customHeight="1" x14ac:dyDescent="0.25">
      <c r="B17" s="126" t="str">
        <f>+EVALUACION!B18</f>
        <v>SELECCIÓN</v>
      </c>
      <c r="C17" s="215" t="str">
        <f>+EVALUACION!C18</f>
        <v>Inadecuada evaluación de las ofertas y/o verificación de requisitos habilitantes</v>
      </c>
      <c r="D17" s="215"/>
      <c r="E17" s="215"/>
      <c r="F17" s="215"/>
      <c r="G17" s="201" t="s">
        <v>165</v>
      </c>
      <c r="H17" s="201"/>
      <c r="I17" s="127">
        <v>1</v>
      </c>
      <c r="J17" s="87">
        <v>2</v>
      </c>
      <c r="K17" s="87">
        <f t="shared" si="0"/>
        <v>3</v>
      </c>
      <c r="L17" s="87" t="str">
        <f t="shared" si="1"/>
        <v>BAJO</v>
      </c>
      <c r="M17" s="123" t="s">
        <v>160</v>
      </c>
      <c r="N17" s="128" t="s">
        <v>166</v>
      </c>
      <c r="O17" s="128" t="s">
        <v>167</v>
      </c>
      <c r="P17" s="128" t="s">
        <v>167</v>
      </c>
      <c r="Q17" s="128" t="s">
        <v>168</v>
      </c>
      <c r="R17" s="129" t="s">
        <v>169</v>
      </c>
    </row>
    <row r="18" spans="2:23" s="121" customFormat="1" ht="120" customHeight="1" x14ac:dyDescent="0.25">
      <c r="B18" s="126" t="str">
        <f>+EVALUACION!B19</f>
        <v>SELECCIÓN</v>
      </c>
      <c r="C18" s="215" t="str">
        <f>+EVALUACION!C19</f>
        <v>Posibilidad de que dos o más proponentes coordinen sus ofertas o incurran en prácticas colusorias durante el proceso de selección, afectando la libre competencia y la selección objetiva.</v>
      </c>
      <c r="D18" s="215"/>
      <c r="E18" s="215"/>
      <c r="F18" s="215"/>
      <c r="G18" s="201" t="s">
        <v>170</v>
      </c>
      <c r="H18" s="201"/>
      <c r="I18" s="87">
        <f>+EVALUACION!I19</f>
        <v>1</v>
      </c>
      <c r="J18" s="87">
        <v>2</v>
      </c>
      <c r="K18" s="87">
        <f t="shared" si="0"/>
        <v>3</v>
      </c>
      <c r="L18" s="87" t="str">
        <f t="shared" si="1"/>
        <v>BAJO</v>
      </c>
      <c r="M18" s="87" t="s">
        <v>160</v>
      </c>
      <c r="N18" s="124" t="s">
        <v>171</v>
      </c>
      <c r="O18" s="124" t="s">
        <v>172</v>
      </c>
      <c r="P18" s="124" t="s">
        <v>173</v>
      </c>
      <c r="Q18" s="124" t="s">
        <v>174</v>
      </c>
      <c r="R18" s="129" t="s">
        <v>175</v>
      </c>
    </row>
    <row r="19" spans="2:23" s="121" customFormat="1" ht="87" customHeight="1" x14ac:dyDescent="0.25">
      <c r="B19" s="126" t="str">
        <f>+EVALUACION!B20</f>
        <v>SELECCIÓN</v>
      </c>
      <c r="C19" s="215" t="str">
        <f>+EVALUACION!C20</f>
        <v>Posibilidad de adjudicar el contrato a una oferta con precios artificialmente bajos que no garantice la adecuada ejecución contractual.</v>
      </c>
      <c r="D19" s="215"/>
      <c r="E19" s="215"/>
      <c r="F19" s="215"/>
      <c r="G19" s="201" t="s">
        <v>176</v>
      </c>
      <c r="H19" s="201"/>
      <c r="I19" s="87">
        <v>1</v>
      </c>
      <c r="J19" s="87">
        <v>1</v>
      </c>
      <c r="K19" s="87">
        <f t="shared" si="0"/>
        <v>2</v>
      </c>
      <c r="L19" s="87" t="str">
        <f t="shared" si="1"/>
        <v>BAJO</v>
      </c>
      <c r="M19" s="87" t="s">
        <v>177</v>
      </c>
      <c r="N19" s="128" t="s">
        <v>178</v>
      </c>
      <c r="O19" s="128" t="s">
        <v>179</v>
      </c>
      <c r="P19" s="128" t="s">
        <v>173</v>
      </c>
      <c r="Q19" s="124" t="s">
        <v>180</v>
      </c>
      <c r="R19" s="129" t="s">
        <v>181</v>
      </c>
    </row>
    <row r="20" spans="2:23" s="121" customFormat="1" ht="57.75" customHeight="1" x14ac:dyDescent="0.25">
      <c r="B20" s="126" t="str">
        <f>+EVALUACION!B21</f>
        <v>CONTRATACIÓN</v>
      </c>
      <c r="C20" s="215" t="str">
        <f>+EVALUACION!C21</f>
        <v xml:space="preserve">Riesgo de que no se firme el contrato. </v>
      </c>
      <c r="D20" s="215"/>
      <c r="E20" s="215"/>
      <c r="F20" s="215"/>
      <c r="G20" s="216" t="s">
        <v>182</v>
      </c>
      <c r="H20" s="216"/>
      <c r="I20" s="130">
        <f>+EVALUACION!I21</f>
        <v>1</v>
      </c>
      <c r="J20" s="130">
        <v>1</v>
      </c>
      <c r="K20" s="87">
        <f t="shared" si="0"/>
        <v>2</v>
      </c>
      <c r="L20" s="87" t="str">
        <f t="shared" si="1"/>
        <v>BAJO</v>
      </c>
      <c r="M20" s="87" t="s">
        <v>160</v>
      </c>
      <c r="N20" s="128" t="s">
        <v>183</v>
      </c>
      <c r="O20" s="128" t="s">
        <v>184</v>
      </c>
      <c r="P20" s="128" t="s">
        <v>184</v>
      </c>
      <c r="Q20" s="128" t="s">
        <v>185</v>
      </c>
      <c r="R20" s="129" t="s">
        <v>186</v>
      </c>
    </row>
    <row r="21" spans="2:23" s="121" customFormat="1" ht="57.75" customHeight="1" x14ac:dyDescent="0.25">
      <c r="B21" s="126" t="str">
        <f>+EVALUACION!B22</f>
        <v>CONTRATACIÓN</v>
      </c>
      <c r="C21" s="215" t="str">
        <f>+EVALUACION!C22</f>
        <v>Falta de constitución o constitución tardía de la garantía única. Aceptación de garantías que no se ajustan a lo contemplado en el contrato</v>
      </c>
      <c r="D21" s="215"/>
      <c r="E21" s="215"/>
      <c r="F21" s="215"/>
      <c r="G21" s="201" t="s">
        <v>187</v>
      </c>
      <c r="H21" s="201"/>
      <c r="I21" s="87">
        <v>2</v>
      </c>
      <c r="J21" s="87">
        <v>1</v>
      </c>
      <c r="K21" s="87">
        <f t="shared" si="0"/>
        <v>3</v>
      </c>
      <c r="L21" s="87" t="str">
        <f t="shared" si="1"/>
        <v>BAJO</v>
      </c>
      <c r="M21" s="87" t="s">
        <v>160</v>
      </c>
      <c r="N21" s="128" t="s">
        <v>183</v>
      </c>
      <c r="O21" s="128" t="s">
        <v>184</v>
      </c>
      <c r="P21" s="128" t="s">
        <v>184</v>
      </c>
      <c r="Q21" s="128" t="s">
        <v>185</v>
      </c>
      <c r="R21" s="129" t="s">
        <v>186</v>
      </c>
    </row>
    <row r="22" spans="2:23" s="121" customFormat="1" ht="57.75" customHeight="1" x14ac:dyDescent="0.25">
      <c r="B22" s="126" t="str">
        <f>+EVALUACION!B23</f>
        <v>EJECUCIÓN</v>
      </c>
      <c r="C22" s="215" t="str">
        <f>+EVALUACION!C23</f>
        <v>Variación de los precios del mercado</v>
      </c>
      <c r="D22" s="215"/>
      <c r="E22" s="215"/>
      <c r="F22" s="215"/>
      <c r="G22" s="201" t="s">
        <v>188</v>
      </c>
      <c r="H22" s="201"/>
      <c r="I22" s="87">
        <v>1</v>
      </c>
      <c r="J22" s="87">
        <f>+EVALUACION!J23</f>
        <v>2</v>
      </c>
      <c r="K22" s="87">
        <f t="shared" si="0"/>
        <v>3</v>
      </c>
      <c r="L22" s="87" t="str">
        <f t="shared" si="1"/>
        <v>BAJO</v>
      </c>
      <c r="M22" s="87" t="s">
        <v>189</v>
      </c>
      <c r="N22" s="128" t="s">
        <v>190</v>
      </c>
      <c r="O22" s="128" t="s">
        <v>191</v>
      </c>
      <c r="P22" s="128" t="s">
        <v>191</v>
      </c>
      <c r="Q22" s="128" t="s">
        <v>192</v>
      </c>
      <c r="R22" s="129" t="s">
        <v>193</v>
      </c>
    </row>
    <row r="23" spans="2:23" s="121" customFormat="1" ht="57.75" customHeight="1" x14ac:dyDescent="0.25">
      <c r="B23" s="126" t="str">
        <f>+EVALUACION!B24</f>
        <v>EJECUCIÓN</v>
      </c>
      <c r="C23" s="215" t="str">
        <f>+EVALUACION!C24</f>
        <v>Cancelación de pedidos.</v>
      </c>
      <c r="D23" s="215"/>
      <c r="E23" s="215"/>
      <c r="F23" s="215"/>
      <c r="G23" s="201" t="s">
        <v>194</v>
      </c>
      <c r="H23" s="201"/>
      <c r="I23" s="87">
        <v>2</v>
      </c>
      <c r="J23" s="87">
        <v>3</v>
      </c>
      <c r="K23" s="87">
        <f t="shared" si="0"/>
        <v>5</v>
      </c>
      <c r="L23" s="87" t="str">
        <f t="shared" si="1"/>
        <v>MEDIO</v>
      </c>
      <c r="M23" s="87" t="s">
        <v>160</v>
      </c>
      <c r="N23" s="128" t="s">
        <v>190</v>
      </c>
      <c r="O23" s="128" t="s">
        <v>191</v>
      </c>
      <c r="P23" s="128" t="s">
        <v>191</v>
      </c>
      <c r="Q23" s="128" t="s">
        <v>195</v>
      </c>
      <c r="R23" s="129" t="s">
        <v>164</v>
      </c>
    </row>
    <row r="24" spans="2:23" s="121" customFormat="1" ht="79.5" customHeight="1" x14ac:dyDescent="0.25">
      <c r="B24" s="126" t="str">
        <f>+EVALUACION!B25</f>
        <v>EJECUCIÓN</v>
      </c>
      <c r="C24" s="215" t="str">
        <f>+EVALUACION!C25</f>
        <v>Incumplimiento de compromisos adquiridos por el contratista seleccionado con sus subcontratistas, suministradores de bienes y servicios.</v>
      </c>
      <c r="D24" s="215"/>
      <c r="E24" s="215"/>
      <c r="F24" s="215"/>
      <c r="G24" s="201" t="s">
        <v>196</v>
      </c>
      <c r="H24" s="201"/>
      <c r="I24" s="87">
        <v>1</v>
      </c>
      <c r="J24" s="87">
        <v>2</v>
      </c>
      <c r="K24" s="87">
        <f t="shared" si="0"/>
        <v>3</v>
      </c>
      <c r="L24" s="87" t="str">
        <f t="shared" si="1"/>
        <v>BAJO</v>
      </c>
      <c r="M24" s="87" t="s">
        <v>160</v>
      </c>
      <c r="N24" s="128" t="s">
        <v>190</v>
      </c>
      <c r="O24" s="128" t="s">
        <v>191</v>
      </c>
      <c r="P24" s="128" t="s">
        <v>191</v>
      </c>
      <c r="Q24" s="128" t="s">
        <v>195</v>
      </c>
      <c r="R24" s="129" t="s">
        <v>164</v>
      </c>
    </row>
    <row r="25" spans="2:23" s="121" customFormat="1" ht="117" customHeight="1" x14ac:dyDescent="0.25">
      <c r="B25" s="126" t="str">
        <f>+EVALUACION!B26</f>
        <v>EJECUCIÓN</v>
      </c>
      <c r="C25" s="215" t="str">
        <f>+EVALUACION!C26</f>
        <v>Posibilidad de agotamiento anticipado del presupuesto oficial o de variaciones en la demanda de bienes y servicios, debido a que el contrato se ejecuta bajo la modalidad de monto agotable y las cantidades son estimadas.</v>
      </c>
      <c r="D25" s="215"/>
      <c r="E25" s="215"/>
      <c r="F25" s="215"/>
      <c r="G25" s="201" t="s">
        <v>197</v>
      </c>
      <c r="H25" s="201"/>
      <c r="I25" s="87">
        <v>1</v>
      </c>
      <c r="J25" s="87">
        <v>2</v>
      </c>
      <c r="K25" s="87">
        <f t="shared" si="0"/>
        <v>3</v>
      </c>
      <c r="L25" s="87" t="str">
        <f t="shared" si="1"/>
        <v>BAJO</v>
      </c>
      <c r="M25" s="87" t="s">
        <v>160</v>
      </c>
      <c r="N25" s="128" t="s">
        <v>198</v>
      </c>
      <c r="O25" s="128" t="s">
        <v>199</v>
      </c>
      <c r="P25" s="128" t="s">
        <v>200</v>
      </c>
      <c r="Q25" s="128" t="s">
        <v>201</v>
      </c>
      <c r="R25" s="129" t="s">
        <v>202</v>
      </c>
    </row>
    <row r="26" spans="2:23" ht="12.75" customHeight="1" x14ac:dyDescent="0.3">
      <c r="B26" s="96"/>
      <c r="C26" s="97"/>
      <c r="D26" s="97"/>
      <c r="E26" s="97"/>
      <c r="F26" s="97"/>
      <c r="G26" s="97"/>
      <c r="H26" s="97"/>
      <c r="I26" s="97"/>
      <c r="J26" s="97"/>
      <c r="K26" s="97"/>
      <c r="L26" s="97"/>
      <c r="M26" s="97"/>
      <c r="N26" s="97"/>
      <c r="O26" s="97"/>
      <c r="P26" s="97"/>
      <c r="Q26" s="97"/>
      <c r="R26" s="116"/>
    </row>
    <row r="27" spans="2:23" ht="12.75" customHeight="1" x14ac:dyDescent="0.3">
      <c r="B27" s="96"/>
      <c r="C27" s="217" t="s">
        <v>140</v>
      </c>
      <c r="D27" s="217"/>
      <c r="E27" s="217"/>
      <c r="F27" s="217"/>
      <c r="G27" s="97"/>
      <c r="H27" s="197" t="s">
        <v>203</v>
      </c>
      <c r="I27" s="197"/>
      <c r="J27" s="197"/>
      <c r="K27" s="197"/>
      <c r="L27" s="131"/>
      <c r="M27" s="131"/>
      <c r="N27" s="131"/>
      <c r="O27" s="131"/>
      <c r="P27" s="131"/>
      <c r="Q27" s="131"/>
      <c r="R27" s="116"/>
    </row>
    <row r="28" spans="2:23" ht="19.5" customHeight="1" x14ac:dyDescent="0.3">
      <c r="B28" s="198" t="s">
        <v>112</v>
      </c>
      <c r="C28" s="199" t="s">
        <v>113</v>
      </c>
      <c r="D28" s="199"/>
      <c r="E28" s="199"/>
      <c r="F28" s="100" t="s">
        <v>114</v>
      </c>
      <c r="G28" s="97"/>
      <c r="H28" s="199" t="s">
        <v>115</v>
      </c>
      <c r="I28" s="199"/>
      <c r="J28" s="199" t="s">
        <v>114</v>
      </c>
      <c r="K28" s="199"/>
      <c r="L28" s="105"/>
      <c r="M28" s="105"/>
      <c r="N28" s="197" t="s">
        <v>140</v>
      </c>
      <c r="O28" s="197"/>
      <c r="P28" s="197"/>
      <c r="Q28" s="105"/>
      <c r="R28" s="116"/>
    </row>
    <row r="29" spans="2:23" ht="21" customHeight="1" x14ac:dyDescent="0.3">
      <c r="B29" s="198"/>
      <c r="C29" s="201" t="s">
        <v>116</v>
      </c>
      <c r="D29" s="201"/>
      <c r="E29" s="201"/>
      <c r="F29" s="101">
        <v>1</v>
      </c>
      <c r="G29" s="97"/>
      <c r="H29" s="201" t="s">
        <v>117</v>
      </c>
      <c r="I29" s="201"/>
      <c r="J29" s="201">
        <v>1</v>
      </c>
      <c r="K29" s="201"/>
      <c r="L29" s="105"/>
      <c r="M29" s="105"/>
      <c r="N29" s="202" t="s">
        <v>126</v>
      </c>
      <c r="O29" s="202"/>
      <c r="P29" s="114" t="s">
        <v>139</v>
      </c>
      <c r="Q29" s="105"/>
      <c r="R29" s="116"/>
    </row>
    <row r="30" spans="2:23" ht="15.75" customHeight="1" x14ac:dyDescent="0.3">
      <c r="B30" s="198"/>
      <c r="C30" s="201" t="s">
        <v>118</v>
      </c>
      <c r="D30" s="201"/>
      <c r="E30" s="201"/>
      <c r="F30" s="101">
        <v>2</v>
      </c>
      <c r="G30" s="97"/>
      <c r="H30" s="201" t="s">
        <v>119</v>
      </c>
      <c r="I30" s="201"/>
      <c r="J30" s="201">
        <v>2</v>
      </c>
      <c r="K30" s="201"/>
      <c r="L30" s="105"/>
      <c r="M30" s="105"/>
      <c r="N30" s="207" t="s">
        <v>141</v>
      </c>
      <c r="O30" s="207"/>
      <c r="P30" s="115" t="s">
        <v>142</v>
      </c>
      <c r="Q30" s="105"/>
      <c r="R30" s="116"/>
      <c r="T30" s="103"/>
      <c r="U30" s="103"/>
      <c r="V30" s="103"/>
      <c r="W30" s="103"/>
    </row>
    <row r="31" spans="2:23" ht="24.75" customHeight="1" x14ac:dyDescent="0.3">
      <c r="B31" s="198"/>
      <c r="C31" s="201" t="s">
        <v>120</v>
      </c>
      <c r="D31" s="201"/>
      <c r="E31" s="201"/>
      <c r="F31" s="101">
        <v>3</v>
      </c>
      <c r="G31" s="97"/>
      <c r="H31" s="201" t="s">
        <v>121</v>
      </c>
      <c r="I31" s="201"/>
      <c r="J31" s="201">
        <v>3</v>
      </c>
      <c r="K31" s="201"/>
      <c r="L31" s="105"/>
      <c r="M31" s="105"/>
      <c r="N31" s="205" t="s">
        <v>143</v>
      </c>
      <c r="O31" s="205"/>
      <c r="P31" s="115" t="s">
        <v>144</v>
      </c>
      <c r="Q31" s="105"/>
      <c r="R31" s="116"/>
    </row>
    <row r="32" spans="2:23" ht="18" customHeight="1" x14ac:dyDescent="0.3">
      <c r="B32" s="198"/>
      <c r="C32" s="201" t="s">
        <v>122</v>
      </c>
      <c r="D32" s="201"/>
      <c r="E32" s="201"/>
      <c r="F32" s="101">
        <v>4</v>
      </c>
      <c r="G32" s="97"/>
      <c r="H32" s="201" t="s">
        <v>123</v>
      </c>
      <c r="I32" s="201"/>
      <c r="J32" s="201">
        <v>4</v>
      </c>
      <c r="K32" s="201"/>
      <c r="L32" s="105"/>
      <c r="M32" s="105"/>
      <c r="N32" s="204">
        <v>5</v>
      </c>
      <c r="O32" s="204"/>
      <c r="P32" s="115" t="s">
        <v>145</v>
      </c>
      <c r="Q32" s="105"/>
      <c r="R32" s="116"/>
    </row>
    <row r="33" spans="2:18" ht="21" customHeight="1" x14ac:dyDescent="0.3">
      <c r="B33" s="198"/>
      <c r="C33" s="201" t="s">
        <v>124</v>
      </c>
      <c r="D33" s="201"/>
      <c r="E33" s="201"/>
      <c r="F33" s="101">
        <v>5</v>
      </c>
      <c r="G33" s="97"/>
      <c r="H33" s="201" t="s">
        <v>125</v>
      </c>
      <c r="I33" s="201"/>
      <c r="J33" s="201">
        <v>5</v>
      </c>
      <c r="K33" s="201"/>
      <c r="L33" s="105"/>
      <c r="M33" s="105"/>
      <c r="N33" s="218" t="s">
        <v>146</v>
      </c>
      <c r="O33" s="218"/>
      <c r="P33" s="132" t="s">
        <v>147</v>
      </c>
      <c r="Q33" s="105"/>
      <c r="R33" s="116"/>
    </row>
    <row r="34" spans="2:18" ht="12.75" customHeight="1" x14ac:dyDescent="0.3">
      <c r="B34" s="96"/>
      <c r="C34" s="97"/>
      <c r="D34" s="97"/>
      <c r="E34" s="97"/>
      <c r="F34" s="97"/>
      <c r="G34" s="97"/>
      <c r="H34" s="97"/>
      <c r="I34" s="97"/>
      <c r="J34" s="97"/>
      <c r="K34" s="97"/>
      <c r="L34" s="97"/>
      <c r="M34" s="97"/>
      <c r="N34" s="97"/>
      <c r="O34" s="97"/>
      <c r="P34" s="97"/>
      <c r="Q34" s="97"/>
      <c r="R34" s="116"/>
    </row>
    <row r="35" spans="2:18" ht="18" customHeight="1" x14ac:dyDescent="0.3">
      <c r="B35" s="96"/>
      <c r="C35" s="197" t="s">
        <v>126</v>
      </c>
      <c r="D35" s="197"/>
      <c r="E35" s="197"/>
      <c r="F35" s="197"/>
      <c r="G35" s="197"/>
      <c r="H35" s="197"/>
      <c r="I35" s="197"/>
      <c r="J35" s="197"/>
      <c r="K35" s="197"/>
      <c r="L35" s="197"/>
      <c r="M35" s="197"/>
      <c r="N35" s="197"/>
      <c r="O35" s="197"/>
      <c r="P35" s="197"/>
      <c r="Q35" s="197"/>
      <c r="R35" s="116"/>
    </row>
    <row r="36" spans="2:18" ht="68.25" customHeight="1" x14ac:dyDescent="0.3">
      <c r="B36" s="96"/>
      <c r="C36" s="201" t="s">
        <v>127</v>
      </c>
      <c r="D36" s="201"/>
      <c r="E36" s="201"/>
      <c r="F36" s="201"/>
      <c r="G36" s="201" t="s">
        <v>128</v>
      </c>
      <c r="H36" s="201"/>
      <c r="I36" s="201" t="s">
        <v>129</v>
      </c>
      <c r="J36" s="201"/>
      <c r="K36" s="201"/>
      <c r="L36" s="201" t="s">
        <v>130</v>
      </c>
      <c r="M36" s="201"/>
      <c r="N36" s="201" t="s">
        <v>131</v>
      </c>
      <c r="O36" s="201"/>
      <c r="P36" s="201" t="s">
        <v>132</v>
      </c>
      <c r="Q36" s="201"/>
      <c r="R36" s="116"/>
    </row>
    <row r="37" spans="2:18" ht="60" customHeight="1" x14ac:dyDescent="0.3">
      <c r="B37" s="96"/>
      <c r="C37" s="201" t="s">
        <v>133</v>
      </c>
      <c r="D37" s="201"/>
      <c r="E37" s="201"/>
      <c r="F37" s="201"/>
      <c r="G37" s="201" t="s">
        <v>134</v>
      </c>
      <c r="H37" s="201"/>
      <c r="I37" s="201" t="s">
        <v>135</v>
      </c>
      <c r="J37" s="201"/>
      <c r="K37" s="201"/>
      <c r="L37" s="201" t="s">
        <v>136</v>
      </c>
      <c r="M37" s="201"/>
      <c r="N37" s="201" t="s">
        <v>137</v>
      </c>
      <c r="O37" s="201"/>
      <c r="P37" s="201" t="s">
        <v>138</v>
      </c>
      <c r="Q37" s="201"/>
      <c r="R37" s="116"/>
    </row>
    <row r="38" spans="2:18" ht="12.75" customHeight="1" x14ac:dyDescent="0.3">
      <c r="B38" s="96"/>
      <c r="C38" s="199" t="s">
        <v>113</v>
      </c>
      <c r="D38" s="199"/>
      <c r="E38" s="199"/>
      <c r="F38" s="199" t="s">
        <v>114</v>
      </c>
      <c r="G38" s="202" t="s">
        <v>117</v>
      </c>
      <c r="H38" s="202"/>
      <c r="I38" s="202" t="s">
        <v>119</v>
      </c>
      <c r="J38" s="202"/>
      <c r="K38" s="202"/>
      <c r="L38" s="202" t="s">
        <v>121</v>
      </c>
      <c r="M38" s="202"/>
      <c r="N38" s="202" t="s">
        <v>123</v>
      </c>
      <c r="O38" s="202"/>
      <c r="P38" s="199" t="s">
        <v>125</v>
      </c>
      <c r="Q38" s="199"/>
      <c r="R38" s="116"/>
    </row>
    <row r="39" spans="2:18" ht="12.75" customHeight="1" x14ac:dyDescent="0.3">
      <c r="B39" s="96"/>
      <c r="C39" s="199"/>
      <c r="D39" s="199"/>
      <c r="E39" s="199"/>
      <c r="F39" s="199"/>
      <c r="G39" s="203">
        <v>1</v>
      </c>
      <c r="H39" s="203"/>
      <c r="I39" s="203">
        <v>2</v>
      </c>
      <c r="J39" s="203"/>
      <c r="K39" s="203"/>
      <c r="L39" s="203">
        <v>3</v>
      </c>
      <c r="M39" s="203"/>
      <c r="N39" s="203">
        <v>4</v>
      </c>
      <c r="O39" s="203"/>
      <c r="P39" s="203">
        <v>5</v>
      </c>
      <c r="Q39" s="203"/>
      <c r="R39" s="116"/>
    </row>
    <row r="40" spans="2:18" ht="19.5" customHeight="1" x14ac:dyDescent="0.3">
      <c r="B40" s="96"/>
      <c r="C40" s="201" t="s">
        <v>116</v>
      </c>
      <c r="D40" s="201"/>
      <c r="E40" s="201"/>
      <c r="F40" s="109">
        <v>1</v>
      </c>
      <c r="G40" s="219">
        <v>2</v>
      </c>
      <c r="H40" s="219"/>
      <c r="I40" s="219">
        <v>3</v>
      </c>
      <c r="J40" s="219"/>
      <c r="K40" s="219"/>
      <c r="L40" s="219">
        <v>4</v>
      </c>
      <c r="M40" s="219"/>
      <c r="N40" s="204">
        <v>5</v>
      </c>
      <c r="O40" s="204"/>
      <c r="P40" s="205">
        <v>6</v>
      </c>
      <c r="Q40" s="205"/>
      <c r="R40" s="116"/>
    </row>
    <row r="41" spans="2:18" ht="21.75" customHeight="1" x14ac:dyDescent="0.3">
      <c r="B41" s="96"/>
      <c r="C41" s="201" t="s">
        <v>118</v>
      </c>
      <c r="D41" s="201"/>
      <c r="E41" s="201"/>
      <c r="F41" s="109">
        <v>2</v>
      </c>
      <c r="G41" s="219">
        <v>3</v>
      </c>
      <c r="H41" s="219"/>
      <c r="I41" s="219">
        <v>4</v>
      </c>
      <c r="J41" s="219"/>
      <c r="K41" s="219"/>
      <c r="L41" s="204">
        <v>5</v>
      </c>
      <c r="M41" s="204"/>
      <c r="N41" s="205">
        <v>6</v>
      </c>
      <c r="O41" s="205"/>
      <c r="P41" s="205">
        <v>7</v>
      </c>
      <c r="Q41" s="205"/>
      <c r="R41" s="116"/>
    </row>
    <row r="42" spans="2:18" ht="21" customHeight="1" x14ac:dyDescent="0.3">
      <c r="B42" s="96"/>
      <c r="C42" s="201" t="s">
        <v>120</v>
      </c>
      <c r="D42" s="201"/>
      <c r="E42" s="201"/>
      <c r="F42" s="109">
        <v>3</v>
      </c>
      <c r="G42" s="219">
        <v>4</v>
      </c>
      <c r="H42" s="219"/>
      <c r="I42" s="204">
        <v>5</v>
      </c>
      <c r="J42" s="204"/>
      <c r="K42" s="204"/>
      <c r="L42" s="205">
        <v>6</v>
      </c>
      <c r="M42" s="205"/>
      <c r="N42" s="205">
        <v>7</v>
      </c>
      <c r="O42" s="205"/>
      <c r="P42" s="207">
        <v>8</v>
      </c>
      <c r="Q42" s="207"/>
      <c r="R42" s="116"/>
    </row>
    <row r="43" spans="2:18" ht="21" customHeight="1" x14ac:dyDescent="0.3">
      <c r="B43" s="96"/>
      <c r="C43" s="201" t="s">
        <v>122</v>
      </c>
      <c r="D43" s="201"/>
      <c r="E43" s="201"/>
      <c r="F43" s="109">
        <v>4</v>
      </c>
      <c r="G43" s="204">
        <v>5</v>
      </c>
      <c r="H43" s="204"/>
      <c r="I43" s="205">
        <v>6</v>
      </c>
      <c r="J43" s="205"/>
      <c r="K43" s="205"/>
      <c r="L43" s="205">
        <v>7</v>
      </c>
      <c r="M43" s="205"/>
      <c r="N43" s="207">
        <v>8</v>
      </c>
      <c r="O43" s="207"/>
      <c r="P43" s="207">
        <v>9</v>
      </c>
      <c r="Q43" s="207"/>
      <c r="R43" s="116"/>
    </row>
    <row r="44" spans="2:18" ht="21" customHeight="1" x14ac:dyDescent="0.3">
      <c r="B44" s="96"/>
      <c r="C44" s="201" t="s">
        <v>124</v>
      </c>
      <c r="D44" s="201"/>
      <c r="E44" s="201"/>
      <c r="F44" s="109">
        <v>5</v>
      </c>
      <c r="G44" s="205">
        <v>6</v>
      </c>
      <c r="H44" s="205"/>
      <c r="I44" s="205">
        <v>7</v>
      </c>
      <c r="J44" s="205"/>
      <c r="K44" s="205"/>
      <c r="L44" s="207">
        <v>8</v>
      </c>
      <c r="M44" s="207"/>
      <c r="N44" s="207">
        <v>9</v>
      </c>
      <c r="O44" s="207"/>
      <c r="P44" s="207">
        <v>10</v>
      </c>
      <c r="Q44" s="207"/>
      <c r="R44" s="116"/>
    </row>
    <row r="45" spans="2:18" ht="13.5" customHeight="1" x14ac:dyDescent="0.3">
      <c r="B45" s="79"/>
      <c r="C45" s="80"/>
      <c r="D45" s="80"/>
      <c r="E45" s="80"/>
      <c r="F45" s="80"/>
      <c r="G45" s="80"/>
      <c r="H45" s="80"/>
      <c r="I45" s="80"/>
      <c r="J45" s="80"/>
      <c r="K45" s="80"/>
      <c r="L45" s="80"/>
      <c r="M45" s="80"/>
      <c r="N45" s="80"/>
      <c r="O45" s="80"/>
      <c r="P45" s="80"/>
      <c r="Q45" s="80"/>
      <c r="R45" s="133"/>
    </row>
  </sheetData>
  <mergeCells count="112">
    <mergeCell ref="C44:E44"/>
    <mergeCell ref="G44:H44"/>
    <mergeCell ref="I44:K44"/>
    <mergeCell ref="L44:M44"/>
    <mergeCell ref="N44:O44"/>
    <mergeCell ref="P44:Q44"/>
    <mergeCell ref="C42:E42"/>
    <mergeCell ref="G42:H42"/>
    <mergeCell ref="I42:K42"/>
    <mergeCell ref="L42:M42"/>
    <mergeCell ref="N42:O42"/>
    <mergeCell ref="P42:Q42"/>
    <mergeCell ref="C43:E43"/>
    <mergeCell ref="G43:H43"/>
    <mergeCell ref="I43:K43"/>
    <mergeCell ref="L43:M43"/>
    <mergeCell ref="N43:O43"/>
    <mergeCell ref="P43:Q43"/>
    <mergeCell ref="C40:E40"/>
    <mergeCell ref="G40:H40"/>
    <mergeCell ref="I40:K40"/>
    <mergeCell ref="L40:M40"/>
    <mergeCell ref="N40:O40"/>
    <mergeCell ref="P40:Q40"/>
    <mergeCell ref="C41:E41"/>
    <mergeCell ref="G41:H41"/>
    <mergeCell ref="I41:K41"/>
    <mergeCell ref="L41:M41"/>
    <mergeCell ref="N41:O41"/>
    <mergeCell ref="P41:Q41"/>
    <mergeCell ref="C37:F37"/>
    <mergeCell ref="G37:H37"/>
    <mergeCell ref="I37:K37"/>
    <mergeCell ref="L37:M37"/>
    <mergeCell ref="N37:O37"/>
    <mergeCell ref="P37:Q37"/>
    <mergeCell ref="C38:E39"/>
    <mergeCell ref="F38:F39"/>
    <mergeCell ref="G38:H38"/>
    <mergeCell ref="I38:K38"/>
    <mergeCell ref="L38:M38"/>
    <mergeCell ref="N38:O38"/>
    <mergeCell ref="P38:Q38"/>
    <mergeCell ref="G39:H39"/>
    <mergeCell ref="I39:K39"/>
    <mergeCell ref="L39:M39"/>
    <mergeCell ref="N39:O39"/>
    <mergeCell ref="P39:Q39"/>
    <mergeCell ref="H33:I33"/>
    <mergeCell ref="J33:K33"/>
    <mergeCell ref="N33:O33"/>
    <mergeCell ref="C35:Q35"/>
    <mergeCell ref="C36:F36"/>
    <mergeCell ref="G36:H36"/>
    <mergeCell ref="I36:K36"/>
    <mergeCell ref="L36:M36"/>
    <mergeCell ref="N36:O36"/>
    <mergeCell ref="P36:Q36"/>
    <mergeCell ref="C27:F27"/>
    <mergeCell ref="H27:K27"/>
    <mergeCell ref="B28:B33"/>
    <mergeCell ref="C28:E28"/>
    <mergeCell ref="H28:I28"/>
    <mergeCell ref="J28:K28"/>
    <mergeCell ref="N28:P28"/>
    <mergeCell ref="C29:E29"/>
    <mergeCell ref="H29:I29"/>
    <mergeCell ref="J29:K29"/>
    <mergeCell ref="N29:O29"/>
    <mergeCell ref="C30:E30"/>
    <mergeCell ref="H30:I30"/>
    <mergeCell ref="J30:K30"/>
    <mergeCell ref="N30:O30"/>
    <mergeCell ref="C31:E31"/>
    <mergeCell ref="H31:I31"/>
    <mergeCell ref="J31:K31"/>
    <mergeCell ref="N31:O31"/>
    <mergeCell ref="C32:E32"/>
    <mergeCell ref="H32:I32"/>
    <mergeCell ref="J32:K32"/>
    <mergeCell ref="N32:O32"/>
    <mergeCell ref="C33:E33"/>
    <mergeCell ref="C21:F21"/>
    <mergeCell ref="G21:H21"/>
    <mergeCell ref="C22:F22"/>
    <mergeCell ref="G22:H22"/>
    <mergeCell ref="C23:F23"/>
    <mergeCell ref="G23:H23"/>
    <mergeCell ref="C24:F24"/>
    <mergeCell ref="G24:H24"/>
    <mergeCell ref="C25:F25"/>
    <mergeCell ref="G25:H25"/>
    <mergeCell ref="C16:F16"/>
    <mergeCell ref="G16:H16"/>
    <mergeCell ref="C17:F17"/>
    <mergeCell ref="G17:H17"/>
    <mergeCell ref="C18:F18"/>
    <mergeCell ref="G18:H18"/>
    <mergeCell ref="C19:F19"/>
    <mergeCell ref="G19:H19"/>
    <mergeCell ref="C20:F20"/>
    <mergeCell ref="G20:H20"/>
    <mergeCell ref="B2:B4"/>
    <mergeCell ref="C2:P4"/>
    <mergeCell ref="Q2:R4"/>
    <mergeCell ref="B6:R6"/>
    <mergeCell ref="B7:R7"/>
    <mergeCell ref="B8:R8"/>
    <mergeCell ref="B9:R9"/>
    <mergeCell ref="B10:R10"/>
    <mergeCell ref="C15:F15"/>
    <mergeCell ref="G15:H15"/>
  </mergeCells>
  <conditionalFormatting sqref="J16:K25 M16:Q25">
    <cfRule type="expression" dxfId="12" priority="6">
      <formula>"""bajo"""</formula>
    </cfRule>
  </conditionalFormatting>
  <conditionalFormatting sqref="L16:L25">
    <cfRule type="cellIs" dxfId="11" priority="2" operator="equal">
      <formula>"EXTREMO"</formula>
    </cfRule>
    <cfRule type="cellIs" dxfId="10" priority="3" operator="equal">
      <formula>"ALTO"</formula>
    </cfRule>
    <cfRule type="cellIs" dxfId="9" priority="4" operator="equal">
      <formula>"MEDIO"</formula>
    </cfRule>
    <cfRule type="cellIs" dxfId="8" priority="5" operator="equal">
      <formula>"BAJO"</formula>
    </cfRule>
  </conditionalFormatting>
  <printOptions horizontalCentered="1"/>
  <pageMargins left="0.7" right="0.7" top="0.75" bottom="0.75" header="0.511811023622047" footer="0.511811023622047"/>
  <pageSetup orientation="portrait" horizontalDpi="300" verticalDpi="30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49"/>
  <sheetViews>
    <sheetView showGridLines="0" zoomScale="70" zoomScaleNormal="70" zoomScalePageLayoutView="25" workbookViewId="0">
      <selection activeCell="B6" sqref="B6:X6"/>
    </sheetView>
  </sheetViews>
  <sheetFormatPr baseColWidth="10" defaultColWidth="11.453125" defaultRowHeight="14" x14ac:dyDescent="0.25"/>
  <cols>
    <col min="1" max="1" width="4.36328125" style="134" customWidth="1"/>
    <col min="2" max="2" width="48.90625" style="134" customWidth="1"/>
    <col min="3" max="3" width="42" style="134" customWidth="1"/>
    <col min="4" max="4" width="17.6328125" style="134" customWidth="1"/>
    <col min="5" max="5" width="22.54296875" style="134" customWidth="1"/>
    <col min="6" max="6" width="15.08984375" style="134" customWidth="1"/>
    <col min="7" max="7" width="17.453125" style="134" customWidth="1"/>
    <col min="8" max="8" width="5.08984375" style="134" customWidth="1"/>
    <col min="9" max="9" width="4.36328125" style="134" customWidth="1"/>
    <col min="10" max="10" width="5.90625" style="134" customWidth="1"/>
    <col min="11" max="11" width="5.36328125" style="134" customWidth="1"/>
    <col min="12" max="12" width="17" style="134" customWidth="1"/>
    <col min="13" max="13" width="5.36328125" style="134" customWidth="1"/>
    <col min="14" max="14" width="18" style="134" customWidth="1"/>
    <col min="15" max="15" width="5.6328125" style="134" customWidth="1"/>
    <col min="16" max="16" width="6.453125" style="134" customWidth="1"/>
    <col min="17" max="17" width="8.453125" style="134" customWidth="1"/>
    <col min="18" max="18" width="6" style="134" customWidth="1"/>
    <col min="19" max="19" width="6.6328125" style="134" customWidth="1"/>
    <col min="20" max="20" width="18.36328125" style="134" customWidth="1"/>
    <col min="21" max="21" width="23.36328125" style="134" customWidth="1"/>
    <col min="22" max="22" width="17.08984375" style="134" customWidth="1"/>
    <col min="23" max="23" width="31" style="134" customWidth="1"/>
    <col min="24" max="24" width="16.90625" style="134" customWidth="1"/>
    <col min="25" max="16384" width="11.453125" style="134"/>
  </cols>
  <sheetData>
    <row r="1" spans="2:24" s="135" customFormat="1" x14ac:dyDescent="0.3">
      <c r="S1" s="136"/>
    </row>
    <row r="2" spans="2:24" s="135" customFormat="1" ht="54" customHeight="1" x14ac:dyDescent="0.3">
      <c r="B2" s="14"/>
      <c r="C2" s="13" t="s">
        <v>15</v>
      </c>
      <c r="D2" s="13"/>
      <c r="E2" s="13"/>
      <c r="F2" s="13"/>
      <c r="G2" s="13"/>
      <c r="H2" s="13"/>
      <c r="I2" s="13"/>
      <c r="J2" s="13"/>
      <c r="K2" s="13"/>
      <c r="L2" s="13"/>
      <c r="M2" s="13"/>
      <c r="N2" s="13"/>
      <c r="O2" s="13"/>
      <c r="P2" s="13"/>
      <c r="Q2" s="13"/>
      <c r="R2" s="13"/>
      <c r="S2" s="13"/>
      <c r="T2" s="13"/>
      <c r="U2" s="13"/>
      <c r="V2" s="13"/>
      <c r="W2" s="12" t="s">
        <v>1</v>
      </c>
      <c r="X2" s="12"/>
    </row>
    <row r="3" spans="2:24" s="135" customFormat="1" ht="31.5" customHeight="1" x14ac:dyDescent="0.3">
      <c r="B3" s="14"/>
      <c r="C3" s="13"/>
      <c r="D3" s="13"/>
      <c r="E3" s="13"/>
      <c r="F3" s="13"/>
      <c r="G3" s="13"/>
      <c r="H3" s="13"/>
      <c r="I3" s="13"/>
      <c r="J3" s="13"/>
      <c r="K3" s="13"/>
      <c r="L3" s="13"/>
      <c r="M3" s="13"/>
      <c r="N3" s="13"/>
      <c r="O3" s="13"/>
      <c r="P3" s="13"/>
      <c r="Q3" s="13"/>
      <c r="R3" s="13"/>
      <c r="S3" s="13"/>
      <c r="T3" s="13"/>
      <c r="U3" s="13"/>
      <c r="V3" s="13"/>
      <c r="W3" s="12"/>
      <c r="X3" s="12"/>
    </row>
    <row r="4" spans="2:24" s="135" customFormat="1" ht="47.25" customHeight="1" x14ac:dyDescent="0.3">
      <c r="B4" s="14"/>
      <c r="C4" s="13"/>
      <c r="D4" s="13"/>
      <c r="E4" s="13"/>
      <c r="F4" s="13"/>
      <c r="G4" s="13"/>
      <c r="H4" s="13"/>
      <c r="I4" s="13"/>
      <c r="J4" s="13"/>
      <c r="K4" s="13"/>
      <c r="L4" s="13"/>
      <c r="M4" s="13"/>
      <c r="N4" s="13"/>
      <c r="O4" s="13"/>
      <c r="P4" s="13"/>
      <c r="Q4" s="13"/>
      <c r="R4" s="13"/>
      <c r="S4" s="13"/>
      <c r="T4" s="13"/>
      <c r="U4" s="13"/>
      <c r="V4" s="13"/>
      <c r="W4" s="12"/>
      <c r="X4" s="12"/>
    </row>
    <row r="5" spans="2:24" s="135" customFormat="1" ht="32.25" customHeight="1" x14ac:dyDescent="0.3">
      <c r="B5" s="137"/>
      <c r="C5" s="137"/>
      <c r="D5" s="137"/>
      <c r="E5" s="137"/>
      <c r="F5" s="137"/>
      <c r="G5" s="137"/>
      <c r="H5" s="137"/>
      <c r="I5" s="137"/>
      <c r="J5" s="137"/>
      <c r="K5" s="137"/>
      <c r="L5" s="137"/>
      <c r="M5" s="137"/>
      <c r="N5" s="137"/>
      <c r="O5" s="137"/>
      <c r="P5" s="137"/>
      <c r="Q5" s="137"/>
      <c r="R5" s="137"/>
      <c r="S5" s="138"/>
      <c r="T5" s="137"/>
      <c r="U5" s="137"/>
      <c r="V5" s="137"/>
      <c r="W5" s="137"/>
      <c r="X5" s="137"/>
    </row>
    <row r="6" spans="2:24" ht="120" customHeight="1" x14ac:dyDescent="0.25">
      <c r="B6" s="11" t="str">
        <f>+EVALUACION!B6</f>
        <v>Objeto Contractual: "PRESTAR LOS SERVICIOS INTEGRALES COMO OPERADOR LOGÍSTICO, INCLUYENDO EL SUMINISTRO, ALQUILER, COORDINACIÓN Y OPERACIÓN DE LOS BIENES Y SERVICIOS REQUERIDOS PARA LA PLANEACIÓN, ORGANIZACIÓN, PRODUCCIÓN, EJECUCIÓN Y OPERACIÓN LOGÍSTICA DE LAS ACTIVIDADES, EVENTOS, JORNADAS, ENCUENTROS Y DEMÁS ESPACIOS INSTITUCIONALES QUE DETERMINE LA ALCALDÍA LOCAL DE CHAPINERO, BAJO LA MODALIDAD DE CONTRATACIÓN POR EL SISTEMA DE PRECIOS UNITARIOS FIJOS SIN FÓRMULA DE REAJUSTE Y PRESUPUESTO DE MONTO AGOTABLE, EN CUMPLIMIENTO DE LOS EJES ESTRATÉGICOS SOCIALES, CULTURALES Y DE PARTICIPACIÓN CIUDADANA, DE CONFORMIDAD CON EL PLAN DE DESARROLLO LOCAL DURANTE LA VIGENCIA 2026."</v>
      </c>
      <c r="C6" s="11"/>
      <c r="D6" s="11"/>
      <c r="E6" s="11"/>
      <c r="F6" s="11"/>
      <c r="G6" s="11"/>
      <c r="H6" s="11"/>
      <c r="I6" s="11"/>
      <c r="J6" s="11"/>
      <c r="K6" s="11"/>
      <c r="L6" s="11"/>
      <c r="M6" s="11"/>
      <c r="N6" s="11"/>
      <c r="O6" s="11"/>
      <c r="P6" s="11"/>
      <c r="Q6" s="11"/>
      <c r="R6" s="11"/>
      <c r="S6" s="11"/>
      <c r="T6" s="11"/>
      <c r="U6" s="11"/>
      <c r="V6" s="11"/>
      <c r="W6" s="11"/>
      <c r="X6" s="11"/>
    </row>
    <row r="7" spans="2:24" ht="26.25" customHeight="1" x14ac:dyDescent="0.25">
      <c r="B7" s="10" t="s">
        <v>204</v>
      </c>
      <c r="C7" s="10"/>
      <c r="D7" s="10"/>
      <c r="E7" s="10"/>
      <c r="F7" s="10"/>
      <c r="G7" s="10"/>
      <c r="H7" s="10"/>
      <c r="I7" s="10"/>
      <c r="J7" s="10"/>
      <c r="K7" s="10"/>
      <c r="L7" s="10"/>
      <c r="M7" s="10"/>
      <c r="N7" s="10"/>
      <c r="O7" s="10"/>
      <c r="P7" s="10"/>
      <c r="Q7" s="10"/>
      <c r="R7" s="10"/>
      <c r="S7" s="10"/>
      <c r="T7" s="10"/>
      <c r="U7" s="10"/>
      <c r="V7" s="10"/>
      <c r="W7" s="10"/>
      <c r="X7" s="10"/>
    </row>
    <row r="8" spans="2:24" ht="20.25" customHeight="1" x14ac:dyDescent="0.25">
      <c r="B8" s="10"/>
      <c r="C8" s="10"/>
      <c r="D8" s="10"/>
      <c r="E8" s="10"/>
      <c r="F8" s="10"/>
      <c r="G8" s="10"/>
      <c r="H8" s="10"/>
      <c r="I8" s="10"/>
      <c r="J8" s="10"/>
      <c r="K8" s="10"/>
      <c r="L8" s="10"/>
      <c r="M8" s="10"/>
      <c r="N8" s="10"/>
      <c r="O8" s="10"/>
      <c r="P8" s="10"/>
      <c r="Q8" s="10"/>
      <c r="R8" s="10"/>
      <c r="S8" s="10"/>
      <c r="T8" s="10"/>
      <c r="U8" s="10"/>
      <c r="V8" s="10"/>
      <c r="W8" s="10"/>
      <c r="X8" s="10"/>
    </row>
    <row r="9" spans="2:24" ht="24.75" customHeight="1" x14ac:dyDescent="0.25">
      <c r="B9" s="9"/>
      <c r="C9" s="9"/>
      <c r="D9" s="9"/>
      <c r="E9" s="9"/>
      <c r="F9" s="9"/>
      <c r="G9" s="9"/>
      <c r="H9" s="9"/>
      <c r="I9" s="9"/>
      <c r="J9" s="9"/>
      <c r="K9" s="9"/>
      <c r="L9" s="9"/>
      <c r="M9" s="9"/>
      <c r="N9" s="9"/>
      <c r="O9" s="9"/>
      <c r="P9" s="9"/>
      <c r="Q9" s="9"/>
      <c r="R9" s="9"/>
      <c r="X9" s="140"/>
    </row>
    <row r="10" spans="2:24" ht="106.5" customHeight="1" x14ac:dyDescent="0.25">
      <c r="B10" s="141" t="s">
        <v>189</v>
      </c>
      <c r="C10" s="142" t="s">
        <v>97</v>
      </c>
      <c r="D10" s="143" t="s">
        <v>205</v>
      </c>
      <c r="E10" s="143" t="s">
        <v>206</v>
      </c>
      <c r="F10" s="143" t="s">
        <v>207</v>
      </c>
      <c r="G10" s="142" t="s">
        <v>98</v>
      </c>
      <c r="H10" s="143" t="s">
        <v>112</v>
      </c>
      <c r="I10" s="143" t="s">
        <v>100</v>
      </c>
      <c r="J10" s="143" t="s">
        <v>208</v>
      </c>
      <c r="K10" s="143" t="s">
        <v>102</v>
      </c>
      <c r="L10" s="143" t="s">
        <v>209</v>
      </c>
      <c r="M10" s="142" t="s">
        <v>210</v>
      </c>
      <c r="N10" s="142" t="s">
        <v>152</v>
      </c>
      <c r="O10" s="143" t="s">
        <v>112</v>
      </c>
      <c r="P10" s="143" t="s">
        <v>100</v>
      </c>
      <c r="Q10" s="143" t="s">
        <v>208</v>
      </c>
      <c r="R10" s="143" t="s">
        <v>102</v>
      </c>
      <c r="S10" s="142" t="s">
        <v>153</v>
      </c>
      <c r="T10" s="142" t="s">
        <v>154</v>
      </c>
      <c r="U10" s="142" t="s">
        <v>155</v>
      </c>
      <c r="V10" s="142" t="s">
        <v>156</v>
      </c>
      <c r="W10" s="142" t="s">
        <v>211</v>
      </c>
      <c r="X10" s="144" t="s">
        <v>158</v>
      </c>
    </row>
    <row r="11" spans="2:24" ht="106.5" customHeight="1" x14ac:dyDescent="0.25">
      <c r="B11" s="145">
        <v>1</v>
      </c>
      <c r="C11" s="146" t="str">
        <f>+'EVALUACION CON CONTROLES'!C16:F16</f>
        <v xml:space="preserve">Inadecuada  descripción del bien o servicio requerido </v>
      </c>
      <c r="D11" s="147" t="str">
        <f>+'EVALUACION CON CONTROLES'!B16</f>
        <v>PLANEACIÓN</v>
      </c>
      <c r="E11" s="147" t="str">
        <f>VLOOKUP(C11,'IDENTIFICACION Y ANALISIS'!$B$19:$F$68,3,FALSE())</f>
        <v>Especifico</v>
      </c>
      <c r="F11" s="147" t="str">
        <f>VLOOKUP(C11,'IDENTIFICACION Y ANALISIS'!$B$19:$F$68,4,FALSE())</f>
        <v>Interno</v>
      </c>
      <c r="G11" s="146" t="str">
        <f>+EVALUACION!H17</f>
        <v>Posible incumplimiento de metas generando un posible incumplimiento del objeto contractual.</v>
      </c>
      <c r="H11" s="146">
        <f>+EVALUACION!I17</f>
        <v>2</v>
      </c>
      <c r="I11" s="146">
        <f>+EVALUACION!J17</f>
        <v>3</v>
      </c>
      <c r="J11" s="146">
        <f>+EVALUACION!K17</f>
        <v>5</v>
      </c>
      <c r="K11" s="147" t="str">
        <f>+EVALUACION!L17</f>
        <v>MEDIO</v>
      </c>
      <c r="L11" s="146" t="s">
        <v>212</v>
      </c>
      <c r="M11" s="147">
        <v>100</v>
      </c>
      <c r="N11" s="146" t="str">
        <f>+'EVALUACION CON CONTROLES'!G16</f>
        <v>Revisión detallada de las condiciones: Antes de firmar el contrato, realizar una revisión exhaustiva de la descripción técnica del servicio para asegurar que está claramente definido</v>
      </c>
      <c r="O11" s="146">
        <f>+'EVALUACION CON CONTROLES'!I16</f>
        <v>1</v>
      </c>
      <c r="P11" s="146">
        <f>+'EVALUACION CON CONTROLES'!J16</f>
        <v>2</v>
      </c>
      <c r="Q11" s="146">
        <f>+'EVALUACION CON CONTROLES'!K16</f>
        <v>3</v>
      </c>
      <c r="R11" s="147" t="str">
        <f>+'EVALUACION CON CONTROLES'!L16</f>
        <v>BAJO</v>
      </c>
      <c r="S11" s="146" t="str">
        <f>+'EVALUACION CON CONTROLES'!M16</f>
        <v>Si</v>
      </c>
      <c r="T11" s="146" t="str">
        <f>+'EVALUACION CON CONTROLES'!N16</f>
        <v xml:space="preserve">Persona que estructuró el proceso </v>
      </c>
      <c r="U11" s="146" t="str">
        <f>+'EVALUACION CON CONTROLES'!O16</f>
        <v xml:space="preserve">Estructuración </v>
      </c>
      <c r="V11" s="146" t="str">
        <f>+'EVALUACION CON CONTROLES'!P16</f>
        <v xml:space="preserve">Estructuración </v>
      </c>
      <c r="W11" s="146" t="str">
        <f>+'EVALUACION CON CONTROLES'!Q16</f>
        <v xml:space="preserve">Revisión con el área técnica de la descripción de los bienes y/o servicios a solicitar </v>
      </c>
      <c r="X11" s="148" t="str">
        <f>+'EVALUACION CON CONTROLES'!R16</f>
        <v xml:space="preserve">Mensual </v>
      </c>
    </row>
    <row r="12" spans="2:24" ht="106.5" customHeight="1" x14ac:dyDescent="0.25">
      <c r="B12" s="139">
        <v>2</v>
      </c>
      <c r="C12" s="149" t="str">
        <f>+'EVALUACION CON CONTROLES'!C17:F17</f>
        <v>Inadecuada evaluación de las ofertas y/o verificación de requisitos habilitantes</v>
      </c>
      <c r="D12" s="150" t="str">
        <f>+'EVALUACION CON CONTROLES'!B17</f>
        <v>SELECCIÓN</v>
      </c>
      <c r="E12" s="150" t="str">
        <f>VLOOKUP(C12,'IDENTIFICACION Y ANALISIS'!$B$19:$F$68,3,FALSE())</f>
        <v>Especifico</v>
      </c>
      <c r="F12" s="150" t="str">
        <f>VLOOKUP(C12,'IDENTIFICACION Y ANALISIS'!$B$19:$F$68,4,FALSE())</f>
        <v>Interno</v>
      </c>
      <c r="G12" s="149" t="str">
        <f>+EVALUACION!H18</f>
        <v xml:space="preserve">La selección de un contratista inadecuado puede generar riesgo de impugnaciones y demandas, el retraso en la ejecución del contrato, y posibles pérdidas económicas y de reputación. </v>
      </c>
      <c r="H12" s="149">
        <f>+EVALUACION!I18</f>
        <v>2</v>
      </c>
      <c r="I12" s="149">
        <f>+EVALUACION!J18</f>
        <v>3</v>
      </c>
      <c r="J12" s="149">
        <f>+EVALUACION!K18</f>
        <v>5</v>
      </c>
      <c r="K12" s="150" t="str">
        <f>+EVALUACION!L18</f>
        <v>MEDIO</v>
      </c>
      <c r="L12" s="149" t="s">
        <v>212</v>
      </c>
      <c r="M12" s="150">
        <v>100</v>
      </c>
      <c r="N12" s="149" t="str">
        <f>+'EVALUACION CON CONTROLES'!G17</f>
        <v>Revisión detallada de los criterios de selección</v>
      </c>
      <c r="O12" s="149">
        <f>+'EVALUACION CON CONTROLES'!I17</f>
        <v>1</v>
      </c>
      <c r="P12" s="149">
        <f>+'EVALUACION CON CONTROLES'!J17</f>
        <v>2</v>
      </c>
      <c r="Q12" s="149">
        <f>+'EVALUACION CON CONTROLES'!K17</f>
        <v>3</v>
      </c>
      <c r="R12" s="150" t="str">
        <f>+'EVALUACION CON CONTROLES'!L17</f>
        <v>BAJO</v>
      </c>
      <c r="S12" s="149" t="str">
        <f>+'EVALUACION CON CONTROLES'!M17</f>
        <v>Si</v>
      </c>
      <c r="T12" s="149" t="str">
        <f>+'EVALUACION CON CONTROLES'!N17</f>
        <v xml:space="preserve">Personas que evaluan los ofertas de los proponentes  </v>
      </c>
      <c r="U12" s="149" t="str">
        <f>+'EVALUACION CON CONTROLES'!O17</f>
        <v xml:space="preserve">Selección </v>
      </c>
      <c r="V12" s="149" t="str">
        <f>+'EVALUACION CON CONTROLES'!P17</f>
        <v xml:space="preserve">Selección </v>
      </c>
      <c r="W12" s="149" t="str">
        <f>+'EVALUACION CON CONTROLES'!Q17</f>
        <v>Revisar los critertios solicitados en el estudio previo para evaluar las ofertas</v>
      </c>
      <c r="X12" s="151" t="str">
        <f>+'EVALUACION CON CONTROLES'!R17</f>
        <v>Cuando se evalué a los proponentes</v>
      </c>
    </row>
    <row r="13" spans="2:24" ht="106.5" customHeight="1" x14ac:dyDescent="0.25">
      <c r="B13" s="139">
        <v>3</v>
      </c>
      <c r="C13" s="149" t="str">
        <f>+'EVALUACION CON CONTROLES'!C18:F18</f>
        <v>Posibilidad de que dos o más proponentes coordinen sus ofertas o incurran en prácticas colusorias durante el proceso de selección, afectando la libre competencia y la selección objetiva.</v>
      </c>
      <c r="D13" s="150" t="str">
        <f>+'EVALUACION CON CONTROLES'!B18</f>
        <v>SELECCIÓN</v>
      </c>
      <c r="E13" s="150" t="str">
        <f>VLOOKUP(C13,'IDENTIFICACION Y ANALISIS'!$B$19:$F$68,3,FALSE())</f>
        <v>General</v>
      </c>
      <c r="F13" s="150" t="str">
        <f>VLOOKUP(C13,'IDENTIFICACION Y ANALISIS'!$B$19:$F$68,4,FALSE())</f>
        <v>Externo</v>
      </c>
      <c r="G13" s="149" t="str">
        <f>+EVALUACION!H19</f>
        <v>Restricción de la pluralidad de oferentes, afectación de la transparencia, posible nulidad del proceso y selección de una oferta que no represente las mejores condiciones para la Entidad.</v>
      </c>
      <c r="H13" s="149">
        <f>+EVALUACION!I19</f>
        <v>1</v>
      </c>
      <c r="I13" s="149">
        <f>+EVALUACION!J19</f>
        <v>3</v>
      </c>
      <c r="J13" s="149">
        <f>+EVALUACION!K19</f>
        <v>4</v>
      </c>
      <c r="K13" s="150" t="str">
        <f>+EVALUACION!L19</f>
        <v>BAJO</v>
      </c>
      <c r="L13" s="149" t="s">
        <v>212</v>
      </c>
      <c r="M13" s="150">
        <v>100</v>
      </c>
      <c r="N13" s="149" t="str">
        <f>+'EVALUACION CON CONTROLES'!G18</f>
        <v>Publicar oportunamente el proceso en SECOP II, establecer reglas objetivas de participación y evaluación, promover la pluralidad de oferentes, verificar posibles indicios de colusión durante la evaluación de las ofertas y, de ser procedente, poner los hechos en conocimiento de las autoridades competentes.</v>
      </c>
      <c r="O13" s="149">
        <f>+'EVALUACION CON CONTROLES'!I18</f>
        <v>1</v>
      </c>
      <c r="P13" s="149">
        <f>+'EVALUACION CON CONTROLES'!J18</f>
        <v>2</v>
      </c>
      <c r="Q13" s="149">
        <f>+'EVALUACION CON CONTROLES'!K18</f>
        <v>3</v>
      </c>
      <c r="R13" s="150" t="str">
        <f>+'EVALUACION CON CONTROLES'!L18</f>
        <v>BAJO</v>
      </c>
      <c r="S13" s="149" t="str">
        <f>+'EVALUACION CON CONTROLES'!M18</f>
        <v>Si</v>
      </c>
      <c r="T13" s="149" t="str">
        <f>+'EVALUACION CON CONTROLES'!N18</f>
        <v>Comité Evaluador y Profesional estructurador del proceso</v>
      </c>
      <c r="U13" s="149" t="str">
        <f>+'EVALUACION CON CONTROLES'!O18</f>
        <v>Estructuración</v>
      </c>
      <c r="V13" s="149" t="str">
        <f>+'EVALUACION CON CONTROLES'!P18</f>
        <v>Adjudicación</v>
      </c>
      <c r="W13" s="149" t="str">
        <f>+'EVALUACION CON CONTROLES'!Q18</f>
        <v>Verificación durante la evaluación de las ofertas, análisis de coincidencias o comportamientos atípicos entre proponentes y revisión jurídica del proceso.</v>
      </c>
      <c r="X13" s="151" t="str">
        <f>+'EVALUACION CON CONTROLES'!R18</f>
        <v>Durante la etapa de evaluación de las ofertas y antes de la adjudicación del contrato.</v>
      </c>
    </row>
    <row r="14" spans="2:24" ht="106.5" customHeight="1" x14ac:dyDescent="0.25">
      <c r="B14" s="139">
        <v>4</v>
      </c>
      <c r="C14" s="149" t="str">
        <f>+'EVALUACION CON CONTROLES'!C19:F19</f>
        <v>Posibilidad de adjudicar el contrato a una oferta con precios artificialmente bajos que no garantice la adecuada ejecución contractual.</v>
      </c>
      <c r="D14" s="150" t="str">
        <f>+'EVALUACION CON CONTROLES'!B19</f>
        <v>SELECCIÓN</v>
      </c>
      <c r="E14" s="150" t="str">
        <f>VLOOKUP(C14,'IDENTIFICACION Y ANALISIS'!$B$19:$F$68,3,FALSE())</f>
        <v>Estatal</v>
      </c>
      <c r="F14" s="150" t="str">
        <f>VLOOKUP(C14,'IDENTIFICACION Y ANALISIS'!$B$19:$F$68,4,FALSE())</f>
        <v>Interno</v>
      </c>
      <c r="G14" s="149" t="str">
        <f>+EVALUACION!H20</f>
        <v>Incumplimiento contractual, afectación de la calidad de los bienes y servicios, solicitudes de modificación contractual, posibles sobrecostos y afectación de los recursos públicos.</v>
      </c>
      <c r="H14" s="149">
        <f>+EVALUACION!I20</f>
        <v>2</v>
      </c>
      <c r="I14" s="149">
        <f>+EVALUACION!J20</f>
        <v>3</v>
      </c>
      <c r="J14" s="149">
        <f>+EVALUACION!K20</f>
        <v>5</v>
      </c>
      <c r="K14" s="150" t="str">
        <f>+EVALUACION!L20</f>
        <v>MEDIO</v>
      </c>
      <c r="L14" s="149" t="s">
        <v>212</v>
      </c>
      <c r="M14" s="150">
        <v>100</v>
      </c>
      <c r="N14" s="149" t="str">
        <f>+'EVALUACION CON CONTROLES'!G19</f>
        <v>Aplicar el procedimiento previsto en el pliego de condiciones para identificar ofertas con precios artificialmente bajos; solicitar las aclaraciones y soportes respectivos; verificar la viabilidad técnica, económica y financiera de la oferta y rechazarla cuando no se justifique satisfactoriamente su ejecución.</v>
      </c>
      <c r="O14" s="149">
        <f>+'EVALUACION CON CONTROLES'!I19</f>
        <v>1</v>
      </c>
      <c r="P14" s="149">
        <f>+'EVALUACION CON CONTROLES'!J19</f>
        <v>1</v>
      </c>
      <c r="Q14" s="149">
        <f>+'EVALUACION CON CONTROLES'!K19</f>
        <v>2</v>
      </c>
      <c r="R14" s="150" t="str">
        <f>+'EVALUACION CON CONTROLES'!L19</f>
        <v>BAJO</v>
      </c>
      <c r="S14" s="149" t="str">
        <f>+'EVALUACION CON CONTROLES'!M19</f>
        <v xml:space="preserve">Si </v>
      </c>
      <c r="T14" s="149" t="str">
        <f>+'EVALUACION CON CONTROLES'!N19</f>
        <v>Comité Evaluador Económico y Área Financiera</v>
      </c>
      <c r="U14" s="149" t="str">
        <f>+'EVALUACION CON CONTROLES'!O19</f>
        <v>Inicio de la evaluación económica</v>
      </c>
      <c r="V14" s="149" t="str">
        <f>+'EVALUACION CON CONTROLES'!P19</f>
        <v>Adjudicación</v>
      </c>
      <c r="W14" s="149" t="str">
        <f>+'EVALUACION CON CONTROLES'!Q19</f>
        <v>Revisión de las ofertas económicas, análisis de las justificaciones presentadas por los oferentes y validación de la razonabilidad de los precios frente al estudio de mercado.</v>
      </c>
      <c r="X14" s="151" t="str">
        <f>+'EVALUACION CON CONTROLES'!R19</f>
        <v>Durante la evaluación económica de las ofertas y previo a la adjudicación del contrato.</v>
      </c>
    </row>
    <row r="15" spans="2:24" ht="106.5" customHeight="1" x14ac:dyDescent="0.25">
      <c r="B15" s="139">
        <v>5</v>
      </c>
      <c r="C15" s="149" t="str">
        <f>+'EVALUACION CON CONTROLES'!C20:F20</f>
        <v xml:space="preserve">Riesgo de que no se firme el contrato. </v>
      </c>
      <c r="D15" s="150" t="str">
        <f>+'EVALUACION CON CONTROLES'!B20</f>
        <v>CONTRATACIÓN</v>
      </c>
      <c r="E15" s="150" t="str">
        <f>VLOOKUP(C15,'IDENTIFICACION Y ANALISIS'!$B$19:$F$68,3,FALSE())</f>
        <v>Especifico</v>
      </c>
      <c r="F15" s="150" t="str">
        <f>VLOOKUP(C15,'IDENTIFICACION Y ANALISIS'!$B$19:$F$68,4,FALSE())</f>
        <v>Externo</v>
      </c>
      <c r="G15" s="149" t="str">
        <f>+EVALUACION!H21</f>
        <v>Retraso en el cronograma de las actividades del contrato, debido al corto tiempo de ejecución.</v>
      </c>
      <c r="H15" s="149">
        <f>+EVALUACION!I21</f>
        <v>1</v>
      </c>
      <c r="I15" s="149">
        <f>+EVALUACION!J21</f>
        <v>2</v>
      </c>
      <c r="J15" s="149">
        <f>+EVALUACION!K21</f>
        <v>3</v>
      </c>
      <c r="K15" s="150" t="str">
        <f>+EVALUACION!L21</f>
        <v>BAJO</v>
      </c>
      <c r="L15" s="149" t="s">
        <v>213</v>
      </c>
      <c r="M15" s="150" t="s">
        <v>214</v>
      </c>
      <c r="N15" s="149" t="str">
        <f>+'EVALUACION CON CONTROLES'!G20</f>
        <v>Verificación previa de la disponibilidad presupuestal, la idoneidad del adjudicatario y el cumplimiento de los requisitos de perfeccionamiento del contrato; comunicación oportuna al adjudicatario de los términos y plazos para la suscripción y legalización; y seguimiento activo del área de contratación al cronograma de firma.</v>
      </c>
      <c r="O15" s="149">
        <f>+'EVALUACION CON CONTROLES'!I20</f>
        <v>1</v>
      </c>
      <c r="P15" s="149">
        <f>+'EVALUACION CON CONTROLES'!J20</f>
        <v>1</v>
      </c>
      <c r="Q15" s="149">
        <f>+'EVALUACION CON CONTROLES'!K20</f>
        <v>2</v>
      </c>
      <c r="R15" s="150" t="str">
        <f>+'EVALUACION CON CONTROLES'!L20</f>
        <v>BAJO</v>
      </c>
      <c r="S15" s="149" t="str">
        <f>+'EVALUACION CON CONTROLES'!M20</f>
        <v>Si</v>
      </c>
      <c r="T15" s="149" t="str">
        <f>+'EVALUACION CON CONTROLES'!N20</f>
        <v xml:space="preserve">Persona del área jurídica de contratación a cargo del proceso </v>
      </c>
      <c r="U15" s="149" t="str">
        <f>+'EVALUACION CON CONTROLES'!O20</f>
        <v xml:space="preserve">Contratación </v>
      </c>
      <c r="V15" s="149" t="str">
        <f>+'EVALUACION CON CONTROLES'!P20</f>
        <v xml:space="preserve">Contratación </v>
      </c>
      <c r="W15" s="149" t="str">
        <f>+'EVALUACION CON CONTROLES'!Q20</f>
        <v xml:space="preserve">Revisar continuamente la Plataforma SECOP y mantener contacto con el proponente seleccionado </v>
      </c>
      <c r="X15" s="151" t="str">
        <f>+'EVALUACION CON CONTROLES'!R20</f>
        <v xml:space="preserve">cuando se seleccione el proponente </v>
      </c>
    </row>
    <row r="16" spans="2:24" ht="106.5" customHeight="1" x14ac:dyDescent="0.25">
      <c r="B16" s="139">
        <v>6</v>
      </c>
      <c r="C16" s="149" t="str">
        <f>+'EVALUACION CON CONTROLES'!C21:F21</f>
        <v>Falta de constitución o constitución tardía de la garantía única. Aceptación de garantías que no se ajustan a lo contemplado en el contrato</v>
      </c>
      <c r="D16" s="150" t="str">
        <f>+'EVALUACION CON CONTROLES'!B21</f>
        <v>CONTRATACIÓN</v>
      </c>
      <c r="E16" s="150" t="str">
        <f>VLOOKUP(C16,'IDENTIFICACION Y ANALISIS'!$B$19:$F$68,3,FALSE())</f>
        <v>Especifico</v>
      </c>
      <c r="F16" s="150" t="str">
        <f>VLOOKUP(C16,'IDENTIFICACION Y ANALISIS'!$B$19:$F$68,4,FALSE())</f>
        <v>Externo</v>
      </c>
      <c r="G16" s="149" t="str">
        <f>+EVALUACION!H22</f>
        <v>Retraso en el cronograma de las actividades del contrato, debido al corto tiempo de ejecución.</v>
      </c>
      <c r="H16" s="149">
        <f>+EVALUACION!I22</f>
        <v>3</v>
      </c>
      <c r="I16" s="149">
        <f>+EVALUACION!J22</f>
        <v>3</v>
      </c>
      <c r="J16" s="149">
        <f>+EVALUACION!K22</f>
        <v>6</v>
      </c>
      <c r="K16" s="150" t="str">
        <f>+EVALUACION!L22</f>
        <v>ALTO</v>
      </c>
      <c r="L16" s="149" t="s">
        <v>215</v>
      </c>
      <c r="M16" s="150">
        <v>100</v>
      </c>
      <c r="N16" s="149" t="str">
        <f>+'EVALUACION CON CONTROLES'!G21</f>
        <v xml:space="preserve">Incluir el estudio previo un plazo específico para la constitución de garantías </v>
      </c>
      <c r="O16" s="149">
        <f>+'EVALUACION CON CONTROLES'!I21</f>
        <v>2</v>
      </c>
      <c r="P16" s="149">
        <f>+'EVALUACION CON CONTROLES'!J21</f>
        <v>1</v>
      </c>
      <c r="Q16" s="149">
        <f>+'EVALUACION CON CONTROLES'!K21</f>
        <v>3</v>
      </c>
      <c r="R16" s="150" t="str">
        <f>+'EVALUACION CON CONTROLES'!L21</f>
        <v>BAJO</v>
      </c>
      <c r="S16" s="149" t="str">
        <f>+'EVALUACION CON CONTROLES'!M21</f>
        <v>Si</v>
      </c>
      <c r="T16" s="149" t="str">
        <f>+'EVALUACION CON CONTROLES'!N21</f>
        <v xml:space="preserve">Persona del área jurídica de contratación a cargo del proceso </v>
      </c>
      <c r="U16" s="149" t="str">
        <f>+'EVALUACION CON CONTROLES'!O21</f>
        <v xml:space="preserve">Contratación </v>
      </c>
      <c r="V16" s="149" t="str">
        <f>+'EVALUACION CON CONTROLES'!P21</f>
        <v xml:space="preserve">Contratación </v>
      </c>
      <c r="W16" s="149" t="str">
        <f>+'EVALUACION CON CONTROLES'!Q21</f>
        <v xml:space="preserve">Revisar continuamente la Plataforma SECOP y mantener contacto con el proponente seleccionado </v>
      </c>
      <c r="X16" s="151" t="str">
        <f>+'EVALUACION CON CONTROLES'!R21</f>
        <v xml:space="preserve">cuando se seleccione el proponente </v>
      </c>
    </row>
    <row r="17" spans="2:24" ht="106.5" customHeight="1" x14ac:dyDescent="0.25">
      <c r="B17" s="139">
        <v>7</v>
      </c>
      <c r="C17" s="149" t="str">
        <f>+'EVALUACION CON CONTROLES'!C22:F22</f>
        <v>Variación de los precios del mercado</v>
      </c>
      <c r="D17" s="150" t="str">
        <f>+'EVALUACION CON CONTROLES'!B22</f>
        <v>EJECUCIÓN</v>
      </c>
      <c r="E17" s="150" t="str">
        <f>VLOOKUP(C17,'IDENTIFICACION Y ANALISIS'!$B$19:$F$68,3,FALSE())</f>
        <v>General</v>
      </c>
      <c r="F17" s="150" t="str">
        <f>VLOOKUP(C17,'IDENTIFICACION Y ANALISIS'!$B$19:$F$68,4,FALSE())</f>
        <v>Externo</v>
      </c>
      <c r="G17" s="149" t="str">
        <f>+EVALUACION!H23</f>
        <v>Retroceso en cuanto a los procesos administrativos para el cierre del contrato y sobrecostos.</v>
      </c>
      <c r="H17" s="149">
        <f>+EVALUACION!I23</f>
        <v>3</v>
      </c>
      <c r="I17" s="149">
        <f>+EVALUACION!J23</f>
        <v>2</v>
      </c>
      <c r="J17" s="149">
        <f>+EVALUACION!K23</f>
        <v>5</v>
      </c>
      <c r="K17" s="150" t="str">
        <f>+EVALUACION!L23</f>
        <v>MEDIO</v>
      </c>
      <c r="L17" s="149" t="s">
        <v>215</v>
      </c>
      <c r="M17" s="150">
        <v>100</v>
      </c>
      <c r="N17" s="149" t="str">
        <f>+'EVALUACION CON CONTROLES'!G22</f>
        <v xml:space="preserve">Especificar que lo valores de los precios ofertados por oferente serán fijos. </v>
      </c>
      <c r="O17" s="149">
        <f>+'EVALUACION CON CONTROLES'!I22</f>
        <v>1</v>
      </c>
      <c r="P17" s="149">
        <f>+'EVALUACION CON CONTROLES'!J22</f>
        <v>2</v>
      </c>
      <c r="Q17" s="149">
        <f>+'EVALUACION CON CONTROLES'!K22</f>
        <v>3</v>
      </c>
      <c r="R17" s="150" t="str">
        <f>+'EVALUACION CON CONTROLES'!L22</f>
        <v>BAJO</v>
      </c>
      <c r="S17" s="149" t="str">
        <f>+'EVALUACION CON CONTROLES'!M22</f>
        <v>No</v>
      </c>
      <c r="T17" s="149" t="str">
        <f>+'EVALUACION CON CONTROLES'!N22</f>
        <v>Persona que hará el apoyo a la supervisión del contrato</v>
      </c>
      <c r="U17" s="149" t="str">
        <f>+'EVALUACION CON CONTROLES'!O22</f>
        <v xml:space="preserve">Ejecución </v>
      </c>
      <c r="V17" s="149" t="str">
        <f>+'EVALUACION CON CONTROLES'!P22</f>
        <v xml:space="preserve">Ejecución </v>
      </c>
      <c r="W17" s="149" t="str">
        <f>+'EVALUACION CON CONTROLES'!Q22</f>
        <v xml:space="preserve">Relaizar comité técnico de seguimineto en el cual se aclare que los valores a usar para la ejecución del contrato serán los de la oferta publicad que se seleccionó </v>
      </c>
      <c r="X17" s="151" t="str">
        <f>+'EVALUACION CON CONTROLES'!R22</f>
        <v>Durante todo el contrato</v>
      </c>
    </row>
    <row r="18" spans="2:24" ht="106.5" customHeight="1" x14ac:dyDescent="0.25">
      <c r="B18" s="139">
        <v>8</v>
      </c>
      <c r="C18" s="149" t="str">
        <f>+'EVALUACION CON CONTROLES'!C23:F23</f>
        <v>Cancelación de pedidos.</v>
      </c>
      <c r="D18" s="150" t="str">
        <f>+'EVALUACION CON CONTROLES'!B23</f>
        <v>EJECUCIÓN</v>
      </c>
      <c r="E18" s="150" t="str">
        <f>VLOOKUP(C18,'IDENTIFICACION Y ANALISIS'!$B$19:$F$68,3,FALSE())</f>
        <v>Estatal</v>
      </c>
      <c r="F18" s="150" t="str">
        <f>VLOOKUP(C18,'IDENTIFICACION Y ANALISIS'!$B$19:$F$68,4,FALSE())</f>
        <v>Interno</v>
      </c>
      <c r="G18" s="149" t="str">
        <f>+EVALUACION!H24</f>
        <v>Retrocesos en la ejecución del contrato y posible generacuón de perdidas para el contratista</v>
      </c>
      <c r="H18" s="149">
        <f>+EVALUACION!I24</f>
        <v>3</v>
      </c>
      <c r="I18" s="149">
        <f>+EVALUACION!J24</f>
        <v>4</v>
      </c>
      <c r="J18" s="149">
        <f>+EVALUACION!K24</f>
        <v>7</v>
      </c>
      <c r="K18" s="150" t="str">
        <f>+EVALUACION!L24</f>
        <v>ALTO</v>
      </c>
      <c r="L18" s="149" t="s">
        <v>212</v>
      </c>
      <c r="M18" s="150">
        <v>100</v>
      </c>
      <c r="N18" s="149" t="str">
        <f>+'EVALUACION CON CONTROLES'!G23</f>
        <v>Establecer mecanismos para la revisión y aprobación de solicitudes al contratista</v>
      </c>
      <c r="O18" s="149">
        <f>+'EVALUACION CON CONTROLES'!I23</f>
        <v>2</v>
      </c>
      <c r="P18" s="149">
        <f>+'EVALUACION CON CONTROLES'!J23</f>
        <v>3</v>
      </c>
      <c r="Q18" s="149">
        <f>+'EVALUACION CON CONTROLES'!K23</f>
        <v>5</v>
      </c>
      <c r="R18" s="150" t="str">
        <f>+'EVALUACION CON CONTROLES'!L23</f>
        <v>MEDIO</v>
      </c>
      <c r="S18" s="149" t="str">
        <f>+'EVALUACION CON CONTROLES'!M23</f>
        <v>Si</v>
      </c>
      <c r="T18" s="149" t="str">
        <f>+'EVALUACION CON CONTROLES'!N23</f>
        <v>Persona que hará el apoyo a la supervisión del contrato</v>
      </c>
      <c r="U18" s="149" t="str">
        <f>+'EVALUACION CON CONTROLES'!O23</f>
        <v xml:space="preserve">Ejecución </v>
      </c>
      <c r="V18" s="149" t="str">
        <f>+'EVALUACION CON CONTROLES'!P23</f>
        <v xml:space="preserve">Ejecución </v>
      </c>
      <c r="W18" s="149" t="str">
        <f>+'EVALUACION CON CONTROLES'!Q23</f>
        <v xml:space="preserve">Relaizar comité técnico de seguimineto mensual en el cual se presente el avance mensual de la ejecución del contrato </v>
      </c>
      <c r="X18" s="151" t="str">
        <f>+'EVALUACION CON CONTROLES'!R23</f>
        <v xml:space="preserve">Mensual </v>
      </c>
    </row>
    <row r="19" spans="2:24" ht="106.5" customHeight="1" x14ac:dyDescent="0.25">
      <c r="B19" s="139">
        <v>9</v>
      </c>
      <c r="C19" s="149" t="str">
        <f>+'EVALUACION CON CONTROLES'!C24:F24</f>
        <v>Incumplimiento de compromisos adquiridos por el contratista seleccionado con sus subcontratistas, suministradores de bienes y servicios.</v>
      </c>
      <c r="D19" s="150" t="str">
        <f>+'EVALUACION CON CONTROLES'!B24</f>
        <v>EJECUCIÓN</v>
      </c>
      <c r="E19" s="150" t="str">
        <f>VLOOKUP(C19,'IDENTIFICACION Y ANALISIS'!$B$19:$F$68,3,FALSE())</f>
        <v>Especifico</v>
      </c>
      <c r="F19" s="150" t="str">
        <f>VLOOKUP(C19,'IDENTIFICACION Y ANALISIS'!$B$19:$F$68,4,FALSE())</f>
        <v>Externo</v>
      </c>
      <c r="G19" s="149" t="str">
        <f>+EVALUACION!H25</f>
        <v>Retraso en el cronograma de las actividades del contrato</v>
      </c>
      <c r="H19" s="149">
        <f>+EVALUACION!I25</f>
        <v>2</v>
      </c>
      <c r="I19" s="149">
        <f>+EVALUACION!J25</f>
        <v>3</v>
      </c>
      <c r="J19" s="149">
        <f>+EVALUACION!K25</f>
        <v>5</v>
      </c>
      <c r="K19" s="150" t="str">
        <f>+EVALUACION!L25</f>
        <v>MEDIO</v>
      </c>
      <c r="L19" s="149" t="s">
        <v>215</v>
      </c>
      <c r="M19" s="150">
        <v>100</v>
      </c>
      <c r="N19" s="149" t="str">
        <f>+'EVALUACION CON CONTROLES'!G24</f>
        <v>Se revisarán previamente las facturas presentadas por el contratista en las cuales se incluya la verificación de pago a terceros si fuera el caso como parte escencial para que se haga el pago al contratista</v>
      </c>
      <c r="O19" s="149">
        <f>+'EVALUACION CON CONTROLES'!I24</f>
        <v>1</v>
      </c>
      <c r="P19" s="149">
        <f>+'EVALUACION CON CONTROLES'!J24</f>
        <v>2</v>
      </c>
      <c r="Q19" s="149">
        <f>+'EVALUACION CON CONTROLES'!K24</f>
        <v>3</v>
      </c>
      <c r="R19" s="150" t="str">
        <f>+'EVALUACION CON CONTROLES'!L24</f>
        <v>BAJO</v>
      </c>
      <c r="S19" s="149" t="str">
        <f>+'EVALUACION CON CONTROLES'!M24</f>
        <v>Si</v>
      </c>
      <c r="T19" s="149" t="str">
        <f>+'EVALUACION CON CONTROLES'!N24</f>
        <v>Persona que hará el apoyo a la supervisión del contrato</v>
      </c>
      <c r="U19" s="149" t="str">
        <f>+'EVALUACION CON CONTROLES'!O24</f>
        <v xml:space="preserve">Ejecución </v>
      </c>
      <c r="V19" s="149" t="str">
        <f>+'EVALUACION CON CONTROLES'!P24</f>
        <v xml:space="preserve">Ejecución </v>
      </c>
      <c r="W19" s="149" t="str">
        <f>+'EVALUACION CON CONTROLES'!Q24</f>
        <v xml:space="preserve">Relaizar comité técnico de seguimineto mensual en el cual se presente el avance mensual de la ejecución del contrato </v>
      </c>
      <c r="X19" s="151" t="str">
        <f>+'EVALUACION CON CONTROLES'!R24</f>
        <v xml:space="preserve">Mensual </v>
      </c>
    </row>
    <row r="20" spans="2:24" ht="106.5" customHeight="1" x14ac:dyDescent="0.25">
      <c r="B20" s="139">
        <v>10</v>
      </c>
      <c r="C20" s="149" t="str">
        <f>+'EVALUACION CON CONTROLES'!C25:F25</f>
        <v>Posibilidad de agotamiento anticipado del presupuesto oficial o de variaciones en la demanda de bienes y servicios, debido a que el contrato se ejecuta bajo la modalidad de monto agotable y las cantidades son estimadas.</v>
      </c>
      <c r="D20" s="150" t="str">
        <f>+'EVALUACION CON CONTROLES'!B25</f>
        <v>EJECUCIÓN</v>
      </c>
      <c r="E20" s="150" t="str">
        <f>VLOOKUP(C20,'IDENTIFICACION Y ANALISIS'!$B$19:$F$68,3,FALSE())</f>
        <v>Especifico</v>
      </c>
      <c r="F20" s="150" t="str">
        <f>VLOOKUP(C20,'IDENTIFICACION Y ANALISIS'!$B$19:$F$68,4,FALSE())</f>
        <v>Interno</v>
      </c>
      <c r="G20" s="149" t="str">
        <f>+EVALUACION!H26</f>
        <v>Agotamiento del presupuesto antes de finalizar la vigencia contractual, necesidad de priorizar requerimientos, imposibilidad de atender nuevas solicitudes o terminación de la ejecución por agotamiento de los recursos disponibles.</v>
      </c>
      <c r="H20" s="149">
        <f>+EVALUACION!I26</f>
        <v>2</v>
      </c>
      <c r="I20" s="149">
        <f>+EVALUACION!J26</f>
        <v>3</v>
      </c>
      <c r="J20" s="149">
        <f>+EVALUACION!K26</f>
        <v>5</v>
      </c>
      <c r="K20" s="150" t="str">
        <f>+EVALUACION!L26</f>
        <v>MEDIO</v>
      </c>
      <c r="L20" s="149" t="s">
        <v>215</v>
      </c>
      <c r="M20" s="150">
        <v>100</v>
      </c>
      <c r="N20" s="149" t="str">
        <f>+'EVALUACION CON CONTROLES'!G25</f>
        <v>Realizar seguimiento permanente a la ejecución presupuestal y al consumo del monto contractual; controlar las órdenes de suministro emitidas por el supervisor; verificar periódicamente el saldo disponible y priorizar los requerimientos conforme a las necesidades institucionales y la disponibilidad de recursos.</v>
      </c>
      <c r="O20" s="149">
        <f>+'EVALUACION CON CONTROLES'!I25</f>
        <v>1</v>
      </c>
      <c r="P20" s="149">
        <f>+'EVALUACION CON CONTROLES'!J25</f>
        <v>2</v>
      </c>
      <c r="Q20" s="149">
        <f>+'EVALUACION CON CONTROLES'!K25</f>
        <v>3</v>
      </c>
      <c r="R20" s="150" t="str">
        <f>+'EVALUACION CON CONTROLES'!L25</f>
        <v>BAJO</v>
      </c>
      <c r="S20" s="149" t="str">
        <f>+'EVALUACION CON CONTROLES'!M25</f>
        <v>Si</v>
      </c>
      <c r="T20" s="149" t="str">
        <f>+'EVALUACION CON CONTROLES'!N25</f>
        <v>Supervisor del contrato y apoyo a la supervisión</v>
      </c>
      <c r="U20" s="149" t="str">
        <f>+'EVALUACION CON CONTROLES'!O25</f>
        <v xml:space="preserve">Inicio de la ejecución del contrato </v>
      </c>
      <c r="V20" s="149" t="str">
        <f>+'EVALUACION CON CONTROLES'!P25</f>
        <v>Terminación del contrato</v>
      </c>
      <c r="W20" s="149" t="str">
        <f>+'EVALUACION CON CONTROLES'!Q25</f>
        <v>Seguimiento periódico al consumo del monto contractual, conciliación de órdenes de suministro y verificación del saldo disponible frente al presupuesto oficial.</v>
      </c>
      <c r="X20" s="151" t="str">
        <f>+'EVALUACION CON CONTROLES'!R25</f>
        <v>Durante toda la ejecución del contrato o con cada orden de suministro emitida.</v>
      </c>
    </row>
    <row r="21" spans="2:24" ht="13.5" customHeight="1" x14ac:dyDescent="0.25">
      <c r="B21" s="152"/>
      <c r="X21" s="140"/>
    </row>
    <row r="22" spans="2:24" ht="13.5" customHeight="1" x14ac:dyDescent="0.3">
      <c r="B22" s="152"/>
      <c r="E22" s="135"/>
      <c r="F22" s="8" t="s">
        <v>216</v>
      </c>
      <c r="G22" s="8"/>
      <c r="H22" s="135"/>
      <c r="I22" s="135"/>
      <c r="J22" s="7" t="s">
        <v>203</v>
      </c>
      <c r="K22" s="7"/>
      <c r="L22" s="7"/>
      <c r="M22" s="7"/>
      <c r="X22" s="140"/>
    </row>
    <row r="23" spans="2:24" ht="13.5" customHeight="1" x14ac:dyDescent="0.3">
      <c r="B23" s="152"/>
      <c r="E23" s="6" t="s">
        <v>112</v>
      </c>
      <c r="F23" s="153" t="s">
        <v>113</v>
      </c>
      <c r="G23" s="153" t="s">
        <v>114</v>
      </c>
      <c r="H23" s="135"/>
      <c r="I23" s="135"/>
      <c r="J23" s="5" t="s">
        <v>115</v>
      </c>
      <c r="K23" s="5"/>
      <c r="L23" s="5" t="s">
        <v>114</v>
      </c>
      <c r="M23" s="5"/>
      <c r="X23" s="140"/>
    </row>
    <row r="24" spans="2:24" ht="13.5" customHeight="1" x14ac:dyDescent="0.3">
      <c r="B24" s="152"/>
      <c r="E24" s="6"/>
      <c r="F24" s="149" t="s">
        <v>116</v>
      </c>
      <c r="G24" s="149">
        <v>1</v>
      </c>
      <c r="H24" s="135"/>
      <c r="I24" s="135"/>
      <c r="J24" s="4" t="s">
        <v>117</v>
      </c>
      <c r="K24" s="4"/>
      <c r="L24" s="4">
        <v>1</v>
      </c>
      <c r="M24" s="4"/>
      <c r="X24" s="140"/>
    </row>
    <row r="25" spans="2:24" ht="13.5" customHeight="1" x14ac:dyDescent="0.3">
      <c r="B25" s="152"/>
      <c r="E25" s="6"/>
      <c r="F25" s="149" t="s">
        <v>118</v>
      </c>
      <c r="G25" s="149">
        <v>2</v>
      </c>
      <c r="H25" s="135"/>
      <c r="I25" s="135"/>
      <c r="J25" s="4" t="s">
        <v>119</v>
      </c>
      <c r="K25" s="4"/>
      <c r="L25" s="4">
        <v>2</v>
      </c>
      <c r="M25" s="4"/>
      <c r="X25" s="140"/>
    </row>
    <row r="26" spans="2:24" ht="13.5" customHeight="1" x14ac:dyDescent="0.3">
      <c r="B26" s="152"/>
      <c r="E26" s="6"/>
      <c r="F26" s="149" t="s">
        <v>120</v>
      </c>
      <c r="G26" s="149">
        <v>3</v>
      </c>
      <c r="H26" s="135"/>
      <c r="I26" s="135"/>
      <c r="J26" s="4" t="s">
        <v>121</v>
      </c>
      <c r="K26" s="4"/>
      <c r="L26" s="4">
        <v>3</v>
      </c>
      <c r="M26" s="4"/>
      <c r="X26" s="140"/>
    </row>
    <row r="27" spans="2:24" ht="13.5" customHeight="1" x14ac:dyDescent="0.3">
      <c r="B27" s="152"/>
      <c r="E27" s="6"/>
      <c r="F27" s="149" t="s">
        <v>122</v>
      </c>
      <c r="G27" s="149">
        <v>4</v>
      </c>
      <c r="H27" s="135"/>
      <c r="I27" s="135"/>
      <c r="J27" s="4" t="s">
        <v>123</v>
      </c>
      <c r="K27" s="4"/>
      <c r="L27" s="4">
        <v>4</v>
      </c>
      <c r="M27" s="4"/>
      <c r="X27" s="140"/>
    </row>
    <row r="28" spans="2:24" ht="13.5" customHeight="1" x14ac:dyDescent="0.3">
      <c r="B28" s="152"/>
      <c r="E28" s="6"/>
      <c r="F28" s="149" t="s">
        <v>124</v>
      </c>
      <c r="G28" s="149">
        <v>5</v>
      </c>
      <c r="H28" s="135"/>
      <c r="I28" s="135"/>
      <c r="J28" s="4" t="s">
        <v>125</v>
      </c>
      <c r="K28" s="4"/>
      <c r="L28" s="4">
        <v>5</v>
      </c>
      <c r="M28" s="4"/>
      <c r="X28" s="140"/>
    </row>
    <row r="29" spans="2:24" ht="13.5" customHeight="1" x14ac:dyDescent="0.3">
      <c r="B29" s="152"/>
      <c r="D29" s="135"/>
      <c r="E29" s="135"/>
      <c r="F29" s="135"/>
      <c r="G29" s="135"/>
      <c r="H29" s="135"/>
      <c r="I29" s="135"/>
      <c r="J29" s="135"/>
      <c r="K29" s="135"/>
      <c r="L29" s="135"/>
      <c r="M29" s="135"/>
      <c r="X29" s="140"/>
    </row>
    <row r="30" spans="2:24" ht="13.5" customHeight="1" x14ac:dyDescent="0.3">
      <c r="B30" s="152"/>
      <c r="D30" s="7" t="s">
        <v>126</v>
      </c>
      <c r="E30" s="7"/>
      <c r="F30" s="7"/>
      <c r="G30" s="7"/>
      <c r="H30" s="7"/>
      <c r="I30" s="7"/>
      <c r="J30" s="7"/>
      <c r="K30" s="7"/>
      <c r="X30" s="140"/>
    </row>
    <row r="31" spans="2:24" ht="13.5" customHeight="1" x14ac:dyDescent="0.3">
      <c r="B31" s="152"/>
      <c r="D31" s="5" t="s">
        <v>113</v>
      </c>
      <c r="E31" s="5" t="s">
        <v>114</v>
      </c>
      <c r="F31" s="3" t="s">
        <v>117</v>
      </c>
      <c r="G31" s="3"/>
      <c r="H31" s="3" t="s">
        <v>119</v>
      </c>
      <c r="I31" s="3"/>
      <c r="J31" s="154" t="s">
        <v>121</v>
      </c>
      <c r="K31" s="154" t="s">
        <v>123</v>
      </c>
      <c r="L31" s="153" t="s">
        <v>125</v>
      </c>
      <c r="P31" s="7" t="s">
        <v>140</v>
      </c>
      <c r="Q31" s="7"/>
      <c r="R31" s="7"/>
      <c r="S31" s="7"/>
      <c r="T31" s="7"/>
      <c r="X31" s="140"/>
    </row>
    <row r="32" spans="2:24" ht="13.5" customHeight="1" x14ac:dyDescent="0.3">
      <c r="B32" s="152"/>
      <c r="D32" s="5"/>
      <c r="E32" s="5"/>
      <c r="F32" s="2">
        <v>1</v>
      </c>
      <c r="G32" s="2"/>
      <c r="H32" s="2">
        <v>2</v>
      </c>
      <c r="I32" s="2"/>
      <c r="J32" s="155">
        <v>3</v>
      </c>
      <c r="K32" s="155">
        <v>4</v>
      </c>
      <c r="L32" s="155">
        <v>5</v>
      </c>
      <c r="P32" s="3" t="s">
        <v>126</v>
      </c>
      <c r="Q32" s="3"/>
      <c r="R32" s="3"/>
      <c r="S32" s="3" t="s">
        <v>139</v>
      </c>
      <c r="T32" s="3"/>
      <c r="X32" s="140"/>
    </row>
    <row r="33" spans="2:24" ht="13.5" customHeight="1" x14ac:dyDescent="0.25">
      <c r="B33" s="152"/>
      <c r="D33" s="149" t="s">
        <v>116</v>
      </c>
      <c r="E33" s="156">
        <v>1</v>
      </c>
      <c r="F33" s="1">
        <v>2</v>
      </c>
      <c r="G33" s="1"/>
      <c r="H33" s="1">
        <v>3</v>
      </c>
      <c r="I33" s="1"/>
      <c r="J33" s="157">
        <v>4</v>
      </c>
      <c r="K33" s="158">
        <v>5</v>
      </c>
      <c r="L33" s="159">
        <v>6</v>
      </c>
      <c r="P33" s="166" t="s">
        <v>141</v>
      </c>
      <c r="Q33" s="166"/>
      <c r="R33" s="166"/>
      <c r="S33" s="167" t="s">
        <v>142</v>
      </c>
      <c r="T33" s="167"/>
      <c r="X33" s="140"/>
    </row>
    <row r="34" spans="2:24" ht="13.5" customHeight="1" x14ac:dyDescent="0.25">
      <c r="B34" s="152"/>
      <c r="D34" s="149" t="s">
        <v>118</v>
      </c>
      <c r="E34" s="156">
        <v>2</v>
      </c>
      <c r="F34" s="1">
        <v>3</v>
      </c>
      <c r="G34" s="1"/>
      <c r="H34" s="1">
        <v>4</v>
      </c>
      <c r="I34" s="1"/>
      <c r="J34" s="158">
        <v>5</v>
      </c>
      <c r="K34" s="159">
        <v>6</v>
      </c>
      <c r="L34" s="159">
        <v>7</v>
      </c>
      <c r="P34" s="168" t="s">
        <v>143</v>
      </c>
      <c r="Q34" s="168"/>
      <c r="R34" s="168"/>
      <c r="S34" s="167" t="s">
        <v>144</v>
      </c>
      <c r="T34" s="167"/>
      <c r="X34" s="140"/>
    </row>
    <row r="35" spans="2:24" ht="13.5" customHeight="1" x14ac:dyDescent="0.25">
      <c r="B35" s="152"/>
      <c r="D35" s="149" t="s">
        <v>120</v>
      </c>
      <c r="E35" s="156">
        <v>3</v>
      </c>
      <c r="F35" s="1">
        <v>4</v>
      </c>
      <c r="G35" s="1"/>
      <c r="H35" s="169">
        <v>5</v>
      </c>
      <c r="I35" s="169"/>
      <c r="J35" s="159">
        <v>6</v>
      </c>
      <c r="K35" s="159">
        <v>7</v>
      </c>
      <c r="L35" s="160">
        <v>8</v>
      </c>
      <c r="P35" s="169">
        <v>5</v>
      </c>
      <c r="Q35" s="169"/>
      <c r="R35" s="169"/>
      <c r="S35" s="167" t="s">
        <v>145</v>
      </c>
      <c r="T35" s="167"/>
      <c r="X35" s="140"/>
    </row>
    <row r="36" spans="2:24" ht="13.5" customHeight="1" x14ac:dyDescent="0.25">
      <c r="B36" s="152"/>
      <c r="D36" s="149" t="s">
        <v>122</v>
      </c>
      <c r="E36" s="156">
        <v>4</v>
      </c>
      <c r="F36" s="169">
        <v>5</v>
      </c>
      <c r="G36" s="169"/>
      <c r="H36" s="168">
        <v>6</v>
      </c>
      <c r="I36" s="168"/>
      <c r="J36" s="159">
        <v>7</v>
      </c>
      <c r="K36" s="160">
        <v>8</v>
      </c>
      <c r="L36" s="160">
        <v>9</v>
      </c>
      <c r="P36" s="1" t="s">
        <v>146</v>
      </c>
      <c r="Q36" s="1"/>
      <c r="R36" s="1"/>
      <c r="S36" s="167" t="s">
        <v>147</v>
      </c>
      <c r="T36" s="167"/>
      <c r="X36" s="140"/>
    </row>
    <row r="37" spans="2:24" ht="13.5" customHeight="1" x14ac:dyDescent="0.25">
      <c r="B37" s="152"/>
      <c r="D37" s="149" t="s">
        <v>124</v>
      </c>
      <c r="E37" s="156">
        <v>5</v>
      </c>
      <c r="F37" s="168">
        <v>6</v>
      </c>
      <c r="G37" s="168"/>
      <c r="H37" s="168">
        <v>7</v>
      </c>
      <c r="I37" s="168"/>
      <c r="J37" s="160">
        <v>8</v>
      </c>
      <c r="K37" s="160">
        <v>9</v>
      </c>
      <c r="L37" s="160">
        <v>10</v>
      </c>
      <c r="X37" s="140"/>
    </row>
    <row r="38" spans="2:24" ht="13.5" customHeight="1" x14ac:dyDescent="0.3">
      <c r="B38" s="161"/>
      <c r="C38" s="162"/>
      <c r="D38" s="163"/>
      <c r="E38" s="163"/>
      <c r="F38" s="163"/>
      <c r="G38" s="163"/>
      <c r="H38" s="163"/>
      <c r="I38" s="163"/>
      <c r="J38" s="163"/>
      <c r="K38" s="163"/>
      <c r="L38" s="163"/>
      <c r="M38" s="163"/>
      <c r="N38" s="162"/>
      <c r="O38" s="162"/>
      <c r="P38" s="162"/>
      <c r="Q38" s="162"/>
      <c r="R38" s="162"/>
      <c r="S38" s="162"/>
      <c r="T38" s="162"/>
      <c r="U38" s="162"/>
      <c r="V38" s="162"/>
      <c r="W38" s="162"/>
      <c r="X38" s="164"/>
    </row>
    <row r="39" spans="2:24" ht="16.5" customHeight="1" x14ac:dyDescent="0.3">
      <c r="D39" s="135"/>
      <c r="F39" s="135"/>
      <c r="G39" s="135"/>
      <c r="H39" s="135"/>
      <c r="I39" s="135"/>
      <c r="J39" s="135"/>
      <c r="K39" s="135"/>
      <c r="L39" s="135"/>
      <c r="M39" s="135"/>
      <c r="N39" s="135"/>
      <c r="O39" s="135"/>
      <c r="P39" s="135"/>
      <c r="Q39" s="135"/>
      <c r="R39" s="135"/>
    </row>
    <row r="40" spans="2:24" ht="16.5" customHeight="1" x14ac:dyDescent="0.3">
      <c r="D40" s="135"/>
      <c r="F40" s="135"/>
      <c r="G40" s="135"/>
      <c r="H40" s="135"/>
      <c r="I40" s="135"/>
      <c r="J40" s="135"/>
      <c r="K40" s="135"/>
      <c r="L40" s="135"/>
      <c r="M40" s="135"/>
      <c r="N40" s="135"/>
      <c r="O40" s="135"/>
      <c r="P40" s="135"/>
      <c r="Q40" s="135"/>
      <c r="R40" s="135"/>
    </row>
    <row r="41" spans="2:24" ht="12.75" customHeight="1" x14ac:dyDescent="0.3">
      <c r="D41" s="135"/>
      <c r="F41" s="135"/>
      <c r="G41" s="135"/>
      <c r="H41" s="135"/>
      <c r="I41" s="135"/>
      <c r="J41" s="135"/>
      <c r="K41" s="135"/>
      <c r="L41" s="135"/>
      <c r="M41" s="135"/>
      <c r="N41" s="135"/>
      <c r="O41" s="135"/>
      <c r="P41" s="135"/>
      <c r="Q41" s="135"/>
      <c r="R41" s="135"/>
    </row>
    <row r="42" spans="2:24" x14ac:dyDescent="0.3">
      <c r="B42" s="134" t="s">
        <v>215</v>
      </c>
      <c r="D42" s="135"/>
      <c r="F42" s="135"/>
      <c r="G42" s="135"/>
      <c r="H42" s="135"/>
      <c r="I42" s="135"/>
      <c r="J42" s="135"/>
      <c r="K42" s="135"/>
      <c r="L42" s="135"/>
      <c r="M42" s="135"/>
      <c r="N42" s="135"/>
      <c r="O42" s="135"/>
      <c r="P42" s="135"/>
      <c r="Q42" s="135"/>
      <c r="R42" s="135"/>
    </row>
    <row r="43" spans="2:24" x14ac:dyDescent="0.3">
      <c r="B43" s="134" t="s">
        <v>212</v>
      </c>
      <c r="D43" s="165"/>
      <c r="F43" s="135"/>
      <c r="G43" s="165"/>
      <c r="H43" s="165"/>
      <c r="I43" s="165"/>
      <c r="J43" s="165"/>
      <c r="K43" s="165"/>
      <c r="L43" s="165"/>
      <c r="M43" s="165"/>
      <c r="N43" s="165"/>
      <c r="O43" s="165"/>
      <c r="P43" s="165"/>
      <c r="Q43" s="165"/>
      <c r="R43" s="165"/>
    </row>
    <row r="44" spans="2:24" x14ac:dyDescent="0.3">
      <c r="B44" s="134" t="s">
        <v>213</v>
      </c>
      <c r="D44" s="135"/>
      <c r="F44" s="135"/>
      <c r="G44" s="135"/>
      <c r="H44" s="135"/>
      <c r="I44" s="135"/>
      <c r="J44" s="135"/>
      <c r="K44" s="135"/>
      <c r="L44" s="135"/>
      <c r="M44" s="135"/>
      <c r="N44" s="135"/>
      <c r="O44" s="135"/>
      <c r="P44" s="135"/>
      <c r="Q44" s="135"/>
      <c r="R44" s="135"/>
    </row>
    <row r="45" spans="2:24" x14ac:dyDescent="0.3">
      <c r="D45" s="135"/>
      <c r="F45" s="135"/>
      <c r="G45" s="135"/>
      <c r="H45" s="135"/>
      <c r="I45" s="135"/>
      <c r="J45" s="135"/>
      <c r="K45" s="135"/>
      <c r="L45" s="135"/>
      <c r="M45" s="135"/>
      <c r="N45" s="135"/>
      <c r="O45" s="135"/>
      <c r="P45" s="135"/>
      <c r="Q45" s="135"/>
      <c r="R45" s="135"/>
    </row>
    <row r="46" spans="2:24" x14ac:dyDescent="0.3">
      <c r="D46" s="135"/>
      <c r="F46" s="135"/>
      <c r="G46" s="135"/>
      <c r="H46" s="135"/>
      <c r="I46" s="135"/>
      <c r="J46" s="135"/>
      <c r="K46" s="135"/>
      <c r="L46" s="135"/>
      <c r="M46" s="135"/>
      <c r="N46" s="135"/>
      <c r="O46" s="135"/>
      <c r="P46" s="135"/>
      <c r="Q46" s="135"/>
      <c r="R46" s="135"/>
    </row>
    <row r="47" spans="2:24" x14ac:dyDescent="0.3">
      <c r="D47" s="135"/>
      <c r="F47" s="135"/>
      <c r="G47" s="135"/>
      <c r="H47" s="135"/>
      <c r="I47" s="135"/>
      <c r="J47" s="135"/>
      <c r="K47" s="135"/>
      <c r="L47" s="135"/>
      <c r="M47" s="135"/>
      <c r="N47" s="135"/>
      <c r="O47" s="135"/>
      <c r="P47" s="135"/>
      <c r="Q47" s="135"/>
      <c r="R47" s="135"/>
    </row>
    <row r="48" spans="2:24" ht="12.75" customHeight="1" x14ac:dyDescent="0.3">
      <c r="D48" s="135"/>
    </row>
    <row r="49" spans="4:4" x14ac:dyDescent="0.3">
      <c r="D49" s="135"/>
    </row>
  </sheetData>
  <mergeCells count="49">
    <mergeCell ref="F37:G37"/>
    <mergeCell ref="H37:I37"/>
    <mergeCell ref="F35:G35"/>
    <mergeCell ref="H35:I35"/>
    <mergeCell ref="P35:R35"/>
    <mergeCell ref="S35:T35"/>
    <mergeCell ref="F36:G36"/>
    <mergeCell ref="H36:I36"/>
    <mergeCell ref="P36:R36"/>
    <mergeCell ref="S36:T36"/>
    <mergeCell ref="F33:G33"/>
    <mergeCell ref="H33:I33"/>
    <mergeCell ref="P33:R33"/>
    <mergeCell ref="S33:T33"/>
    <mergeCell ref="F34:G34"/>
    <mergeCell ref="H34:I34"/>
    <mergeCell ref="P34:R34"/>
    <mergeCell ref="S34:T34"/>
    <mergeCell ref="P31:T31"/>
    <mergeCell ref="F32:G32"/>
    <mergeCell ref="H32:I32"/>
    <mergeCell ref="P32:R32"/>
    <mergeCell ref="S32:T32"/>
    <mergeCell ref="D30:K30"/>
    <mergeCell ref="D31:D32"/>
    <mergeCell ref="E31:E32"/>
    <mergeCell ref="F31:G31"/>
    <mergeCell ref="H31:I31"/>
    <mergeCell ref="B9:R9"/>
    <mergeCell ref="F22:G22"/>
    <mergeCell ref="J22:M22"/>
    <mergeCell ref="E23:E28"/>
    <mergeCell ref="J23:K23"/>
    <mergeCell ref="L23:M23"/>
    <mergeCell ref="J24:K24"/>
    <mergeCell ref="L24:M24"/>
    <mergeCell ref="J25:K25"/>
    <mergeCell ref="L25:M25"/>
    <mergeCell ref="J26:K26"/>
    <mergeCell ref="L26:M26"/>
    <mergeCell ref="J27:K27"/>
    <mergeCell ref="L27:M27"/>
    <mergeCell ref="J28:K28"/>
    <mergeCell ref="L28:M28"/>
    <mergeCell ref="B2:B4"/>
    <mergeCell ref="C2:V4"/>
    <mergeCell ref="W2:X4"/>
    <mergeCell ref="B6:X6"/>
    <mergeCell ref="B7:X8"/>
  </mergeCells>
  <conditionalFormatting sqref="K11:K20">
    <cfRule type="cellIs" dxfId="7" priority="2" operator="equal">
      <formula>"EXTREMO"</formula>
    </cfRule>
    <cfRule type="cellIs" dxfId="6" priority="3" operator="equal">
      <formula>"ALTO"</formula>
    </cfRule>
    <cfRule type="cellIs" dxfId="5" priority="4" operator="equal">
      <formula>"MEDIO"</formula>
    </cfRule>
    <cfRule type="cellIs" dxfId="4" priority="5" operator="equal">
      <formula>"BAJO"</formula>
    </cfRule>
  </conditionalFormatting>
  <conditionalFormatting sqref="R11:R20">
    <cfRule type="cellIs" dxfId="3" priority="6" operator="equal">
      <formula>"EXTREMO"</formula>
    </cfRule>
    <cfRule type="cellIs" dxfId="2" priority="7" operator="equal">
      <formula>"ALTO"</formula>
    </cfRule>
    <cfRule type="cellIs" dxfId="1" priority="8" operator="equal">
      <formula>"MEDIO"</formula>
    </cfRule>
    <cfRule type="cellIs" dxfId="0" priority="9" operator="equal">
      <formula>"BAJO"</formula>
    </cfRule>
  </conditionalFormatting>
  <dataValidations count="1">
    <dataValidation type="list" allowBlank="1" showInputMessage="1" showErrorMessage="1" sqref="L11:L20" xr:uid="{00000000-0002-0000-0400-000000000000}">
      <formula1>OPCIONES</formula1>
      <formula2>0</formula2>
    </dataValidation>
  </dataValidations>
  <printOptions horizontalCentered="1" verticalCentered="1"/>
  <pageMargins left="0.25" right="0.25" top="0.75" bottom="0.75" header="0.511811023622047" footer="0.511811023622047"/>
  <pageSetup scale="45" orientation="landscape" horizontalDpi="300" verticalDpi="300"/>
  <rowBreaks count="1" manualBreakCount="1">
    <brk id="17" max="16383" man="1"/>
  </row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dc:description/>
  <cp:lastModifiedBy>Luisa Fernanda Salazar Chavarro</cp:lastModifiedBy>
  <cp:revision>0</cp:revision>
  <cp:lastPrinted>2021-08-05T16:35:29Z</cp:lastPrinted>
  <dcterms:created xsi:type="dcterms:W3CDTF">2007-06-14T01:55:06Z</dcterms:created>
  <dcterms:modified xsi:type="dcterms:W3CDTF">2026-08-05T21:42:25Z</dcterms:modified>
  <dc:language>en-US</dc:language>
</cp:coreProperties>
</file>