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codeName="ThisWorkbook"/>
  <mc:AlternateContent xmlns:mc="http://schemas.openxmlformats.org/markup-compatibility/2006">
    <mc:Choice Requires="x15">
      <x15ac:absPath xmlns:x15ac="http://schemas.microsoft.com/office/spreadsheetml/2010/11/ac" url="D:\USUARIO\Desktop\Formatos CEMENTERIO\"/>
    </mc:Choice>
  </mc:AlternateContent>
  <xr:revisionPtr revIDLastSave="0" documentId="8_{5E6D9701-2EF5-41C8-AB71-7C74ABF324E2}" xr6:coauthVersionLast="47" xr6:coauthVersionMax="47" xr10:uidLastSave="{00000000-0000-0000-0000-000000000000}"/>
  <bookViews>
    <workbookView xWindow="-108" yWindow="-108" windowWidth="23256" windowHeight="1257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(Entidad)'!$I$7:$I$90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(Entidad)'!$B$1:$L$101</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(Entidad)'!$K$97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(Entidad)'!$K$97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(Entidad)'!$K$98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K99" i="265" l="1"/>
  <c r="K92" i="265"/>
  <c r="K88" i="265"/>
  <c r="K87" i="265"/>
  <c r="K86" i="265"/>
  <c r="K85" i="265"/>
  <c r="K84" i="265"/>
  <c r="K83" i="265"/>
  <c r="K82" i="265"/>
  <c r="K81" i="265"/>
  <c r="K80" i="265"/>
  <c r="K79" i="265"/>
  <c r="K78" i="265"/>
  <c r="K89" i="265" s="1"/>
  <c r="K77" i="265"/>
  <c r="K76" i="265"/>
  <c r="K73" i="265"/>
  <c r="K74" i="265" s="1"/>
  <c r="K70" i="265"/>
  <c r="K69" i="265"/>
  <c r="K68" i="265"/>
  <c r="K67" i="265"/>
  <c r="K66" i="265"/>
  <c r="K65" i="265"/>
  <c r="K64" i="265"/>
  <c r="K63" i="265"/>
  <c r="K62" i="265"/>
  <c r="K61" i="265"/>
  <c r="K60" i="265"/>
  <c r="K59" i="265"/>
  <c r="K58" i="265"/>
  <c r="K57" i="265"/>
  <c r="K56" i="265"/>
  <c r="K55" i="265"/>
  <c r="K54" i="265"/>
  <c r="K53" i="265"/>
  <c r="K52" i="265"/>
  <c r="K51" i="265"/>
  <c r="K50" i="265"/>
  <c r="K71" i="265" s="1"/>
  <c r="K47" i="265"/>
  <c r="K46" i="265"/>
  <c r="K45" i="265"/>
  <c r="K44" i="265"/>
  <c r="K43" i="265"/>
  <c r="K42" i="265"/>
  <c r="K41" i="265"/>
  <c r="K40" i="265"/>
  <c r="K39" i="265"/>
  <c r="K38" i="265"/>
  <c r="K37" i="265"/>
  <c r="K48" i="265" s="1"/>
  <c r="K36" i="265"/>
  <c r="K33" i="265"/>
  <c r="K32" i="265"/>
  <c r="K31" i="265"/>
  <c r="K30" i="265"/>
  <c r="K29" i="265"/>
  <c r="K28" i="265"/>
  <c r="K27" i="265"/>
  <c r="K26" i="265"/>
  <c r="K25" i="265"/>
  <c r="K24" i="265"/>
  <c r="K23" i="265"/>
  <c r="K22" i="265"/>
  <c r="K21" i="265"/>
  <c r="K20" i="265"/>
  <c r="K19" i="265"/>
  <c r="K18" i="265"/>
  <c r="K17" i="265"/>
  <c r="K16" i="265"/>
  <c r="K34" i="265" s="1"/>
  <c r="K11" i="265"/>
  <c r="K14" i="265" s="1"/>
  <c r="K12" i="265"/>
  <c r="K13" i="265"/>
  <c r="K10" i="265"/>
  <c r="K90" i="265" l="1"/>
</calcChain>
</file>

<file path=xl/sharedStrings.xml><?xml version="1.0" encoding="utf-8"?>
<sst xmlns="http://schemas.openxmlformats.org/spreadsheetml/2006/main" count="370" uniqueCount="245">
  <si>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</si>
  <si>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</si>
  <si>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</si>
  <si>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</si>
  <si>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</si>
  <si>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</si>
  <si>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</si>
  <si>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</si>
  <si>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</si>
  <si>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</si>
  <si>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</si>
  <si>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</si>
  <si>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</si>
  <si>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</si>
  <si>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</si>
  <si>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</si>
  <si>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</si>
  <si>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</si>
  <si>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</si>
  <si>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</si>
  <si>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</si>
  <si>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</si>
  <si>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</si>
  <si>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</si>
  <si>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</si>
  <si>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</si>
  <si>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</si>
  <si>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</si>
  <si>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</si>
  <si>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</si>
  <si>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</si>
  <si>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</si>
  <si>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</si>
  <si>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</si>
  <si>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</si>
  <si>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</si>
  <si>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</si>
  <si>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</si>
  <si>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</si>
  <si>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</si>
  <si>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</si>
  <si>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</si>
  <si>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</si>
  <si>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</si>
  <si>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</si>
  <si>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</si>
  <si>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</si>
  <si>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</si>
  <si>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</si>
  <si>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</si>
  <si>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</si>
  <si>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</si>
  <si>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</si>
  <si>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</si>
  <si>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</si>
  <si>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</si>
  <si>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</si>
  <si>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</si>
  <si>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</si>
  <si>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</si>
  <si>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</si>
  <si>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</si>
  <si>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</si>
  <si>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</si>
  <si>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</si>
  <si>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</si>
  <si>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</si>
  <si>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</si>
  <si>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</si>
  <si>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</si>
  <si>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</si>
  <si>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</si>
  <si>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</si>
  <si>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</si>
  <si>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</si>
  <si>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</si>
  <si>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</si>
  <si>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</si>
  <si>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</si>
  <si>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</si>
  <si>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</si>
  <si>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</si>
  <si>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</si>
  <si>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</si>
  <si>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</si>
  <si>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</si>
  <si>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</si>
  <si>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</si>
  <si>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</si>
  <si>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</si>
  <si>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</si>
  <si>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</si>
  <si>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</si>
  <si>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</si>
  <si>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</si>
  <si>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</si>
  <si>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</si>
  <si>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</si>
  <si>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PRELIMINARES Y MOVIMIENTO DE TIERRAS</t>
  </si>
  <si>
    <t>1.</t>
  </si>
  <si>
    <t>ÁREA ADMINISTRATIVA Y ÁREA OPERATIVA</t>
  </si>
  <si>
    <t>OSARIOS Y BÓVEDAS</t>
  </si>
  <si>
    <t>SISTEMA HIDRÁULICO</t>
  </si>
  <si>
    <t>OBRAS COMPLEMENTARIAS</t>
  </si>
  <si>
    <t>2.</t>
  </si>
  <si>
    <t>3.</t>
  </si>
  <si>
    <t>4.</t>
  </si>
  <si>
    <t>5.</t>
  </si>
  <si>
    <t>Trazado y replanteo de edificaciones</t>
  </si>
  <si>
    <t>M2</t>
  </si>
  <si>
    <t>Descapote a máquina hasta 30 cm</t>
  </si>
  <si>
    <t>Cerramiento parcial en polisombra verde y listones de madera de 2" x 3" verticales y 2" x 2" horizontales</t>
  </si>
  <si>
    <t>ML</t>
  </si>
  <si>
    <t>Cargue, trasporte y disposición final de material sobrante en sitio autorizado por la autoridad ambiental</t>
  </si>
  <si>
    <t>M3</t>
  </si>
  <si>
    <t>1.1</t>
  </si>
  <si>
    <t>1.2</t>
  </si>
  <si>
    <t>1.3</t>
  </si>
  <si>
    <t>1.4</t>
  </si>
  <si>
    <t>Excavaciones manuales para cimentaciones</t>
  </si>
  <si>
    <t>Concreto de limpieza 2500 PSI</t>
  </si>
  <si>
    <t>Concreto para vigas de cimentación en concreto 28 MPa (4000 psi). No incluye refuerzo</t>
  </si>
  <si>
    <t>Sobrecimiento en mampostería de bloque de concreto estructural, con relleno de celdas en concreto f’c = 21 MPa, altura h = 0.40 m</t>
  </si>
  <si>
    <t>M</t>
  </si>
  <si>
    <t>Relleno y compactación en recebo para edificaciones.</t>
  </si>
  <si>
    <t>m3</t>
  </si>
  <si>
    <t>Muro en bloque de concreto 15X20X40</t>
  </si>
  <si>
    <t>Placa contrapiso en concreto de 21 MPa (3000 PSI)  E=0.10 m. Incluye malla electrosoldada, corte y dilatación</t>
  </si>
  <si>
    <t>Columnas y columnetas en concreto 21 MPA (3000 psi). No incluye refuerzo.</t>
  </si>
  <si>
    <t xml:space="preserve">	Vigas aéreas en concreto 21 MPa (3000 psi). No incluye refuerzo.</t>
  </si>
  <si>
    <t>Suministro, corte, figurado y colocación de acero de refuerzo fy = 420 MPa (60000 psi)</t>
  </si>
  <si>
    <t>KG</t>
  </si>
  <si>
    <t>Suministro y aplicación de sellador transparente o hidrófugo para muros, incluye preparación de superficie y sellado</t>
  </si>
  <si>
    <t>Correa metálica perfil en C de 160mm x 60mm x 1,5mm para cubierta</t>
  </si>
  <si>
    <t>Suministro e instalación de teja termoacústica</t>
  </si>
  <si>
    <t>m2</t>
  </si>
  <si>
    <t>Suministro e instalación de cielo raso en láminas de poliestireno expandido (EPS), incluye perfilería de soporte y accesorios de fijación</t>
  </si>
  <si>
    <t>Puerta metálica en lamina calibre 18, incluye pintura y cerradura</t>
  </si>
  <si>
    <t>Ventana metálica corrediza en lamina calibre 18</t>
  </si>
  <si>
    <t xml:space="preserve">	Canal PVC tipo Amazona</t>
  </si>
  <si>
    <t xml:space="preserve">	Pañete impermeabilizado para muros con mortero 1:3. espesor 1.5 cm.</t>
  </si>
  <si>
    <t>2.1</t>
  </si>
  <si>
    <t>2.2</t>
  </si>
  <si>
    <t>2.3</t>
  </si>
  <si>
    <t>2.4</t>
  </si>
  <si>
    <t>2.5</t>
  </si>
  <si>
    <t>2.6</t>
  </si>
  <si>
    <t>2.7</t>
  </si>
  <si>
    <t>2.8</t>
  </si>
  <si>
    <t>2.9</t>
  </si>
  <si>
    <t>2.10</t>
  </si>
  <si>
    <t>2.11</t>
  </si>
  <si>
    <t>2.12</t>
  </si>
  <si>
    <t>2.13</t>
  </si>
  <si>
    <t>2.14</t>
  </si>
  <si>
    <t>2.15</t>
  </si>
  <si>
    <t>2.16</t>
  </si>
  <si>
    <t>2.17</t>
  </si>
  <si>
    <t>2.18</t>
  </si>
  <si>
    <t>Losa maciza (e=0,10 m) en concreto de 21 MPa (3000 PSI). No incluye refuerzo.</t>
  </si>
  <si>
    <t>3.1</t>
  </si>
  <si>
    <t>3.2</t>
  </si>
  <si>
    <t>3.3</t>
  </si>
  <si>
    <t>3.4</t>
  </si>
  <si>
    <t>3.5</t>
  </si>
  <si>
    <t>3.6</t>
  </si>
  <si>
    <t>3.7</t>
  </si>
  <si>
    <t>3.8</t>
  </si>
  <si>
    <t>3.9</t>
  </si>
  <si>
    <t>3.10</t>
  </si>
  <si>
    <t>3.11</t>
  </si>
  <si>
    <t>3.12</t>
  </si>
  <si>
    <t>EXCAVACION MANUAL</t>
  </si>
  <si>
    <t>PUNTO SANITARIO PVC 4" INCLUYE EXCAVACION Y TAPE</t>
  </si>
  <si>
    <t>UND</t>
  </si>
  <si>
    <t>PUNTO SANITARIO PVC 3" INCLUYE EXCAVACION Y TAPE</t>
  </si>
  <si>
    <t>PUNTO SANITARIO PVC 2" INCLUYE EXCAVACION Y TAPE</t>
  </si>
  <si>
    <t>RED SANITARIA PVC 2"  -INCLUYE EXCAVACION Y TAPE</t>
  </si>
  <si>
    <t>RED SANITARIA PVC 3"  -INCLUYE EXCAVACION Y TAPE</t>
  </si>
  <si>
    <t>RED SANITARIA PVC 4"  -INCLUYE EXCAVACION Y TAPE</t>
  </si>
  <si>
    <t>PUNTO HIDRAULICO PVC PRESION 1/2"</t>
  </si>
  <si>
    <t>RED SUMINISTRO PVC 1/2"</t>
  </si>
  <si>
    <t>RED SUMINISTRO PVC 3/4"</t>
  </si>
  <si>
    <t>RED SUMINISTRO PVC 1"</t>
  </si>
  <si>
    <t>RED SUMINISTRO PVC 1 1/2"</t>
  </si>
  <si>
    <t>CAJAS DE INSPECCION 0.80X0.80 M</t>
  </si>
  <si>
    <t>SANITARIO ACUACER BLANCO O SIMILAR</t>
  </si>
  <si>
    <t>LAVAMANOS DE SOBREPONER MARSELLA BLANCO O SIMILAR SIN GRIFERIA</t>
  </si>
  <si>
    <t>MESON FUNDIDO EN CONCRETO DE 3000 PSI, E=6 CM, RECUBIERTO CON PLACA DE GRANITO NATURAL VERDE UVATUVA</t>
  </si>
  <si>
    <t>DISPENSADOR DE JABON TIPO INSTITUCIONAL PLASTICO</t>
  </si>
  <si>
    <t>DISPENSADOR PAPEL HIGUIENICO PLASTICO TIPO INSTITUCIONAL</t>
  </si>
  <si>
    <t>ESTRUCTURA TANQUE ELEVADO EN CONCRETO REFORZADO, INCLUYE TANQUE DE 1000 LITROS</t>
  </si>
  <si>
    <t>TANQUE SUBTERRANEO</t>
  </si>
  <si>
    <t>POSA SEPTICA</t>
  </si>
  <si>
    <t>4.1</t>
  </si>
  <si>
    <t>4.2</t>
  </si>
  <si>
    <t>4.3</t>
  </si>
  <si>
    <t>4.4</t>
  </si>
  <si>
    <t>4.5</t>
  </si>
  <si>
    <t>4.6</t>
  </si>
  <si>
    <t>4.7</t>
  </si>
  <si>
    <t>4.8</t>
  </si>
  <si>
    <t>4.9</t>
  </si>
  <si>
    <t>4.10</t>
  </si>
  <si>
    <t>4.11</t>
  </si>
  <si>
    <t>4.12</t>
  </si>
  <si>
    <t>4.13</t>
  </si>
  <si>
    <t>4.14</t>
  </si>
  <si>
    <t>4.15</t>
  </si>
  <si>
    <t>4.16</t>
  </si>
  <si>
    <t>4.17</t>
  </si>
  <si>
    <t>4.18</t>
  </si>
  <si>
    <t>4.19</t>
  </si>
  <si>
    <t>4.20</t>
  </si>
  <si>
    <t>4.21</t>
  </si>
  <si>
    <t>Limpieza general</t>
  </si>
  <si>
    <t>6.</t>
  </si>
  <si>
    <t>Salida para Luces 110V</t>
  </si>
  <si>
    <t>UN</t>
  </si>
  <si>
    <t>Salida para Tomacorriente 110V</t>
  </si>
  <si>
    <t>Acometida PVC 1 1/4"</t>
  </si>
  <si>
    <t>Suministro e instalación de extintores ABC polvo químico seco</t>
  </si>
  <si>
    <t>Concreto placa base para tanques hidroneumáticos f'c= 35 MPa (incluye montaje y desmontaje de la formaletería)</t>
  </si>
  <si>
    <t>Acero de 60.000 PSI refuerzo placa base para tanque hidroneumáticos</t>
  </si>
  <si>
    <t>Instalación de pararrayos poliméricos de 15K a 10K</t>
  </si>
  <si>
    <t>Elaboración de registro eléctrico acorde a normativa EPM</t>
  </si>
  <si>
    <t>Suministro e instalación de paneles solares bifacial 710W N-TYPE Sensitype</t>
  </si>
  <si>
    <t>Instalación de luminaria para alumbrado exterior con base para fotocelda, tipo OMEGA LED I 12 LED 60W, con grado de protección IP66 - 127 a 277 Volts, tornillería en acero inoxidable + fotocelda + cable encauchetado 3x12 desde la caja de sobreponer de intemperie 2x4 hasta la lámpara + conectores bimetálicos protegidos con chaquetas en gel o en resina</t>
  </si>
  <si>
    <t>Suministro e instalación de lámpara para el techo</t>
  </si>
  <si>
    <t>Instalación del cable en aluminio ACSR 1/0 MT</t>
  </si>
  <si>
    <t>Suministro para luminaria hermética de sobremuro tipo LED 60W tipo intemperie (Norma RETIE No.17)</t>
  </si>
  <si>
    <t>6.1</t>
  </si>
  <si>
    <t>6.2</t>
  </si>
  <si>
    <t>6.3</t>
  </si>
  <si>
    <t>6.4</t>
  </si>
  <si>
    <t>6.5</t>
  </si>
  <si>
    <t>6.6</t>
  </si>
  <si>
    <t>6.7</t>
  </si>
  <si>
    <t>6.8</t>
  </si>
  <si>
    <t>6.9</t>
  </si>
  <si>
    <t>6.10</t>
  </si>
  <si>
    <t>6.11</t>
  </si>
  <si>
    <t>6.12</t>
  </si>
  <si>
    <t>6.13</t>
  </si>
  <si>
    <t>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</si>
</sst>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ont>
    <font>
      <b/>
      <u/>
      <sz val="11"/>
      <color rgb="FFFF000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0" fontId="4" fillId="0" borderId="0"/>
  </cellStyleXfs>
  <cellXfs count="50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135" applyFont="1" applyBorder="1" applyAlignment="1">
      <alignment horizontal="center"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167" fontId="61" fillId="0" borderId="18" xfId="62" quotePrefix="1" applyNumberFormat="1" applyFont="1" applyBorder="1" applyAlignment="1">
      <alignment horizontal="right" vertical="center" wrapText="1"/>
    </xf>
    <xf numFmtId="0" fontId="61" fillId="0" borderId="18" xfId="73" applyFont="1" applyBorder="1" applyAlignment="1">
      <alignment horizontal="center"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2" fontId="61" fillId="0" borderId="14" xfId="73" applyNumberFormat="1" applyFont="1" applyBorder="1" applyAlignment="1">
      <alignment horizontal="center"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9" fillId="0" borderId="0" xfId="130" applyFont="1" applyAlignment="1">
      <alignment horizontal="center" vertical="top" wrapText="1"/>
    </xf>
    <xf numFmtId="0" fontId="59" fillId="0" borderId="14" xfId="130" applyFont="1" applyBorder="1" applyAlignment="1">
      <alignment horizontal="center" wrapText="1"/>
    </xf>
    <xf numFmtId="0" fontId="59" fillId="24" borderId="43" xfId="73" applyFont="1" applyFill="1" applyBorder="1" applyAlignment="1">
      <alignment vertical="center" wrapText="1"/>
    </xf>
    <xf numFmtId="0" fontId="61" fillId="0" borderId="14" xfId="89" applyFont="1" applyBorder="1" applyAlignment="1">
      <alignment wrapText="1"/>
    </xf>
    <xf numFmtId="49" fontId="59" fillId="0" borderId="0" xfId="131" applyNumberFormat="1" applyFont="1" applyAlignment="1">
      <alignment horizontal="right" vertical="center" wrapText="1"/>
    </xf>
    <xf numFmtId="0" fontId="61" fillId="0" borderId="0" xfId="128" applyFont="1" applyAlignment="1">
      <alignment wrapText="1"/>
    </xf>
    <xf numFmtId="185" fontId="60" fillId="0" borderId="83" xfId="34" applyNumberFormat="1" applyFont="1" applyBorder="1" applyAlignment="1">
      <alignment wrapText="1"/>
    </xf>
    <xf numFmtId="0" fontId="60" fillId="0" borderId="0" xfId="89" applyFont="1" applyAlignment="1">
      <alignment wrapText="1"/>
    </xf>
    <xf numFmtId="0" fontId="61" fillId="0" borderId="0" xfId="89" applyFont="1" applyAlignment="1">
      <alignment wrapText="1"/>
    </xf>
    <xf numFmtId="0" fontId="59" fillId="0" borderId="41" xfId="128" applyFont="1" applyBorder="1" applyAlignment="1">
      <alignment horizontal="left" vertical="center" wrapText="1"/>
    </xf>
    <xf numFmtId="9" fontId="61" fillId="0" borderId="43" xfId="129" applyNumberFormat="1" applyFont="1" applyBorder="1" applyAlignment="1">
      <alignment horizontal="center" vertical="center"/>
    </xf>
    <xf numFmtId="181" fontId="59" fillId="0" borderId="43" xfId="129" applyNumberFormat="1" applyFont="1" applyBorder="1" applyAlignment="1">
      <alignment vertical="center"/>
    </xf>
    <xf numFmtId="0" fontId="61" fillId="0" borderId="53" xfId="128" applyFont="1" applyBorder="1" applyAlignment="1">
      <alignment vertical="center"/>
    </xf>
    <xf numFmtId="180" fontId="61" fillId="27" borderId="30" xfId="95" applyNumberFormat="1" applyFont="1" applyFill="1" applyBorder="1" applyAlignment="1">
      <alignment horizontal="center" vertical="center"/>
    </xf>
    <xf numFmtId="180" fontId="59" fillId="27" borderId="30" xfId="95" applyNumberFormat="1" applyFont="1" applyFill="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5" xr:uid="{C9E3A2D7-738D-4EA3-BF1E-B610AF4C475D}"/>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02"/>
  <sheetViews>
    <sheetView showGridLines="0" tabSelected="1" zoomScale="55" zoomScaleNormal="55" zoomScaleSheetLayoutView="100" zoomScalePageLayoutView="55" workbookViewId="0">
      <selection activeCell="J96" sqref="J96"/>
    </sheetView>
  </sheetViews>
  <sheetFormatPr baseColWidth="10" defaultColWidth="11.44140625" defaultRowHeight="13.8"/>
  <cols>
    <col min="1" max="2" width="3.44140625" style="235" customWidth="1"/>
    <col min="3" max="3" width="6.77734375" style="235" customWidth="1"/>
    <col min="4" max="4" width="15.44140625" style="235" customWidth="1"/>
    <col min="5" max="5" width="16.109375" style="307" customWidth="1"/>
    <col min="6" max="6" width="17.44140625" style="235" customWidth="1"/>
    <col min="7" max="7" width="73.44140625" style="497" customWidth="1"/>
    <col min="8" max="8" width="8.5546875" style="235" customWidth="1"/>
    <col min="9" max="9" width="18.5546875" style="235" customWidth="1"/>
    <col min="10" max="10" width="23.5546875" style="235" customWidth="1"/>
    <col min="11" max="11" width="30" style="235" customWidth="1"/>
    <col min="12" max="12" width="3.44140625" style="235" customWidth="1"/>
    <col min="13" max="13" width="2.5546875" style="235" customWidth="1"/>
    <col min="14" max="16384" width="11.44140625" style="235"/>
  </cols>
  <sheetData>
    <row r="1" spans="1:13" ht="16.2">
      <c r="A1" s="232"/>
      <c r="B1" s="233"/>
      <c r="C1" s="327" t="s">
        <v>0</v>
      </c>
      <c r="D1" s="328"/>
      <c r="E1" s="328"/>
      <c r="F1" s="328"/>
      <c r="G1" s="489"/>
      <c r="H1" s="309"/>
      <c r="I1" s="309"/>
      <c r="J1" s="309"/>
      <c r="K1" s="309"/>
      <c r="L1" s="234"/>
      <c r="M1" s="232"/>
    </row>
    <row r="2" spans="1:13" ht="15.75" customHeight="1">
      <c r="A2" s="232"/>
      <c r="B2" s="233"/>
      <c r="C2" s="201"/>
      <c r="D2" s="202" t="s">
        <v>1</v>
      </c>
      <c r="E2" s="201"/>
      <c r="F2" s="202"/>
      <c r="G2" s="490"/>
      <c r="H2" s="308"/>
      <c r="I2" s="308"/>
      <c r="J2" s="308"/>
      <c r="K2" s="308"/>
      <c r="L2" s="234"/>
      <c r="M2" s="232"/>
    </row>
    <row r="3" spans="1:13" s="239" customFormat="1" ht="16.2">
      <c r="A3" s="236"/>
      <c r="B3" s="237"/>
      <c r="C3" s="318" t="s">
        <v>2</v>
      </c>
      <c r="D3" s="319"/>
      <c r="E3" s="319"/>
      <c r="F3" s="319"/>
      <c r="G3" s="319"/>
      <c r="H3" s="319"/>
      <c r="I3" s="319"/>
      <c r="J3" s="319"/>
      <c r="K3" s="320"/>
      <c r="L3" s="238"/>
      <c r="M3" s="236"/>
    </row>
    <row r="4" spans="1:13" ht="43.5" customHeight="1">
      <c r="A4" s="232"/>
      <c r="B4" s="240"/>
      <c r="C4" s="321"/>
      <c r="D4" s="322"/>
      <c r="E4" s="322"/>
      <c r="F4" s="322"/>
      <c r="G4" s="322"/>
      <c r="H4" s="322"/>
      <c r="I4" s="322"/>
      <c r="J4" s="322"/>
      <c r="K4" s="323"/>
      <c r="L4" s="234"/>
      <c r="M4" s="232"/>
    </row>
    <row r="5" spans="1:13" ht="42.75" customHeight="1">
      <c r="A5" s="232"/>
      <c r="B5" s="240"/>
      <c r="C5" s="324" t="s">
        <v>3</v>
      </c>
      <c r="D5" s="325"/>
      <c r="E5" s="325"/>
      <c r="F5" s="325"/>
      <c r="G5" s="325"/>
      <c r="H5" s="325"/>
      <c r="I5" s="325"/>
      <c r="J5" s="325"/>
      <c r="K5" s="326"/>
      <c r="L5" s="234"/>
      <c r="M5" s="232"/>
    </row>
    <row r="6" spans="1:13" ht="30" customHeight="1" thickBot="1">
      <c r="A6" s="232"/>
      <c r="B6" s="233"/>
      <c r="C6" s="329"/>
      <c r="D6" s="330"/>
      <c r="E6" s="330"/>
      <c r="F6" s="330"/>
      <c r="G6" s="330"/>
      <c r="H6" s="330"/>
      <c r="I6" s="330"/>
      <c r="J6" s="330"/>
      <c r="K6" s="331"/>
      <c r="L6" s="234"/>
      <c r="M6" s="232"/>
    </row>
    <row r="7" spans="1:13" ht="30" customHeight="1">
      <c r="A7" s="232"/>
      <c r="B7" s="233"/>
      <c r="C7" s="344" t="s">
        <v>4</v>
      </c>
      <c r="D7" s="338" t="s">
        <v>5</v>
      </c>
      <c r="E7" s="346" t="s">
        <v>6</v>
      </c>
      <c r="F7" s="346"/>
      <c r="G7" s="344" t="s">
        <v>7</v>
      </c>
      <c r="H7" s="338" t="s">
        <v>8</v>
      </c>
      <c r="I7" s="338" t="s">
        <v>9</v>
      </c>
      <c r="J7" s="340" t="s">
        <v>10</v>
      </c>
      <c r="K7" s="342" t="s">
        <v>11</v>
      </c>
      <c r="L7" s="234"/>
      <c r="M7" s="232"/>
    </row>
    <row r="8" spans="1:13" ht="30" customHeight="1" thickBot="1">
      <c r="A8" s="232"/>
      <c r="B8" s="233"/>
      <c r="C8" s="345"/>
      <c r="D8" s="339"/>
      <c r="E8" s="241" t="s">
        <v>12</v>
      </c>
      <c r="F8" s="241" t="s">
        <v>13</v>
      </c>
      <c r="G8" s="345"/>
      <c r="H8" s="339"/>
      <c r="I8" s="339"/>
      <c r="J8" s="341"/>
      <c r="K8" s="343"/>
      <c r="L8" s="234"/>
      <c r="M8" s="232"/>
    </row>
    <row r="9" spans="1:13" ht="30" customHeight="1" thickBot="1">
      <c r="A9" s="232"/>
      <c r="B9" s="233"/>
      <c r="C9" s="242" t="s">
        <v>99</v>
      </c>
      <c r="D9" s="243" t="s">
        <v>98</v>
      </c>
      <c r="E9" s="243"/>
      <c r="F9" s="243"/>
      <c r="G9" s="491"/>
      <c r="H9" s="243"/>
      <c r="I9" s="243"/>
      <c r="J9" s="243"/>
      <c r="K9" s="244"/>
      <c r="L9" s="234"/>
      <c r="M9" s="232"/>
    </row>
    <row r="10" spans="1:13" ht="30" customHeight="1">
      <c r="A10" s="232"/>
      <c r="B10" s="233"/>
      <c r="C10" s="245" t="s">
        <v>115</v>
      </c>
      <c r="D10" s="246"/>
      <c r="E10" s="246"/>
      <c r="F10" s="246"/>
      <c r="G10" s="247" t="s">
        <v>108</v>
      </c>
      <c r="H10" s="246" t="s">
        <v>109</v>
      </c>
      <c r="I10" s="248">
        <v>3828.6</v>
      </c>
      <c r="J10" s="249">
        <v>2806.2450000000003</v>
      </c>
      <c r="K10" s="250">
        <f>+I10*J10</f>
        <v>10743989.607000001</v>
      </c>
      <c r="L10" s="234"/>
      <c r="M10" s="232"/>
    </row>
    <row r="11" spans="1:13" ht="30" customHeight="1">
      <c r="A11" s="232"/>
      <c r="B11" s="233"/>
      <c r="C11" s="245" t="s">
        <v>116</v>
      </c>
      <c r="D11" s="246"/>
      <c r="E11" s="246"/>
      <c r="F11" s="246"/>
      <c r="G11" s="247" t="s">
        <v>110</v>
      </c>
      <c r="H11" s="246" t="s">
        <v>109</v>
      </c>
      <c r="I11" s="248">
        <v>3828.6</v>
      </c>
      <c r="J11" s="249">
        <v>5455.8140000000003</v>
      </c>
      <c r="K11" s="250">
        <f t="shared" ref="K11:K13" si="0">+I11*J11</f>
        <v>20888129.4804</v>
      </c>
      <c r="L11" s="234"/>
      <c r="M11" s="232"/>
    </row>
    <row r="12" spans="1:13" ht="30" customHeight="1">
      <c r="A12" s="232"/>
      <c r="B12" s="233"/>
      <c r="C12" s="245" t="s">
        <v>117</v>
      </c>
      <c r="D12" s="246"/>
      <c r="E12" s="246"/>
      <c r="F12" s="246"/>
      <c r="G12" s="247" t="s">
        <v>111</v>
      </c>
      <c r="H12" s="246" t="s">
        <v>112</v>
      </c>
      <c r="I12" s="248">
        <v>228.92000000000002</v>
      </c>
      <c r="J12" s="249">
        <v>15179.359</v>
      </c>
      <c r="K12" s="250">
        <f t="shared" si="0"/>
        <v>3474858.8622800005</v>
      </c>
      <c r="L12" s="234"/>
      <c r="M12" s="232"/>
    </row>
    <row r="13" spans="1:13" ht="30" customHeight="1">
      <c r="A13" s="232"/>
      <c r="B13" s="233"/>
      <c r="C13" s="245" t="s">
        <v>118</v>
      </c>
      <c r="D13" s="246"/>
      <c r="E13" s="246"/>
      <c r="F13" s="246"/>
      <c r="G13" s="247" t="s">
        <v>113</v>
      </c>
      <c r="H13" s="246" t="s">
        <v>114</v>
      </c>
      <c r="I13" s="248">
        <v>24503.040000000001</v>
      </c>
      <c r="J13" s="249">
        <v>1216.1331</v>
      </c>
      <c r="K13" s="250">
        <f t="shared" si="0"/>
        <v>29798957.994624</v>
      </c>
      <c r="L13" s="234"/>
      <c r="M13" s="232"/>
    </row>
    <row r="14" spans="1:13" ht="30" customHeight="1" thickBot="1">
      <c r="A14" s="232"/>
      <c r="B14" s="233"/>
      <c r="C14" s="251" t="s">
        <v>14</v>
      </c>
      <c r="D14" s="252"/>
      <c r="E14" s="252"/>
      <c r="F14" s="252"/>
      <c r="G14" s="253"/>
      <c r="H14" s="252"/>
      <c r="I14" s="248"/>
      <c r="J14" s="254"/>
      <c r="K14" s="255">
        <f>SUM(K10:K13)</f>
        <v>64905935.944304004</v>
      </c>
      <c r="L14" s="234"/>
      <c r="M14" s="232"/>
    </row>
    <row r="15" spans="1:13" ht="30" customHeight="1" thickBot="1">
      <c r="A15" s="232"/>
      <c r="B15" s="233"/>
      <c r="C15" s="242" t="s">
        <v>104</v>
      </c>
      <c r="D15" s="243" t="s">
        <v>100</v>
      </c>
      <c r="E15" s="243"/>
      <c r="F15" s="243"/>
      <c r="G15" s="491"/>
      <c r="H15" s="243"/>
      <c r="I15" s="243"/>
      <c r="J15" s="243"/>
      <c r="K15" s="244"/>
      <c r="L15" s="234"/>
      <c r="M15" s="232"/>
    </row>
    <row r="16" spans="1:13" ht="30" customHeight="1">
      <c r="A16" s="232"/>
      <c r="B16" s="233"/>
      <c r="C16" s="245" t="s">
        <v>141</v>
      </c>
      <c r="D16" s="246"/>
      <c r="E16" s="246"/>
      <c r="F16" s="246"/>
      <c r="G16" s="247" t="s">
        <v>119</v>
      </c>
      <c r="H16" s="246" t="s">
        <v>114</v>
      </c>
      <c r="I16" s="248">
        <v>46.919999999999995</v>
      </c>
      <c r="J16" s="249">
        <v>59343.166350000014</v>
      </c>
      <c r="K16" s="250">
        <f t="shared" ref="K16:K33" si="1">+I16*J16</f>
        <v>2784381.3651420004</v>
      </c>
      <c r="L16" s="234"/>
      <c r="M16" s="232"/>
    </row>
    <row r="17" spans="1:13" ht="30" customHeight="1">
      <c r="A17" s="232"/>
      <c r="B17" s="233"/>
      <c r="C17" s="245" t="s">
        <v>142</v>
      </c>
      <c r="D17" s="246"/>
      <c r="E17" s="246"/>
      <c r="F17" s="246"/>
      <c r="G17" s="247" t="s">
        <v>120</v>
      </c>
      <c r="H17" s="246" t="s">
        <v>109</v>
      </c>
      <c r="I17" s="248">
        <v>30.24</v>
      </c>
      <c r="J17" s="249">
        <v>60444.72525000001</v>
      </c>
      <c r="K17" s="250">
        <f t="shared" si="1"/>
        <v>1827848.4915600002</v>
      </c>
      <c r="L17" s="234"/>
      <c r="M17" s="232"/>
    </row>
    <row r="18" spans="1:13" s="232" customFormat="1" ht="30" customHeight="1">
      <c r="B18" s="233"/>
      <c r="C18" s="245" t="s">
        <v>143</v>
      </c>
      <c r="D18" s="256"/>
      <c r="E18" s="256"/>
      <c r="F18" s="256"/>
      <c r="G18" s="264" t="s">
        <v>121</v>
      </c>
      <c r="H18" s="256" t="s">
        <v>114</v>
      </c>
      <c r="I18" s="248">
        <v>33.119999999999997</v>
      </c>
      <c r="J18" s="249">
        <v>1344287.9450000001</v>
      </c>
      <c r="K18" s="250">
        <f t="shared" si="1"/>
        <v>44522816.738399997</v>
      </c>
      <c r="L18" s="234"/>
    </row>
    <row r="19" spans="1:13" ht="30" customHeight="1">
      <c r="B19" s="257"/>
      <c r="C19" s="245" t="s">
        <v>144</v>
      </c>
      <c r="D19" s="246"/>
      <c r="E19" s="246"/>
      <c r="F19" s="246"/>
      <c r="G19" s="247" t="s">
        <v>122</v>
      </c>
      <c r="H19" s="246" t="s">
        <v>123</v>
      </c>
      <c r="I19" s="248">
        <v>195.5</v>
      </c>
      <c r="J19" s="249">
        <v>66279.733000000007</v>
      </c>
      <c r="K19" s="250">
        <f t="shared" si="1"/>
        <v>12957687.801500002</v>
      </c>
      <c r="L19" s="258"/>
    </row>
    <row r="20" spans="1:13" ht="30" customHeight="1">
      <c r="A20" s="232"/>
      <c r="B20" s="233"/>
      <c r="C20" s="245" t="s">
        <v>145</v>
      </c>
      <c r="D20" s="246"/>
      <c r="E20" s="246"/>
      <c r="F20" s="246"/>
      <c r="G20" s="247" t="s">
        <v>124</v>
      </c>
      <c r="H20" s="246" t="s">
        <v>125</v>
      </c>
      <c r="I20" s="248">
        <v>24.433319999999995</v>
      </c>
      <c r="J20" s="249">
        <v>251656.09885000001</v>
      </c>
      <c r="K20" s="250">
        <f t="shared" si="1"/>
        <v>6148793.993153681</v>
      </c>
      <c r="L20" s="234"/>
      <c r="M20" s="232"/>
    </row>
    <row r="21" spans="1:13" ht="30" customHeight="1">
      <c r="A21" s="232"/>
      <c r="B21" s="233"/>
      <c r="C21" s="245" t="s">
        <v>146</v>
      </c>
      <c r="D21" s="246"/>
      <c r="E21" s="246"/>
      <c r="F21" s="246"/>
      <c r="G21" s="247" t="s">
        <v>126</v>
      </c>
      <c r="H21" s="246" t="s">
        <v>109</v>
      </c>
      <c r="I21" s="248">
        <v>432.28449999999998</v>
      </c>
      <c r="J21" s="249">
        <v>132658.57800000001</v>
      </c>
      <c r="K21" s="250">
        <f t="shared" si="1"/>
        <v>57346247.061441004</v>
      </c>
      <c r="L21" s="234"/>
      <c r="M21" s="232"/>
    </row>
    <row r="22" spans="1:13" s="232" customFormat="1" ht="30" customHeight="1">
      <c r="B22" s="233"/>
      <c r="C22" s="245" t="s">
        <v>147</v>
      </c>
      <c r="D22" s="256"/>
      <c r="E22" s="256"/>
      <c r="F22" s="256"/>
      <c r="G22" s="264" t="s">
        <v>127</v>
      </c>
      <c r="H22" s="256" t="s">
        <v>109</v>
      </c>
      <c r="I22" s="248">
        <v>162.8888</v>
      </c>
      <c r="J22" s="249">
        <v>150963.73716666666</v>
      </c>
      <c r="K22" s="250">
        <f t="shared" si="1"/>
        <v>24590301.990593731</v>
      </c>
      <c r="L22" s="234"/>
    </row>
    <row r="23" spans="1:13" ht="30" customHeight="1">
      <c r="B23" s="257"/>
      <c r="C23" s="245" t="s">
        <v>148</v>
      </c>
      <c r="D23" s="246"/>
      <c r="E23" s="246"/>
      <c r="F23" s="246"/>
      <c r="G23" s="247" t="s">
        <v>128</v>
      </c>
      <c r="H23" s="246" t="s">
        <v>114</v>
      </c>
      <c r="I23" s="248">
        <v>10.613400000000002</v>
      </c>
      <c r="J23" s="249">
        <v>1481157.47</v>
      </c>
      <c r="K23" s="250">
        <f t="shared" si="1"/>
        <v>15720116.692098003</v>
      </c>
      <c r="L23" s="258"/>
    </row>
    <row r="24" spans="1:13" ht="30" customHeight="1">
      <c r="A24" s="232"/>
      <c r="B24" s="233"/>
      <c r="C24" s="245" t="s">
        <v>149</v>
      </c>
      <c r="D24" s="246"/>
      <c r="E24" s="246"/>
      <c r="F24" s="246"/>
      <c r="G24" s="247" t="s">
        <v>129</v>
      </c>
      <c r="H24" s="246" t="s">
        <v>114</v>
      </c>
      <c r="I24" s="248">
        <v>9.3224999999999998</v>
      </c>
      <c r="J24" s="249">
        <v>1481157.47</v>
      </c>
      <c r="K24" s="250">
        <f t="shared" si="1"/>
        <v>13808090.514075</v>
      </c>
      <c r="L24" s="234"/>
      <c r="M24" s="232"/>
    </row>
    <row r="25" spans="1:13" ht="30" customHeight="1">
      <c r="A25" s="232"/>
      <c r="B25" s="233"/>
      <c r="C25" s="245" t="s">
        <v>150</v>
      </c>
      <c r="D25" s="246"/>
      <c r="E25" s="246"/>
      <c r="F25" s="246"/>
      <c r="G25" s="247" t="s">
        <v>130</v>
      </c>
      <c r="H25" s="246" t="s">
        <v>131</v>
      </c>
      <c r="I25" s="248">
        <v>3112.6297000000004</v>
      </c>
      <c r="J25" s="249">
        <v>11076.081157142859</v>
      </c>
      <c r="K25" s="250">
        <f t="shared" si="1"/>
        <v>34475739.169333234</v>
      </c>
      <c r="L25" s="234"/>
      <c r="M25" s="232"/>
    </row>
    <row r="26" spans="1:13" ht="30" customHeight="1">
      <c r="A26" s="232"/>
      <c r="B26" s="233"/>
      <c r="C26" s="245" t="s">
        <v>151</v>
      </c>
      <c r="D26" s="246"/>
      <c r="E26" s="246"/>
      <c r="F26" s="246"/>
      <c r="G26" s="247" t="s">
        <v>132</v>
      </c>
      <c r="H26" s="246" t="s">
        <v>109</v>
      </c>
      <c r="I26" s="248">
        <v>740.78450000000009</v>
      </c>
      <c r="J26" s="249">
        <v>23400</v>
      </c>
      <c r="K26" s="250">
        <f t="shared" si="1"/>
        <v>17334357.300000001</v>
      </c>
      <c r="L26" s="234"/>
      <c r="M26" s="232"/>
    </row>
    <row r="27" spans="1:13" ht="30" customHeight="1">
      <c r="A27" s="232"/>
      <c r="B27" s="233"/>
      <c r="C27" s="245" t="s">
        <v>152</v>
      </c>
      <c r="D27" s="246"/>
      <c r="E27" s="246"/>
      <c r="F27" s="246"/>
      <c r="G27" s="247" t="s">
        <v>133</v>
      </c>
      <c r="H27" s="246" t="s">
        <v>123</v>
      </c>
      <c r="I27" s="248">
        <v>204</v>
      </c>
      <c r="J27" s="249">
        <v>319243.08</v>
      </c>
      <c r="K27" s="250">
        <f t="shared" si="1"/>
        <v>65125588.32</v>
      </c>
      <c r="L27" s="234"/>
      <c r="M27" s="232"/>
    </row>
    <row r="28" spans="1:13" s="232" customFormat="1" ht="30" customHeight="1">
      <c r="B28" s="233"/>
      <c r="C28" s="245" t="s">
        <v>153</v>
      </c>
      <c r="D28" s="256"/>
      <c r="E28" s="256"/>
      <c r="F28" s="256"/>
      <c r="G28" s="264" t="s">
        <v>134</v>
      </c>
      <c r="H28" s="256" t="s">
        <v>135</v>
      </c>
      <c r="I28" s="248">
        <v>204</v>
      </c>
      <c r="J28" s="249">
        <v>275764.58</v>
      </c>
      <c r="K28" s="250">
        <f t="shared" si="1"/>
        <v>56255974.32</v>
      </c>
      <c r="L28" s="234"/>
    </row>
    <row r="29" spans="1:13" ht="30" customHeight="1">
      <c r="B29" s="257"/>
      <c r="C29" s="245" t="s">
        <v>154</v>
      </c>
      <c r="D29" s="246"/>
      <c r="E29" s="246"/>
      <c r="F29" s="246"/>
      <c r="G29" s="247" t="s">
        <v>136</v>
      </c>
      <c r="H29" s="246" t="s">
        <v>109</v>
      </c>
      <c r="I29" s="248">
        <v>162.8888</v>
      </c>
      <c r="J29" s="249">
        <v>123321.0485</v>
      </c>
      <c r="K29" s="250">
        <f t="shared" si="1"/>
        <v>20087617.604906801</v>
      </c>
      <c r="L29" s="258"/>
    </row>
    <row r="30" spans="1:13" ht="30" customHeight="1">
      <c r="A30" s="232"/>
      <c r="B30" s="233"/>
      <c r="C30" s="245" t="s">
        <v>155</v>
      </c>
      <c r="D30" s="246"/>
      <c r="E30" s="246"/>
      <c r="F30" s="246"/>
      <c r="G30" s="247" t="s">
        <v>137</v>
      </c>
      <c r="H30" s="246" t="s">
        <v>109</v>
      </c>
      <c r="I30" s="248">
        <v>24.199999999999996</v>
      </c>
      <c r="J30" s="249">
        <v>510906.11000000004</v>
      </c>
      <c r="K30" s="250">
        <f t="shared" si="1"/>
        <v>12363927.862</v>
      </c>
      <c r="L30" s="234"/>
      <c r="M30" s="232"/>
    </row>
    <row r="31" spans="1:13" ht="30" customHeight="1">
      <c r="A31" s="232"/>
      <c r="B31" s="233"/>
      <c r="C31" s="245" t="s">
        <v>156</v>
      </c>
      <c r="D31" s="246"/>
      <c r="E31" s="246"/>
      <c r="F31" s="246"/>
      <c r="G31" s="247" t="s">
        <v>138</v>
      </c>
      <c r="H31" s="246" t="s">
        <v>109</v>
      </c>
      <c r="I31" s="248">
        <v>16.72</v>
      </c>
      <c r="J31" s="249">
        <v>535209.67691176466</v>
      </c>
      <c r="K31" s="250">
        <f t="shared" si="1"/>
        <v>8948705.7979647052</v>
      </c>
      <c r="L31" s="234"/>
      <c r="M31" s="232"/>
    </row>
    <row r="32" spans="1:13" s="232" customFormat="1" ht="30" customHeight="1">
      <c r="B32" s="233"/>
      <c r="C32" s="245" t="s">
        <v>157</v>
      </c>
      <c r="D32" s="256"/>
      <c r="E32" s="256"/>
      <c r="F32" s="256"/>
      <c r="G32" s="264" t="s">
        <v>139</v>
      </c>
      <c r="H32" s="256" t="s">
        <v>112</v>
      </c>
      <c r="I32" s="248">
        <v>27.4</v>
      </c>
      <c r="J32" s="249">
        <v>69290</v>
      </c>
      <c r="K32" s="250">
        <f t="shared" si="1"/>
        <v>1898546</v>
      </c>
      <c r="L32" s="234"/>
    </row>
    <row r="33" spans="1:13" ht="30" customHeight="1">
      <c r="B33" s="257"/>
      <c r="C33" s="245" t="s">
        <v>158</v>
      </c>
      <c r="D33" s="246"/>
      <c r="E33" s="246"/>
      <c r="F33" s="246"/>
      <c r="G33" s="247" t="s">
        <v>140</v>
      </c>
      <c r="H33" s="246" t="s">
        <v>109</v>
      </c>
      <c r="I33" s="248">
        <v>186</v>
      </c>
      <c r="J33" s="249">
        <v>31850</v>
      </c>
      <c r="K33" s="250">
        <f t="shared" si="1"/>
        <v>5924100</v>
      </c>
      <c r="L33" s="258"/>
    </row>
    <row r="34" spans="1:13" ht="30" customHeight="1" thickBot="1">
      <c r="A34" s="232"/>
      <c r="B34" s="233"/>
      <c r="C34" s="251" t="s">
        <v>14</v>
      </c>
      <c r="D34" s="259"/>
      <c r="E34" s="260"/>
      <c r="F34" s="259"/>
      <c r="G34" s="492"/>
      <c r="H34" s="259"/>
      <c r="I34" s="248"/>
      <c r="J34" s="259"/>
      <c r="K34" s="255">
        <f>SUM(K16:K33)</f>
        <v>402120841.0221681</v>
      </c>
      <c r="L34" s="234"/>
      <c r="M34" s="232"/>
    </row>
    <row r="35" spans="1:13" ht="30" customHeight="1" thickBot="1">
      <c r="A35" s="232"/>
      <c r="B35" s="233"/>
      <c r="C35" s="242" t="s">
        <v>105</v>
      </c>
      <c r="D35" s="243" t="s">
        <v>101</v>
      </c>
      <c r="E35" s="243"/>
      <c r="F35" s="243"/>
      <c r="G35" s="491"/>
      <c r="H35" s="243"/>
      <c r="I35" s="243"/>
      <c r="J35" s="243"/>
      <c r="K35" s="244"/>
      <c r="L35" s="234"/>
      <c r="M35" s="232"/>
    </row>
    <row r="36" spans="1:13" ht="30" customHeight="1">
      <c r="A36" s="232"/>
      <c r="B36" s="233"/>
      <c r="C36" s="245" t="s">
        <v>160</v>
      </c>
      <c r="D36" s="261"/>
      <c r="E36" s="261"/>
      <c r="F36" s="261"/>
      <c r="G36" s="262" t="s">
        <v>119</v>
      </c>
      <c r="H36" s="261" t="s">
        <v>114</v>
      </c>
      <c r="I36" s="248">
        <v>62.949599999999997</v>
      </c>
      <c r="J36" s="235">
        <v>59343.166350000014</v>
      </c>
      <c r="K36" s="250">
        <f t="shared" ref="K36:K47" si="2">+I36*J36</f>
        <v>3735628.5844659605</v>
      </c>
      <c r="L36" s="234"/>
      <c r="M36" s="232"/>
    </row>
    <row r="37" spans="1:13" ht="30" customHeight="1">
      <c r="A37" s="232"/>
      <c r="B37" s="233"/>
      <c r="C37" s="245" t="s">
        <v>161</v>
      </c>
      <c r="D37" s="263"/>
      <c r="E37" s="263"/>
      <c r="F37" s="263"/>
      <c r="G37" s="262" t="s">
        <v>120</v>
      </c>
      <c r="H37" s="261" t="s">
        <v>109</v>
      </c>
      <c r="I37" s="248">
        <v>11.760000000000002</v>
      </c>
      <c r="J37" s="249">
        <v>60444.72525000001</v>
      </c>
      <c r="K37" s="250">
        <f t="shared" si="2"/>
        <v>710829.96894000017</v>
      </c>
      <c r="L37" s="234"/>
      <c r="M37" s="232"/>
    </row>
    <row r="38" spans="1:13" ht="30" customHeight="1">
      <c r="A38" s="232"/>
      <c r="B38" s="233"/>
      <c r="C38" s="245" t="s">
        <v>162</v>
      </c>
      <c r="D38" s="261"/>
      <c r="E38" s="261"/>
      <c r="F38" s="261"/>
      <c r="G38" s="262" t="s">
        <v>121</v>
      </c>
      <c r="H38" s="261" t="s">
        <v>114</v>
      </c>
      <c r="I38" s="248">
        <v>18.735000000000003</v>
      </c>
      <c r="J38" s="249">
        <v>1344287.9450000001</v>
      </c>
      <c r="K38" s="250">
        <f t="shared" si="2"/>
        <v>25185234.649575006</v>
      </c>
      <c r="L38" s="234"/>
      <c r="M38" s="232"/>
    </row>
    <row r="39" spans="1:13" s="232" customFormat="1" ht="30" customHeight="1">
      <c r="B39" s="233"/>
      <c r="C39" s="245" t="s">
        <v>163</v>
      </c>
      <c r="D39" s="256"/>
      <c r="E39" s="256"/>
      <c r="F39" s="256"/>
      <c r="G39" s="264" t="s">
        <v>122</v>
      </c>
      <c r="H39" s="256" t="s">
        <v>123</v>
      </c>
      <c r="I39" s="248">
        <v>299.76000000000005</v>
      </c>
      <c r="J39" s="249">
        <v>66279.733000000007</v>
      </c>
      <c r="K39" s="250">
        <f t="shared" si="2"/>
        <v>19868012.764080007</v>
      </c>
      <c r="L39" s="234"/>
    </row>
    <row r="40" spans="1:13" ht="30" customHeight="1">
      <c r="A40" s="232"/>
      <c r="B40" s="233"/>
      <c r="C40" s="245" t="s">
        <v>164</v>
      </c>
      <c r="D40" s="261"/>
      <c r="E40" s="261"/>
      <c r="F40" s="261"/>
      <c r="G40" s="262" t="s">
        <v>124</v>
      </c>
      <c r="H40" s="261" t="s">
        <v>125</v>
      </c>
      <c r="I40" s="248">
        <v>25.785</v>
      </c>
      <c r="J40" s="265">
        <v>251656.09885000001</v>
      </c>
      <c r="K40" s="250">
        <f t="shared" si="2"/>
        <v>6488952.5088472506</v>
      </c>
      <c r="L40" s="234"/>
      <c r="M40" s="232"/>
    </row>
    <row r="41" spans="1:13" s="232" customFormat="1" ht="30" customHeight="1">
      <c r="B41" s="233"/>
      <c r="C41" s="245" t="s">
        <v>165</v>
      </c>
      <c r="D41" s="256"/>
      <c r="E41" s="256"/>
      <c r="F41" s="256"/>
      <c r="G41" s="264" t="s">
        <v>126</v>
      </c>
      <c r="H41" s="256" t="s">
        <v>109</v>
      </c>
      <c r="I41" s="248">
        <v>629.73500000000013</v>
      </c>
      <c r="J41" s="265">
        <v>132658.57800000001</v>
      </c>
      <c r="K41" s="250">
        <f t="shared" si="2"/>
        <v>83539749.616830021</v>
      </c>
      <c r="L41" s="234"/>
    </row>
    <row r="42" spans="1:13" ht="30" customHeight="1">
      <c r="A42" s="232"/>
      <c r="B42" s="233"/>
      <c r="C42" s="245" t="s">
        <v>166</v>
      </c>
      <c r="D42" s="261"/>
      <c r="E42" s="246"/>
      <c r="F42" s="261"/>
      <c r="G42" s="262" t="s">
        <v>127</v>
      </c>
      <c r="H42" s="261" t="s">
        <v>109</v>
      </c>
      <c r="I42" s="248">
        <v>171.90000000000003</v>
      </c>
      <c r="J42" s="249">
        <v>150963.73716666666</v>
      </c>
      <c r="K42" s="250">
        <f t="shared" si="2"/>
        <v>25950666.418950003</v>
      </c>
      <c r="L42" s="234"/>
      <c r="M42" s="232"/>
    </row>
    <row r="43" spans="1:13" s="232" customFormat="1" ht="30" customHeight="1">
      <c r="B43" s="233"/>
      <c r="C43" s="245" t="s">
        <v>167</v>
      </c>
      <c r="D43" s="256"/>
      <c r="E43" s="256"/>
      <c r="F43" s="256"/>
      <c r="G43" s="264" t="s">
        <v>159</v>
      </c>
      <c r="H43" s="256" t="s">
        <v>114</v>
      </c>
      <c r="I43" s="248">
        <v>585.6</v>
      </c>
      <c r="J43" s="249">
        <v>181156.4846</v>
      </c>
      <c r="K43" s="250">
        <f t="shared" si="2"/>
        <v>106085237.38176</v>
      </c>
      <c r="L43" s="234"/>
    </row>
    <row r="44" spans="1:13" ht="30" customHeight="1">
      <c r="A44" s="232"/>
      <c r="B44" s="233"/>
      <c r="C44" s="245" t="s">
        <v>168</v>
      </c>
      <c r="D44" s="261"/>
      <c r="E44" s="261"/>
      <c r="F44" s="261"/>
      <c r="G44" s="262" t="s">
        <v>128</v>
      </c>
      <c r="H44" s="261" t="s">
        <v>114</v>
      </c>
      <c r="I44" s="248">
        <v>24.343999999999998</v>
      </c>
      <c r="J44" s="265">
        <v>1481157.47</v>
      </c>
      <c r="K44" s="250">
        <f t="shared" si="2"/>
        <v>36057297.449679993</v>
      </c>
      <c r="L44" s="234"/>
      <c r="M44" s="232"/>
    </row>
    <row r="45" spans="1:13" s="232" customFormat="1" ht="30" customHeight="1">
      <c r="B45" s="233"/>
      <c r="C45" s="245" t="s">
        <v>169</v>
      </c>
      <c r="D45" s="256"/>
      <c r="E45" s="256"/>
      <c r="F45" s="256"/>
      <c r="G45" s="264" t="s">
        <v>129</v>
      </c>
      <c r="H45" s="256" t="s">
        <v>114</v>
      </c>
      <c r="I45" s="248">
        <v>4.4546116800000002</v>
      </c>
      <c r="J45" s="265">
        <v>1481157.47</v>
      </c>
      <c r="K45" s="250">
        <f t="shared" si="2"/>
        <v>6597981.3657812495</v>
      </c>
      <c r="L45" s="234"/>
    </row>
    <row r="46" spans="1:13" ht="30" customHeight="1">
      <c r="A46" s="232"/>
      <c r="B46" s="233"/>
      <c r="C46" s="245" t="s">
        <v>170</v>
      </c>
      <c r="D46" s="261"/>
      <c r="E46" s="246"/>
      <c r="F46" s="261"/>
      <c r="G46" s="262" t="s">
        <v>130</v>
      </c>
      <c r="H46" s="261" t="s">
        <v>131</v>
      </c>
      <c r="I46" s="248">
        <v>6841.857399999999</v>
      </c>
      <c r="J46" s="249">
        <v>11076.081157142859</v>
      </c>
      <c r="K46" s="250">
        <f t="shared" si="2"/>
        <v>75780967.827998415</v>
      </c>
      <c r="L46" s="234"/>
      <c r="M46" s="232"/>
    </row>
    <row r="47" spans="1:13" ht="30" customHeight="1">
      <c r="A47" s="232"/>
      <c r="B47" s="233"/>
      <c r="C47" s="245" t="s">
        <v>171</v>
      </c>
      <c r="D47" s="261"/>
      <c r="E47" s="261"/>
      <c r="F47" s="261"/>
      <c r="G47" s="262" t="s">
        <v>140</v>
      </c>
      <c r="H47" s="266" t="s">
        <v>109</v>
      </c>
      <c r="I47" s="248">
        <v>220.04999999999998</v>
      </c>
      <c r="J47" s="249">
        <v>31850</v>
      </c>
      <c r="K47" s="250">
        <f t="shared" si="2"/>
        <v>7008592.4999999991</v>
      </c>
      <c r="L47" s="234"/>
      <c r="M47" s="232"/>
    </row>
    <row r="48" spans="1:13" ht="30" customHeight="1" thickBot="1">
      <c r="A48" s="232"/>
      <c r="B48" s="233"/>
      <c r="C48" s="267" t="s">
        <v>14</v>
      </c>
      <c r="D48" s="268"/>
      <c r="E48" s="268"/>
      <c r="F48" s="268"/>
      <c r="G48" s="269"/>
      <c r="H48" s="268"/>
      <c r="I48" s="248"/>
      <c r="J48" s="270"/>
      <c r="K48" s="271">
        <f>SUM(K36:K47)</f>
        <v>397009151.03690785</v>
      </c>
      <c r="L48" s="234"/>
      <c r="M48" s="232"/>
    </row>
    <row r="49" spans="1:13" ht="30" customHeight="1" thickBot="1">
      <c r="A49" s="232"/>
      <c r="B49" s="233"/>
      <c r="C49" s="242" t="s">
        <v>106</v>
      </c>
      <c r="D49" s="243" t="s">
        <v>102</v>
      </c>
      <c r="E49" s="243"/>
      <c r="F49" s="243"/>
      <c r="G49" s="491"/>
      <c r="H49" s="243"/>
      <c r="I49" s="243"/>
      <c r="J49" s="243"/>
      <c r="K49" s="244"/>
      <c r="L49" s="234"/>
      <c r="M49" s="232"/>
    </row>
    <row r="50" spans="1:13" ht="30" customHeight="1">
      <c r="A50" s="232"/>
      <c r="B50" s="233"/>
      <c r="C50" s="245" t="s">
        <v>194</v>
      </c>
      <c r="D50" s="261"/>
      <c r="E50" s="261"/>
      <c r="F50" s="261"/>
      <c r="G50" s="262" t="s">
        <v>172</v>
      </c>
      <c r="H50" s="261" t="s">
        <v>114</v>
      </c>
      <c r="I50" s="248">
        <v>3.8316298843713881</v>
      </c>
      <c r="J50" s="249">
        <v>59343.166350000014</v>
      </c>
      <c r="K50" s="250">
        <f t="shared" ref="K50:K70" si="3">+I50*J50</f>
        <v>227381.0496198826</v>
      </c>
      <c r="L50" s="234"/>
      <c r="M50" s="232"/>
    </row>
    <row r="51" spans="1:13" ht="30" customHeight="1">
      <c r="A51" s="232"/>
      <c r="B51" s="233"/>
      <c r="C51" s="245" t="s">
        <v>195</v>
      </c>
      <c r="D51" s="261"/>
      <c r="E51" s="261"/>
      <c r="F51" s="261"/>
      <c r="G51" s="262" t="s">
        <v>173</v>
      </c>
      <c r="H51" s="261" t="s">
        <v>174</v>
      </c>
      <c r="I51" s="248">
        <v>5</v>
      </c>
      <c r="J51" s="249">
        <v>129643.89100000002</v>
      </c>
      <c r="K51" s="250">
        <f t="shared" si="3"/>
        <v>648219.45500000007</v>
      </c>
      <c r="L51" s="234"/>
      <c r="M51" s="232"/>
    </row>
    <row r="52" spans="1:13" ht="30" customHeight="1">
      <c r="A52" s="232"/>
      <c r="B52" s="233"/>
      <c r="C52" s="245" t="s">
        <v>196</v>
      </c>
      <c r="D52" s="261"/>
      <c r="E52" s="261"/>
      <c r="F52" s="261"/>
      <c r="G52" s="262" t="s">
        <v>175</v>
      </c>
      <c r="H52" s="261" t="s">
        <v>174</v>
      </c>
      <c r="I52" s="248">
        <v>2</v>
      </c>
      <c r="J52" s="249">
        <v>107495.245</v>
      </c>
      <c r="K52" s="250">
        <f t="shared" si="3"/>
        <v>214990.49</v>
      </c>
      <c r="L52" s="234"/>
      <c r="M52" s="232"/>
    </row>
    <row r="53" spans="1:13" ht="30" customHeight="1">
      <c r="A53" s="232"/>
      <c r="B53" s="233"/>
      <c r="C53" s="245" t="s">
        <v>197</v>
      </c>
      <c r="D53" s="261"/>
      <c r="E53" s="261"/>
      <c r="F53" s="261"/>
      <c r="G53" s="262" t="s">
        <v>176</v>
      </c>
      <c r="H53" s="261" t="s">
        <v>174</v>
      </c>
      <c r="I53" s="248">
        <v>10</v>
      </c>
      <c r="J53" s="249">
        <v>83242.925999999992</v>
      </c>
      <c r="K53" s="250">
        <f t="shared" si="3"/>
        <v>832429.25999999989</v>
      </c>
      <c r="L53" s="234"/>
      <c r="M53" s="232"/>
    </row>
    <row r="54" spans="1:13" ht="30" customHeight="1">
      <c r="A54" s="232"/>
      <c r="B54" s="233"/>
      <c r="C54" s="245" t="s">
        <v>198</v>
      </c>
      <c r="D54" s="261"/>
      <c r="E54" s="261"/>
      <c r="F54" s="261"/>
      <c r="G54" s="262" t="s">
        <v>177</v>
      </c>
      <c r="H54" s="261" t="s">
        <v>123</v>
      </c>
      <c r="I54" s="248">
        <v>45</v>
      </c>
      <c r="J54" s="249">
        <v>30161.95</v>
      </c>
      <c r="K54" s="250">
        <f t="shared" si="3"/>
        <v>1357287.75</v>
      </c>
      <c r="L54" s="234"/>
      <c r="M54" s="232"/>
    </row>
    <row r="55" spans="1:13" ht="30" customHeight="1">
      <c r="A55" s="232"/>
      <c r="B55" s="233"/>
      <c r="C55" s="245" t="s">
        <v>199</v>
      </c>
      <c r="D55" s="261"/>
      <c r="E55" s="261"/>
      <c r="F55" s="261"/>
      <c r="G55" s="262" t="s">
        <v>178</v>
      </c>
      <c r="H55" s="261" t="s">
        <v>123</v>
      </c>
      <c r="I55" s="248">
        <v>6</v>
      </c>
      <c r="J55" s="249">
        <v>40480.700000000004</v>
      </c>
      <c r="K55" s="250">
        <f t="shared" si="3"/>
        <v>242884.2</v>
      </c>
      <c r="L55" s="234"/>
      <c r="M55" s="232"/>
    </row>
    <row r="56" spans="1:13" ht="30" customHeight="1">
      <c r="A56" s="232"/>
      <c r="B56" s="233"/>
      <c r="C56" s="245" t="s">
        <v>200</v>
      </c>
      <c r="D56" s="261"/>
      <c r="E56" s="261"/>
      <c r="F56" s="261"/>
      <c r="G56" s="262" t="s">
        <v>179</v>
      </c>
      <c r="H56" s="261" t="s">
        <v>123</v>
      </c>
      <c r="I56" s="248">
        <v>58</v>
      </c>
      <c r="J56" s="249">
        <v>50048.05</v>
      </c>
      <c r="K56" s="250">
        <f t="shared" si="3"/>
        <v>2902786.9000000004</v>
      </c>
      <c r="L56" s="234"/>
      <c r="M56" s="232"/>
    </row>
    <row r="57" spans="1:13" ht="30" customHeight="1">
      <c r="A57" s="232"/>
      <c r="B57" s="233"/>
      <c r="C57" s="245" t="s">
        <v>201</v>
      </c>
      <c r="D57" s="261"/>
      <c r="E57" s="261"/>
      <c r="F57" s="261"/>
      <c r="G57" s="262" t="s">
        <v>180</v>
      </c>
      <c r="H57" s="261" t="s">
        <v>174</v>
      </c>
      <c r="I57" s="248">
        <v>19</v>
      </c>
      <c r="J57" s="249">
        <v>44006.950000000004</v>
      </c>
      <c r="K57" s="250">
        <f t="shared" si="3"/>
        <v>836132.05</v>
      </c>
      <c r="L57" s="234"/>
      <c r="M57" s="232"/>
    </row>
    <row r="58" spans="1:13" ht="30" customHeight="1">
      <c r="A58" s="232"/>
      <c r="B58" s="233"/>
      <c r="C58" s="245" t="s">
        <v>202</v>
      </c>
      <c r="D58" s="261"/>
      <c r="E58" s="261"/>
      <c r="F58" s="261"/>
      <c r="G58" s="262" t="s">
        <v>181</v>
      </c>
      <c r="H58" s="261" t="s">
        <v>123</v>
      </c>
      <c r="I58" s="248">
        <v>15</v>
      </c>
      <c r="J58" s="249">
        <v>21185.164000000001</v>
      </c>
      <c r="K58" s="250">
        <f t="shared" si="3"/>
        <v>317777.46000000002</v>
      </c>
      <c r="L58" s="234"/>
      <c r="M58" s="232"/>
    </row>
    <row r="59" spans="1:13" ht="30" customHeight="1">
      <c r="A59" s="232"/>
      <c r="B59" s="233"/>
      <c r="C59" s="245" t="s">
        <v>203</v>
      </c>
      <c r="D59" s="261"/>
      <c r="E59" s="261"/>
      <c r="F59" s="261"/>
      <c r="G59" s="262" t="s">
        <v>182</v>
      </c>
      <c r="H59" s="261" t="s">
        <v>123</v>
      </c>
      <c r="I59" s="248">
        <v>35</v>
      </c>
      <c r="J59" s="249">
        <v>30858.75</v>
      </c>
      <c r="K59" s="250">
        <f t="shared" si="3"/>
        <v>1080056.25</v>
      </c>
      <c r="L59" s="234"/>
      <c r="M59" s="232"/>
    </row>
    <row r="60" spans="1:13" ht="30" customHeight="1">
      <c r="A60" s="232"/>
      <c r="B60" s="233"/>
      <c r="C60" s="245" t="s">
        <v>204</v>
      </c>
      <c r="D60" s="261"/>
      <c r="E60" s="261"/>
      <c r="F60" s="261"/>
      <c r="G60" s="262" t="s">
        <v>183</v>
      </c>
      <c r="H60" s="261" t="s">
        <v>123</v>
      </c>
      <c r="I60" s="248">
        <v>20</v>
      </c>
      <c r="J60" s="249">
        <v>44062.200000000004</v>
      </c>
      <c r="K60" s="250">
        <f t="shared" si="3"/>
        <v>881244.00000000012</v>
      </c>
      <c r="L60" s="234"/>
      <c r="M60" s="232"/>
    </row>
    <row r="61" spans="1:13" ht="30" customHeight="1">
      <c r="A61" s="232"/>
      <c r="B61" s="233"/>
      <c r="C61" s="245" t="s">
        <v>205</v>
      </c>
      <c r="D61" s="261"/>
      <c r="E61" s="261"/>
      <c r="F61" s="261"/>
      <c r="G61" s="262" t="s">
        <v>184</v>
      </c>
      <c r="H61" s="261" t="s">
        <v>123</v>
      </c>
      <c r="I61" s="248">
        <v>90</v>
      </c>
      <c r="J61" s="249">
        <v>79450.046000000002</v>
      </c>
      <c r="K61" s="250">
        <f t="shared" si="3"/>
        <v>7150504.1400000006</v>
      </c>
      <c r="L61" s="234"/>
      <c r="M61" s="232"/>
    </row>
    <row r="62" spans="1:13" ht="30" customHeight="1">
      <c r="A62" s="232"/>
      <c r="B62" s="233"/>
      <c r="C62" s="245" t="s">
        <v>206</v>
      </c>
      <c r="D62" s="261"/>
      <c r="E62" s="261"/>
      <c r="F62" s="261"/>
      <c r="G62" s="262" t="s">
        <v>185</v>
      </c>
      <c r="H62" s="261" t="s">
        <v>123</v>
      </c>
      <c r="I62" s="248">
        <v>5</v>
      </c>
      <c r="J62" s="249">
        <v>800993.44000000006</v>
      </c>
      <c r="K62" s="250">
        <f t="shared" si="3"/>
        <v>4004967.2</v>
      </c>
      <c r="L62" s="234"/>
      <c r="M62" s="232"/>
    </row>
    <row r="63" spans="1:13" ht="30" customHeight="1">
      <c r="A63" s="232"/>
      <c r="B63" s="233"/>
      <c r="C63" s="245" t="s">
        <v>207</v>
      </c>
      <c r="D63" s="261"/>
      <c r="E63" s="261"/>
      <c r="F63" s="261"/>
      <c r="G63" s="262" t="s">
        <v>186</v>
      </c>
      <c r="H63" s="261" t="s">
        <v>174</v>
      </c>
      <c r="I63" s="248">
        <v>6</v>
      </c>
      <c r="J63" s="249">
        <v>464039.99199999997</v>
      </c>
      <c r="K63" s="250">
        <f t="shared" si="3"/>
        <v>2784239.9519999996</v>
      </c>
      <c r="L63" s="234"/>
      <c r="M63" s="232"/>
    </row>
    <row r="64" spans="1:13" ht="30" customHeight="1">
      <c r="A64" s="232"/>
      <c r="B64" s="233"/>
      <c r="C64" s="245" t="s">
        <v>208</v>
      </c>
      <c r="D64" s="261"/>
      <c r="E64" s="261"/>
      <c r="F64" s="261"/>
      <c r="G64" s="262" t="s">
        <v>187</v>
      </c>
      <c r="H64" s="261" t="s">
        <v>174</v>
      </c>
      <c r="I64" s="248">
        <v>7</v>
      </c>
      <c r="J64" s="249">
        <v>399919.65</v>
      </c>
      <c r="K64" s="250">
        <f t="shared" si="3"/>
        <v>2799437.5500000003</v>
      </c>
      <c r="L64" s="234"/>
      <c r="M64" s="232"/>
    </row>
    <row r="65" spans="1:13" ht="30" customHeight="1">
      <c r="A65" s="232"/>
      <c r="B65" s="233"/>
      <c r="C65" s="245" t="s">
        <v>209</v>
      </c>
      <c r="D65" s="261"/>
      <c r="E65" s="261"/>
      <c r="F65" s="261"/>
      <c r="G65" s="262" t="s">
        <v>188</v>
      </c>
      <c r="H65" s="261" t="s">
        <v>174</v>
      </c>
      <c r="I65" s="248">
        <v>1</v>
      </c>
      <c r="J65" s="249">
        <v>1118929.8119999999</v>
      </c>
      <c r="K65" s="250">
        <f t="shared" si="3"/>
        <v>1118929.8119999999</v>
      </c>
      <c r="L65" s="234"/>
      <c r="M65" s="232"/>
    </row>
    <row r="66" spans="1:13" ht="30" customHeight="1">
      <c r="A66" s="232"/>
      <c r="B66" s="233"/>
      <c r="C66" s="245" t="s">
        <v>210</v>
      </c>
      <c r="D66" s="261"/>
      <c r="E66" s="261"/>
      <c r="F66" s="261"/>
      <c r="G66" s="262" t="s">
        <v>189</v>
      </c>
      <c r="H66" s="261" t="s">
        <v>174</v>
      </c>
      <c r="I66" s="248">
        <v>6</v>
      </c>
      <c r="J66" s="249">
        <v>339713.02299999999</v>
      </c>
      <c r="K66" s="250">
        <f t="shared" si="3"/>
        <v>2038278.1379999998</v>
      </c>
      <c r="L66" s="234"/>
      <c r="M66" s="232"/>
    </row>
    <row r="67" spans="1:13" ht="30" customHeight="1">
      <c r="A67" s="232"/>
      <c r="B67" s="233"/>
      <c r="C67" s="245" t="s">
        <v>211</v>
      </c>
      <c r="D67" s="261"/>
      <c r="E67" s="261"/>
      <c r="F67" s="261"/>
      <c r="G67" s="262" t="s">
        <v>190</v>
      </c>
      <c r="H67" s="261" t="s">
        <v>174</v>
      </c>
      <c r="I67" s="248">
        <v>6</v>
      </c>
      <c r="J67" s="249">
        <v>241839.38999999998</v>
      </c>
      <c r="K67" s="250">
        <f t="shared" si="3"/>
        <v>1451036.3399999999</v>
      </c>
      <c r="L67" s="234"/>
      <c r="M67" s="232"/>
    </row>
    <row r="68" spans="1:13" ht="30" customHeight="1">
      <c r="A68" s="232"/>
      <c r="B68" s="233"/>
      <c r="C68" s="245" t="s">
        <v>212</v>
      </c>
      <c r="D68" s="261"/>
      <c r="E68" s="261"/>
      <c r="F68" s="261"/>
      <c r="G68" s="262" t="s">
        <v>191</v>
      </c>
      <c r="H68" s="261" t="s">
        <v>174</v>
      </c>
      <c r="I68" s="248">
        <v>1</v>
      </c>
      <c r="J68" s="249">
        <v>7150000</v>
      </c>
      <c r="K68" s="250">
        <f t="shared" si="3"/>
        <v>7150000</v>
      </c>
      <c r="L68" s="234"/>
      <c r="M68" s="232"/>
    </row>
    <row r="69" spans="1:13" ht="30" customHeight="1">
      <c r="A69" s="232"/>
      <c r="B69" s="233"/>
      <c r="C69" s="245" t="s">
        <v>213</v>
      </c>
      <c r="D69" s="261"/>
      <c r="E69" s="261"/>
      <c r="F69" s="261"/>
      <c r="G69" s="262" t="s">
        <v>192</v>
      </c>
      <c r="H69" s="261" t="s">
        <v>174</v>
      </c>
      <c r="I69" s="248">
        <v>1</v>
      </c>
      <c r="J69" s="249">
        <v>10400000</v>
      </c>
      <c r="K69" s="250">
        <f t="shared" si="3"/>
        <v>10400000</v>
      </c>
      <c r="L69" s="234"/>
      <c r="M69" s="232"/>
    </row>
    <row r="70" spans="1:13" ht="30" customHeight="1">
      <c r="A70" s="232"/>
      <c r="B70" s="233"/>
      <c r="C70" s="245" t="s">
        <v>214</v>
      </c>
      <c r="D70" s="261"/>
      <c r="E70" s="261"/>
      <c r="F70" s="261"/>
      <c r="G70" s="262" t="s">
        <v>193</v>
      </c>
      <c r="H70" s="261" t="s">
        <v>174</v>
      </c>
      <c r="I70" s="248">
        <v>1</v>
      </c>
      <c r="J70" s="249">
        <v>6500000</v>
      </c>
      <c r="K70" s="250">
        <f t="shared" si="3"/>
        <v>6500000</v>
      </c>
      <c r="L70" s="234"/>
      <c r="M70" s="232"/>
    </row>
    <row r="71" spans="1:13" ht="30" customHeight="1" thickBot="1">
      <c r="A71" s="232"/>
      <c r="B71" s="233"/>
      <c r="C71" s="251" t="s">
        <v>14</v>
      </c>
      <c r="D71" s="272"/>
      <c r="E71" s="272"/>
      <c r="F71" s="272"/>
      <c r="G71" s="274"/>
      <c r="H71" s="273"/>
      <c r="I71" s="248"/>
      <c r="J71" s="254"/>
      <c r="K71" s="255">
        <f>SUM(K50:K70)</f>
        <v>54938581.99661988</v>
      </c>
      <c r="L71" s="234"/>
      <c r="M71" s="232"/>
    </row>
    <row r="72" spans="1:13" ht="30" customHeight="1" thickBot="1">
      <c r="A72" s="232"/>
      <c r="B72" s="233"/>
      <c r="C72" s="242" t="s">
        <v>107</v>
      </c>
      <c r="D72" s="243" t="s">
        <v>103</v>
      </c>
      <c r="E72" s="243"/>
      <c r="F72" s="243"/>
      <c r="G72" s="491"/>
      <c r="H72" s="243"/>
      <c r="I72" s="243"/>
      <c r="J72" s="243"/>
      <c r="K72" s="244"/>
      <c r="L72" s="234"/>
      <c r="M72" s="232"/>
    </row>
    <row r="73" spans="1:13" ht="30" customHeight="1">
      <c r="A73" s="232"/>
      <c r="B73" s="233"/>
      <c r="C73" s="245" t="s">
        <v>244</v>
      </c>
      <c r="D73" s="261"/>
      <c r="E73" s="261"/>
      <c r="F73" s="261"/>
      <c r="G73" s="262" t="s">
        <v>215</v>
      </c>
      <c r="H73" s="261" t="s">
        <v>135</v>
      </c>
      <c r="I73" s="248">
        <v>3828.6</v>
      </c>
      <c r="J73" s="249">
        <v>390</v>
      </c>
      <c r="K73" s="250">
        <f t="shared" ref="K73" si="4">+I73*J73</f>
        <v>1493154</v>
      </c>
      <c r="L73" s="234"/>
      <c r="M73" s="232"/>
    </row>
    <row r="74" spans="1:13" ht="30" customHeight="1" thickBot="1">
      <c r="A74" s="232"/>
      <c r="B74" s="233"/>
      <c r="C74" s="251" t="s">
        <v>14</v>
      </c>
      <c r="D74" s="272"/>
      <c r="E74" s="272"/>
      <c r="F74" s="272"/>
      <c r="G74" s="274"/>
      <c r="H74" s="273"/>
      <c r="I74" s="248"/>
      <c r="J74" s="254"/>
      <c r="K74" s="255">
        <f>SUM(K73)</f>
        <v>1493154</v>
      </c>
      <c r="L74" s="234"/>
      <c r="M74" s="232"/>
    </row>
    <row r="75" spans="1:13" ht="30" customHeight="1" thickBot="1">
      <c r="A75" s="232"/>
      <c r="B75" s="233"/>
      <c r="C75" s="242" t="s">
        <v>216</v>
      </c>
      <c r="D75" s="243" t="s">
        <v>102</v>
      </c>
      <c r="E75" s="243"/>
      <c r="F75" s="243"/>
      <c r="G75" s="491"/>
      <c r="H75" s="243"/>
      <c r="I75" s="243"/>
      <c r="J75" s="243"/>
      <c r="K75" s="244"/>
      <c r="L75" s="234"/>
      <c r="M75" s="232"/>
    </row>
    <row r="76" spans="1:13" ht="30" customHeight="1">
      <c r="A76" s="232"/>
      <c r="B76" s="233"/>
      <c r="C76" s="245" t="s">
        <v>231</v>
      </c>
      <c r="D76" s="261"/>
      <c r="E76" s="261"/>
      <c r="F76" s="261"/>
      <c r="G76" s="262" t="s">
        <v>217</v>
      </c>
      <c r="H76" s="261" t="s">
        <v>218</v>
      </c>
      <c r="I76" s="248">
        <v>40</v>
      </c>
      <c r="J76" s="249">
        <v>127400</v>
      </c>
      <c r="K76" s="250">
        <f t="shared" ref="K76:K88" si="5">+I76*J76</f>
        <v>5096000</v>
      </c>
      <c r="L76" s="234"/>
      <c r="M76" s="232"/>
    </row>
    <row r="77" spans="1:13" ht="30" customHeight="1">
      <c r="A77" s="232"/>
      <c r="B77" s="233"/>
      <c r="C77" s="245" t="s">
        <v>232</v>
      </c>
      <c r="D77" s="261"/>
      <c r="E77" s="261"/>
      <c r="F77" s="261"/>
      <c r="G77" s="262" t="s">
        <v>219</v>
      </c>
      <c r="H77" s="261" t="s">
        <v>218</v>
      </c>
      <c r="I77" s="248">
        <v>40</v>
      </c>
      <c r="J77" s="249">
        <v>127400</v>
      </c>
      <c r="K77" s="250">
        <f t="shared" si="5"/>
        <v>5096000</v>
      </c>
      <c r="L77" s="234"/>
      <c r="M77" s="232"/>
    </row>
    <row r="78" spans="1:13" ht="30" customHeight="1">
      <c r="A78" s="232"/>
      <c r="B78" s="233"/>
      <c r="C78" s="245" t="s">
        <v>233</v>
      </c>
      <c r="D78" s="261"/>
      <c r="E78" s="261"/>
      <c r="F78" s="261"/>
      <c r="G78" s="262" t="s">
        <v>220</v>
      </c>
      <c r="H78" s="261" t="s">
        <v>112</v>
      </c>
      <c r="I78" s="248">
        <v>112</v>
      </c>
      <c r="J78" s="249">
        <v>61100</v>
      </c>
      <c r="K78" s="250">
        <f t="shared" si="5"/>
        <v>6843200</v>
      </c>
      <c r="L78" s="234"/>
      <c r="M78" s="232"/>
    </row>
    <row r="79" spans="1:13" ht="30" customHeight="1">
      <c r="A79" s="232"/>
      <c r="B79" s="233"/>
      <c r="C79" s="245" t="s">
        <v>234</v>
      </c>
      <c r="D79" s="261"/>
      <c r="E79" s="261"/>
      <c r="F79" s="261"/>
      <c r="G79" s="262" t="s">
        <v>221</v>
      </c>
      <c r="H79" s="261" t="s">
        <v>174</v>
      </c>
      <c r="I79" s="248">
        <v>4</v>
      </c>
      <c r="J79" s="249">
        <v>182000</v>
      </c>
      <c r="K79" s="250">
        <f t="shared" si="5"/>
        <v>728000</v>
      </c>
      <c r="L79" s="234"/>
      <c r="M79" s="232"/>
    </row>
    <row r="80" spans="1:13" ht="30" customHeight="1">
      <c r="A80" s="232"/>
      <c r="B80" s="233"/>
      <c r="C80" s="245" t="s">
        <v>235</v>
      </c>
      <c r="D80" s="261"/>
      <c r="E80" s="261"/>
      <c r="F80" s="261"/>
      <c r="G80" s="262" t="s">
        <v>222</v>
      </c>
      <c r="H80" s="261" t="s">
        <v>114</v>
      </c>
      <c r="I80" s="248">
        <v>3.5</v>
      </c>
      <c r="J80" s="249">
        <v>1430000</v>
      </c>
      <c r="K80" s="250">
        <f t="shared" si="5"/>
        <v>5005000</v>
      </c>
      <c r="L80" s="234"/>
      <c r="M80" s="232"/>
    </row>
    <row r="81" spans="1:13" ht="30" customHeight="1">
      <c r="A81" s="232"/>
      <c r="B81" s="233"/>
      <c r="C81" s="245" t="s">
        <v>236</v>
      </c>
      <c r="D81" s="261"/>
      <c r="E81" s="261"/>
      <c r="F81" s="261"/>
      <c r="G81" s="262" t="s">
        <v>223</v>
      </c>
      <c r="H81" s="261" t="s">
        <v>131</v>
      </c>
      <c r="I81" s="248">
        <v>296</v>
      </c>
      <c r="J81" s="249">
        <v>8866</v>
      </c>
      <c r="K81" s="250">
        <f t="shared" si="5"/>
        <v>2624336</v>
      </c>
      <c r="L81" s="234"/>
      <c r="M81" s="232"/>
    </row>
    <row r="82" spans="1:13" ht="30" customHeight="1">
      <c r="A82" s="232"/>
      <c r="B82" s="233"/>
      <c r="C82" s="245" t="s">
        <v>237</v>
      </c>
      <c r="D82" s="261"/>
      <c r="E82" s="261"/>
      <c r="F82" s="261"/>
      <c r="G82" s="262" t="s">
        <v>224</v>
      </c>
      <c r="H82" s="261" t="s">
        <v>174</v>
      </c>
      <c r="I82" s="248">
        <v>4</v>
      </c>
      <c r="J82" s="249">
        <v>273000</v>
      </c>
      <c r="K82" s="250">
        <f t="shared" si="5"/>
        <v>1092000</v>
      </c>
      <c r="L82" s="234"/>
      <c r="M82" s="232"/>
    </row>
    <row r="83" spans="1:13" ht="30" customHeight="1">
      <c r="A83" s="232"/>
      <c r="B83" s="233"/>
      <c r="C83" s="245" t="s">
        <v>238</v>
      </c>
      <c r="D83" s="261"/>
      <c r="E83" s="261"/>
      <c r="F83" s="261"/>
      <c r="G83" s="262" t="s">
        <v>225</v>
      </c>
      <c r="H83" s="261" t="s">
        <v>174</v>
      </c>
      <c r="I83" s="248">
        <v>1</v>
      </c>
      <c r="J83" s="249">
        <v>1066000</v>
      </c>
      <c r="K83" s="250">
        <f t="shared" si="5"/>
        <v>1066000</v>
      </c>
      <c r="L83" s="234"/>
      <c r="M83" s="232"/>
    </row>
    <row r="84" spans="1:13" ht="30" customHeight="1">
      <c r="A84" s="232"/>
      <c r="B84" s="233"/>
      <c r="C84" s="245" t="s">
        <v>239</v>
      </c>
      <c r="D84" s="261"/>
      <c r="E84" s="261"/>
      <c r="F84" s="261"/>
      <c r="G84" s="262" t="s">
        <v>226</v>
      </c>
      <c r="H84" s="261" t="s">
        <v>174</v>
      </c>
      <c r="I84" s="248">
        <v>20</v>
      </c>
      <c r="J84" s="249">
        <v>1300000</v>
      </c>
      <c r="K84" s="250">
        <f t="shared" si="5"/>
        <v>26000000</v>
      </c>
      <c r="L84" s="234"/>
      <c r="M84" s="232"/>
    </row>
    <row r="85" spans="1:13" ht="82.8">
      <c r="A85" s="232"/>
      <c r="B85" s="233"/>
      <c r="C85" s="245" t="s">
        <v>240</v>
      </c>
      <c r="D85" s="261"/>
      <c r="E85" s="261"/>
      <c r="F85" s="261"/>
      <c r="G85" s="262" t="s">
        <v>227</v>
      </c>
      <c r="H85" s="261" t="s">
        <v>174</v>
      </c>
      <c r="I85" s="248">
        <v>9</v>
      </c>
      <c r="J85" s="249">
        <v>1755000</v>
      </c>
      <c r="K85" s="250">
        <f t="shared" si="5"/>
        <v>15795000</v>
      </c>
      <c r="L85" s="234"/>
      <c r="M85" s="232"/>
    </row>
    <row r="86" spans="1:13" ht="30" customHeight="1">
      <c r="A86" s="232"/>
      <c r="B86" s="233"/>
      <c r="C86" s="245" t="s">
        <v>241</v>
      </c>
      <c r="D86" s="261"/>
      <c r="E86" s="261"/>
      <c r="F86" s="261"/>
      <c r="G86" s="262" t="s">
        <v>228</v>
      </c>
      <c r="H86" s="261" t="s">
        <v>174</v>
      </c>
      <c r="I86" s="248">
        <v>25</v>
      </c>
      <c r="J86" s="249">
        <v>104000</v>
      </c>
      <c r="K86" s="250">
        <f t="shared" si="5"/>
        <v>2600000</v>
      </c>
      <c r="L86" s="234"/>
      <c r="M86" s="232"/>
    </row>
    <row r="87" spans="1:13" ht="30" customHeight="1">
      <c r="A87" s="232"/>
      <c r="B87" s="233"/>
      <c r="C87" s="245" t="s">
        <v>242</v>
      </c>
      <c r="D87" s="261"/>
      <c r="E87" s="261"/>
      <c r="F87" s="261"/>
      <c r="G87" s="262" t="s">
        <v>229</v>
      </c>
      <c r="H87" s="261" t="s">
        <v>112</v>
      </c>
      <c r="I87" s="248">
        <v>280</v>
      </c>
      <c r="J87" s="249">
        <v>16510</v>
      </c>
      <c r="K87" s="250">
        <f t="shared" si="5"/>
        <v>4622800</v>
      </c>
      <c r="L87" s="234"/>
      <c r="M87" s="232"/>
    </row>
    <row r="88" spans="1:13" ht="30" customHeight="1">
      <c r="A88" s="232"/>
      <c r="B88" s="233"/>
      <c r="C88" s="245" t="s">
        <v>243</v>
      </c>
      <c r="D88" s="261"/>
      <c r="E88" s="261"/>
      <c r="F88" s="261"/>
      <c r="G88" s="262" t="s">
        <v>230</v>
      </c>
      <c r="H88" s="261" t="s">
        <v>174</v>
      </c>
      <c r="I88" s="248">
        <v>6</v>
      </c>
      <c r="J88" s="249">
        <v>494000</v>
      </c>
      <c r="K88" s="250">
        <f t="shared" si="5"/>
        <v>2964000</v>
      </c>
      <c r="L88" s="234"/>
      <c r="M88" s="232"/>
    </row>
    <row r="89" spans="1:13" ht="30" customHeight="1" thickBot="1">
      <c r="A89" s="232"/>
      <c r="B89" s="233"/>
      <c r="C89" s="251" t="s">
        <v>14</v>
      </c>
      <c r="D89" s="272"/>
      <c r="E89" s="272"/>
      <c r="F89" s="272"/>
      <c r="G89" s="274"/>
      <c r="H89" s="273"/>
      <c r="I89" s="248"/>
      <c r="J89" s="254"/>
      <c r="K89" s="255">
        <f>SUM(K76:K88)</f>
        <v>79532336</v>
      </c>
      <c r="L89" s="234"/>
      <c r="M89" s="232"/>
    </row>
    <row r="90" spans="1:13" s="279" customFormat="1" ht="30" customHeight="1" thickBot="1">
      <c r="A90" s="275"/>
      <c r="B90" s="276"/>
      <c r="C90" s="332" t="s">
        <v>15</v>
      </c>
      <c r="D90" s="333"/>
      <c r="E90" s="333"/>
      <c r="F90" s="333"/>
      <c r="G90" s="333"/>
      <c r="H90" s="333"/>
      <c r="I90" s="333"/>
      <c r="J90" s="334"/>
      <c r="K90" s="277">
        <f>+K14+K34+K48+K71+K74+K89</f>
        <v>999999999.99999976</v>
      </c>
      <c r="L90" s="278"/>
      <c r="M90" s="275"/>
    </row>
    <row r="91" spans="1:13" s="279" customFormat="1" ht="16.8" thickBot="1">
      <c r="A91" s="275"/>
      <c r="B91" s="276"/>
      <c r="C91" s="280"/>
      <c r="D91" s="280"/>
      <c r="E91" s="280"/>
      <c r="F91" s="280"/>
      <c r="G91" s="493"/>
      <c r="H91" s="280"/>
      <c r="I91" s="280"/>
      <c r="J91" s="280"/>
      <c r="K91" s="281"/>
      <c r="L91" s="278"/>
      <c r="M91" s="275"/>
    </row>
    <row r="92" spans="1:13" s="279" customFormat="1" ht="30" customHeight="1" thickBot="1">
      <c r="A92" s="275"/>
      <c r="B92" s="276"/>
      <c r="C92" s="282"/>
      <c r="D92" s="283"/>
      <c r="E92" s="282"/>
      <c r="F92" s="282"/>
      <c r="G92" s="498" t="s">
        <v>17</v>
      </c>
      <c r="H92" s="499"/>
      <c r="I92" s="500"/>
      <c r="J92" s="501"/>
      <c r="K92" s="277">
        <f>+K90</f>
        <v>999999999.99999976</v>
      </c>
      <c r="L92" s="278"/>
      <c r="M92" s="275"/>
    </row>
    <row r="93" spans="1:13" s="279" customFormat="1" ht="16.8" thickBot="1">
      <c r="A93" s="275"/>
      <c r="B93" s="276"/>
      <c r="C93" s="282"/>
      <c r="D93" s="283"/>
      <c r="E93" s="283"/>
      <c r="F93" s="283"/>
      <c r="G93" s="494"/>
      <c r="H93" s="282"/>
      <c r="I93" s="284"/>
      <c r="J93" s="285"/>
      <c r="K93" s="286"/>
      <c r="L93" s="278"/>
      <c r="M93" s="275"/>
    </row>
    <row r="94" spans="1:13" s="279" customFormat="1" ht="16.2">
      <c r="A94" s="275"/>
      <c r="B94" s="276"/>
      <c r="C94" s="287"/>
      <c r="D94" s="336"/>
      <c r="E94" s="336"/>
      <c r="F94" s="336"/>
      <c r="G94" s="336"/>
      <c r="H94" s="336"/>
      <c r="I94" s="336"/>
      <c r="J94" s="336"/>
      <c r="K94" s="337"/>
      <c r="L94" s="288"/>
      <c r="M94" s="275"/>
    </row>
    <row r="95" spans="1:13" s="279" customFormat="1" ht="46.5" customHeight="1">
      <c r="A95" s="275"/>
      <c r="B95" s="276"/>
      <c r="C95" s="312" t="s">
        <v>18</v>
      </c>
      <c r="D95" s="313"/>
      <c r="E95" s="313"/>
      <c r="F95" s="313"/>
      <c r="G95" s="313"/>
      <c r="H95" s="335" t="s">
        <v>19</v>
      </c>
      <c r="I95" s="335"/>
      <c r="J95" s="335"/>
      <c r="K95" s="289" t="s">
        <v>20</v>
      </c>
      <c r="L95" s="290"/>
      <c r="M95" s="275"/>
    </row>
    <row r="96" spans="1:13" s="279" customFormat="1" ht="56.25" customHeight="1">
      <c r="A96" s="275"/>
      <c r="B96" s="276"/>
      <c r="C96" s="312" t="s">
        <v>21</v>
      </c>
      <c r="D96" s="313"/>
      <c r="E96" s="313"/>
      <c r="F96" s="313"/>
      <c r="G96" s="313"/>
      <c r="H96" s="317" t="s">
        <v>22</v>
      </c>
      <c r="I96" s="317"/>
      <c r="J96" s="291" t="s">
        <v>23</v>
      </c>
      <c r="K96" s="502">
        <v>0.24</v>
      </c>
      <c r="L96" s="290"/>
      <c r="M96" s="275"/>
    </row>
    <row r="97" spans="1:13" s="279" customFormat="1" ht="30" customHeight="1">
      <c r="A97" s="275"/>
      <c r="B97" s="276"/>
      <c r="C97" s="312" t="s">
        <v>24</v>
      </c>
      <c r="D97" s="313"/>
      <c r="E97" s="313"/>
      <c r="F97" s="313"/>
      <c r="G97" s="313"/>
      <c r="H97" s="314" t="s">
        <v>25</v>
      </c>
      <c r="I97" s="315"/>
      <c r="J97" s="291" t="s">
        <v>26</v>
      </c>
      <c r="K97" s="502">
        <v>0.01</v>
      </c>
      <c r="L97" s="290"/>
      <c r="M97" s="275"/>
    </row>
    <row r="98" spans="1:13" s="293" customFormat="1" ht="58.5" customHeight="1">
      <c r="A98" s="275"/>
      <c r="B98" s="276"/>
      <c r="C98" s="292"/>
      <c r="E98" s="294"/>
      <c r="F98" s="294"/>
      <c r="G98" s="295"/>
      <c r="H98" s="316" t="s">
        <v>27</v>
      </c>
      <c r="I98" s="317"/>
      <c r="J98" s="291" t="s">
        <v>28</v>
      </c>
      <c r="K98" s="502">
        <v>0.05</v>
      </c>
      <c r="L98" s="278"/>
      <c r="M98" s="275"/>
    </row>
    <row r="99" spans="1:13" ht="57" customHeight="1">
      <c r="A99" s="232"/>
      <c r="B99" s="233"/>
      <c r="C99" s="296"/>
      <c r="D99" s="297"/>
      <c r="E99" s="297"/>
      <c r="F99" s="297"/>
      <c r="G99" s="298"/>
      <c r="H99" s="317" t="s">
        <v>29</v>
      </c>
      <c r="I99" s="317"/>
      <c r="J99" s="291" t="s">
        <v>30</v>
      </c>
      <c r="K99" s="503">
        <f>+SUM(K96:K98)</f>
        <v>0.3</v>
      </c>
      <c r="L99" s="234"/>
      <c r="M99" s="232"/>
    </row>
    <row r="100" spans="1:13" ht="16.2">
      <c r="A100" s="232"/>
      <c r="B100" s="233"/>
      <c r="C100" s="299"/>
      <c r="D100" s="300"/>
      <c r="E100" s="300"/>
      <c r="F100" s="300"/>
      <c r="G100" s="301"/>
      <c r="H100" s="310"/>
      <c r="I100" s="310"/>
      <c r="J100" s="310"/>
      <c r="K100" s="311"/>
      <c r="L100" s="234"/>
      <c r="M100" s="232"/>
    </row>
    <row r="101" spans="1:13" ht="16.8" thickBot="1">
      <c r="A101" s="232"/>
      <c r="B101" s="302"/>
      <c r="C101" s="303"/>
      <c r="D101" s="303"/>
      <c r="E101" s="304"/>
      <c r="F101" s="303"/>
      <c r="G101" s="495"/>
      <c r="H101" s="303"/>
      <c r="I101" s="303"/>
      <c r="J101" s="303"/>
      <c r="K101" s="303"/>
      <c r="L101" s="305"/>
      <c r="M101" s="232"/>
    </row>
    <row r="102" spans="1:13" ht="16.8" thickTop="1">
      <c r="A102" s="232"/>
      <c r="B102" s="232"/>
      <c r="C102" s="232"/>
      <c r="D102" s="232"/>
      <c r="E102" s="306"/>
      <c r="F102" s="232"/>
      <c r="G102" s="496"/>
      <c r="H102" s="232"/>
      <c r="I102" s="232"/>
      <c r="J102" s="232"/>
      <c r="K102" s="232"/>
      <c r="L102" s="232"/>
      <c r="M102" s="232"/>
    </row>
  </sheetData>
  <mergeCells count="23">
    <mergeCell ref="G7:G8"/>
    <mergeCell ref="H7:H8"/>
    <mergeCell ref="E7:F7"/>
    <mergeCell ref="C3:K4"/>
    <mergeCell ref="C5:K5"/>
    <mergeCell ref="C1:F1"/>
    <mergeCell ref="C96:G96"/>
    <mergeCell ref="C6:K6"/>
    <mergeCell ref="C90:J90"/>
    <mergeCell ref="C95:G95"/>
    <mergeCell ref="H95:J95"/>
    <mergeCell ref="H96:I96"/>
    <mergeCell ref="D94:K94"/>
    <mergeCell ref="I7:I8"/>
    <mergeCell ref="J7:J8"/>
    <mergeCell ref="K7:K8"/>
    <mergeCell ref="C7:C8"/>
    <mergeCell ref="D7:D8"/>
    <mergeCell ref="H100:K100"/>
    <mergeCell ref="C97:G97"/>
    <mergeCell ref="H97:I97"/>
    <mergeCell ref="H98:I98"/>
    <mergeCell ref="H99:I99"/>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3"/>
      <c r="D2" s="223"/>
      <c r="E2" s="224"/>
      <c r="F2" s="223"/>
      <c r="G2" s="223"/>
      <c r="H2" s="223"/>
      <c r="I2" s="223"/>
      <c r="J2" s="223"/>
      <c r="K2" s="223"/>
      <c r="L2" s="8"/>
      <c r="M2" s="5"/>
    </row>
    <row r="3" spans="1:13" ht="26.25" customHeight="1">
      <c r="A3" s="5"/>
      <c r="B3" s="9"/>
      <c r="C3" s="327" t="s">
        <v>0</v>
      </c>
      <c r="D3" s="328"/>
      <c r="E3" s="328"/>
      <c r="F3" s="328"/>
      <c r="G3" s="5"/>
      <c r="H3" s="5"/>
      <c r="I3" s="5"/>
      <c r="J3" s="5"/>
      <c r="K3" s="5"/>
      <c r="L3" s="10"/>
      <c r="M3" s="5"/>
    </row>
    <row r="4" spans="1:13" ht="15.6">
      <c r="A4" s="5"/>
      <c r="B4" s="9"/>
      <c r="C4" s="201"/>
      <c r="D4" s="202" t="s">
        <v>1</v>
      </c>
      <c r="E4" s="201"/>
      <c r="F4" s="202"/>
      <c r="G4" s="5"/>
      <c r="H4" s="5"/>
      <c r="I4" s="5"/>
      <c r="J4" s="5"/>
      <c r="K4" s="5"/>
      <c r="L4" s="10"/>
      <c r="M4" s="5"/>
    </row>
    <row r="5" spans="1:13" ht="15.6">
      <c r="A5" s="5"/>
      <c r="B5" s="9"/>
      <c r="C5" s="349" t="s">
        <v>31</v>
      </c>
      <c r="D5" s="349"/>
      <c r="E5" s="349"/>
      <c r="F5" s="349"/>
      <c r="G5" s="349"/>
      <c r="H5" s="349"/>
      <c r="I5" s="349"/>
      <c r="J5" s="349"/>
      <c r="K5" s="349"/>
      <c r="L5" s="10"/>
      <c r="M5" s="5"/>
    </row>
    <row r="6" spans="1:13" ht="16.2" thickBot="1">
      <c r="A6" s="5"/>
      <c r="B6" s="9"/>
      <c r="C6" s="350" t="s">
        <v>32</v>
      </c>
      <c r="D6" s="350"/>
      <c r="E6" s="350"/>
      <c r="F6" s="350"/>
      <c r="G6" s="350"/>
      <c r="H6" s="350"/>
      <c r="I6" s="350"/>
      <c r="J6" s="350"/>
      <c r="K6" s="350"/>
      <c r="L6" s="10"/>
      <c r="M6" s="5"/>
    </row>
    <row r="7" spans="1:13" s="20" customFormat="1" ht="16.5" customHeight="1">
      <c r="A7" s="19"/>
      <c r="B7" s="215"/>
      <c r="C7" s="351" t="s">
        <v>33</v>
      </c>
      <c r="D7" s="352"/>
      <c r="E7" s="352"/>
      <c r="F7" s="352"/>
      <c r="G7" s="352"/>
      <c r="H7" s="352"/>
      <c r="I7" s="352"/>
      <c r="J7" s="352"/>
      <c r="K7" s="353"/>
      <c r="L7" s="21"/>
      <c r="M7" s="19"/>
    </row>
    <row r="8" spans="1:13" ht="74.25" customHeight="1">
      <c r="A8" s="5"/>
      <c r="B8" s="216"/>
      <c r="C8" s="354"/>
      <c r="D8" s="355"/>
      <c r="E8" s="355"/>
      <c r="F8" s="355"/>
      <c r="G8" s="355"/>
      <c r="H8" s="355"/>
      <c r="I8" s="355"/>
      <c r="J8" s="355"/>
      <c r="K8" s="356"/>
      <c r="L8" s="10"/>
      <c r="M8" s="5"/>
    </row>
    <row r="9" spans="1:13" ht="34.5" customHeight="1">
      <c r="A9" s="5"/>
      <c r="B9" s="216"/>
      <c r="C9" s="357" t="s">
        <v>34</v>
      </c>
      <c r="D9" s="358"/>
      <c r="E9" s="358"/>
      <c r="F9" s="358"/>
      <c r="G9" s="358"/>
      <c r="H9" s="358"/>
      <c r="I9" s="358"/>
      <c r="J9" s="358"/>
      <c r="K9" s="359"/>
      <c r="L9" s="10"/>
      <c r="M9" s="5"/>
    </row>
    <row r="10" spans="1:13" ht="30" customHeight="1" thickBot="1">
      <c r="A10" s="5"/>
      <c r="B10" s="216"/>
      <c r="C10" s="360"/>
      <c r="D10" s="360"/>
      <c r="E10" s="360"/>
      <c r="F10" s="360"/>
      <c r="G10" s="360"/>
      <c r="H10" s="360"/>
      <c r="I10" s="360"/>
      <c r="J10" s="360"/>
      <c r="K10" s="361"/>
      <c r="L10" s="10"/>
      <c r="M10" s="5"/>
    </row>
    <row r="11" spans="1:13" ht="30" customHeight="1">
      <c r="A11" s="5"/>
      <c r="B11" s="9"/>
      <c r="C11" s="362" t="s">
        <v>4</v>
      </c>
      <c r="D11" s="364" t="s">
        <v>5</v>
      </c>
      <c r="E11" s="366" t="s">
        <v>6</v>
      </c>
      <c r="F11" s="366"/>
      <c r="G11" s="362" t="s">
        <v>7</v>
      </c>
      <c r="H11" s="364" t="s">
        <v>8</v>
      </c>
      <c r="I11" s="364" t="s">
        <v>9</v>
      </c>
      <c r="J11" s="367" t="s">
        <v>10</v>
      </c>
      <c r="K11" s="369" t="s">
        <v>11</v>
      </c>
      <c r="L11" s="10"/>
      <c r="M11" s="5"/>
    </row>
    <row r="12" spans="1:13" ht="30" customHeight="1" thickBot="1">
      <c r="A12" s="5"/>
      <c r="B12" s="9"/>
      <c r="C12" s="363"/>
      <c r="D12" s="365"/>
      <c r="E12" s="129" t="s">
        <v>12</v>
      </c>
      <c r="F12" s="129" t="s">
        <v>13</v>
      </c>
      <c r="G12" s="363"/>
      <c r="H12" s="365"/>
      <c r="I12" s="365"/>
      <c r="J12" s="368"/>
      <c r="K12" s="370"/>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71" t="s">
        <v>15</v>
      </c>
      <c r="D40" s="372"/>
      <c r="E40" s="372"/>
      <c r="F40" s="372"/>
      <c r="G40" s="372"/>
      <c r="H40" s="372"/>
      <c r="I40" s="372"/>
      <c r="J40" s="373"/>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74"/>
      <c r="H42" s="375"/>
      <c r="I42" s="376"/>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347"/>
      <c r="E51" s="347"/>
      <c r="F51" s="347"/>
      <c r="G51" s="347"/>
      <c r="H51" s="347"/>
      <c r="I51" s="347"/>
      <c r="J51" s="347"/>
      <c r="K51" s="348"/>
      <c r="L51" s="14"/>
      <c r="M51" s="11"/>
    </row>
    <row r="52" spans="1:13" s="3" customFormat="1" ht="46.5" customHeight="1">
      <c r="A52" s="11"/>
      <c r="B52" s="12"/>
      <c r="C52" s="377" t="s">
        <v>35</v>
      </c>
      <c r="D52" s="378"/>
      <c r="E52" s="378"/>
      <c r="F52" s="378"/>
      <c r="G52" s="378"/>
      <c r="H52" s="379" t="s">
        <v>7</v>
      </c>
      <c r="I52" s="379"/>
      <c r="J52" s="379"/>
      <c r="K52" s="195" t="s">
        <v>20</v>
      </c>
      <c r="L52" s="15"/>
      <c r="M52" s="11"/>
    </row>
    <row r="53" spans="1:13" s="3" customFormat="1" ht="32.25" customHeight="1">
      <c r="A53" s="11"/>
      <c r="B53" s="12"/>
      <c r="C53" s="377" t="s">
        <v>36</v>
      </c>
      <c r="D53" s="378"/>
      <c r="E53" s="378"/>
      <c r="F53" s="378"/>
      <c r="G53" s="378"/>
      <c r="H53" s="380" t="s">
        <v>22</v>
      </c>
      <c r="I53" s="380"/>
      <c r="J53" s="196" t="s">
        <v>23</v>
      </c>
      <c r="K53" s="197" t="s">
        <v>37</v>
      </c>
      <c r="L53" s="211"/>
      <c r="M53" s="11"/>
    </row>
    <row r="54" spans="1:13" s="3" customFormat="1" ht="30" customHeight="1">
      <c r="A54" s="11"/>
      <c r="B54" s="12"/>
      <c r="C54" s="377" t="s">
        <v>38</v>
      </c>
      <c r="D54" s="378"/>
      <c r="E54" s="378"/>
      <c r="F54" s="378"/>
      <c r="G54" s="378"/>
      <c r="H54" s="383" t="s">
        <v>25</v>
      </c>
      <c r="I54" s="384"/>
      <c r="J54" s="196" t="s">
        <v>26</v>
      </c>
      <c r="K54" s="197" t="s">
        <v>37</v>
      </c>
      <c r="L54" s="15"/>
      <c r="M54" s="11"/>
    </row>
    <row r="55" spans="1:13" s="4" customFormat="1" ht="58.5" customHeight="1">
      <c r="A55" s="11"/>
      <c r="B55" s="12"/>
      <c r="C55" s="205"/>
      <c r="D55" s="206"/>
      <c r="E55" s="206"/>
      <c r="F55" s="206"/>
      <c r="G55" s="207"/>
      <c r="H55" s="385" t="s">
        <v>27</v>
      </c>
      <c r="I55" s="380"/>
      <c r="J55" s="196" t="s">
        <v>28</v>
      </c>
      <c r="K55" s="197" t="s">
        <v>37</v>
      </c>
      <c r="L55" s="13"/>
      <c r="M55" s="11"/>
    </row>
    <row r="56" spans="1:13" ht="57.75" customHeight="1">
      <c r="A56" s="5"/>
      <c r="B56" s="9"/>
      <c r="C56" s="208"/>
      <c r="D56" s="209"/>
      <c r="E56" s="209"/>
      <c r="F56" s="209"/>
      <c r="G56" s="210"/>
      <c r="H56" s="380" t="s">
        <v>29</v>
      </c>
      <c r="I56" s="380"/>
      <c r="J56" s="196" t="s">
        <v>30</v>
      </c>
      <c r="K56" s="197" t="s">
        <v>37</v>
      </c>
      <c r="L56" s="10"/>
      <c r="M56" s="5"/>
    </row>
    <row r="57" spans="1:13" ht="16.2" thickBot="1">
      <c r="A57" s="5"/>
      <c r="B57" s="9"/>
      <c r="C57" s="208"/>
      <c r="D57" s="213"/>
      <c r="E57" s="213"/>
      <c r="F57" s="209"/>
      <c r="G57" s="214"/>
      <c r="H57" s="381"/>
      <c r="I57" s="381"/>
      <c r="J57" s="381"/>
      <c r="K57" s="382"/>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6.2" thickBot="1">
      <c r="A60" s="5"/>
      <c r="B60" s="225"/>
      <c r="C60" s="226"/>
      <c r="D60" s="226"/>
      <c r="E60" s="227"/>
      <c r="F60" s="226"/>
      <c r="G60" s="228"/>
      <c r="H60" s="226"/>
      <c r="I60" s="226"/>
      <c r="J60" s="226"/>
      <c r="K60" s="226"/>
      <c r="L60" s="229"/>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386" t="s">
        <v>40</v>
      </c>
      <c r="D3" s="387"/>
      <c r="E3" s="387"/>
      <c r="F3" s="387"/>
      <c r="P3" s="26"/>
    </row>
    <row r="4" spans="2:16">
      <c r="B4" s="25"/>
      <c r="C4" s="203"/>
      <c r="D4" s="231" t="s">
        <v>41</v>
      </c>
      <c r="E4" s="203"/>
      <c r="F4" s="204"/>
      <c r="P4" s="26"/>
    </row>
    <row r="5" spans="2:16">
      <c r="B5" s="25"/>
      <c r="C5" s="127"/>
      <c r="D5" s="128"/>
      <c r="E5" s="127"/>
      <c r="F5" s="128"/>
      <c r="P5" s="26"/>
    </row>
    <row r="6" spans="2:16" ht="48" customHeight="1">
      <c r="B6" s="25"/>
      <c r="C6" s="388" t="s">
        <v>42</v>
      </c>
      <c r="D6" s="388"/>
      <c r="E6" s="388"/>
      <c r="F6" s="388"/>
      <c r="G6" s="388"/>
      <c r="H6" s="388"/>
      <c r="I6" s="388"/>
      <c r="J6" s="388"/>
      <c r="K6" s="388"/>
      <c r="L6" s="388"/>
      <c r="M6" s="388"/>
      <c r="N6" s="388"/>
      <c r="O6" s="388"/>
      <c r="P6" s="27"/>
    </row>
    <row r="7" spans="2:16" ht="15" thickBot="1">
      <c r="B7" s="25"/>
      <c r="C7" s="52"/>
      <c r="D7" s="52"/>
      <c r="E7" s="52"/>
      <c r="F7" s="52"/>
      <c r="G7" s="52"/>
      <c r="H7" s="52"/>
      <c r="I7" s="52"/>
      <c r="J7" s="52"/>
      <c r="K7" s="52"/>
      <c r="L7" s="52"/>
      <c r="M7" s="52"/>
      <c r="N7" s="52"/>
      <c r="O7" s="52"/>
      <c r="P7" s="26"/>
    </row>
    <row r="8" spans="2:16" ht="14.4">
      <c r="B8" s="25"/>
      <c r="C8" s="434"/>
      <c r="D8" s="436"/>
      <c r="E8" s="437"/>
      <c r="F8" s="437"/>
      <c r="G8" s="437"/>
      <c r="H8" s="437"/>
      <c r="I8" s="437"/>
      <c r="J8" s="437"/>
      <c r="K8" s="438"/>
      <c r="L8" s="445"/>
      <c r="M8" s="446"/>
      <c r="N8" s="446"/>
      <c r="O8" s="447"/>
      <c r="P8" s="28"/>
    </row>
    <row r="9" spans="2:16" ht="14.4">
      <c r="B9" s="25"/>
      <c r="C9" s="435"/>
      <c r="D9" s="391" t="s">
        <v>43</v>
      </c>
      <c r="E9" s="392"/>
      <c r="F9" s="392"/>
      <c r="G9" s="392"/>
      <c r="H9" s="392"/>
      <c r="I9" s="392"/>
      <c r="J9" s="392"/>
      <c r="K9" s="393"/>
      <c r="L9" s="448"/>
      <c r="M9" s="449"/>
      <c r="N9" s="449"/>
      <c r="O9" s="450"/>
      <c r="P9" s="28"/>
    </row>
    <row r="10" spans="2:16" ht="14.4">
      <c r="B10" s="25"/>
      <c r="C10" s="435"/>
      <c r="D10" s="391"/>
      <c r="E10" s="392"/>
      <c r="F10" s="392"/>
      <c r="G10" s="392"/>
      <c r="H10" s="392"/>
      <c r="I10" s="392"/>
      <c r="J10" s="392"/>
      <c r="K10" s="393"/>
      <c r="L10" s="389" t="s">
        <v>44</v>
      </c>
      <c r="M10" s="451"/>
      <c r="N10" s="452"/>
      <c r="O10" s="453"/>
      <c r="P10" s="28"/>
    </row>
    <row r="11" spans="2:16" ht="14.4">
      <c r="B11" s="25"/>
      <c r="C11" s="435"/>
      <c r="D11" s="391" t="s">
        <v>45</v>
      </c>
      <c r="E11" s="392"/>
      <c r="F11" s="392"/>
      <c r="G11" s="392"/>
      <c r="H11" s="392"/>
      <c r="I11" s="392"/>
      <c r="J11" s="392"/>
      <c r="K11" s="393"/>
      <c r="L11" s="439"/>
      <c r="M11" s="454"/>
      <c r="N11" s="455"/>
      <c r="O11" s="456"/>
      <c r="P11" s="29"/>
    </row>
    <row r="12" spans="2:16" ht="12.75" customHeight="1">
      <c r="B12" s="25"/>
      <c r="C12" s="435"/>
      <c r="D12" s="394"/>
      <c r="E12" s="395"/>
      <c r="F12" s="395"/>
      <c r="G12" s="395"/>
      <c r="H12" s="395"/>
      <c r="I12" s="395"/>
      <c r="J12" s="395"/>
      <c r="K12" s="396"/>
      <c r="L12" s="389" t="s">
        <v>46</v>
      </c>
      <c r="M12" s="389">
        <v>1</v>
      </c>
      <c r="N12" s="389" t="s">
        <v>47</v>
      </c>
      <c r="O12" s="443">
        <v>1</v>
      </c>
      <c r="P12" s="28"/>
    </row>
    <row r="13" spans="2:16">
      <c r="B13" s="25"/>
      <c r="C13" s="435"/>
      <c r="D13" s="394"/>
      <c r="E13" s="395"/>
      <c r="F13" s="395"/>
      <c r="G13" s="395"/>
      <c r="H13" s="395"/>
      <c r="I13" s="395"/>
      <c r="J13" s="395"/>
      <c r="K13" s="396"/>
      <c r="L13" s="390"/>
      <c r="M13" s="390"/>
      <c r="N13" s="390"/>
      <c r="O13" s="444"/>
      <c r="P13" s="28"/>
    </row>
    <row r="14" spans="2:16" ht="14.4">
      <c r="B14" s="25"/>
      <c r="C14" s="435"/>
      <c r="D14" s="391" t="s">
        <v>48</v>
      </c>
      <c r="E14" s="392"/>
      <c r="F14" s="392"/>
      <c r="G14" s="392"/>
      <c r="H14" s="392"/>
      <c r="I14" s="392"/>
      <c r="J14" s="392"/>
      <c r="K14" s="393"/>
      <c r="L14" s="390"/>
      <c r="M14" s="390"/>
      <c r="N14" s="390"/>
      <c r="O14" s="444"/>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49</v>
      </c>
      <c r="M16" s="59" t="s">
        <v>50</v>
      </c>
      <c r="N16" s="59" t="s">
        <v>51</v>
      </c>
      <c r="O16" s="60" t="s">
        <v>52</v>
      </c>
      <c r="P16" s="29"/>
    </row>
    <row r="17" spans="2:16" ht="14.4">
      <c r="B17" s="25"/>
      <c r="C17" s="61"/>
      <c r="D17" s="217"/>
      <c r="E17" s="217"/>
      <c r="F17" s="217"/>
      <c r="G17" s="217"/>
      <c r="H17" s="217"/>
      <c r="I17" s="217"/>
      <c r="J17" s="217"/>
      <c r="K17" s="217"/>
      <c r="L17" s="62"/>
      <c r="M17" s="63"/>
      <c r="N17" s="63"/>
      <c r="O17" s="64"/>
      <c r="P17" s="31"/>
    </row>
    <row r="18" spans="2:16" ht="18" customHeight="1">
      <c r="B18" s="25"/>
      <c r="C18" s="477" t="s">
        <v>53</v>
      </c>
      <c r="D18" s="478"/>
      <c r="E18" s="478"/>
      <c r="F18" s="478"/>
      <c r="G18" s="217"/>
      <c r="H18" s="217"/>
      <c r="I18" s="217" t="s">
        <v>54</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404" t="s">
        <v>55</v>
      </c>
      <c r="D22" s="405"/>
      <c r="E22" s="405"/>
      <c r="F22" s="405"/>
      <c r="G22" s="405"/>
      <c r="H22" s="405"/>
      <c r="I22" s="405"/>
      <c r="J22" s="405"/>
      <c r="K22" s="405"/>
      <c r="L22" s="405"/>
      <c r="M22" s="405"/>
      <c r="N22" s="405"/>
      <c r="O22" s="406"/>
      <c r="P22" s="33"/>
    </row>
    <row r="23" spans="2:16" ht="15" thickBot="1">
      <c r="B23" s="25"/>
      <c r="C23" s="75"/>
      <c r="D23" s="52"/>
      <c r="E23" s="52"/>
      <c r="F23" s="52"/>
      <c r="G23" s="52"/>
      <c r="H23" s="52"/>
      <c r="I23" s="52"/>
      <c r="J23" s="52"/>
      <c r="K23" s="52"/>
      <c r="L23" s="52"/>
      <c r="M23" s="52"/>
      <c r="N23" s="52"/>
      <c r="O23" s="76"/>
      <c r="P23" s="26"/>
    </row>
    <row r="24" spans="2:16">
      <c r="B24" s="25"/>
      <c r="C24" s="77" t="s">
        <v>56</v>
      </c>
      <c r="D24" s="440" t="s">
        <v>7</v>
      </c>
      <c r="E24" s="441"/>
      <c r="F24" s="441"/>
      <c r="G24" s="441"/>
      <c r="H24" s="441"/>
      <c r="I24" s="441"/>
      <c r="J24" s="441"/>
      <c r="K24" s="441"/>
      <c r="L24" s="442"/>
      <c r="M24" s="402" t="s">
        <v>57</v>
      </c>
      <c r="N24" s="403"/>
      <c r="O24" s="77" t="s">
        <v>9</v>
      </c>
      <c r="P24" s="34"/>
    </row>
    <row r="25" spans="2:16" ht="14.4" thickBot="1">
      <c r="B25" s="25"/>
      <c r="C25" s="78"/>
      <c r="D25" s="420"/>
      <c r="E25" s="460"/>
      <c r="F25" s="460"/>
      <c r="G25" s="460"/>
      <c r="H25" s="460"/>
      <c r="I25" s="460"/>
      <c r="J25" s="460"/>
      <c r="K25" s="460"/>
      <c r="L25" s="421"/>
      <c r="M25" s="420"/>
      <c r="N25" s="421"/>
      <c r="O25" s="79"/>
      <c r="P25" s="35"/>
    </row>
    <row r="26" spans="2:16">
      <c r="B26" s="25"/>
      <c r="C26" s="425" t="s">
        <v>58</v>
      </c>
      <c r="D26" s="426"/>
      <c r="E26" s="426"/>
      <c r="F26" s="426"/>
      <c r="G26" s="426"/>
      <c r="H26" s="426"/>
      <c r="I26" s="426"/>
      <c r="J26" s="426"/>
      <c r="K26" s="426"/>
      <c r="L26" s="426"/>
      <c r="M26" s="426"/>
      <c r="N26" s="426"/>
      <c r="O26" s="427"/>
      <c r="P26" s="36"/>
    </row>
    <row r="27" spans="2:16">
      <c r="B27" s="25"/>
      <c r="C27" s="428"/>
      <c r="D27" s="429"/>
      <c r="E27" s="429"/>
      <c r="F27" s="429"/>
      <c r="G27" s="429"/>
      <c r="H27" s="429"/>
      <c r="I27" s="429"/>
      <c r="J27" s="429"/>
      <c r="K27" s="429"/>
      <c r="L27" s="429"/>
      <c r="M27" s="429"/>
      <c r="N27" s="429"/>
      <c r="O27" s="430"/>
      <c r="P27" s="36"/>
    </row>
    <row r="28" spans="2:16" ht="14.4" thickBot="1">
      <c r="B28" s="25"/>
      <c r="C28" s="431"/>
      <c r="D28" s="432"/>
      <c r="E28" s="432"/>
      <c r="F28" s="432"/>
      <c r="G28" s="432"/>
      <c r="H28" s="432"/>
      <c r="I28" s="432"/>
      <c r="J28" s="432"/>
      <c r="K28" s="432"/>
      <c r="L28" s="432"/>
      <c r="M28" s="432"/>
      <c r="N28" s="432"/>
      <c r="O28" s="433"/>
      <c r="P28" s="36"/>
    </row>
    <row r="29" spans="2:16" ht="14.4">
      <c r="B29" s="25"/>
      <c r="C29" s="422" t="s">
        <v>7</v>
      </c>
      <c r="D29" s="423"/>
      <c r="E29" s="423"/>
      <c r="F29" s="423"/>
      <c r="G29" s="424"/>
      <c r="H29" s="400" t="s">
        <v>59</v>
      </c>
      <c r="I29" s="423"/>
      <c r="J29" s="458" t="s">
        <v>60</v>
      </c>
      <c r="K29" s="459"/>
      <c r="L29" s="80" t="s">
        <v>61</v>
      </c>
      <c r="M29" s="400" t="s">
        <v>62</v>
      </c>
      <c r="N29" s="401"/>
      <c r="O29" s="81" t="s">
        <v>63</v>
      </c>
      <c r="P29" s="37"/>
    </row>
    <row r="30" spans="2:16" ht="14.4">
      <c r="B30" s="25"/>
      <c r="C30" s="407"/>
      <c r="D30" s="408"/>
      <c r="E30" s="408"/>
      <c r="F30" s="408"/>
      <c r="G30" s="409"/>
      <c r="H30" s="410"/>
      <c r="I30" s="409"/>
      <c r="J30" s="410"/>
      <c r="K30" s="409"/>
      <c r="L30" s="82"/>
      <c r="M30" s="411"/>
      <c r="N30" s="412"/>
      <c r="O30" s="83"/>
      <c r="P30" s="38"/>
    </row>
    <row r="31" spans="2:16" ht="14.4">
      <c r="B31" s="25"/>
      <c r="C31" s="84"/>
      <c r="D31" s="85"/>
      <c r="E31" s="85"/>
      <c r="F31" s="85"/>
      <c r="G31" s="86"/>
      <c r="H31" s="87"/>
      <c r="I31" s="86"/>
      <c r="J31" s="87"/>
      <c r="K31" s="86"/>
      <c r="L31" s="82"/>
      <c r="M31" s="411"/>
      <c r="N31" s="412"/>
      <c r="O31" s="83"/>
      <c r="P31" s="38"/>
    </row>
    <row r="32" spans="2:16" ht="15" thickBot="1">
      <c r="B32" s="25"/>
      <c r="C32" s="413"/>
      <c r="D32" s="414"/>
      <c r="E32" s="414"/>
      <c r="F32" s="414"/>
      <c r="G32" s="415"/>
      <c r="H32" s="461"/>
      <c r="I32" s="415"/>
      <c r="J32" s="461"/>
      <c r="K32" s="415"/>
      <c r="L32" s="88"/>
      <c r="M32" s="462"/>
      <c r="N32" s="463"/>
      <c r="O32" s="83"/>
      <c r="P32" s="38"/>
    </row>
    <row r="33" spans="2:16" ht="15" thickBot="1">
      <c r="B33" s="25"/>
      <c r="C33" s="397" t="s">
        <v>64</v>
      </c>
      <c r="D33" s="398"/>
      <c r="E33" s="398"/>
      <c r="F33" s="398"/>
      <c r="G33" s="398"/>
      <c r="H33" s="398"/>
      <c r="I33" s="398"/>
      <c r="J33" s="398"/>
      <c r="K33" s="398"/>
      <c r="L33" s="398"/>
      <c r="M33" s="398"/>
      <c r="N33" s="399"/>
      <c r="O33" s="89"/>
      <c r="P33" s="39"/>
    </row>
    <row r="34" spans="2:16" ht="13.5" customHeight="1">
      <c r="B34" s="25"/>
      <c r="C34" s="425" t="s">
        <v>65</v>
      </c>
      <c r="D34" s="426"/>
      <c r="E34" s="426"/>
      <c r="F34" s="426"/>
      <c r="G34" s="426"/>
      <c r="H34" s="426"/>
      <c r="I34" s="426"/>
      <c r="J34" s="426"/>
      <c r="K34" s="426"/>
      <c r="L34" s="426"/>
      <c r="M34" s="426"/>
      <c r="N34" s="426"/>
      <c r="O34" s="427"/>
      <c r="P34" s="36"/>
    </row>
    <row r="35" spans="2:16">
      <c r="B35" s="25"/>
      <c r="C35" s="428"/>
      <c r="D35" s="429"/>
      <c r="E35" s="429"/>
      <c r="F35" s="429"/>
      <c r="G35" s="429"/>
      <c r="H35" s="429"/>
      <c r="I35" s="429"/>
      <c r="J35" s="429"/>
      <c r="K35" s="429"/>
      <c r="L35" s="429"/>
      <c r="M35" s="429"/>
      <c r="N35" s="429"/>
      <c r="O35" s="430"/>
      <c r="P35" s="36"/>
    </row>
    <row r="36" spans="2:16" ht="14.4" thickBot="1">
      <c r="B36" s="25"/>
      <c r="C36" s="431"/>
      <c r="D36" s="432"/>
      <c r="E36" s="432"/>
      <c r="F36" s="432"/>
      <c r="G36" s="432"/>
      <c r="H36" s="432"/>
      <c r="I36" s="432"/>
      <c r="J36" s="432"/>
      <c r="K36" s="432"/>
      <c r="L36" s="432"/>
      <c r="M36" s="432"/>
      <c r="N36" s="432"/>
      <c r="O36" s="433"/>
      <c r="P36" s="36"/>
    </row>
    <row r="37" spans="2:16" ht="14.4">
      <c r="B37" s="25"/>
      <c r="C37" s="422" t="s">
        <v>7</v>
      </c>
      <c r="D37" s="457"/>
      <c r="E37" s="457"/>
      <c r="F37" s="457"/>
      <c r="G37" s="457"/>
      <c r="H37" s="457"/>
      <c r="I37" s="457"/>
      <c r="J37" s="401"/>
      <c r="K37" s="218" t="s">
        <v>57</v>
      </c>
      <c r="L37" s="80" t="s">
        <v>9</v>
      </c>
      <c r="M37" s="400" t="s">
        <v>66</v>
      </c>
      <c r="N37" s="401"/>
      <c r="O37" s="81" t="s">
        <v>63</v>
      </c>
      <c r="P37" s="37"/>
    </row>
    <row r="38" spans="2:16" ht="14.4">
      <c r="B38" s="25"/>
      <c r="C38" s="407"/>
      <c r="D38" s="408"/>
      <c r="E38" s="408"/>
      <c r="F38" s="408"/>
      <c r="G38" s="408"/>
      <c r="H38" s="408"/>
      <c r="I38" s="408"/>
      <c r="J38" s="409"/>
      <c r="K38" s="222"/>
      <c r="L38" s="90"/>
      <c r="M38" s="418"/>
      <c r="N38" s="419"/>
      <c r="O38" s="83"/>
      <c r="P38" s="38"/>
    </row>
    <row r="39" spans="2:16" ht="15" thickBot="1">
      <c r="B39" s="25"/>
      <c r="C39" s="413"/>
      <c r="D39" s="414"/>
      <c r="E39" s="414"/>
      <c r="F39" s="414"/>
      <c r="G39" s="414"/>
      <c r="H39" s="414"/>
      <c r="I39" s="414"/>
      <c r="J39" s="415"/>
      <c r="K39" s="85"/>
      <c r="L39" s="91"/>
      <c r="M39" s="416"/>
      <c r="N39" s="417"/>
      <c r="O39" s="92"/>
      <c r="P39" s="38"/>
    </row>
    <row r="40" spans="2:16" ht="15" thickBot="1">
      <c r="B40" s="25"/>
      <c r="C40" s="397" t="s">
        <v>64</v>
      </c>
      <c r="D40" s="398"/>
      <c r="E40" s="398"/>
      <c r="F40" s="398"/>
      <c r="G40" s="398"/>
      <c r="H40" s="398"/>
      <c r="I40" s="398"/>
      <c r="J40" s="398"/>
      <c r="K40" s="398"/>
      <c r="L40" s="398"/>
      <c r="M40" s="398"/>
      <c r="N40" s="399"/>
      <c r="O40" s="93">
        <v>0</v>
      </c>
      <c r="P40" s="38"/>
    </row>
    <row r="41" spans="2:16">
      <c r="B41" s="25"/>
      <c r="C41" s="425" t="s">
        <v>67</v>
      </c>
      <c r="D41" s="426"/>
      <c r="E41" s="426"/>
      <c r="F41" s="426"/>
      <c r="G41" s="426"/>
      <c r="H41" s="426"/>
      <c r="I41" s="426"/>
      <c r="J41" s="426"/>
      <c r="K41" s="426"/>
      <c r="L41" s="426"/>
      <c r="M41" s="426"/>
      <c r="N41" s="426"/>
      <c r="O41" s="427"/>
      <c r="P41" s="36"/>
    </row>
    <row r="42" spans="2:16">
      <c r="B42" s="25"/>
      <c r="C42" s="428"/>
      <c r="D42" s="429"/>
      <c r="E42" s="429"/>
      <c r="F42" s="429"/>
      <c r="G42" s="429"/>
      <c r="H42" s="429"/>
      <c r="I42" s="429"/>
      <c r="J42" s="429"/>
      <c r="K42" s="429"/>
      <c r="L42" s="429"/>
      <c r="M42" s="429"/>
      <c r="N42" s="429"/>
      <c r="O42" s="430"/>
      <c r="P42" s="36"/>
    </row>
    <row r="43" spans="2:16" ht="14.4" thickBot="1">
      <c r="B43" s="25"/>
      <c r="C43" s="431"/>
      <c r="D43" s="432"/>
      <c r="E43" s="432"/>
      <c r="F43" s="432"/>
      <c r="G43" s="432"/>
      <c r="H43" s="432"/>
      <c r="I43" s="432"/>
      <c r="J43" s="432"/>
      <c r="K43" s="432"/>
      <c r="L43" s="432"/>
      <c r="M43" s="432"/>
      <c r="N43" s="432"/>
      <c r="O43" s="433"/>
      <c r="P43" s="36"/>
    </row>
    <row r="44" spans="2:16" ht="16.8">
      <c r="B44" s="25"/>
      <c r="C44" s="422" t="s">
        <v>68</v>
      </c>
      <c r="D44" s="457"/>
      <c r="E44" s="457"/>
      <c r="F44" s="457"/>
      <c r="G44" s="457"/>
      <c r="H44" s="457"/>
      <c r="I44" s="457"/>
      <c r="J44" s="80" t="s">
        <v>69</v>
      </c>
      <c r="K44" s="220" t="s">
        <v>70</v>
      </c>
      <c r="L44" s="94" t="s">
        <v>71</v>
      </c>
      <c r="M44" s="400" t="s">
        <v>72</v>
      </c>
      <c r="N44" s="401"/>
      <c r="O44" s="81" t="s">
        <v>63</v>
      </c>
      <c r="P44" s="37"/>
    </row>
    <row r="45" spans="2:16" ht="14.4">
      <c r="B45" s="25"/>
      <c r="C45" s="407"/>
      <c r="D45" s="408"/>
      <c r="E45" s="408"/>
      <c r="F45" s="408"/>
      <c r="G45" s="408"/>
      <c r="H45" s="408"/>
      <c r="I45" s="408"/>
      <c r="J45" s="95"/>
      <c r="K45" s="96"/>
      <c r="L45" s="95"/>
      <c r="M45" s="469"/>
      <c r="N45" s="470"/>
      <c r="O45" s="83"/>
      <c r="P45" s="38"/>
    </row>
    <row r="46" spans="2:16" ht="15" thickBot="1">
      <c r="B46" s="25"/>
      <c r="C46" s="413"/>
      <c r="D46" s="414"/>
      <c r="E46" s="414"/>
      <c r="F46" s="414"/>
      <c r="G46" s="414"/>
      <c r="H46" s="414"/>
      <c r="I46" s="414"/>
      <c r="J46" s="97"/>
      <c r="K46" s="98"/>
      <c r="L46" s="97"/>
      <c r="M46" s="416"/>
      <c r="N46" s="417"/>
      <c r="O46" s="99"/>
      <c r="P46" s="38"/>
    </row>
    <row r="47" spans="2:16" ht="15" thickBot="1">
      <c r="B47" s="25"/>
      <c r="C47" s="397" t="s">
        <v>64</v>
      </c>
      <c r="D47" s="398"/>
      <c r="E47" s="398"/>
      <c r="F47" s="398"/>
      <c r="G47" s="398"/>
      <c r="H47" s="398"/>
      <c r="I47" s="398"/>
      <c r="J47" s="398"/>
      <c r="K47" s="398"/>
      <c r="L47" s="398"/>
      <c r="M47" s="398"/>
      <c r="N47" s="399"/>
      <c r="O47" s="89"/>
      <c r="P47" s="39"/>
    </row>
    <row r="48" spans="2:16">
      <c r="B48" s="25"/>
      <c r="C48" s="425" t="s">
        <v>73</v>
      </c>
      <c r="D48" s="426"/>
      <c r="E48" s="426"/>
      <c r="F48" s="426"/>
      <c r="G48" s="426"/>
      <c r="H48" s="426"/>
      <c r="I48" s="426"/>
      <c r="J48" s="426"/>
      <c r="K48" s="426"/>
      <c r="L48" s="426"/>
      <c r="M48" s="426"/>
      <c r="N48" s="426"/>
      <c r="O48" s="427"/>
      <c r="P48" s="36"/>
    </row>
    <row r="49" spans="2:16">
      <c r="B49" s="25"/>
      <c r="C49" s="428"/>
      <c r="D49" s="429"/>
      <c r="E49" s="429"/>
      <c r="F49" s="429"/>
      <c r="G49" s="429"/>
      <c r="H49" s="429"/>
      <c r="I49" s="429"/>
      <c r="J49" s="429"/>
      <c r="K49" s="429"/>
      <c r="L49" s="429"/>
      <c r="M49" s="429"/>
      <c r="N49" s="429"/>
      <c r="O49" s="430"/>
      <c r="P49" s="36"/>
    </row>
    <row r="50" spans="2:16" ht="14.4" thickBot="1">
      <c r="B50" s="25"/>
      <c r="C50" s="431"/>
      <c r="D50" s="432"/>
      <c r="E50" s="432"/>
      <c r="F50" s="432"/>
      <c r="G50" s="432"/>
      <c r="H50" s="432"/>
      <c r="I50" s="432"/>
      <c r="J50" s="432"/>
      <c r="K50" s="432"/>
      <c r="L50" s="432"/>
      <c r="M50" s="432"/>
      <c r="N50" s="432"/>
      <c r="O50" s="433"/>
      <c r="P50" s="36"/>
    </row>
    <row r="51" spans="2:16" ht="28.2">
      <c r="B51" s="25"/>
      <c r="C51" s="422" t="s">
        <v>74</v>
      </c>
      <c r="D51" s="457"/>
      <c r="E51" s="457"/>
      <c r="F51" s="457"/>
      <c r="G51" s="457"/>
      <c r="H51" s="457"/>
      <c r="I51" s="457"/>
      <c r="J51" s="80" t="s">
        <v>75</v>
      </c>
      <c r="K51" s="100" t="s">
        <v>76</v>
      </c>
      <c r="L51" s="101" t="s">
        <v>77</v>
      </c>
      <c r="M51" s="467" t="s">
        <v>62</v>
      </c>
      <c r="N51" s="468"/>
      <c r="O51" s="102" t="s">
        <v>63</v>
      </c>
      <c r="P51" s="40"/>
    </row>
    <row r="52" spans="2:16" ht="14.4">
      <c r="B52" s="25"/>
      <c r="C52" s="103"/>
      <c r="D52" s="104"/>
      <c r="E52" s="104"/>
      <c r="F52" s="104"/>
      <c r="G52" s="104"/>
      <c r="H52" s="104"/>
      <c r="I52" s="104"/>
      <c r="J52" s="105"/>
      <c r="K52" s="106"/>
      <c r="L52" s="107"/>
      <c r="M52" s="471"/>
      <c r="N52" s="472"/>
      <c r="O52" s="108"/>
      <c r="P52" s="41"/>
    </row>
    <row r="53" spans="2:16" ht="14.4">
      <c r="B53" s="25"/>
      <c r="C53" s="103"/>
      <c r="D53" s="104"/>
      <c r="E53" s="104"/>
      <c r="F53" s="104"/>
      <c r="G53" s="104"/>
      <c r="H53" s="104"/>
      <c r="I53" s="104"/>
      <c r="J53" s="105"/>
      <c r="K53" s="106"/>
      <c r="L53" s="107"/>
      <c r="M53" s="471"/>
      <c r="N53" s="472"/>
      <c r="O53" s="108"/>
      <c r="P53" s="41"/>
    </row>
    <row r="54" spans="2:16" ht="14.4">
      <c r="B54" s="25"/>
      <c r="C54" s="103"/>
      <c r="D54" s="104"/>
      <c r="E54" s="104"/>
      <c r="F54" s="104"/>
      <c r="G54" s="104"/>
      <c r="H54" s="104"/>
      <c r="I54" s="104"/>
      <c r="J54" s="105"/>
      <c r="K54" s="106"/>
      <c r="L54" s="107"/>
      <c r="M54" s="469"/>
      <c r="N54" s="470"/>
      <c r="O54" s="108"/>
      <c r="P54" s="41"/>
    </row>
    <row r="55" spans="2:16" ht="15" thickBot="1">
      <c r="B55" s="25"/>
      <c r="C55" s="413"/>
      <c r="D55" s="414"/>
      <c r="E55" s="414"/>
      <c r="F55" s="414"/>
      <c r="G55" s="414"/>
      <c r="H55" s="414"/>
      <c r="I55" s="414"/>
      <c r="J55" s="97"/>
      <c r="K55" s="98"/>
      <c r="L55" s="97"/>
      <c r="M55" s="416"/>
      <c r="N55" s="417"/>
      <c r="O55" s="99"/>
      <c r="P55" s="38"/>
    </row>
    <row r="56" spans="2:16" ht="15" thickBot="1">
      <c r="B56" s="25"/>
      <c r="C56" s="397" t="s">
        <v>64</v>
      </c>
      <c r="D56" s="398"/>
      <c r="E56" s="398"/>
      <c r="F56" s="398"/>
      <c r="G56" s="398"/>
      <c r="H56" s="398"/>
      <c r="I56" s="398"/>
      <c r="J56" s="398"/>
      <c r="K56" s="398"/>
      <c r="L56" s="398"/>
      <c r="M56" s="398"/>
      <c r="N56" s="399"/>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64" t="s">
        <v>78</v>
      </c>
      <c r="D58" s="465"/>
      <c r="E58" s="465"/>
      <c r="F58" s="465"/>
      <c r="G58" s="465"/>
      <c r="H58" s="465"/>
      <c r="I58" s="465"/>
      <c r="J58" s="465"/>
      <c r="K58" s="465"/>
      <c r="L58" s="465"/>
      <c r="M58" s="465"/>
      <c r="N58" s="466"/>
      <c r="O58" s="109"/>
      <c r="P58" s="42"/>
    </row>
    <row r="59" spans="2:16">
      <c r="B59" s="25"/>
      <c r="C59" s="425" t="s">
        <v>79</v>
      </c>
      <c r="D59" s="426"/>
      <c r="E59" s="426"/>
      <c r="F59" s="426"/>
      <c r="G59" s="426"/>
      <c r="H59" s="426"/>
      <c r="I59" s="426"/>
      <c r="J59" s="426"/>
      <c r="K59" s="426"/>
      <c r="L59" s="426"/>
      <c r="M59" s="426"/>
      <c r="N59" s="426"/>
      <c r="O59" s="427"/>
      <c r="P59" s="36"/>
    </row>
    <row r="60" spans="2:16">
      <c r="B60" s="25"/>
      <c r="C60" s="428"/>
      <c r="D60" s="429"/>
      <c r="E60" s="429"/>
      <c r="F60" s="429"/>
      <c r="G60" s="429"/>
      <c r="H60" s="429"/>
      <c r="I60" s="429"/>
      <c r="J60" s="429"/>
      <c r="K60" s="429"/>
      <c r="L60" s="429"/>
      <c r="M60" s="429"/>
      <c r="N60" s="429"/>
      <c r="O60" s="430"/>
      <c r="P60" s="36"/>
    </row>
    <row r="61" spans="2:16" ht="14.4" thickBot="1">
      <c r="B61" s="25"/>
      <c r="C61" s="431"/>
      <c r="D61" s="432"/>
      <c r="E61" s="432"/>
      <c r="F61" s="432"/>
      <c r="G61" s="432"/>
      <c r="H61" s="432"/>
      <c r="I61" s="432"/>
      <c r="J61" s="432"/>
      <c r="K61" s="432"/>
      <c r="L61" s="432"/>
      <c r="M61" s="432"/>
      <c r="N61" s="432"/>
      <c r="O61" s="433"/>
      <c r="P61" s="36"/>
    </row>
    <row r="62" spans="2:16" ht="14.4">
      <c r="B62" s="25"/>
      <c r="C62" s="422" t="s">
        <v>80</v>
      </c>
      <c r="D62" s="457"/>
      <c r="E62" s="457"/>
      <c r="F62" s="457"/>
      <c r="G62" s="457"/>
      <c r="H62" s="457"/>
      <c r="I62" s="457"/>
      <c r="J62" s="220"/>
      <c r="K62" s="221"/>
      <c r="L62" s="101" t="s">
        <v>81</v>
      </c>
      <c r="M62" s="467" t="s">
        <v>82</v>
      </c>
      <c r="N62" s="468"/>
      <c r="O62" s="102"/>
      <c r="P62" s="40"/>
    </row>
    <row r="63" spans="2:16" ht="14.4">
      <c r="B63" s="25"/>
      <c r="C63" s="407" t="s">
        <v>83</v>
      </c>
      <c r="D63" s="408"/>
      <c r="E63" s="408"/>
      <c r="F63" s="408"/>
      <c r="G63" s="408"/>
      <c r="H63" s="408"/>
      <c r="I63" s="408"/>
      <c r="J63" s="110"/>
      <c r="K63" s="111"/>
      <c r="L63" s="112"/>
      <c r="M63" s="485"/>
      <c r="N63" s="486"/>
      <c r="O63" s="113"/>
      <c r="P63" s="43"/>
    </row>
    <row r="64" spans="2:16" ht="14.4">
      <c r="B64" s="25"/>
      <c r="C64" s="84" t="s">
        <v>84</v>
      </c>
      <c r="D64" s="85"/>
      <c r="E64" s="85"/>
      <c r="F64" s="85"/>
      <c r="G64" s="85"/>
      <c r="H64" s="85"/>
      <c r="I64" s="85"/>
      <c r="J64" s="110"/>
      <c r="K64" s="111"/>
      <c r="L64" s="112"/>
      <c r="M64" s="485"/>
      <c r="N64" s="486"/>
      <c r="O64" s="113"/>
      <c r="P64" s="43"/>
    </row>
    <row r="65" spans="2:16" ht="15" thickBot="1">
      <c r="B65" s="25"/>
      <c r="C65" s="69" t="s">
        <v>85</v>
      </c>
      <c r="D65" s="70"/>
      <c r="E65" s="70"/>
      <c r="F65" s="70"/>
      <c r="G65" s="70"/>
      <c r="H65" s="70"/>
      <c r="I65" s="70"/>
      <c r="J65" s="114"/>
      <c r="K65" s="115"/>
      <c r="L65" s="112"/>
      <c r="M65" s="487"/>
      <c r="N65" s="488"/>
      <c r="O65" s="113"/>
      <c r="P65" s="43"/>
    </row>
    <row r="66" spans="2:16" ht="15" thickBot="1">
      <c r="B66" s="25"/>
      <c r="C66" s="397" t="s">
        <v>64</v>
      </c>
      <c r="D66" s="398"/>
      <c r="E66" s="398"/>
      <c r="F66" s="398"/>
      <c r="G66" s="398"/>
      <c r="H66" s="398"/>
      <c r="I66" s="398"/>
      <c r="J66" s="398"/>
      <c r="K66" s="398"/>
      <c r="L66" s="398"/>
      <c r="M66" s="398"/>
      <c r="N66" s="399"/>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64" t="s">
        <v>86</v>
      </c>
      <c r="D68" s="465"/>
      <c r="E68" s="465"/>
      <c r="F68" s="465"/>
      <c r="G68" s="465"/>
      <c r="H68" s="465"/>
      <c r="I68" s="465"/>
      <c r="J68" s="465"/>
      <c r="K68" s="465"/>
      <c r="L68" s="465"/>
      <c r="M68" s="465"/>
      <c r="N68" s="466"/>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87</v>
      </c>
      <c r="I70" s="118"/>
      <c r="J70" s="118"/>
      <c r="K70" s="118"/>
      <c r="L70" s="52"/>
      <c r="M70" s="52"/>
      <c r="N70" s="52"/>
      <c r="O70" s="76"/>
      <c r="P70" s="26"/>
    </row>
    <row r="71" spans="2:16" ht="14.4">
      <c r="B71" s="25"/>
      <c r="C71" s="75"/>
      <c r="D71" s="52"/>
      <c r="E71" s="52"/>
      <c r="F71" s="52"/>
      <c r="G71" s="52"/>
      <c r="H71" s="118" t="s">
        <v>88</v>
      </c>
      <c r="I71" s="52"/>
      <c r="J71" s="52"/>
      <c r="K71" s="52"/>
      <c r="L71" s="52"/>
      <c r="M71" s="52"/>
      <c r="N71" s="52"/>
      <c r="O71" s="76"/>
      <c r="P71" s="45"/>
    </row>
    <row r="72" spans="2:16" ht="14.4">
      <c r="B72" s="25"/>
      <c r="C72" s="75"/>
      <c r="D72" s="52"/>
      <c r="E72" s="52"/>
      <c r="F72" s="52"/>
      <c r="G72" s="52"/>
      <c r="H72" s="118" t="s">
        <v>89</v>
      </c>
      <c r="I72" s="52"/>
      <c r="J72" s="52"/>
      <c r="K72" s="52"/>
      <c r="L72" s="52"/>
      <c r="M72" s="52"/>
      <c r="N72" s="52"/>
      <c r="O72" s="76"/>
      <c r="P72" s="45"/>
    </row>
    <row r="73" spans="2:16" ht="14.4">
      <c r="B73" s="25"/>
      <c r="C73" s="61"/>
      <c r="D73" s="119"/>
      <c r="E73" s="119"/>
      <c r="F73" s="119"/>
      <c r="G73" s="119"/>
      <c r="H73" s="118" t="s">
        <v>90</v>
      </c>
      <c r="I73" s="119"/>
      <c r="J73" s="119"/>
      <c r="K73" s="119"/>
      <c r="L73" s="119"/>
      <c r="M73" s="119"/>
      <c r="N73" s="119"/>
      <c r="O73" s="120"/>
      <c r="P73" s="46"/>
    </row>
    <row r="74" spans="2:16" ht="14.4">
      <c r="B74" s="25"/>
      <c r="C74" s="75"/>
      <c r="D74" s="52"/>
      <c r="E74" s="52"/>
      <c r="F74" s="52"/>
      <c r="G74" s="52"/>
      <c r="H74" s="52" t="s">
        <v>91</v>
      </c>
      <c r="I74" s="52"/>
      <c r="J74" s="52"/>
      <c r="K74" s="52"/>
      <c r="L74" s="52"/>
      <c r="M74" s="52"/>
      <c r="N74" s="52"/>
      <c r="O74" s="76"/>
      <c r="P74" s="26"/>
    </row>
    <row r="75" spans="2:16" ht="14.4">
      <c r="B75" s="25"/>
      <c r="C75" s="121" t="s">
        <v>92</v>
      </c>
      <c r="D75" s="122"/>
      <c r="E75" s="122"/>
      <c r="F75" s="122"/>
      <c r="G75" s="122"/>
      <c r="H75" s="122"/>
      <c r="I75" s="122"/>
      <c r="J75" s="122"/>
      <c r="K75" s="122"/>
      <c r="L75" s="122"/>
      <c r="M75" s="122"/>
      <c r="N75" s="122"/>
      <c r="O75" s="123"/>
      <c r="P75" s="26"/>
    </row>
    <row r="76" spans="2:16" ht="14.4">
      <c r="B76" s="25"/>
      <c r="C76" s="482"/>
      <c r="D76" s="483"/>
      <c r="E76" s="483"/>
      <c r="F76" s="483"/>
      <c r="G76" s="483"/>
      <c r="H76" s="483"/>
      <c r="I76" s="483"/>
      <c r="J76" s="483"/>
      <c r="K76" s="483"/>
      <c r="L76" s="483"/>
      <c r="M76" s="483"/>
      <c r="N76" s="483"/>
      <c r="O76" s="484"/>
      <c r="P76" s="46"/>
    </row>
    <row r="77" spans="2:16" ht="14.4">
      <c r="B77" s="25"/>
      <c r="C77" s="482"/>
      <c r="D77" s="483"/>
      <c r="E77" s="483"/>
      <c r="F77" s="483"/>
      <c r="G77" s="483"/>
      <c r="H77" s="483"/>
      <c r="I77" s="483"/>
      <c r="J77" s="483"/>
      <c r="K77" s="483"/>
      <c r="L77" s="483"/>
      <c r="M77" s="483"/>
      <c r="N77" s="483"/>
      <c r="O77" s="484"/>
      <c r="P77" s="46"/>
    </row>
    <row r="78" spans="2:16" ht="14.4">
      <c r="B78" s="25"/>
      <c r="C78" s="61"/>
      <c r="D78" s="119"/>
      <c r="E78" s="119"/>
      <c r="F78" s="119"/>
      <c r="G78" s="119"/>
      <c r="H78" s="119"/>
      <c r="I78" s="119"/>
      <c r="J78" s="119"/>
      <c r="K78" s="119"/>
      <c r="L78" s="119"/>
      <c r="M78" s="119"/>
      <c r="N78" s="119"/>
      <c r="O78" s="120"/>
      <c r="P78" s="46"/>
    </row>
    <row r="79" spans="2:16" ht="14.4">
      <c r="B79" s="25"/>
      <c r="C79" s="124" t="s">
        <v>93</v>
      </c>
      <c r="D79" s="119"/>
      <c r="E79" s="119"/>
      <c r="F79" s="119"/>
      <c r="G79" s="119"/>
      <c r="H79" s="119"/>
      <c r="I79" s="119"/>
      <c r="J79" s="119"/>
      <c r="K79" s="119"/>
      <c r="L79" s="119"/>
      <c r="M79" s="119"/>
      <c r="N79" s="119"/>
      <c r="O79" s="120"/>
      <c r="P79" s="46"/>
    </row>
    <row r="80" spans="2:16" ht="12.75" customHeight="1">
      <c r="B80" s="25"/>
      <c r="C80" s="479" t="s">
        <v>94</v>
      </c>
      <c r="D80" s="480"/>
      <c r="E80" s="480"/>
      <c r="F80" s="480"/>
      <c r="G80" s="480"/>
      <c r="H80" s="480"/>
      <c r="I80" s="480"/>
      <c r="J80" s="480"/>
      <c r="K80" s="480"/>
      <c r="L80" s="480"/>
      <c r="M80" s="480"/>
      <c r="N80" s="480"/>
      <c r="O80" s="481"/>
      <c r="P80" s="47"/>
    </row>
    <row r="81" spans="2:16" ht="28.5" customHeight="1">
      <c r="B81" s="25"/>
      <c r="C81" s="479"/>
      <c r="D81" s="480"/>
      <c r="E81" s="480"/>
      <c r="F81" s="480"/>
      <c r="G81" s="480"/>
      <c r="H81" s="480"/>
      <c r="I81" s="480"/>
      <c r="J81" s="480"/>
      <c r="K81" s="480"/>
      <c r="L81" s="480"/>
      <c r="M81" s="480"/>
      <c r="N81" s="480"/>
      <c r="O81" s="481"/>
      <c r="P81" s="47"/>
    </row>
    <row r="82" spans="2:16" ht="13.35" customHeight="1">
      <c r="B82" s="25"/>
      <c r="C82" s="479" t="s">
        <v>95</v>
      </c>
      <c r="D82" s="480"/>
      <c r="E82" s="480"/>
      <c r="F82" s="480"/>
      <c r="G82" s="480"/>
      <c r="H82" s="480"/>
      <c r="I82" s="480"/>
      <c r="J82" s="480"/>
      <c r="K82" s="480"/>
      <c r="L82" s="480"/>
      <c r="M82" s="480"/>
      <c r="N82" s="480"/>
      <c r="O82" s="481"/>
      <c r="P82" s="47"/>
    </row>
    <row r="83" spans="2:16" ht="45" customHeight="1">
      <c r="B83" s="25"/>
      <c r="C83" s="479"/>
      <c r="D83" s="480"/>
      <c r="E83" s="480"/>
      <c r="F83" s="480"/>
      <c r="G83" s="480"/>
      <c r="H83" s="480"/>
      <c r="I83" s="480"/>
      <c r="J83" s="480"/>
      <c r="K83" s="480"/>
      <c r="L83" s="480"/>
      <c r="M83" s="480"/>
      <c r="N83" s="480"/>
      <c r="O83" s="481"/>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87</v>
      </c>
      <c r="I85" s="52"/>
      <c r="J85" s="52"/>
      <c r="K85" s="52"/>
      <c r="L85" s="52"/>
      <c r="M85" s="52"/>
      <c r="N85" s="52"/>
      <c r="O85" s="76"/>
      <c r="P85" s="26"/>
    </row>
    <row r="86" spans="2:16" ht="14.4">
      <c r="B86" s="25"/>
      <c r="C86" s="75"/>
      <c r="D86" s="52"/>
      <c r="E86" s="52"/>
      <c r="F86" s="52"/>
      <c r="G86" s="52"/>
      <c r="H86" s="52" t="s">
        <v>88</v>
      </c>
      <c r="I86" s="85"/>
      <c r="J86" s="85"/>
      <c r="K86" s="85"/>
      <c r="L86" s="52"/>
      <c r="M86" s="52"/>
      <c r="N86" s="52"/>
      <c r="O86" s="76"/>
      <c r="P86" s="26"/>
    </row>
    <row r="87" spans="2:16" ht="14.4">
      <c r="B87" s="25"/>
      <c r="C87" s="75"/>
      <c r="D87" s="52"/>
      <c r="E87" s="52"/>
      <c r="F87" s="52"/>
      <c r="G87" s="52"/>
      <c r="H87" s="52" t="s">
        <v>96</v>
      </c>
      <c r="I87" s="125"/>
      <c r="J87" s="125"/>
      <c r="K87" s="125"/>
      <c r="L87" s="52"/>
      <c r="M87" s="52"/>
      <c r="N87" s="52"/>
      <c r="O87" s="76"/>
      <c r="P87" s="26"/>
    </row>
    <row r="88" spans="2:16" ht="14.4">
      <c r="B88" s="25"/>
      <c r="C88" s="126"/>
      <c r="D88" s="119"/>
      <c r="E88" s="119"/>
      <c r="F88" s="119"/>
      <c r="G88" s="119"/>
      <c r="H88" s="52" t="s">
        <v>97</v>
      </c>
      <c r="I88" s="52"/>
      <c r="J88" s="52"/>
      <c r="K88" s="52"/>
      <c r="L88" s="119"/>
      <c r="M88" s="119"/>
      <c r="N88" s="119"/>
      <c r="O88" s="120"/>
      <c r="P88" s="46"/>
    </row>
    <row r="89" spans="2:16" ht="18.75" customHeight="1" thickBot="1">
      <c r="B89" s="25"/>
      <c r="C89" s="475"/>
      <c r="D89" s="476"/>
      <c r="E89" s="476"/>
      <c r="F89" s="98"/>
      <c r="G89" s="98"/>
      <c r="H89" s="98"/>
      <c r="I89" s="98"/>
      <c r="J89" s="98"/>
      <c r="K89" s="473"/>
      <c r="L89" s="473"/>
      <c r="M89" s="473"/>
      <c r="N89" s="473"/>
      <c r="O89" s="474"/>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dcterms:created xsi:type="dcterms:W3CDTF">2006-06-27T16:47:25Z</dcterms:created>
  <dcterms:modified xsi:type="dcterms:W3CDTF">2026-07-07T07:10:27Z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