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J:\SGI\SISTEMA DE GESTIÓN INTEGRAL\5_GESTIÓN DOCUMENTAL\FORMATOS\FORMATOS DEL SISTEMA DE GESTIÓN\"/>
    </mc:Choice>
  </mc:AlternateContent>
  <bookViews>
    <workbookView xWindow="120" yWindow="15" windowWidth="15195" windowHeight="8190"/>
  </bookViews>
  <sheets>
    <sheet name="FT-SGSST-06 Evaluación Jurídica" sheetId="4" r:id="rId1"/>
  </sheets>
  <externalReferences>
    <externalReference r:id="rId2"/>
  </externalReferences>
  <definedNames>
    <definedName name="APLICA">[1]Hoja3!$D$2</definedName>
    <definedName name="CALIFICACIÓN">#REF!</definedName>
    <definedName name="CUMPLE">[1]Hoja3!$B$2</definedName>
    <definedName name="NO">[1]Hoja3!$C$2</definedName>
  </definedNames>
  <calcPr calcId="162913"/>
</workbook>
</file>

<file path=xl/calcChain.xml><?xml version="1.0" encoding="utf-8"?>
<calcChain xmlns="http://schemas.openxmlformats.org/spreadsheetml/2006/main">
  <c r="K66" i="4" l="1"/>
  <c r="K62" i="4"/>
  <c r="K60" i="4"/>
  <c r="K54" i="4"/>
  <c r="K50" i="4"/>
  <c r="K44" i="4"/>
  <c r="K41" i="4"/>
  <c r="K32" i="4"/>
  <c r="K21" i="4"/>
  <c r="K18" i="4"/>
  <c r="K10" i="4"/>
  <c r="L66" i="4" l="1"/>
  <c r="M66" i="4" s="1"/>
  <c r="N66" i="4" s="1"/>
  <c r="L32" i="4"/>
  <c r="L50" i="4"/>
  <c r="K70" i="4"/>
  <c r="L10" i="4" l="1"/>
  <c r="L62" i="4"/>
  <c r="M62" i="4" s="1"/>
  <c r="N62" i="4" s="1"/>
  <c r="L60" i="4"/>
  <c r="M60" i="4" s="1"/>
  <c r="L44" i="4"/>
  <c r="L41" i="4"/>
  <c r="M32" i="4" s="1"/>
  <c r="N32" i="4" s="1"/>
  <c r="L54" i="4"/>
  <c r="M50" i="4" s="1"/>
  <c r="L18" i="4"/>
  <c r="L21" i="4"/>
  <c r="M21" i="4" s="1"/>
  <c r="M10" i="4" l="1"/>
  <c r="L70" i="4"/>
  <c r="N10" i="4" l="1"/>
  <c r="N70" i="4" s="1"/>
  <c r="M70" i="4"/>
</calcChain>
</file>

<file path=xl/comments1.xml><?xml version="1.0" encoding="utf-8"?>
<comments xmlns="http://schemas.openxmlformats.org/spreadsheetml/2006/main">
  <authors>
    <author>Lina Tatiana Ochoa Murillo</author>
  </authors>
  <commentList>
    <comment ref="J9" authorId="0" shapeId="0">
      <text>
        <r>
          <rPr>
            <b/>
            <sz val="9"/>
            <color indexed="81"/>
            <rFont val="Tahoma"/>
            <family val="2"/>
          </rPr>
          <t xml:space="preserve">Observación: </t>
        </r>
        <r>
          <rPr>
            <sz val="9"/>
            <color indexed="81"/>
            <rFont val="Tahoma"/>
            <family val="2"/>
          </rPr>
          <t>Informar motivo de la No Aplicación (N/A)</t>
        </r>
      </text>
    </comment>
  </commentList>
</comments>
</file>

<file path=xl/sharedStrings.xml><?xml version="1.0" encoding="utf-8"?>
<sst xmlns="http://schemas.openxmlformats.org/spreadsheetml/2006/main" count="139" uniqueCount="139">
  <si>
    <r>
      <rPr>
        <b/>
        <sz val="10"/>
        <rFont val="Arial"/>
        <family val="2"/>
      </rPr>
      <t>FECHA:</t>
    </r>
    <r>
      <rPr>
        <sz val="10"/>
        <rFont val="Arial"/>
        <family val="2"/>
      </rPr>
      <t xml:space="preserve"> 26/01/2018</t>
    </r>
  </si>
  <si>
    <t xml:space="preserve"> TABLA DE VALORES Y CALIFICACIÓN</t>
  </si>
  <si>
    <t xml:space="preserve">EMPRESA: </t>
  </si>
  <si>
    <t xml:space="preserve">FECHA EVALUACIÓN: </t>
  </si>
  <si>
    <t>CICLO PHVA</t>
  </si>
  <si>
    <t>Estandar</t>
  </si>
  <si>
    <t>Item de Estándar</t>
  </si>
  <si>
    <t>Valor en el estándar</t>
  </si>
  <si>
    <t>Peso Porcentual</t>
  </si>
  <si>
    <t>PUNTAJE POSIBLE</t>
  </si>
  <si>
    <t>Calificación Empresa Contratante</t>
  </si>
  <si>
    <t>% del item</t>
  </si>
  <si>
    <t>% del Estándar</t>
  </si>
  <si>
    <t>% del Ciclo PHVA</t>
  </si>
  <si>
    <t>Cumple Totalmente</t>
  </si>
  <si>
    <t>No Cumple</t>
  </si>
  <si>
    <t>No aplica</t>
  </si>
  <si>
    <t>Justifica</t>
  </si>
  <si>
    <t>I. PLANEAR</t>
  </si>
  <si>
    <t>RECURSOS (10 %)</t>
  </si>
  <si>
    <t>Recursos Financieros, Técnicos, Humanos y de otra índole para coordinar y desarrollar el SG SST
4 %</t>
  </si>
  <si>
    <t>1.1.1 Responsable del SG SST</t>
  </si>
  <si>
    <t>1.1.2 Responsabilidades en el SG SST</t>
  </si>
  <si>
    <t>1.1.3. Asignación de Recursos para el SG SST</t>
  </si>
  <si>
    <t>1.1.4 Afiliación al Sistema General de Riesgos Laborales</t>
  </si>
  <si>
    <t>1.1.5 Pago de Pensión Trabajadores de Alto Riesgo</t>
  </si>
  <si>
    <t xml:space="preserve">1.1.6 Conformación del Copasst </t>
  </si>
  <si>
    <t>1.1.7 Capacitación del Copasst</t>
  </si>
  <si>
    <t>1.1.8 Conformación Comité Convivencia</t>
  </si>
  <si>
    <t>Capacitación en SG SST 
6 %</t>
  </si>
  <si>
    <t>1.2.1 Programa Capacitación Promoción y Prevención - P y P</t>
  </si>
  <si>
    <t>1.2.2 Capacitación, Inducción y Reinducción en SG SST, Actividades de Promoción y Prevención - P y P</t>
  </si>
  <si>
    <t>1.2.3 Responsable del SG SST - Curso 50 Horas</t>
  </si>
  <si>
    <t>GESTIÓN INTEGRAL DEL SG SST (15 %)</t>
  </si>
  <si>
    <t>Politica del SG SST - 1 %</t>
  </si>
  <si>
    <t xml:space="preserve">2.1.1 Politica del SG SST - Firmada  Fechada y Divulgada al Copasst </t>
  </si>
  <si>
    <t>Objetivos del SG SST - 1%</t>
  </si>
  <si>
    <t>2.2.1 Objetivos definidos, claros, medibles, cuantificables, con metas, documentos, revisados del SG SST</t>
  </si>
  <si>
    <t>Evaluación inicial del SG SST - 1%</t>
  </si>
  <si>
    <t>2.3.1 Evaluación e identificación de Prioridades</t>
  </si>
  <si>
    <t>Plan de Trabajo - 2 %</t>
  </si>
  <si>
    <t>2.4.1 Plan que identifica objetivos, metas, responsabilidad, recursos con cronograma y firmado</t>
  </si>
  <si>
    <t>Conservación de la documentación - 2 %</t>
  </si>
  <si>
    <t>2.5.1 Archivo o Retención documental del SG SST</t>
  </si>
  <si>
    <t>Rendición de cuentas - 1%</t>
  </si>
  <si>
    <t>2.6.1 Rendición sbore el desempeño</t>
  </si>
  <si>
    <t>Normatividad Vigente y Aplicable del SG SST - 2%</t>
  </si>
  <si>
    <t>2.7.1 Matriz Legal</t>
  </si>
  <si>
    <t>Comunicación - 1 %</t>
  </si>
  <si>
    <t>2.8.1 Mecanismo de comunicación, auto reporte del SG SST</t>
  </si>
  <si>
    <t>Adquisiciones - 1 %</t>
  </si>
  <si>
    <t>2.9.1 Identificación, Evaluación para adquisición de productos y servicios en el SG SST</t>
  </si>
  <si>
    <t>Contratación . 2 %</t>
  </si>
  <si>
    <t>2.10.1 Evaluación y selección de proveedores y contratista</t>
  </si>
  <si>
    <t>Gestión del Cambio - 1%</t>
  </si>
  <si>
    <t>2.11.1 Evaluación del impacto de cambios internos y externos en el SG SST</t>
  </si>
  <si>
    <t>II. HACER</t>
  </si>
  <si>
    <t>GESTIÓN DE LA SALUD (20 %)</t>
  </si>
  <si>
    <t>Condiciones de Salud en el Trabajo 
9%</t>
  </si>
  <si>
    <t xml:space="preserve">3.1.1 Evaluación Medica Ocupacional </t>
  </si>
  <si>
    <t>3.1.2 Actividades de Promoción y Prevención en Salud</t>
  </si>
  <si>
    <t>3.1.3 Informar al médico los perfiles de cargo</t>
  </si>
  <si>
    <t>3.1.4 Realización de los exámenes médicos ocupacionales - Peligros - Periodicidad</t>
  </si>
  <si>
    <t>3.1.5 Custodia de Historias Clínica</t>
  </si>
  <si>
    <t>3.1.6 Restricciones y Recomendaciones Laborales</t>
  </si>
  <si>
    <t>3.1.7 Estilo de vida y entornos saludables (Controles tabaquismo, alcoholismo, farmaco dependiencia y otros)</t>
  </si>
  <si>
    <t>3.1.8 Agua Potable, Servicios Sanitarios, Disposición de Basura</t>
  </si>
  <si>
    <t>3.1.9 Eliminación adecuada de residuos sólidos, líquidos o gaseosos</t>
  </si>
  <si>
    <t>Registro, Reporte e Investigación de los incidentes, accidentes y enfermedades laborales
5%</t>
  </si>
  <si>
    <t>3.2.1 Reporte de los Accidentes de Trabajo y enfermedad Laboral</t>
  </si>
  <si>
    <t>3.2.2 Investigación de Accidentes de Trabajo y enfermedad Laboral</t>
  </si>
  <si>
    <t>3.2.3 Registro y análisis estádistico de Incidentes, Accidentes de Trabajo y Enfermedad Laboral</t>
  </si>
  <si>
    <t>Mecanismo de Vigilancia de las Condiciones de Salud de los Trabajadores
6%</t>
  </si>
  <si>
    <t>3.3.1 Medición de la severidad de los AT y EL</t>
  </si>
  <si>
    <t>3.3.2 Medición de la frecuencia de los incidentes, Accidentes de Trabajo y Enfermedad Laboral</t>
  </si>
  <si>
    <t>3.3.3 Medición de la Mortalidad de los AT y EL</t>
  </si>
  <si>
    <t>3.3.4 Medición de la prevalencia de los incidentes, Accidentes de Trabajo y Enfermedad Laboral</t>
  </si>
  <si>
    <t>3.3.5 Medición de la incidencia de los incidentes, Accidentes de Trabajo y Enfermedad Laboral</t>
  </si>
  <si>
    <t>3.3.6 Medición del ausentismo de los incidentes, Accidentes de Trabajo y Enfermedad Laboral</t>
  </si>
  <si>
    <t>GESTIÓN DE PELIGROS Y RIESGOS (30%)</t>
  </si>
  <si>
    <t>Identificación de peligros, evaluación y valoración de riesgos.
15 %</t>
  </si>
  <si>
    <t>4.1.1 Metodología para la identificación, evaluación y valoración de peligros</t>
  </si>
  <si>
    <t>4.1.2 Identificación de peligros con participación de todos los niveles de la organización</t>
  </si>
  <si>
    <t>4.1.3 Identificación y priorización de la naturaleza de los peligros (Metodología adicional, cancerígenos y otros)</t>
  </si>
  <si>
    <t>4.1.4 Realización mediciones ambientales, químicos, físicos y biológicos</t>
  </si>
  <si>
    <t>Medidas de prevención y control para intervenir los riesgos / peligros</t>
  </si>
  <si>
    <t>4.2.1 Se implementan medidas de prevención y control / peligros</t>
  </si>
  <si>
    <t>4.2.2 Se verifica aplicación de las medidas prevención y control</t>
  </si>
  <si>
    <t>4.2.3 Hay procedimientos, instructivos, fichas, protocolos</t>
  </si>
  <si>
    <t>4.2.4 Inspección con el COPASST o Vigia</t>
  </si>
  <si>
    <t>4.2.5 Mantenimiento periódico de instalaciones, equipos, máquinas, herramientas.</t>
  </si>
  <si>
    <t>4.2.6 Entrega de Elementos de Protección Personal - EPP, se verifica con contratista y subcontratistas</t>
  </si>
  <si>
    <t>GESTIÓN DE AMENAZAS (10%)</t>
  </si>
  <si>
    <t>Plan de Prevención, Preparación ante Emergencias
10%</t>
  </si>
  <si>
    <t>5.1.1 Se cuenta con el Plan de Prevención y Prevención ante Emergencias</t>
  </si>
  <si>
    <t>5.1.2 Brigada de prevención, conformada y dotada</t>
  </si>
  <si>
    <t>III. VERIFICAR</t>
  </si>
  <si>
    <t>VERIFICACIÓN DEL SG SST (5%)</t>
  </si>
  <si>
    <t>Gestión y Resultados del SG SST - 5 %</t>
  </si>
  <si>
    <t>6.1.1 Indicadores de Estructura, Proceso y Resultado</t>
  </si>
  <si>
    <t>6,1.2 La Empresa realiza auditoría por lo menos una vez al año</t>
  </si>
  <si>
    <t>6.1.3 Revisión anual por la Alta Dirección, resultados y alcance de la auditoría</t>
  </si>
  <si>
    <t>6.1.4 Planificación Auditorías con el COPASST</t>
  </si>
  <si>
    <t>IV. ACTUAR</t>
  </si>
  <si>
    <t>MEJORAMIENTO (10%)</t>
  </si>
  <si>
    <t>Acciones Preventivas y Correctivas con base en los resultados del SG SST</t>
  </si>
  <si>
    <t>7.1.1 Definir acciones de Promoción y Prevención con base en resultados del SG SST</t>
  </si>
  <si>
    <t>7.1.2 Toma de Medidas Correctivas, Preventivas y De Mejora</t>
  </si>
  <si>
    <t>7.1.3 Ejecución de Acciones Correctivas, Preventivas y De Mejora de la Investigación de Incidentes, Accidentes de Trabajo y Enfermedad Laboral</t>
  </si>
  <si>
    <t>7.1.4 Implementar medidas y acciones correctivas de autoridades y ARL</t>
  </si>
  <si>
    <t>TOTALES</t>
  </si>
  <si>
    <t>ok</t>
  </si>
  <si>
    <t>Puntaje Obtenido</t>
  </si>
  <si>
    <t>Firma del Empleador ó Contratante</t>
  </si>
  <si>
    <t>ACEPTABLE:  Calificación Mayor al 85 %</t>
  </si>
  <si>
    <t>MODERADAMENTE ACEPTABLE: Calificación entre 61% y el 85 %</t>
  </si>
  <si>
    <t>CRITICO: Calificación menor al 60%</t>
  </si>
  <si>
    <t>VERSIÓN: 01</t>
  </si>
  <si>
    <t>SISTEMA DE GESTIÓN INTEGRAL - SGI</t>
  </si>
  <si>
    <r>
      <t xml:space="preserve">REVISÓ: </t>
    </r>
    <r>
      <rPr>
        <sz val="10"/>
        <rFont val="Arial"/>
        <family val="2"/>
      </rPr>
      <t>Grupo Interno de Trabajo de Planificacion y Gestion Integral</t>
    </r>
    <r>
      <rPr>
        <b/>
        <sz val="10"/>
        <rFont val="Arial"/>
        <family val="2"/>
      </rPr>
      <t xml:space="preserve">
</t>
    </r>
    <r>
      <rPr>
        <sz val="10"/>
        <rFont val="Arial"/>
        <family val="2"/>
      </rPr>
      <t>Grupo Interno de Trabajo de Talento Humano
Secretario General de la Secretaria General</t>
    </r>
  </si>
  <si>
    <r>
      <rPr>
        <b/>
        <sz val="10"/>
        <rFont val="Arial"/>
        <family val="2"/>
      </rPr>
      <t xml:space="preserve">FECHA: </t>
    </r>
    <r>
      <rPr>
        <sz val="10"/>
        <rFont val="Arial"/>
        <family val="2"/>
      </rPr>
      <t>20/02/2018</t>
    </r>
  </si>
  <si>
    <t>•    Incluir en el Plan de Anual de Trabajo las mejoras detectadas</t>
  </si>
  <si>
    <t>•     Plan de Mejoramiento a disposición de MinTrabajo</t>
  </si>
  <si>
    <t>•    Enviar a la ARL reporte de avances (max a los seis meses)</t>
  </si>
  <si>
    <t>•    Plan de visita MinTrabajo</t>
  </si>
  <si>
    <t>•      Plan de Mejoramiento de inmediato a disposición de MinTrabajo</t>
  </si>
  <si>
    <t>•      Enviar a la ARL reporte de avances ( máx a los tres meses)</t>
  </si>
  <si>
    <t>•     Seguimiento anual y Plan de Visita  la empresa</t>
  </si>
  <si>
    <t>Firma del Responsable de la  Ejecución SG-SST</t>
  </si>
  <si>
    <r>
      <rPr>
        <b/>
        <sz val="10"/>
        <rFont val="Arial"/>
        <family val="2"/>
      </rPr>
      <t xml:space="preserve">FECHA: </t>
    </r>
    <r>
      <rPr>
        <sz val="10"/>
        <rFont val="Arial"/>
        <family val="2"/>
      </rPr>
      <t>06/03/2018</t>
    </r>
  </si>
  <si>
    <r>
      <rPr>
        <b/>
        <sz val="10"/>
        <color theme="1"/>
        <rFont val="Arial"/>
        <family val="2"/>
      </rPr>
      <t>Nota:</t>
    </r>
    <r>
      <rPr>
        <sz val="10"/>
        <color theme="1"/>
        <rFont val="Arial"/>
        <family val="2"/>
      </rPr>
      <t xml:space="preserve"> Cuando se cumple con el item se debe marcar con una (x) en la Celda "Cumple Totalmente" lo que dará la calificación máxima del respectivo item. De lo contrario su calificación será cero (0). Si el estándar No Aplica, se deberá justificar tal situación y se calificará con el porcentaje máximo del item indicado para cada estándar, en caso de no justificarse la calificación del estándar será cero (0).</t>
    </r>
  </si>
  <si>
    <t>observación</t>
  </si>
  <si>
    <t>EVALUACIÓN  ESTÁNDARES MÍNIMOS SG-SST 
PERSONA JURÍDICA</t>
  </si>
  <si>
    <t>CÓDIGO: FT-SGSST-06</t>
  </si>
  <si>
    <r>
      <t>APROBÓ:</t>
    </r>
    <r>
      <rPr>
        <sz val="10"/>
        <rFont val="Arial"/>
        <family val="2"/>
      </rPr>
      <t xml:space="preserve"> Subdirectora de Planeación
Subdirectora Administrativa 
Secretario General </t>
    </r>
  </si>
  <si>
    <r>
      <t>ELABORÓ:</t>
    </r>
    <r>
      <rPr>
        <sz val="10"/>
        <rFont val="Arial"/>
        <family val="2"/>
      </rPr>
      <t xml:space="preserve"> Técnica Administrativo de la Subdirección Administrativa</t>
    </r>
  </si>
  <si>
    <t>PÁGINA: 1  DE 1</t>
  </si>
  <si>
    <t>•    Mantener la calificación y evidencias a disposición de MinTrabajo.</t>
  </si>
  <si>
    <t xml:space="preserve">Corantioquia está comprometida con el tratamiento legal, lícito, confidencial y seguro de sus datos personales. Por favor consulte nuestra Política de Tratamiento de datos personales en nuestra página web: www.corantioquia.gov.co. Con el suministro de los datos en este formulario, se entiende la autorización de su parte para que Corantioquia pueda usarlos con fines exclusivamente misionales.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</si>
</sst>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0"/>
      <color theme="1"/>
      <name val="Arial"/>
      <family val="2"/>
    </font>
    <font>
      <sz val="10"/>
      <color theme="1"/>
      <name val="Arial"/>
      <family val="2"/>
    </font>
    <font>
      <sz val="10"/>
      <name val="Arial"/>
      <family val="2"/>
    </font>
    <font>
      <b/>
      <sz val="10"/>
      <name val="Arial"/>
      <family val="2"/>
    </font>
    <font>
      <sz val="9"/>
      <color indexed="81"/>
      <name val="Tahoma"/>
      <family val="2"/>
    </font>
    <font>
      <b/>
      <sz val="9"/>
      <color indexed="81"/>
      <name val="Tahoma"/>
      <family val="2"/>
    </font>
    <font>
      <sz val="11"/>
      <color theme="1"/>
      <name val="Calibri"/>
      <family val="2"/>
      <scheme val="minor"/>
    </font>
    <font>
      <b/>
      <sz val="10"/>
      <color theme="0" tint="-0.14999847407452621"/>
      <name val="Arial"/>
      <family val="2"/>
    </font>
    <font>
      <b/>
      <sz val="10"/>
      <color theme="0"/>
      <name val="Arial"/>
      <family val="2"/>
    </font>
    <font>
      <sz val="9"/>
      <name val="Arial"/>
      <family val="2"/>
    </font>
    <font>
      <sz val="8"/>
      <color theme="1"/>
      <name val="Arial"/>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92D05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s>
  <cellStyleXfs count="3">
    <xf numFmtId="0" fontId="0" fillId="0" borderId="0"/>
    <xf numFmtId="0" fontId="3" fillId="0" borderId="0"/>
    <xf numFmtId="9" fontId="7" fillId="0" borderId="0" applyFont="0" applyFill="0" applyBorder="0" applyAlignment="0" applyProtection="0"/>
  </cellStyleXfs>
  <cellXfs count="186">
    <xf numFmtId="0" fontId="0" fillId="0" borderId="0" xfId="0"/>
    <xf numFmtId="0" fontId="1" fillId="5" borderId="42" xfId="0" applyFont="1" applyFill="1" applyBorder="1" applyAlignment="1">
      <alignment horizontal="center" vertical="center"/>
    </xf>
    <xf numFmtId="0" fontId="1" fillId="5" borderId="34" xfId="0" applyFont="1" applyFill="1" applyBorder="1" applyAlignment="1">
      <alignment horizontal="center" vertical="center" wrapText="1"/>
    </xf>
    <xf numFmtId="0" fontId="2" fillId="0" borderId="1" xfId="0" applyFont="1" applyBorder="1" applyAlignment="1" applyProtection="1">
      <alignment horizontal="center" vertical="center"/>
      <protection locked="0"/>
    </xf>
    <xf numFmtId="0" fontId="2" fillId="0" borderId="1" xfId="0" applyFont="1" applyBorder="1" applyAlignment="1">
      <alignment vertical="center" wrapText="1"/>
    </xf>
    <xf numFmtId="0" fontId="2" fillId="0" borderId="2" xfId="0" applyFont="1" applyBorder="1" applyAlignment="1">
      <alignment horizontal="center" vertical="center"/>
    </xf>
    <xf numFmtId="0" fontId="2" fillId="0" borderId="12" xfId="0" applyFont="1" applyBorder="1" applyAlignment="1">
      <alignment horizontal="center" vertical="center"/>
    </xf>
    <xf numFmtId="0" fontId="2" fillId="0" borderId="14" xfId="0" applyFont="1" applyFill="1" applyBorder="1" applyAlignment="1">
      <alignment vertical="center" wrapText="1"/>
    </xf>
    <xf numFmtId="0" fontId="2" fillId="0" borderId="32"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1" xfId="0" applyFont="1" applyBorder="1" applyAlignment="1">
      <alignment vertical="center"/>
    </xf>
    <xf numFmtId="0" fontId="2" fillId="0" borderId="23" xfId="0" applyFont="1" applyBorder="1" applyAlignment="1">
      <alignment vertical="center"/>
    </xf>
    <xf numFmtId="0" fontId="2" fillId="0" borderId="12" xfId="0" applyFont="1" applyFill="1" applyBorder="1" applyAlignment="1">
      <alignment horizontal="center" vertical="center"/>
    </xf>
    <xf numFmtId="0" fontId="2" fillId="5" borderId="32"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12" xfId="0" applyFont="1" applyFill="1" applyBorder="1" applyAlignment="1">
      <alignment horizontal="center" vertical="center"/>
    </xf>
    <xf numFmtId="0" fontId="2" fillId="0" borderId="16" xfId="0" applyFont="1" applyFill="1" applyBorder="1" applyAlignment="1">
      <alignment vertical="center" wrapText="1"/>
    </xf>
    <xf numFmtId="0" fontId="2" fillId="5" borderId="16" xfId="0" applyFont="1" applyFill="1" applyBorder="1" applyAlignment="1">
      <alignment vertical="center" wrapText="1"/>
    </xf>
    <xf numFmtId="0" fontId="2" fillId="0" borderId="0" xfId="0" applyFont="1" applyAlignment="1">
      <alignment vertical="center"/>
    </xf>
    <xf numFmtId="0" fontId="2" fillId="0" borderId="14" xfId="0" applyFont="1" applyBorder="1" applyAlignment="1">
      <alignment vertical="center"/>
    </xf>
    <xf numFmtId="0" fontId="2" fillId="0" borderId="32" xfId="0" applyFont="1" applyBorder="1" applyAlignment="1">
      <alignment horizontal="center" vertical="center"/>
    </xf>
    <xf numFmtId="0" fontId="2" fillId="0" borderId="16" xfId="0" applyFont="1" applyBorder="1" applyAlignment="1">
      <alignment vertical="center"/>
    </xf>
    <xf numFmtId="0" fontId="2" fillId="0" borderId="46" xfId="0" applyFont="1" applyBorder="1" applyAlignment="1">
      <alignment vertical="center"/>
    </xf>
    <xf numFmtId="0" fontId="2" fillId="0" borderId="1" xfId="0" applyFont="1" applyFill="1" applyBorder="1" applyAlignment="1">
      <alignment vertical="center" wrapText="1"/>
    </xf>
    <xf numFmtId="0" fontId="2" fillId="0" borderId="23" xfId="0" applyFont="1" applyBorder="1" applyAlignment="1">
      <alignment vertical="center" wrapText="1"/>
    </xf>
    <xf numFmtId="0" fontId="2" fillId="0" borderId="47" xfId="0" applyFont="1" applyBorder="1" applyAlignment="1">
      <alignment vertical="center"/>
    </xf>
    <xf numFmtId="0" fontId="2" fillId="0" borderId="16" xfId="0" applyFont="1" applyBorder="1" applyAlignment="1">
      <alignment vertical="center" wrapText="1"/>
    </xf>
    <xf numFmtId="0" fontId="2" fillId="5" borderId="14" xfId="0" applyFont="1" applyFill="1" applyBorder="1" applyAlignment="1">
      <alignment vertical="center" wrapText="1"/>
    </xf>
    <xf numFmtId="0" fontId="2" fillId="5" borderId="1" xfId="0" applyFont="1" applyFill="1" applyBorder="1" applyAlignment="1">
      <alignment vertical="center" wrapText="1"/>
    </xf>
    <xf numFmtId="0" fontId="1" fillId="6" borderId="25" xfId="0" applyFont="1" applyFill="1" applyBorder="1" applyAlignment="1">
      <alignment horizontal="left" vertical="center"/>
    </xf>
    <xf numFmtId="0" fontId="2" fillId="6" borderId="26" xfId="0" applyFont="1" applyFill="1" applyBorder="1" applyAlignment="1">
      <alignment vertical="center"/>
    </xf>
    <xf numFmtId="0" fontId="2" fillId="6" borderId="27" xfId="0" applyFont="1" applyFill="1" applyBorder="1" applyAlignment="1">
      <alignment vertical="center"/>
    </xf>
    <xf numFmtId="0" fontId="2" fillId="6" borderId="33" xfId="0" applyFont="1" applyFill="1" applyBorder="1" applyAlignment="1">
      <alignment horizontal="left" vertical="center"/>
    </xf>
    <xf numFmtId="0" fontId="2" fillId="6" borderId="0" xfId="0" applyFont="1" applyFill="1" applyBorder="1" applyAlignment="1">
      <alignment vertical="center"/>
    </xf>
    <xf numFmtId="0" fontId="2" fillId="6" borderId="34" xfId="0" applyFont="1" applyFill="1" applyBorder="1" applyAlignment="1">
      <alignment vertical="center"/>
    </xf>
    <xf numFmtId="0" fontId="2" fillId="6" borderId="20" xfId="0" applyFont="1" applyFill="1" applyBorder="1" applyAlignment="1">
      <alignment horizontal="left" vertical="center"/>
    </xf>
    <xf numFmtId="0" fontId="2" fillId="6" borderId="28" xfId="0" applyFont="1" applyFill="1" applyBorder="1" applyAlignment="1">
      <alignment vertical="center"/>
    </xf>
    <xf numFmtId="0" fontId="2" fillId="6" borderId="21" xfId="0" applyFont="1" applyFill="1" applyBorder="1" applyAlignment="1">
      <alignment vertical="center"/>
    </xf>
    <xf numFmtId="0" fontId="1" fillId="3" borderId="25" xfId="0" applyFont="1" applyFill="1" applyBorder="1" applyAlignment="1">
      <alignment horizontal="left" vertical="center"/>
    </xf>
    <xf numFmtId="0" fontId="2" fillId="3" borderId="26" xfId="0" applyFont="1" applyFill="1" applyBorder="1" applyAlignment="1">
      <alignment vertical="center"/>
    </xf>
    <xf numFmtId="0" fontId="2" fillId="3" borderId="27" xfId="0" applyFont="1" applyFill="1" applyBorder="1" applyAlignment="1">
      <alignment vertical="center"/>
    </xf>
    <xf numFmtId="0" fontId="2" fillId="3" borderId="33" xfId="0" applyFont="1" applyFill="1" applyBorder="1" applyAlignment="1">
      <alignment horizontal="left" vertical="center"/>
    </xf>
    <xf numFmtId="0" fontId="2" fillId="3" borderId="0" xfId="0" applyFont="1" applyFill="1" applyBorder="1" applyAlignment="1">
      <alignment vertical="center"/>
    </xf>
    <xf numFmtId="0" fontId="2" fillId="3" borderId="34" xfId="0" applyFont="1" applyFill="1" applyBorder="1" applyAlignment="1">
      <alignment vertical="center"/>
    </xf>
    <xf numFmtId="0" fontId="2" fillId="3" borderId="20" xfId="0" applyFont="1" applyFill="1" applyBorder="1" applyAlignment="1">
      <alignment horizontal="left" vertical="center"/>
    </xf>
    <xf numFmtId="0" fontId="2" fillId="3" borderId="28" xfId="0" applyFont="1" applyFill="1" applyBorder="1" applyAlignment="1">
      <alignment vertical="center"/>
    </xf>
    <xf numFmtId="0" fontId="2" fillId="3" borderId="21" xfId="0" applyFont="1" applyFill="1" applyBorder="1" applyAlignment="1">
      <alignment vertical="center"/>
    </xf>
    <xf numFmtId="0" fontId="9" fillId="4" borderId="25" xfId="0" applyFont="1" applyFill="1" applyBorder="1" applyAlignment="1">
      <alignment horizontal="left" vertical="center"/>
    </xf>
    <xf numFmtId="0" fontId="9" fillId="4" borderId="26" xfId="0" applyFont="1" applyFill="1" applyBorder="1" applyAlignment="1">
      <alignment vertical="center"/>
    </xf>
    <xf numFmtId="0" fontId="9" fillId="4" borderId="33" xfId="0" applyFont="1" applyFill="1" applyBorder="1" applyAlignment="1">
      <alignment horizontal="left" vertical="center"/>
    </xf>
    <xf numFmtId="0" fontId="9" fillId="4" borderId="0" xfId="0" applyFont="1" applyFill="1" applyBorder="1" applyAlignment="1">
      <alignment vertical="center"/>
    </xf>
    <xf numFmtId="0" fontId="9" fillId="4" borderId="20" xfId="0" applyFont="1" applyFill="1" applyBorder="1" applyAlignment="1">
      <alignment horizontal="left" vertical="center"/>
    </xf>
    <xf numFmtId="0" fontId="9" fillId="4" borderId="28" xfId="0" applyFont="1" applyFill="1" applyBorder="1" applyAlignment="1">
      <alignment vertical="center"/>
    </xf>
    <xf numFmtId="0" fontId="1" fillId="2" borderId="7" xfId="0" applyFont="1" applyFill="1" applyBorder="1" applyAlignment="1">
      <alignment horizontal="center" vertical="center"/>
    </xf>
    <xf numFmtId="0" fontId="8" fillId="5" borderId="9" xfId="0" applyFont="1" applyFill="1" applyBorder="1" applyAlignment="1" applyProtection="1">
      <alignment vertical="center" wrapText="1"/>
      <protection locked="0"/>
    </xf>
    <xf numFmtId="0" fontId="1" fillId="5" borderId="10" xfId="0" applyFont="1" applyFill="1" applyBorder="1" applyAlignment="1">
      <alignment vertical="center" wrapText="1"/>
    </xf>
    <xf numFmtId="0" fontId="1" fillId="5" borderId="7" xfId="0" applyFont="1" applyFill="1" applyBorder="1" applyAlignment="1">
      <alignment horizontal="center" vertical="center"/>
    </xf>
    <xf numFmtId="0" fontId="4" fillId="5" borderId="7" xfId="0" applyFont="1" applyFill="1" applyBorder="1" applyAlignment="1">
      <alignment horizontal="center" vertical="center"/>
    </xf>
    <xf numFmtId="9" fontId="4" fillId="5" borderId="7" xfId="2" applyFont="1" applyFill="1" applyBorder="1" applyAlignment="1">
      <alignment horizontal="center" vertical="center"/>
    </xf>
    <xf numFmtId="0" fontId="2" fillId="0" borderId="14"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2" fillId="0" borderId="46" xfId="0" applyFont="1" applyBorder="1" applyAlignment="1" applyProtection="1">
      <alignment horizontal="center" vertical="center"/>
      <protection locked="0"/>
    </xf>
    <xf numFmtId="0" fontId="2" fillId="0" borderId="51" xfId="0" applyFont="1" applyBorder="1" applyAlignment="1" applyProtection="1">
      <alignment horizontal="center" vertical="center"/>
      <protection locked="0"/>
    </xf>
    <xf numFmtId="0" fontId="2" fillId="0" borderId="23" xfId="0" applyFont="1" applyBorder="1" applyAlignment="1" applyProtection="1">
      <alignment horizontal="center" vertical="center"/>
      <protection locked="0"/>
    </xf>
    <xf numFmtId="0" fontId="2" fillId="0" borderId="24" xfId="0" applyFont="1" applyBorder="1" applyAlignment="1" applyProtection="1">
      <alignment horizontal="center" vertical="center"/>
      <protection locked="0"/>
    </xf>
    <xf numFmtId="0" fontId="2" fillId="0" borderId="47" xfId="0" applyFont="1" applyBorder="1" applyAlignment="1" applyProtection="1">
      <alignment horizontal="center" vertical="center"/>
      <protection locked="0"/>
    </xf>
    <xf numFmtId="0" fontId="2" fillId="0" borderId="52" xfId="0" applyFont="1" applyBorder="1" applyAlignment="1" applyProtection="1">
      <alignment horizontal="center" vertical="center"/>
      <protection locked="0"/>
    </xf>
    <xf numFmtId="2" fontId="2" fillId="5" borderId="32" xfId="0" applyNumberFormat="1" applyFont="1" applyFill="1" applyBorder="1" applyAlignment="1">
      <alignment horizontal="center" vertical="center"/>
    </xf>
    <xf numFmtId="2" fontId="2" fillId="5" borderId="2" xfId="0" applyNumberFormat="1" applyFont="1" applyFill="1" applyBorder="1" applyAlignment="1">
      <alignment horizontal="center" vertical="center"/>
    </xf>
    <xf numFmtId="2" fontId="2" fillId="5" borderId="12" xfId="0" applyNumberFormat="1" applyFont="1" applyFill="1" applyBorder="1" applyAlignment="1">
      <alignment horizontal="center" vertical="center"/>
    </xf>
    <xf numFmtId="0" fontId="2" fillId="0" borderId="33" xfId="0" applyFont="1" applyBorder="1" applyAlignment="1">
      <alignment vertical="center"/>
    </xf>
    <xf numFmtId="0" fontId="2" fillId="0" borderId="0" xfId="0" applyFont="1" applyBorder="1" applyAlignment="1">
      <alignment vertical="center"/>
    </xf>
    <xf numFmtId="0" fontId="2" fillId="0" borderId="34" xfId="0" applyFont="1" applyBorder="1" applyAlignment="1">
      <alignment vertical="center"/>
    </xf>
    <xf numFmtId="0" fontId="9" fillId="4" borderId="27" xfId="0" applyFont="1" applyFill="1" applyBorder="1" applyAlignment="1">
      <alignment vertical="center"/>
    </xf>
    <xf numFmtId="0" fontId="9" fillId="4" borderId="34" xfId="0" applyFont="1" applyFill="1" applyBorder="1" applyAlignment="1">
      <alignment vertical="center"/>
    </xf>
    <xf numFmtId="0" fontId="9" fillId="4" borderId="21" xfId="0" applyFont="1" applyFill="1" applyBorder="1" applyAlignment="1">
      <alignment vertical="center"/>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5" borderId="8" xfId="0" applyFont="1" applyFill="1" applyBorder="1" applyAlignment="1">
      <alignment horizontal="center" vertical="center"/>
    </xf>
    <xf numFmtId="0" fontId="1" fillId="5" borderId="9" xfId="0" applyFont="1" applyFill="1" applyBorder="1" applyAlignment="1">
      <alignment horizontal="center" vertical="center"/>
    </xf>
    <xf numFmtId="0" fontId="1" fillId="5" borderId="10" xfId="0" applyFont="1" applyFill="1" applyBorder="1" applyAlignment="1">
      <alignment horizontal="center" vertical="center"/>
    </xf>
    <xf numFmtId="9" fontId="4" fillId="0" borderId="42" xfId="2" applyFont="1" applyBorder="1" applyAlignment="1">
      <alignment horizontal="center" vertical="center"/>
    </xf>
    <xf numFmtId="9" fontId="4" fillId="0" borderId="35" xfId="2" applyFont="1" applyBorder="1" applyAlignment="1">
      <alignment horizontal="center" vertical="center"/>
    </xf>
    <xf numFmtId="9" fontId="4" fillId="0" borderId="43" xfId="2" applyFont="1" applyBorder="1" applyAlignment="1">
      <alignment horizontal="center" vertical="center"/>
    </xf>
    <xf numFmtId="0" fontId="1" fillId="5" borderId="42" xfId="0" applyFont="1" applyFill="1" applyBorder="1" applyAlignment="1">
      <alignment horizontal="center" vertical="center" textRotation="90"/>
    </xf>
    <xf numFmtId="0" fontId="1" fillId="5" borderId="35" xfId="0" applyFont="1" applyFill="1" applyBorder="1" applyAlignment="1">
      <alignment horizontal="center" vertical="center" textRotation="90"/>
    </xf>
    <xf numFmtId="0" fontId="1" fillId="5" borderId="42" xfId="0" applyFont="1" applyFill="1" applyBorder="1" applyAlignment="1">
      <alignment horizontal="center" vertical="center" textRotation="90" wrapText="1"/>
    </xf>
    <xf numFmtId="0" fontId="1" fillId="5" borderId="35" xfId="0" applyFont="1" applyFill="1" applyBorder="1" applyAlignment="1">
      <alignment horizontal="center" vertical="center" textRotation="90" wrapText="1"/>
    </xf>
    <xf numFmtId="0" fontId="2" fillId="5" borderId="46"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5" borderId="47" xfId="0" applyFont="1" applyFill="1" applyBorder="1" applyAlignment="1">
      <alignment horizontal="center" vertical="center" wrapText="1"/>
    </xf>
    <xf numFmtId="0" fontId="1" fillId="5" borderId="42" xfId="0" applyFont="1" applyFill="1" applyBorder="1" applyAlignment="1">
      <alignment horizontal="center" vertical="center"/>
    </xf>
    <xf numFmtId="0" fontId="1" fillId="5" borderId="35" xfId="0" applyFont="1" applyFill="1" applyBorder="1" applyAlignment="1">
      <alignment horizontal="center" vertical="center"/>
    </xf>
    <xf numFmtId="0" fontId="1" fillId="5" borderId="43" xfId="0" applyFont="1" applyFill="1" applyBorder="1" applyAlignment="1">
      <alignment horizontal="center" vertical="center"/>
    </xf>
    <xf numFmtId="0" fontId="4" fillId="5" borderId="27" xfId="0" applyFont="1" applyFill="1" applyBorder="1" applyAlignment="1">
      <alignment horizontal="center" vertical="center"/>
    </xf>
    <xf numFmtId="0" fontId="4" fillId="5" borderId="34" xfId="0" applyFont="1" applyFill="1" applyBorder="1" applyAlignment="1">
      <alignment horizontal="center" vertical="center"/>
    </xf>
    <xf numFmtId="0" fontId="4" fillId="5" borderId="21" xfId="0" applyFont="1" applyFill="1" applyBorder="1" applyAlignment="1">
      <alignment horizontal="center" vertical="center"/>
    </xf>
    <xf numFmtId="9" fontId="4" fillId="5" borderId="42" xfId="2" applyFont="1" applyFill="1" applyBorder="1" applyAlignment="1">
      <alignment horizontal="center" vertical="center"/>
    </xf>
    <xf numFmtId="9" fontId="4" fillId="5" borderId="35" xfId="2" applyFont="1" applyFill="1" applyBorder="1" applyAlignment="1">
      <alignment horizontal="center" vertical="center"/>
    </xf>
    <xf numFmtId="0" fontId="1" fillId="5" borderId="43" xfId="0" applyFont="1" applyFill="1" applyBorder="1" applyAlignment="1">
      <alignment horizontal="center" vertical="center" textRotation="90"/>
    </xf>
    <xf numFmtId="0" fontId="1" fillId="0" borderId="42" xfId="0" applyFont="1" applyBorder="1" applyAlignment="1">
      <alignment horizontal="center" vertical="center" textRotation="90" wrapText="1"/>
    </xf>
    <xf numFmtId="0" fontId="1" fillId="0" borderId="35" xfId="0" applyFont="1" applyBorder="1" applyAlignment="1">
      <alignment horizontal="center" vertical="center" textRotation="90" wrapText="1"/>
    </xf>
    <xf numFmtId="0" fontId="1" fillId="0" borderId="43" xfId="0" applyFont="1" applyBorder="1" applyAlignment="1">
      <alignment horizontal="center" vertical="center" textRotation="90"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37" xfId="0" applyFont="1" applyBorder="1" applyAlignment="1">
      <alignment horizontal="center" vertical="center" wrapText="1"/>
    </xf>
    <xf numFmtId="0" fontId="1" fillId="5" borderId="41" xfId="0" applyFont="1" applyFill="1" applyBorder="1" applyAlignment="1">
      <alignment horizontal="center" vertical="center"/>
    </xf>
    <xf numFmtId="0" fontId="1" fillId="5" borderId="40" xfId="0" applyFont="1" applyFill="1" applyBorder="1" applyAlignment="1">
      <alignment horizontal="center" vertical="center"/>
    </xf>
    <xf numFmtId="0" fontId="1" fillId="5" borderId="44" xfId="0" applyFont="1" applyFill="1" applyBorder="1" applyAlignment="1">
      <alignment horizontal="center" vertical="center"/>
    </xf>
    <xf numFmtId="9" fontId="4" fillId="5" borderId="43" xfId="2" applyFont="1" applyFill="1" applyBorder="1" applyAlignment="1">
      <alignment horizontal="center" vertical="center"/>
    </xf>
    <xf numFmtId="0" fontId="4" fillId="0" borderId="11" xfId="0" applyFont="1" applyBorder="1" applyAlignment="1">
      <alignment horizontal="center" vertical="center"/>
    </xf>
    <xf numFmtId="0" fontId="4" fillId="0" borderId="15" xfId="0" applyFont="1" applyBorder="1" applyAlignment="1">
      <alignment horizontal="center" vertical="center"/>
    </xf>
    <xf numFmtId="0" fontId="4" fillId="0" borderId="13" xfId="0" applyFont="1" applyBorder="1" applyAlignment="1">
      <alignment horizontal="center" vertical="center"/>
    </xf>
    <xf numFmtId="0" fontId="2" fillId="0" borderId="33" xfId="0" applyFont="1" applyBorder="1" applyAlignment="1">
      <alignment vertical="center" wrapText="1"/>
    </xf>
    <xf numFmtId="0" fontId="2" fillId="0" borderId="0" xfId="0" applyFont="1" applyBorder="1" applyAlignment="1">
      <alignment vertical="center" wrapText="1"/>
    </xf>
    <xf numFmtId="0" fontId="2" fillId="0" borderId="34" xfId="0" applyFont="1" applyBorder="1" applyAlignment="1">
      <alignment vertical="center" wrapText="1"/>
    </xf>
    <xf numFmtId="0" fontId="2" fillId="0" borderId="20" xfId="0" applyFont="1" applyBorder="1" applyAlignment="1">
      <alignment vertical="center" wrapText="1"/>
    </xf>
    <xf numFmtId="0" fontId="2" fillId="0" borderId="28" xfId="0" applyFont="1" applyBorder="1" applyAlignment="1">
      <alignment vertical="center" wrapText="1"/>
    </xf>
    <xf numFmtId="0" fontId="2" fillId="0" borderId="21" xfId="0" applyFont="1" applyBorder="1" applyAlignment="1">
      <alignment vertical="center" wrapText="1"/>
    </xf>
    <xf numFmtId="0" fontId="2" fillId="5" borderId="23" xfId="0" applyFont="1" applyFill="1" applyBorder="1" applyAlignment="1">
      <alignment horizontal="center" vertical="center"/>
    </xf>
    <xf numFmtId="0" fontId="2" fillId="5" borderId="47" xfId="0" applyFont="1" applyFill="1" applyBorder="1" applyAlignment="1">
      <alignment horizontal="center" vertical="center"/>
    </xf>
    <xf numFmtId="0" fontId="2" fillId="5" borderId="48" xfId="0" applyFont="1" applyFill="1" applyBorder="1" applyAlignment="1">
      <alignment horizontal="center" vertical="center" wrapText="1"/>
    </xf>
    <xf numFmtId="0" fontId="2" fillId="5" borderId="49" xfId="0" applyFont="1" applyFill="1" applyBorder="1" applyAlignment="1">
      <alignment horizontal="center" vertical="center" wrapText="1"/>
    </xf>
    <xf numFmtId="0" fontId="2" fillId="5" borderId="37" xfId="0" applyFont="1" applyFill="1" applyBorder="1" applyAlignment="1">
      <alignment horizontal="center" vertical="center" wrapText="1"/>
    </xf>
    <xf numFmtId="0" fontId="1" fillId="5" borderId="43" xfId="0" applyFont="1" applyFill="1" applyBorder="1" applyAlignment="1">
      <alignment horizontal="center" vertical="center" textRotation="90" wrapText="1"/>
    </xf>
    <xf numFmtId="0" fontId="2" fillId="0" borderId="0" xfId="0" applyFont="1" applyAlignment="1">
      <alignment horizontal="center" vertical="center"/>
    </xf>
    <xf numFmtId="0" fontId="1" fillId="5" borderId="17" xfId="0" applyFont="1" applyFill="1" applyBorder="1" applyAlignment="1">
      <alignment horizontal="center" vertical="center"/>
    </xf>
    <xf numFmtId="0" fontId="1" fillId="5" borderId="18" xfId="0" applyFont="1" applyFill="1" applyBorder="1" applyAlignment="1">
      <alignment horizontal="center" vertical="center"/>
    </xf>
    <xf numFmtId="0" fontId="1" fillId="5" borderId="19" xfId="0" applyFont="1" applyFill="1" applyBorder="1" applyAlignment="1">
      <alignment horizontal="center" vertical="center"/>
    </xf>
    <xf numFmtId="0" fontId="1" fillId="5" borderId="17" xfId="0" applyFont="1" applyFill="1" applyBorder="1" applyAlignment="1">
      <alignment horizontal="left" vertical="center"/>
    </xf>
    <xf numFmtId="0" fontId="1" fillId="5" borderId="18" xfId="0" applyFont="1" applyFill="1" applyBorder="1" applyAlignment="1">
      <alignment horizontal="left" vertical="center"/>
    </xf>
    <xf numFmtId="0" fontId="1" fillId="5" borderId="19" xfId="0" applyFont="1" applyFill="1" applyBorder="1" applyAlignment="1">
      <alignment horizontal="left" vertical="center"/>
    </xf>
    <xf numFmtId="14" fontId="1" fillId="2" borderId="22" xfId="0" applyNumberFormat="1" applyFont="1" applyFill="1" applyBorder="1" applyAlignment="1" applyProtection="1">
      <alignment horizontal="center" vertical="center"/>
      <protection locked="0"/>
    </xf>
    <xf numFmtId="0" fontId="1" fillId="2" borderId="18" xfId="0" applyFont="1" applyFill="1" applyBorder="1" applyAlignment="1" applyProtection="1">
      <alignment horizontal="center" vertical="center"/>
      <protection locked="0"/>
    </xf>
    <xf numFmtId="0" fontId="1" fillId="2" borderId="19" xfId="0" applyFont="1" applyFill="1" applyBorder="1" applyAlignment="1" applyProtection="1">
      <alignment horizontal="center" vertical="center"/>
      <protection locked="0"/>
    </xf>
    <xf numFmtId="0" fontId="1" fillId="5" borderId="37" xfId="0" applyFont="1" applyFill="1" applyBorder="1" applyAlignment="1">
      <alignment horizontal="center" vertical="center"/>
    </xf>
    <xf numFmtId="0" fontId="1" fillId="5" borderId="38" xfId="0" applyFont="1" applyFill="1" applyBorder="1" applyAlignment="1">
      <alignment horizontal="center" vertical="center"/>
    </xf>
    <xf numFmtId="0" fontId="1" fillId="5" borderId="39" xfId="0" applyFont="1" applyFill="1" applyBorder="1" applyAlignment="1">
      <alignment horizontal="center" vertical="center"/>
    </xf>
    <xf numFmtId="0" fontId="4" fillId="5" borderId="36" xfId="0" applyFont="1" applyFill="1" applyBorder="1" applyAlignment="1">
      <alignment horizontal="center" vertical="center" wrapText="1"/>
    </xf>
    <xf numFmtId="0" fontId="4" fillId="5" borderId="40" xfId="0" applyFont="1" applyFill="1" applyBorder="1" applyAlignment="1">
      <alignment horizontal="center" vertical="center" wrapText="1"/>
    </xf>
    <xf numFmtId="0" fontId="4" fillId="5" borderId="45" xfId="0" applyFont="1" applyFill="1" applyBorder="1" applyAlignment="1">
      <alignment horizontal="center" vertical="center" wrapText="1"/>
    </xf>
    <xf numFmtId="0" fontId="3" fillId="5" borderId="35" xfId="0" applyFont="1" applyFill="1" applyBorder="1" applyAlignment="1">
      <alignment horizontal="center" vertical="center"/>
    </xf>
    <xf numFmtId="0" fontId="3" fillId="5" borderId="43" xfId="0" applyFont="1" applyFill="1" applyBorder="1" applyAlignment="1">
      <alignment horizontal="center" vertical="center"/>
    </xf>
    <xf numFmtId="0" fontId="4" fillId="5" borderId="35" xfId="0" applyFont="1" applyFill="1" applyBorder="1" applyAlignment="1">
      <alignment horizontal="center" vertical="center" wrapText="1"/>
    </xf>
    <xf numFmtId="0" fontId="4" fillId="5" borderId="43" xfId="0" applyFont="1" applyFill="1" applyBorder="1" applyAlignment="1">
      <alignment horizontal="center" vertical="center" wrapText="1"/>
    </xf>
    <xf numFmtId="0" fontId="4" fillId="5" borderId="42" xfId="0" applyFont="1" applyFill="1" applyBorder="1" applyAlignment="1">
      <alignment horizontal="center" vertical="center" wrapText="1"/>
    </xf>
    <xf numFmtId="0" fontId="1" fillId="5" borderId="41" xfId="0" applyFont="1" applyFill="1" applyBorder="1" applyAlignment="1">
      <alignment horizontal="center" vertical="center" wrapText="1"/>
    </xf>
    <xf numFmtId="0" fontId="1" fillId="5" borderId="45" xfId="0" applyFont="1" applyFill="1" applyBorder="1" applyAlignment="1">
      <alignment horizontal="center" vertical="center" wrapText="1"/>
    </xf>
    <xf numFmtId="0" fontId="1" fillId="5" borderId="42" xfId="0" applyFont="1" applyFill="1" applyBorder="1" applyAlignment="1">
      <alignment horizontal="center" vertical="center" wrapText="1"/>
    </xf>
    <xf numFmtId="0" fontId="1" fillId="5" borderId="35" xfId="0" applyFont="1" applyFill="1" applyBorder="1" applyAlignment="1">
      <alignment horizontal="center" vertical="center" wrapText="1"/>
    </xf>
    <xf numFmtId="0" fontId="2" fillId="0" borderId="46"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47" xfId="0" applyFont="1" applyBorder="1" applyAlignment="1">
      <alignment horizontal="center" vertical="center" wrapText="1"/>
    </xf>
    <xf numFmtId="0" fontId="4" fillId="0" borderId="11"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3" xfId="0" applyFont="1" applyFill="1" applyBorder="1" applyAlignment="1">
      <alignment horizontal="center" vertical="center"/>
    </xf>
    <xf numFmtId="0" fontId="4" fillId="2" borderId="2" xfId="0" applyFont="1" applyFill="1" applyBorder="1" applyAlignment="1">
      <alignment horizontal="left" vertical="top" wrapText="1"/>
    </xf>
    <xf numFmtId="0" fontId="4" fillId="2" borderId="4" xfId="0" applyFont="1" applyFill="1" applyBorder="1" applyAlignment="1">
      <alignment horizontal="left" vertical="top" wrapText="1"/>
    </xf>
    <xf numFmtId="0" fontId="3" fillId="2" borderId="2"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3" xfId="0" applyFont="1" applyFill="1" applyBorder="1" applyAlignment="1">
      <alignment horizontal="left" vertical="center" wrapText="1"/>
    </xf>
    <xf numFmtId="0" fontId="4" fillId="2" borderId="3" xfId="0" applyFont="1" applyFill="1" applyBorder="1" applyAlignment="1">
      <alignment horizontal="left" vertical="top" wrapText="1"/>
    </xf>
    <xf numFmtId="0" fontId="4" fillId="2" borderId="1" xfId="0" applyFont="1" applyFill="1" applyBorder="1" applyAlignment="1">
      <alignment horizontal="left" vertical="top" wrapText="1"/>
    </xf>
    <xf numFmtId="0" fontId="3" fillId="2" borderId="1" xfId="0" applyFont="1" applyFill="1" applyBorder="1" applyAlignment="1">
      <alignment horizontal="left" vertical="center" wrapText="1"/>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0" fillId="2" borderId="1"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50"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 fillId="5" borderId="43" xfId="0" applyFont="1" applyFill="1" applyBorder="1" applyAlignment="1">
      <alignment horizontal="center" vertical="center" wrapText="1"/>
    </xf>
    <xf numFmtId="0" fontId="1" fillId="5" borderId="33" xfId="0" applyFont="1" applyFill="1" applyBorder="1" applyAlignment="1">
      <alignment horizontal="center" vertical="center"/>
    </xf>
    <xf numFmtId="0" fontId="1" fillId="5" borderId="34" xfId="0" applyFont="1" applyFill="1" applyBorder="1" applyAlignment="1">
      <alignment horizontal="center" vertical="center"/>
    </xf>
    <xf numFmtId="0" fontId="1" fillId="5" borderId="20" xfId="0" applyFont="1" applyFill="1" applyBorder="1" applyAlignment="1">
      <alignment horizontal="center" vertical="center"/>
    </xf>
    <xf numFmtId="0" fontId="1" fillId="5" borderId="36" xfId="0" applyFont="1" applyFill="1" applyBorder="1" applyAlignment="1">
      <alignment horizontal="center" vertical="center"/>
    </xf>
    <xf numFmtId="0" fontId="1" fillId="5" borderId="45" xfId="0" applyFont="1" applyFill="1" applyBorder="1" applyAlignment="1">
      <alignment horizontal="center" vertical="center"/>
    </xf>
    <xf numFmtId="0" fontId="1" fillId="5" borderId="36" xfId="0" applyFont="1" applyFill="1" applyBorder="1" applyAlignment="1">
      <alignment horizontal="center" vertical="center" wrapText="1"/>
    </xf>
    <xf numFmtId="0" fontId="1" fillId="5" borderId="40" xfId="0" applyFont="1" applyFill="1" applyBorder="1" applyAlignment="1">
      <alignment horizontal="center" vertical="center" wrapText="1"/>
    </xf>
    <xf numFmtId="0" fontId="11" fillId="0" borderId="53" xfId="0" applyFont="1" applyBorder="1" applyAlignment="1">
      <alignment horizontal="center" vertical="center" wrapText="1"/>
    </xf>
  </cellXfs>
  <cellStyles count="3">
    <cellStyle name="Normal" xfId="0" builtinId="0"/>
    <cellStyle name="Normal 7" xfId="1"/>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114300</xdr:colOff>
      <xdr:row>0</xdr:row>
      <xdr:rowOff>0</xdr:rowOff>
    </xdr:from>
    <xdr:to>
      <xdr:col>1</xdr:col>
      <xdr:colOff>428626</xdr:colOff>
      <xdr:row>2</xdr:row>
      <xdr:rowOff>400500</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0"/>
          <a:ext cx="1076326" cy="10434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propuesta%20manual%20contratista\Componentes%20Plan%20anticorrupci&#243;n%2022%20ene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ridico"/>
      <sheetName val="Naturales "/>
      <sheetName val="Hoja3"/>
    </sheetNames>
    <sheetDataSet>
      <sheetData sheetId="0"/>
      <sheetData sheetId="1"/>
      <sheetData sheetId="2">
        <row r="2">
          <cell r="B2">
            <v>5</v>
          </cell>
          <cell r="C2">
            <v>1</v>
          </cell>
          <cell r="D2">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A1:V91"/>
  <sheetViews>
    <sheetView showGridLines="0" tabSelected="1" zoomScale="80" zoomScaleNormal="80" workbookViewId="0">
      <selection activeCell="A4" sqref="A4:N4"/>
    </sheetView>
  </sheetViews>
  <sheetFormatPr baseColWidth="10" defaultRowHeight="12.75" x14ac:dyDescent="0.25"/>
  <cols>
    <col min="1" max="1" width="11.42578125" style="18"/>
    <col min="2" max="2" width="7.85546875" style="18" customWidth="1"/>
    <col min="3" max="3" width="27" style="18" customWidth="1"/>
    <col min="4" max="4" width="60" style="18" customWidth="1"/>
    <col min="5" max="6" width="11.42578125" style="18"/>
    <col min="7" max="7" width="14.85546875" style="18" customWidth="1"/>
    <col min="8" max="9" width="11.42578125" style="18"/>
    <col min="10" max="10" width="13.28515625" style="18" customWidth="1"/>
    <col min="11" max="11" width="19.5703125" style="18" customWidth="1"/>
    <col min="12" max="14" width="11.42578125" style="18" customWidth="1"/>
    <col min="15" max="16384" width="11.42578125" style="18"/>
  </cols>
  <sheetData>
    <row r="1" spans="1:22" ht="15" customHeight="1" x14ac:dyDescent="0.25">
      <c r="A1" s="168"/>
      <c r="B1" s="169"/>
      <c r="C1" s="174" t="s">
        <v>118</v>
      </c>
      <c r="D1" s="176"/>
      <c r="E1" s="176"/>
      <c r="F1" s="176"/>
      <c r="G1" s="176"/>
      <c r="H1" s="176"/>
      <c r="I1" s="176"/>
      <c r="J1" s="176"/>
      <c r="K1" s="176"/>
      <c r="L1" s="176"/>
      <c r="M1" s="176"/>
      <c r="N1" s="175"/>
    </row>
    <row r="2" spans="1:22" ht="30.75" customHeight="1" x14ac:dyDescent="0.25">
      <c r="A2" s="170"/>
      <c r="B2" s="171"/>
      <c r="C2" s="174" t="s">
        <v>132</v>
      </c>
      <c r="D2" s="176"/>
      <c r="E2" s="176"/>
      <c r="F2" s="176"/>
      <c r="G2" s="176"/>
      <c r="H2" s="176"/>
      <c r="I2" s="176"/>
      <c r="J2" s="176"/>
      <c r="K2" s="176"/>
      <c r="L2" s="176"/>
      <c r="M2" s="176"/>
      <c r="N2" s="175"/>
    </row>
    <row r="3" spans="1:22" ht="15" customHeight="1" x14ac:dyDescent="0.25">
      <c r="A3" s="172"/>
      <c r="B3" s="173"/>
      <c r="C3" s="174" t="s">
        <v>133</v>
      </c>
      <c r="D3" s="175"/>
      <c r="E3" s="167" t="s">
        <v>117</v>
      </c>
      <c r="F3" s="167"/>
      <c r="G3" s="167"/>
      <c r="H3" s="167"/>
      <c r="I3" s="167"/>
      <c r="J3" s="167"/>
      <c r="K3" s="167" t="s">
        <v>136</v>
      </c>
      <c r="L3" s="167"/>
      <c r="M3" s="167"/>
      <c r="N3" s="167"/>
    </row>
    <row r="4" spans="1:22" ht="34.5" customHeight="1" thickBot="1" x14ac:dyDescent="0.3">
      <c r="A4" s="185" t="s">
        <v>138</v>
      </c>
      <c r="B4" s="185"/>
      <c r="C4" s="185"/>
      <c r="D4" s="185"/>
      <c r="E4" s="185"/>
      <c r="F4" s="185"/>
      <c r="G4" s="185"/>
      <c r="H4" s="185"/>
      <c r="I4" s="185"/>
      <c r="J4" s="185"/>
      <c r="K4" s="185"/>
      <c r="L4" s="185"/>
      <c r="M4" s="185"/>
      <c r="N4" s="185"/>
    </row>
    <row r="5" spans="1:22" ht="13.5" thickBot="1" x14ac:dyDescent="0.3">
      <c r="A5" s="126" t="s">
        <v>1</v>
      </c>
      <c r="B5" s="127"/>
      <c r="C5" s="127"/>
      <c r="D5" s="127"/>
      <c r="E5" s="127"/>
      <c r="F5" s="127"/>
      <c r="G5" s="127"/>
      <c r="H5" s="127"/>
      <c r="I5" s="127"/>
      <c r="J5" s="127"/>
      <c r="K5" s="127"/>
      <c r="L5" s="127"/>
      <c r="M5" s="127"/>
      <c r="N5" s="128"/>
    </row>
    <row r="6" spans="1:22" ht="13.5" thickBot="1" x14ac:dyDescent="0.3">
      <c r="A6" s="129" t="s">
        <v>2</v>
      </c>
      <c r="B6" s="130"/>
      <c r="C6" s="131"/>
      <c r="D6" s="53"/>
      <c r="E6" s="129" t="s">
        <v>3</v>
      </c>
      <c r="F6" s="130"/>
      <c r="G6" s="131"/>
      <c r="H6" s="132"/>
      <c r="I6" s="133"/>
      <c r="J6" s="133"/>
      <c r="K6" s="133"/>
      <c r="L6" s="133"/>
      <c r="M6" s="133"/>
      <c r="N6" s="134"/>
    </row>
    <row r="7" spans="1:22" ht="13.5" thickBot="1" x14ac:dyDescent="0.3">
      <c r="A7" s="149" t="s">
        <v>4</v>
      </c>
      <c r="B7" s="178" t="s">
        <v>5</v>
      </c>
      <c r="C7" s="179"/>
      <c r="D7" s="181" t="s">
        <v>6</v>
      </c>
      <c r="E7" s="183" t="s">
        <v>7</v>
      </c>
      <c r="F7" s="183" t="s">
        <v>8</v>
      </c>
      <c r="G7" s="135" t="s">
        <v>9</v>
      </c>
      <c r="H7" s="136"/>
      <c r="I7" s="136"/>
      <c r="J7" s="137"/>
      <c r="K7" s="138" t="s">
        <v>10</v>
      </c>
      <c r="L7" s="141" t="s">
        <v>11</v>
      </c>
      <c r="M7" s="143" t="s">
        <v>12</v>
      </c>
      <c r="N7" s="145" t="s">
        <v>13</v>
      </c>
    </row>
    <row r="8" spans="1:22" ht="13.5" thickBot="1" x14ac:dyDescent="0.3">
      <c r="A8" s="149"/>
      <c r="B8" s="178"/>
      <c r="C8" s="179"/>
      <c r="D8" s="107"/>
      <c r="E8" s="184"/>
      <c r="F8" s="184"/>
      <c r="G8" s="146" t="s">
        <v>14</v>
      </c>
      <c r="H8" s="148" t="s">
        <v>15</v>
      </c>
      <c r="I8" s="126" t="s">
        <v>16</v>
      </c>
      <c r="J8" s="128"/>
      <c r="K8" s="139"/>
      <c r="L8" s="141"/>
      <c r="M8" s="143"/>
      <c r="N8" s="143"/>
    </row>
    <row r="9" spans="1:22" ht="27.75" customHeight="1" thickBot="1" x14ac:dyDescent="0.3">
      <c r="A9" s="177"/>
      <c r="B9" s="180"/>
      <c r="C9" s="179"/>
      <c r="D9" s="182"/>
      <c r="E9" s="147"/>
      <c r="F9" s="147"/>
      <c r="G9" s="147"/>
      <c r="H9" s="149"/>
      <c r="I9" s="1" t="s">
        <v>17</v>
      </c>
      <c r="J9" s="2" t="s">
        <v>131</v>
      </c>
      <c r="K9" s="140"/>
      <c r="L9" s="142"/>
      <c r="M9" s="144"/>
      <c r="N9" s="144"/>
    </row>
    <row r="10" spans="1:22" ht="17.25" customHeight="1" x14ac:dyDescent="0.25">
      <c r="A10" s="84" t="s">
        <v>18</v>
      </c>
      <c r="B10" s="100" t="s">
        <v>19</v>
      </c>
      <c r="C10" s="103" t="s">
        <v>20</v>
      </c>
      <c r="D10" s="19" t="s">
        <v>21</v>
      </c>
      <c r="E10" s="20">
        <v>0.5</v>
      </c>
      <c r="F10" s="91">
        <v>4</v>
      </c>
      <c r="G10" s="61"/>
      <c r="H10" s="59"/>
      <c r="I10" s="59"/>
      <c r="J10" s="62"/>
      <c r="K10" s="153">
        <f>+COUNTA(G10:G17)*0.5</f>
        <v>0</v>
      </c>
      <c r="L10" s="81" t="e">
        <f>+K10/$K$70</f>
        <v>#DIV/0!</v>
      </c>
      <c r="M10" s="81" t="e">
        <f>+L10+L18</f>
        <v>#DIV/0!</v>
      </c>
      <c r="N10" s="81" t="e">
        <f>+M10+M21</f>
        <v>#DIV/0!</v>
      </c>
    </row>
    <row r="11" spans="1:22" ht="17.25" customHeight="1" x14ac:dyDescent="0.25">
      <c r="A11" s="85"/>
      <c r="B11" s="101"/>
      <c r="C11" s="104"/>
      <c r="D11" s="10" t="s">
        <v>22</v>
      </c>
      <c r="E11" s="5">
        <v>0.5</v>
      </c>
      <c r="F11" s="92"/>
      <c r="G11" s="63"/>
      <c r="H11" s="3"/>
      <c r="I11" s="3"/>
      <c r="J11" s="64"/>
      <c r="K11" s="154"/>
      <c r="L11" s="82"/>
      <c r="M11" s="82"/>
      <c r="N11" s="82"/>
    </row>
    <row r="12" spans="1:22" ht="17.25" customHeight="1" x14ac:dyDescent="0.25">
      <c r="A12" s="85"/>
      <c r="B12" s="101"/>
      <c r="C12" s="104"/>
      <c r="D12" s="10" t="s">
        <v>23</v>
      </c>
      <c r="E12" s="5">
        <v>0.5</v>
      </c>
      <c r="F12" s="92"/>
      <c r="G12" s="63"/>
      <c r="H12" s="3"/>
      <c r="I12" s="3"/>
      <c r="J12" s="64"/>
      <c r="K12" s="154"/>
      <c r="L12" s="82"/>
      <c r="M12" s="82"/>
      <c r="N12" s="82"/>
    </row>
    <row r="13" spans="1:22" ht="27.75" customHeight="1" x14ac:dyDescent="0.25">
      <c r="A13" s="85"/>
      <c r="B13" s="101"/>
      <c r="C13" s="104"/>
      <c r="D13" s="10" t="s">
        <v>24</v>
      </c>
      <c r="E13" s="5">
        <v>0.5</v>
      </c>
      <c r="F13" s="92"/>
      <c r="G13" s="63"/>
      <c r="H13" s="3"/>
      <c r="I13" s="3"/>
      <c r="J13" s="64"/>
      <c r="K13" s="154"/>
      <c r="L13" s="82"/>
      <c r="M13" s="82"/>
      <c r="N13" s="82"/>
      <c r="Q13" s="125"/>
      <c r="R13" s="125"/>
      <c r="S13" s="125"/>
      <c r="T13" s="125"/>
      <c r="U13" s="125"/>
      <c r="V13" s="125"/>
    </row>
    <row r="14" spans="1:22" ht="17.25" customHeight="1" x14ac:dyDescent="0.25">
      <c r="A14" s="85"/>
      <c r="B14" s="101"/>
      <c r="C14" s="104"/>
      <c r="D14" s="10" t="s">
        <v>25</v>
      </c>
      <c r="E14" s="5">
        <v>0.5</v>
      </c>
      <c r="F14" s="92"/>
      <c r="G14" s="63"/>
      <c r="H14" s="3"/>
      <c r="I14" s="3"/>
      <c r="J14" s="64"/>
      <c r="K14" s="154"/>
      <c r="L14" s="82"/>
      <c r="M14" s="82"/>
      <c r="N14" s="82"/>
    </row>
    <row r="15" spans="1:22" ht="17.25" customHeight="1" x14ac:dyDescent="0.25">
      <c r="A15" s="85"/>
      <c r="B15" s="101"/>
      <c r="C15" s="104"/>
      <c r="D15" s="10" t="s">
        <v>26</v>
      </c>
      <c r="E15" s="5">
        <v>0.5</v>
      </c>
      <c r="F15" s="92"/>
      <c r="G15" s="63"/>
      <c r="H15" s="3"/>
      <c r="I15" s="3"/>
      <c r="J15" s="64"/>
      <c r="K15" s="154"/>
      <c r="L15" s="82"/>
      <c r="M15" s="82"/>
      <c r="N15" s="82"/>
    </row>
    <row r="16" spans="1:22" ht="17.25" customHeight="1" x14ac:dyDescent="0.25">
      <c r="A16" s="85"/>
      <c r="B16" s="101"/>
      <c r="C16" s="104"/>
      <c r="D16" s="10" t="s">
        <v>27</v>
      </c>
      <c r="E16" s="5">
        <v>0.5</v>
      </c>
      <c r="F16" s="92"/>
      <c r="G16" s="63"/>
      <c r="H16" s="3"/>
      <c r="I16" s="3"/>
      <c r="J16" s="64"/>
      <c r="K16" s="154"/>
      <c r="L16" s="82"/>
      <c r="M16" s="82"/>
      <c r="N16" s="82"/>
    </row>
    <row r="17" spans="1:14" ht="18" customHeight="1" thickBot="1" x14ac:dyDescent="0.3">
      <c r="A17" s="85"/>
      <c r="B17" s="101"/>
      <c r="C17" s="105"/>
      <c r="D17" s="21" t="s">
        <v>28</v>
      </c>
      <c r="E17" s="6">
        <v>0.5</v>
      </c>
      <c r="F17" s="93"/>
      <c r="G17" s="65"/>
      <c r="H17" s="60"/>
      <c r="I17" s="60"/>
      <c r="J17" s="66"/>
      <c r="K17" s="155"/>
      <c r="L17" s="83"/>
      <c r="M17" s="82"/>
      <c r="N17" s="82"/>
    </row>
    <row r="18" spans="1:14" ht="19.5" customHeight="1" x14ac:dyDescent="0.25">
      <c r="A18" s="85"/>
      <c r="B18" s="101"/>
      <c r="C18" s="150" t="s">
        <v>29</v>
      </c>
      <c r="D18" s="19" t="s">
        <v>30</v>
      </c>
      <c r="E18" s="20">
        <v>2</v>
      </c>
      <c r="F18" s="106">
        <v>6</v>
      </c>
      <c r="G18" s="61"/>
      <c r="H18" s="59"/>
      <c r="I18" s="59"/>
      <c r="J18" s="62"/>
      <c r="K18" s="110">
        <f>COUNTA(G18:G20)*2</f>
        <v>0</v>
      </c>
      <c r="L18" s="81" t="e">
        <f>+K18/$K$70</f>
        <v>#DIV/0!</v>
      </c>
      <c r="M18" s="82"/>
      <c r="N18" s="82"/>
    </row>
    <row r="19" spans="1:14" ht="25.5" x14ac:dyDescent="0.25">
      <c r="A19" s="85"/>
      <c r="B19" s="101"/>
      <c r="C19" s="151"/>
      <c r="D19" s="4" t="s">
        <v>31</v>
      </c>
      <c r="E19" s="5">
        <v>2</v>
      </c>
      <c r="F19" s="107"/>
      <c r="G19" s="63"/>
      <c r="H19" s="3"/>
      <c r="I19" s="3"/>
      <c r="J19" s="64"/>
      <c r="K19" s="111"/>
      <c r="L19" s="82"/>
      <c r="M19" s="82"/>
      <c r="N19" s="82"/>
    </row>
    <row r="20" spans="1:14" ht="21.75" customHeight="1" thickBot="1" x14ac:dyDescent="0.3">
      <c r="A20" s="85"/>
      <c r="B20" s="102"/>
      <c r="C20" s="152"/>
      <c r="D20" s="21" t="s">
        <v>32</v>
      </c>
      <c r="E20" s="6">
        <v>2</v>
      </c>
      <c r="F20" s="108"/>
      <c r="G20" s="65"/>
      <c r="H20" s="60"/>
      <c r="I20" s="60"/>
      <c r="J20" s="66"/>
      <c r="K20" s="112"/>
      <c r="L20" s="83"/>
      <c r="M20" s="83"/>
      <c r="N20" s="82"/>
    </row>
    <row r="21" spans="1:14" ht="33.75" customHeight="1" x14ac:dyDescent="0.25">
      <c r="A21" s="85"/>
      <c r="B21" s="100" t="s">
        <v>33</v>
      </c>
      <c r="C21" s="22" t="s">
        <v>34</v>
      </c>
      <c r="D21" s="7" t="s">
        <v>35</v>
      </c>
      <c r="E21" s="8">
        <v>1</v>
      </c>
      <c r="F21" s="106">
        <v>15</v>
      </c>
      <c r="G21" s="61"/>
      <c r="H21" s="59"/>
      <c r="I21" s="59"/>
      <c r="J21" s="62"/>
      <c r="K21" s="153">
        <f>+COUNTA(G21:G23,G26,G28:G29,G31)*1+COUNTA(G24:G25,G27,G30)*2</f>
        <v>0</v>
      </c>
      <c r="L21" s="81" t="e">
        <f>+K21/$K$70</f>
        <v>#DIV/0!</v>
      </c>
      <c r="M21" s="81" t="e">
        <f>+L21</f>
        <v>#DIV/0!</v>
      </c>
      <c r="N21" s="82"/>
    </row>
    <row r="22" spans="1:14" ht="25.5" x14ac:dyDescent="0.25">
      <c r="A22" s="85"/>
      <c r="B22" s="101"/>
      <c r="C22" s="11" t="s">
        <v>36</v>
      </c>
      <c r="D22" s="23" t="s">
        <v>37</v>
      </c>
      <c r="E22" s="9">
        <v>1</v>
      </c>
      <c r="F22" s="107"/>
      <c r="G22" s="63"/>
      <c r="H22" s="3"/>
      <c r="I22" s="3"/>
      <c r="J22" s="64"/>
      <c r="K22" s="154"/>
      <c r="L22" s="82"/>
      <c r="M22" s="82"/>
      <c r="N22" s="82"/>
    </row>
    <row r="23" spans="1:14" ht="25.5" x14ac:dyDescent="0.25">
      <c r="A23" s="85"/>
      <c r="B23" s="101"/>
      <c r="C23" s="24" t="s">
        <v>38</v>
      </c>
      <c r="D23" s="10" t="s">
        <v>39</v>
      </c>
      <c r="E23" s="9">
        <v>1</v>
      </c>
      <c r="F23" s="107"/>
      <c r="G23" s="63"/>
      <c r="H23" s="3"/>
      <c r="I23" s="3"/>
      <c r="J23" s="64"/>
      <c r="K23" s="154"/>
      <c r="L23" s="82"/>
      <c r="M23" s="82"/>
      <c r="N23" s="82"/>
    </row>
    <row r="24" spans="1:14" ht="25.5" x14ac:dyDescent="0.25">
      <c r="A24" s="85"/>
      <c r="B24" s="101"/>
      <c r="C24" s="11" t="s">
        <v>40</v>
      </c>
      <c r="D24" s="4" t="s">
        <v>41</v>
      </c>
      <c r="E24" s="9">
        <v>2</v>
      </c>
      <c r="F24" s="107"/>
      <c r="G24" s="63"/>
      <c r="H24" s="3"/>
      <c r="I24" s="3"/>
      <c r="J24" s="64"/>
      <c r="K24" s="154"/>
      <c r="L24" s="82"/>
      <c r="M24" s="82"/>
      <c r="N24" s="82"/>
    </row>
    <row r="25" spans="1:14" ht="25.5" x14ac:dyDescent="0.25">
      <c r="A25" s="85"/>
      <c r="B25" s="101"/>
      <c r="C25" s="24" t="s">
        <v>42</v>
      </c>
      <c r="D25" s="10" t="s">
        <v>43</v>
      </c>
      <c r="E25" s="9">
        <v>2</v>
      </c>
      <c r="F25" s="107"/>
      <c r="G25" s="63"/>
      <c r="H25" s="3"/>
      <c r="I25" s="3"/>
      <c r="J25" s="64"/>
      <c r="K25" s="154"/>
      <c r="L25" s="82"/>
      <c r="M25" s="82"/>
      <c r="N25" s="82"/>
    </row>
    <row r="26" spans="1:14" ht="25.5" customHeight="1" x14ac:dyDescent="0.25">
      <c r="A26" s="85"/>
      <c r="B26" s="101"/>
      <c r="C26" s="11" t="s">
        <v>44</v>
      </c>
      <c r="D26" s="10" t="s">
        <v>45</v>
      </c>
      <c r="E26" s="9">
        <v>1</v>
      </c>
      <c r="F26" s="107"/>
      <c r="G26" s="63"/>
      <c r="H26" s="3"/>
      <c r="I26" s="3"/>
      <c r="J26" s="64"/>
      <c r="K26" s="154"/>
      <c r="L26" s="82"/>
      <c r="M26" s="82"/>
      <c r="N26" s="82"/>
    </row>
    <row r="27" spans="1:14" ht="25.5" x14ac:dyDescent="0.25">
      <c r="A27" s="85"/>
      <c r="B27" s="101"/>
      <c r="C27" s="24" t="s">
        <v>46</v>
      </c>
      <c r="D27" s="10" t="s">
        <v>47</v>
      </c>
      <c r="E27" s="9">
        <v>2</v>
      </c>
      <c r="F27" s="107"/>
      <c r="G27" s="63"/>
      <c r="H27" s="3"/>
      <c r="I27" s="3"/>
      <c r="J27" s="64"/>
      <c r="K27" s="154"/>
      <c r="L27" s="82"/>
      <c r="M27" s="82"/>
      <c r="N27" s="82"/>
    </row>
    <row r="28" spans="1:14" ht="32.25" customHeight="1" x14ac:dyDescent="0.25">
      <c r="A28" s="85"/>
      <c r="B28" s="101"/>
      <c r="C28" s="11" t="s">
        <v>48</v>
      </c>
      <c r="D28" s="10" t="s">
        <v>49</v>
      </c>
      <c r="E28" s="9">
        <v>1</v>
      </c>
      <c r="F28" s="107"/>
      <c r="G28" s="63"/>
      <c r="H28" s="3"/>
      <c r="I28" s="3"/>
      <c r="J28" s="64"/>
      <c r="K28" s="154"/>
      <c r="L28" s="82"/>
      <c r="M28" s="82"/>
      <c r="N28" s="82"/>
    </row>
    <row r="29" spans="1:14" ht="25.5" x14ac:dyDescent="0.25">
      <c r="A29" s="85"/>
      <c r="B29" s="101"/>
      <c r="C29" s="11" t="s">
        <v>50</v>
      </c>
      <c r="D29" s="4" t="s">
        <v>51</v>
      </c>
      <c r="E29" s="9">
        <v>1</v>
      </c>
      <c r="F29" s="107"/>
      <c r="G29" s="63"/>
      <c r="H29" s="3"/>
      <c r="I29" s="3"/>
      <c r="J29" s="64"/>
      <c r="K29" s="154"/>
      <c r="L29" s="82"/>
      <c r="M29" s="82"/>
      <c r="N29" s="82"/>
    </row>
    <row r="30" spans="1:14" ht="21" customHeight="1" x14ac:dyDescent="0.25">
      <c r="A30" s="85"/>
      <c r="B30" s="101"/>
      <c r="C30" s="11" t="s">
        <v>52</v>
      </c>
      <c r="D30" s="4" t="s">
        <v>53</v>
      </c>
      <c r="E30" s="9">
        <v>2</v>
      </c>
      <c r="F30" s="107"/>
      <c r="G30" s="63"/>
      <c r="H30" s="3"/>
      <c r="I30" s="3"/>
      <c r="J30" s="64"/>
      <c r="K30" s="154"/>
      <c r="L30" s="82"/>
      <c r="M30" s="82"/>
      <c r="N30" s="82"/>
    </row>
    <row r="31" spans="1:14" ht="26.25" thickBot="1" x14ac:dyDescent="0.3">
      <c r="A31" s="99"/>
      <c r="B31" s="102"/>
      <c r="C31" s="25" t="s">
        <v>54</v>
      </c>
      <c r="D31" s="26" t="s">
        <v>55</v>
      </c>
      <c r="E31" s="12">
        <v>1</v>
      </c>
      <c r="F31" s="108"/>
      <c r="G31" s="65"/>
      <c r="H31" s="60"/>
      <c r="I31" s="60"/>
      <c r="J31" s="66"/>
      <c r="K31" s="155"/>
      <c r="L31" s="83"/>
      <c r="M31" s="83"/>
      <c r="N31" s="83"/>
    </row>
    <row r="32" spans="1:14" ht="18.75" customHeight="1" x14ac:dyDescent="0.25">
      <c r="A32" s="84" t="s">
        <v>56</v>
      </c>
      <c r="B32" s="84" t="s">
        <v>57</v>
      </c>
      <c r="C32" s="88" t="s">
        <v>58</v>
      </c>
      <c r="D32" s="27" t="s">
        <v>59</v>
      </c>
      <c r="E32" s="13">
        <v>1</v>
      </c>
      <c r="F32" s="91">
        <v>9</v>
      </c>
      <c r="G32" s="61"/>
      <c r="H32" s="59"/>
      <c r="I32" s="59"/>
      <c r="J32" s="62"/>
      <c r="K32" s="94">
        <f>+COUNTA(G32:G40)*1</f>
        <v>0</v>
      </c>
      <c r="L32" s="97" t="e">
        <f>+K32/$K$70</f>
        <v>#DIV/0!</v>
      </c>
      <c r="M32" s="97" t="e">
        <f>+L32+L41+L44</f>
        <v>#DIV/0!</v>
      </c>
      <c r="N32" s="97" t="e">
        <f>+M32+M50+M60</f>
        <v>#DIV/0!</v>
      </c>
    </row>
    <row r="33" spans="1:14" ht="18.75" customHeight="1" x14ac:dyDescent="0.25">
      <c r="A33" s="85"/>
      <c r="B33" s="85"/>
      <c r="C33" s="119"/>
      <c r="D33" s="28" t="s">
        <v>60</v>
      </c>
      <c r="E33" s="14">
        <v>1</v>
      </c>
      <c r="F33" s="92"/>
      <c r="G33" s="63"/>
      <c r="H33" s="3"/>
      <c r="I33" s="3"/>
      <c r="J33" s="64"/>
      <c r="K33" s="95"/>
      <c r="L33" s="98"/>
      <c r="M33" s="98"/>
      <c r="N33" s="98"/>
    </row>
    <row r="34" spans="1:14" ht="30" customHeight="1" x14ac:dyDescent="0.25">
      <c r="A34" s="85"/>
      <c r="B34" s="85"/>
      <c r="C34" s="119"/>
      <c r="D34" s="28" t="s">
        <v>61</v>
      </c>
      <c r="E34" s="14">
        <v>1</v>
      </c>
      <c r="F34" s="92"/>
      <c r="G34" s="63"/>
      <c r="H34" s="3"/>
      <c r="I34" s="3"/>
      <c r="J34" s="64"/>
      <c r="K34" s="95"/>
      <c r="L34" s="98"/>
      <c r="M34" s="98"/>
      <c r="N34" s="98"/>
    </row>
    <row r="35" spans="1:14" ht="25.5" x14ac:dyDescent="0.25">
      <c r="A35" s="85"/>
      <c r="B35" s="85"/>
      <c r="C35" s="119"/>
      <c r="D35" s="28" t="s">
        <v>62</v>
      </c>
      <c r="E35" s="14">
        <v>1</v>
      </c>
      <c r="F35" s="92"/>
      <c r="G35" s="63"/>
      <c r="H35" s="3"/>
      <c r="I35" s="3"/>
      <c r="J35" s="64"/>
      <c r="K35" s="95"/>
      <c r="L35" s="98"/>
      <c r="M35" s="98"/>
      <c r="N35" s="98"/>
    </row>
    <row r="36" spans="1:14" ht="21.75" customHeight="1" x14ac:dyDescent="0.25">
      <c r="A36" s="85"/>
      <c r="B36" s="85"/>
      <c r="C36" s="119"/>
      <c r="D36" s="28" t="s">
        <v>63</v>
      </c>
      <c r="E36" s="14">
        <v>1</v>
      </c>
      <c r="F36" s="92"/>
      <c r="G36" s="63"/>
      <c r="H36" s="3"/>
      <c r="I36" s="3"/>
      <c r="J36" s="64"/>
      <c r="K36" s="95"/>
      <c r="L36" s="98"/>
      <c r="M36" s="98"/>
      <c r="N36" s="98"/>
    </row>
    <row r="37" spans="1:14" ht="17.25" customHeight="1" x14ac:dyDescent="0.25">
      <c r="A37" s="85"/>
      <c r="B37" s="85"/>
      <c r="C37" s="119"/>
      <c r="D37" s="28" t="s">
        <v>64</v>
      </c>
      <c r="E37" s="14">
        <v>1</v>
      </c>
      <c r="F37" s="92"/>
      <c r="G37" s="63"/>
      <c r="H37" s="3"/>
      <c r="I37" s="3"/>
      <c r="J37" s="64"/>
      <c r="K37" s="95"/>
      <c r="L37" s="98"/>
      <c r="M37" s="98"/>
      <c r="N37" s="98"/>
    </row>
    <row r="38" spans="1:14" ht="25.5" x14ac:dyDescent="0.25">
      <c r="A38" s="85"/>
      <c r="B38" s="85"/>
      <c r="C38" s="119"/>
      <c r="D38" s="28" t="s">
        <v>65</v>
      </c>
      <c r="E38" s="14">
        <v>1</v>
      </c>
      <c r="F38" s="92"/>
      <c r="G38" s="63"/>
      <c r="H38" s="3"/>
      <c r="I38" s="3"/>
      <c r="J38" s="64"/>
      <c r="K38" s="95"/>
      <c r="L38" s="98"/>
      <c r="M38" s="98"/>
      <c r="N38" s="98"/>
    </row>
    <row r="39" spans="1:14" x14ac:dyDescent="0.25">
      <c r="A39" s="85"/>
      <c r="B39" s="85"/>
      <c r="C39" s="119"/>
      <c r="D39" s="28" t="s">
        <v>66</v>
      </c>
      <c r="E39" s="14">
        <v>1</v>
      </c>
      <c r="F39" s="92"/>
      <c r="G39" s="63"/>
      <c r="H39" s="3"/>
      <c r="I39" s="3"/>
      <c r="J39" s="64"/>
      <c r="K39" s="95"/>
      <c r="L39" s="98"/>
      <c r="M39" s="98"/>
      <c r="N39" s="98"/>
    </row>
    <row r="40" spans="1:14" ht="13.5" thickBot="1" x14ac:dyDescent="0.3">
      <c r="A40" s="85"/>
      <c r="B40" s="85"/>
      <c r="C40" s="120"/>
      <c r="D40" s="17" t="s">
        <v>67</v>
      </c>
      <c r="E40" s="15">
        <v>1</v>
      </c>
      <c r="F40" s="93"/>
      <c r="G40" s="65"/>
      <c r="H40" s="60"/>
      <c r="I40" s="60"/>
      <c r="J40" s="66"/>
      <c r="K40" s="96"/>
      <c r="L40" s="109"/>
      <c r="M40" s="98"/>
      <c r="N40" s="98"/>
    </row>
    <row r="41" spans="1:14" x14ac:dyDescent="0.25">
      <c r="A41" s="85"/>
      <c r="B41" s="85"/>
      <c r="C41" s="88" t="s">
        <v>68</v>
      </c>
      <c r="D41" s="27" t="s">
        <v>69</v>
      </c>
      <c r="E41" s="13">
        <v>2</v>
      </c>
      <c r="F41" s="91">
        <v>5</v>
      </c>
      <c r="G41" s="61"/>
      <c r="H41" s="59"/>
      <c r="I41" s="59"/>
      <c r="J41" s="62"/>
      <c r="K41" s="94">
        <f>+COUNTA(G43)*1+COUNTA(G41:G42)*2</f>
        <v>0</v>
      </c>
      <c r="L41" s="97" t="e">
        <f>+K41/$K$70</f>
        <v>#DIV/0!</v>
      </c>
      <c r="M41" s="98"/>
      <c r="N41" s="98"/>
    </row>
    <row r="42" spans="1:14" x14ac:dyDescent="0.25">
      <c r="A42" s="85"/>
      <c r="B42" s="85"/>
      <c r="C42" s="89"/>
      <c r="D42" s="28" t="s">
        <v>70</v>
      </c>
      <c r="E42" s="14">
        <v>2</v>
      </c>
      <c r="F42" s="92"/>
      <c r="G42" s="63"/>
      <c r="H42" s="3"/>
      <c r="I42" s="3"/>
      <c r="J42" s="64"/>
      <c r="K42" s="95"/>
      <c r="L42" s="98"/>
      <c r="M42" s="98"/>
      <c r="N42" s="98"/>
    </row>
    <row r="43" spans="1:14" ht="26.25" thickBot="1" x14ac:dyDescent="0.3">
      <c r="A43" s="85"/>
      <c r="B43" s="85"/>
      <c r="C43" s="90"/>
      <c r="D43" s="17" t="s">
        <v>71</v>
      </c>
      <c r="E43" s="15">
        <v>1</v>
      </c>
      <c r="F43" s="93"/>
      <c r="G43" s="65"/>
      <c r="H43" s="60"/>
      <c r="I43" s="60"/>
      <c r="J43" s="66"/>
      <c r="K43" s="96"/>
      <c r="L43" s="109"/>
      <c r="M43" s="98"/>
      <c r="N43" s="98"/>
    </row>
    <row r="44" spans="1:14" x14ac:dyDescent="0.25">
      <c r="A44" s="85"/>
      <c r="B44" s="85"/>
      <c r="C44" s="88" t="s">
        <v>72</v>
      </c>
      <c r="D44" s="27" t="s">
        <v>73</v>
      </c>
      <c r="E44" s="13">
        <v>1</v>
      </c>
      <c r="F44" s="106">
        <v>6</v>
      </c>
      <c r="G44" s="61"/>
      <c r="H44" s="59"/>
      <c r="I44" s="59"/>
      <c r="J44" s="62"/>
      <c r="K44" s="94">
        <f>+COUNTA(G44:G49)*1</f>
        <v>0</v>
      </c>
      <c r="L44" s="97" t="e">
        <f>+K44/$K$70</f>
        <v>#DIV/0!</v>
      </c>
      <c r="M44" s="98"/>
      <c r="N44" s="98"/>
    </row>
    <row r="45" spans="1:14" ht="25.5" x14ac:dyDescent="0.25">
      <c r="A45" s="85"/>
      <c r="B45" s="85"/>
      <c r="C45" s="119"/>
      <c r="D45" s="28" t="s">
        <v>74</v>
      </c>
      <c r="E45" s="14">
        <v>1</v>
      </c>
      <c r="F45" s="107"/>
      <c r="G45" s="63"/>
      <c r="H45" s="3"/>
      <c r="I45" s="3"/>
      <c r="J45" s="64"/>
      <c r="K45" s="95"/>
      <c r="L45" s="98"/>
      <c r="M45" s="98"/>
      <c r="N45" s="98"/>
    </row>
    <row r="46" spans="1:14" ht="30.75" customHeight="1" x14ac:dyDescent="0.25">
      <c r="A46" s="85"/>
      <c r="B46" s="85"/>
      <c r="C46" s="119"/>
      <c r="D46" s="28" t="s">
        <v>75</v>
      </c>
      <c r="E46" s="14">
        <v>1</v>
      </c>
      <c r="F46" s="107"/>
      <c r="G46" s="63"/>
      <c r="H46" s="3"/>
      <c r="I46" s="3"/>
      <c r="J46" s="64"/>
      <c r="K46" s="95"/>
      <c r="L46" s="98"/>
      <c r="M46" s="98"/>
      <c r="N46" s="98"/>
    </row>
    <row r="47" spans="1:14" ht="25.5" x14ac:dyDescent="0.25">
      <c r="A47" s="85"/>
      <c r="B47" s="85"/>
      <c r="C47" s="119"/>
      <c r="D47" s="28" t="s">
        <v>76</v>
      </c>
      <c r="E47" s="14">
        <v>1</v>
      </c>
      <c r="F47" s="107"/>
      <c r="G47" s="63"/>
      <c r="H47" s="3"/>
      <c r="I47" s="3"/>
      <c r="J47" s="64"/>
      <c r="K47" s="95"/>
      <c r="L47" s="98"/>
      <c r="M47" s="98"/>
      <c r="N47" s="98"/>
    </row>
    <row r="48" spans="1:14" ht="25.5" x14ac:dyDescent="0.25">
      <c r="A48" s="85"/>
      <c r="B48" s="85"/>
      <c r="C48" s="119"/>
      <c r="D48" s="28" t="s">
        <v>77</v>
      </c>
      <c r="E48" s="14">
        <v>1</v>
      </c>
      <c r="F48" s="107"/>
      <c r="G48" s="63"/>
      <c r="H48" s="3"/>
      <c r="I48" s="3"/>
      <c r="J48" s="64"/>
      <c r="K48" s="95"/>
      <c r="L48" s="98"/>
      <c r="M48" s="98"/>
      <c r="N48" s="98"/>
    </row>
    <row r="49" spans="1:14" ht="26.25" thickBot="1" x14ac:dyDescent="0.3">
      <c r="A49" s="85"/>
      <c r="B49" s="99"/>
      <c r="C49" s="120"/>
      <c r="D49" s="17" t="s">
        <v>78</v>
      </c>
      <c r="E49" s="15">
        <v>1</v>
      </c>
      <c r="F49" s="108"/>
      <c r="G49" s="65"/>
      <c r="H49" s="60"/>
      <c r="I49" s="60"/>
      <c r="J49" s="66"/>
      <c r="K49" s="96"/>
      <c r="L49" s="109"/>
      <c r="M49" s="109"/>
      <c r="N49" s="98"/>
    </row>
    <row r="50" spans="1:14" ht="25.5" x14ac:dyDescent="0.25">
      <c r="A50" s="85"/>
      <c r="B50" s="84" t="s">
        <v>79</v>
      </c>
      <c r="C50" s="88" t="s">
        <v>80</v>
      </c>
      <c r="D50" s="27" t="s">
        <v>81</v>
      </c>
      <c r="E50" s="13">
        <v>4</v>
      </c>
      <c r="F50" s="91">
        <v>15</v>
      </c>
      <c r="G50" s="61"/>
      <c r="H50" s="59"/>
      <c r="I50" s="59"/>
      <c r="J50" s="62"/>
      <c r="K50" s="94">
        <f>+COUNTA(G52)*3+COUNTA(G50:G51,G53)*4</f>
        <v>0</v>
      </c>
      <c r="L50" s="97" t="e">
        <f>+K50/$K$70</f>
        <v>#DIV/0!</v>
      </c>
      <c r="M50" s="97" t="e">
        <f>+L50+L54</f>
        <v>#DIV/0!</v>
      </c>
      <c r="N50" s="98"/>
    </row>
    <row r="51" spans="1:14" ht="25.5" x14ac:dyDescent="0.25">
      <c r="A51" s="85"/>
      <c r="B51" s="85"/>
      <c r="C51" s="89"/>
      <c r="D51" s="28" t="s">
        <v>82</v>
      </c>
      <c r="E51" s="14">
        <v>4</v>
      </c>
      <c r="F51" s="92"/>
      <c r="G51" s="63"/>
      <c r="H51" s="3"/>
      <c r="I51" s="3"/>
      <c r="J51" s="64"/>
      <c r="K51" s="95"/>
      <c r="L51" s="98"/>
      <c r="M51" s="98"/>
      <c r="N51" s="98"/>
    </row>
    <row r="52" spans="1:14" ht="25.5" x14ac:dyDescent="0.25">
      <c r="A52" s="85"/>
      <c r="B52" s="85"/>
      <c r="C52" s="89"/>
      <c r="D52" s="28" t="s">
        <v>83</v>
      </c>
      <c r="E52" s="14">
        <v>3</v>
      </c>
      <c r="F52" s="92"/>
      <c r="G52" s="63"/>
      <c r="H52" s="3"/>
      <c r="I52" s="3"/>
      <c r="J52" s="64"/>
      <c r="K52" s="95"/>
      <c r="L52" s="98"/>
      <c r="M52" s="98"/>
      <c r="N52" s="98"/>
    </row>
    <row r="53" spans="1:14" ht="26.25" thickBot="1" x14ac:dyDescent="0.3">
      <c r="A53" s="85"/>
      <c r="B53" s="85"/>
      <c r="C53" s="90"/>
      <c r="D53" s="17" t="s">
        <v>84</v>
      </c>
      <c r="E53" s="15">
        <v>4</v>
      </c>
      <c r="F53" s="93"/>
      <c r="G53" s="65"/>
      <c r="H53" s="60"/>
      <c r="I53" s="60"/>
      <c r="J53" s="66"/>
      <c r="K53" s="96"/>
      <c r="L53" s="109"/>
      <c r="M53" s="98"/>
      <c r="N53" s="98"/>
    </row>
    <row r="54" spans="1:14" x14ac:dyDescent="0.25">
      <c r="A54" s="85"/>
      <c r="B54" s="85"/>
      <c r="C54" s="121" t="s">
        <v>85</v>
      </c>
      <c r="D54" s="27" t="s">
        <v>86</v>
      </c>
      <c r="E54" s="13">
        <v>2.5</v>
      </c>
      <c r="F54" s="91">
        <v>15</v>
      </c>
      <c r="G54" s="61"/>
      <c r="H54" s="59"/>
      <c r="I54" s="59"/>
      <c r="J54" s="62"/>
      <c r="K54" s="94">
        <f>+COUNTA(G54:G59)*2.5</f>
        <v>0</v>
      </c>
      <c r="L54" s="97" t="e">
        <f>+K54/$K$70</f>
        <v>#DIV/0!</v>
      </c>
      <c r="M54" s="98"/>
      <c r="N54" s="98"/>
    </row>
    <row r="55" spans="1:14" x14ac:dyDescent="0.25">
      <c r="A55" s="85"/>
      <c r="B55" s="85"/>
      <c r="C55" s="122"/>
      <c r="D55" s="28" t="s">
        <v>87</v>
      </c>
      <c r="E55" s="14">
        <v>2.5</v>
      </c>
      <c r="F55" s="92"/>
      <c r="G55" s="63"/>
      <c r="H55" s="3"/>
      <c r="I55" s="3"/>
      <c r="J55" s="64"/>
      <c r="K55" s="95"/>
      <c r="L55" s="98"/>
      <c r="M55" s="98"/>
      <c r="N55" s="98"/>
    </row>
    <row r="56" spans="1:14" x14ac:dyDescent="0.25">
      <c r="A56" s="85"/>
      <c r="B56" s="85"/>
      <c r="C56" s="122"/>
      <c r="D56" s="28" t="s">
        <v>88</v>
      </c>
      <c r="E56" s="14">
        <v>2.5</v>
      </c>
      <c r="F56" s="92"/>
      <c r="G56" s="63"/>
      <c r="H56" s="3"/>
      <c r="I56" s="3"/>
      <c r="J56" s="64"/>
      <c r="K56" s="95"/>
      <c r="L56" s="98"/>
      <c r="M56" s="98"/>
      <c r="N56" s="98"/>
    </row>
    <row r="57" spans="1:14" x14ac:dyDescent="0.25">
      <c r="A57" s="85"/>
      <c r="B57" s="85"/>
      <c r="C57" s="122"/>
      <c r="D57" s="28" t="s">
        <v>89</v>
      </c>
      <c r="E57" s="14">
        <v>2.5</v>
      </c>
      <c r="F57" s="92"/>
      <c r="G57" s="63"/>
      <c r="H57" s="3"/>
      <c r="I57" s="3"/>
      <c r="J57" s="64"/>
      <c r="K57" s="95"/>
      <c r="L57" s="98"/>
      <c r="M57" s="98"/>
      <c r="N57" s="98"/>
    </row>
    <row r="58" spans="1:14" ht="25.5" x14ac:dyDescent="0.25">
      <c r="A58" s="85"/>
      <c r="B58" s="85"/>
      <c r="C58" s="122"/>
      <c r="D58" s="28" t="s">
        <v>90</v>
      </c>
      <c r="E58" s="14">
        <v>2.5</v>
      </c>
      <c r="F58" s="92"/>
      <c r="G58" s="63"/>
      <c r="H58" s="3"/>
      <c r="I58" s="3"/>
      <c r="J58" s="64"/>
      <c r="K58" s="95"/>
      <c r="L58" s="98"/>
      <c r="M58" s="98"/>
      <c r="N58" s="98"/>
    </row>
    <row r="59" spans="1:14" ht="26.25" thickBot="1" x14ac:dyDescent="0.3">
      <c r="A59" s="85"/>
      <c r="B59" s="99"/>
      <c r="C59" s="123"/>
      <c r="D59" s="17" t="s">
        <v>91</v>
      </c>
      <c r="E59" s="15">
        <v>2.5</v>
      </c>
      <c r="F59" s="93"/>
      <c r="G59" s="65"/>
      <c r="H59" s="60"/>
      <c r="I59" s="60"/>
      <c r="J59" s="66"/>
      <c r="K59" s="96"/>
      <c r="L59" s="109"/>
      <c r="M59" s="109"/>
      <c r="N59" s="98"/>
    </row>
    <row r="60" spans="1:14" ht="25.5" x14ac:dyDescent="0.25">
      <c r="A60" s="85"/>
      <c r="B60" s="86" t="s">
        <v>92</v>
      </c>
      <c r="C60" s="88" t="s">
        <v>93</v>
      </c>
      <c r="D60" s="27" t="s">
        <v>94</v>
      </c>
      <c r="E60" s="13">
        <v>5</v>
      </c>
      <c r="F60" s="91">
        <v>10</v>
      </c>
      <c r="G60" s="61"/>
      <c r="H60" s="59"/>
      <c r="I60" s="59"/>
      <c r="J60" s="62"/>
      <c r="K60" s="94">
        <f>+COUNTA(G60:G61)*5</f>
        <v>0</v>
      </c>
      <c r="L60" s="97" t="e">
        <f>+K60/$K$70</f>
        <v>#DIV/0!</v>
      </c>
      <c r="M60" s="97" t="e">
        <f>+L60</f>
        <v>#DIV/0!</v>
      </c>
      <c r="N60" s="98"/>
    </row>
    <row r="61" spans="1:14" ht="53.25" customHeight="1" thickBot="1" x14ac:dyDescent="0.3">
      <c r="A61" s="99"/>
      <c r="B61" s="124"/>
      <c r="C61" s="120"/>
      <c r="D61" s="17" t="s">
        <v>95</v>
      </c>
      <c r="E61" s="15">
        <v>5</v>
      </c>
      <c r="F61" s="93"/>
      <c r="G61" s="65"/>
      <c r="H61" s="60"/>
      <c r="I61" s="60"/>
      <c r="J61" s="66"/>
      <c r="K61" s="96"/>
      <c r="L61" s="109"/>
      <c r="M61" s="109"/>
      <c r="N61" s="109"/>
    </row>
    <row r="62" spans="1:14" x14ac:dyDescent="0.25">
      <c r="A62" s="84" t="s">
        <v>96</v>
      </c>
      <c r="B62" s="100" t="s">
        <v>97</v>
      </c>
      <c r="C62" s="103" t="s">
        <v>98</v>
      </c>
      <c r="D62" s="7" t="s">
        <v>99</v>
      </c>
      <c r="E62" s="8">
        <v>1.25</v>
      </c>
      <c r="F62" s="106">
        <v>5</v>
      </c>
      <c r="G62" s="61"/>
      <c r="H62" s="59"/>
      <c r="I62" s="59"/>
      <c r="J62" s="62"/>
      <c r="K62" s="110">
        <f>+COUNTA(G62:G65)*1.25</f>
        <v>0</v>
      </c>
      <c r="L62" s="81" t="e">
        <f>+K62/$K$70</f>
        <v>#DIV/0!</v>
      </c>
      <c r="M62" s="81" t="e">
        <f>+L62</f>
        <v>#DIV/0!</v>
      </c>
      <c r="N62" s="81" t="e">
        <f>+M62</f>
        <v>#DIV/0!</v>
      </c>
    </row>
    <row r="63" spans="1:14" x14ac:dyDescent="0.25">
      <c r="A63" s="85"/>
      <c r="B63" s="101"/>
      <c r="C63" s="104"/>
      <c r="D63" s="23" t="s">
        <v>100</v>
      </c>
      <c r="E63" s="9">
        <v>1.25</v>
      </c>
      <c r="F63" s="107"/>
      <c r="G63" s="63"/>
      <c r="H63" s="3"/>
      <c r="I63" s="3"/>
      <c r="J63" s="64"/>
      <c r="K63" s="111"/>
      <c r="L63" s="82"/>
      <c r="M63" s="82"/>
      <c r="N63" s="82"/>
    </row>
    <row r="64" spans="1:14" ht="25.5" x14ac:dyDescent="0.25">
      <c r="A64" s="85"/>
      <c r="B64" s="101"/>
      <c r="C64" s="104"/>
      <c r="D64" s="23" t="s">
        <v>101</v>
      </c>
      <c r="E64" s="9">
        <v>1.25</v>
      </c>
      <c r="F64" s="107"/>
      <c r="G64" s="63"/>
      <c r="H64" s="3"/>
      <c r="I64" s="3"/>
      <c r="J64" s="64"/>
      <c r="K64" s="111"/>
      <c r="L64" s="82"/>
      <c r="M64" s="82"/>
      <c r="N64" s="82"/>
    </row>
    <row r="65" spans="1:14" ht="40.5" customHeight="1" thickBot="1" x14ac:dyDescent="0.3">
      <c r="A65" s="99"/>
      <c r="B65" s="102"/>
      <c r="C65" s="105"/>
      <c r="D65" s="16" t="s">
        <v>102</v>
      </c>
      <c r="E65" s="12">
        <v>1.25</v>
      </c>
      <c r="F65" s="108"/>
      <c r="G65" s="65"/>
      <c r="H65" s="60"/>
      <c r="I65" s="60"/>
      <c r="J65" s="66"/>
      <c r="K65" s="112"/>
      <c r="L65" s="83"/>
      <c r="M65" s="83"/>
      <c r="N65" s="83"/>
    </row>
    <row r="66" spans="1:14" ht="25.5" x14ac:dyDescent="0.25">
      <c r="A66" s="84" t="s">
        <v>103</v>
      </c>
      <c r="B66" s="86" t="s">
        <v>104</v>
      </c>
      <c r="C66" s="88" t="s">
        <v>105</v>
      </c>
      <c r="D66" s="27" t="s">
        <v>106</v>
      </c>
      <c r="E66" s="67">
        <v>2.5</v>
      </c>
      <c r="F66" s="91">
        <v>10</v>
      </c>
      <c r="G66" s="61"/>
      <c r="H66" s="59"/>
      <c r="I66" s="59"/>
      <c r="J66" s="62"/>
      <c r="K66" s="94">
        <f>+COUNTA(G66:G69)*2.5</f>
        <v>0</v>
      </c>
      <c r="L66" s="97" t="e">
        <f>+K66/$K$70</f>
        <v>#DIV/0!</v>
      </c>
      <c r="M66" s="97" t="e">
        <f>+L66</f>
        <v>#DIV/0!</v>
      </c>
      <c r="N66" s="97" t="e">
        <f>+M66</f>
        <v>#DIV/0!</v>
      </c>
    </row>
    <row r="67" spans="1:14" x14ac:dyDescent="0.25">
      <c r="A67" s="85"/>
      <c r="B67" s="87"/>
      <c r="C67" s="89"/>
      <c r="D67" s="28" t="s">
        <v>107</v>
      </c>
      <c r="E67" s="68">
        <v>2.5</v>
      </c>
      <c r="F67" s="92"/>
      <c r="G67" s="63"/>
      <c r="H67" s="3"/>
      <c r="I67" s="3"/>
      <c r="J67" s="64"/>
      <c r="K67" s="95"/>
      <c r="L67" s="98"/>
      <c r="M67" s="98"/>
      <c r="N67" s="98"/>
    </row>
    <row r="68" spans="1:14" ht="38.25" x14ac:dyDescent="0.25">
      <c r="A68" s="85"/>
      <c r="B68" s="87"/>
      <c r="C68" s="89"/>
      <c r="D68" s="28" t="s">
        <v>108</v>
      </c>
      <c r="E68" s="68">
        <v>2.5</v>
      </c>
      <c r="F68" s="92"/>
      <c r="G68" s="63"/>
      <c r="H68" s="3"/>
      <c r="I68" s="3"/>
      <c r="J68" s="64"/>
      <c r="K68" s="95"/>
      <c r="L68" s="98"/>
      <c r="M68" s="98"/>
      <c r="N68" s="98"/>
    </row>
    <row r="69" spans="1:14" ht="49.5" customHeight="1" thickBot="1" x14ac:dyDescent="0.3">
      <c r="A69" s="85"/>
      <c r="B69" s="87"/>
      <c r="C69" s="90"/>
      <c r="D69" s="17" t="s">
        <v>109</v>
      </c>
      <c r="E69" s="69">
        <v>2.5</v>
      </c>
      <c r="F69" s="93"/>
      <c r="G69" s="65"/>
      <c r="H69" s="60"/>
      <c r="I69" s="60"/>
      <c r="J69" s="66"/>
      <c r="K69" s="96"/>
      <c r="L69" s="98"/>
      <c r="M69" s="98"/>
      <c r="N69" s="98"/>
    </row>
    <row r="70" spans="1:14" ht="13.5" thickBot="1" x14ac:dyDescent="0.3">
      <c r="A70" s="76" t="s">
        <v>110</v>
      </c>
      <c r="B70" s="77"/>
      <c r="C70" s="77"/>
      <c r="D70" s="54" t="s">
        <v>111</v>
      </c>
      <c r="E70" s="55"/>
      <c r="F70" s="56">
        <v>100</v>
      </c>
      <c r="G70" s="78" t="s">
        <v>112</v>
      </c>
      <c r="H70" s="79"/>
      <c r="I70" s="79"/>
      <c r="J70" s="80"/>
      <c r="K70" s="57">
        <f>SUM(K10:K69)</f>
        <v>0</v>
      </c>
      <c r="L70" s="58" t="e">
        <f>SUM(L10:L69)</f>
        <v>#DIV/0!</v>
      </c>
      <c r="M70" s="58" t="e">
        <f>SUM(M10:M69)</f>
        <v>#DIV/0!</v>
      </c>
      <c r="N70" s="58" t="e">
        <f>SUM(N10:N69)</f>
        <v>#DIV/0!</v>
      </c>
    </row>
    <row r="71" spans="1:14" ht="8.25" customHeight="1" x14ac:dyDescent="0.25">
      <c r="A71" s="113" t="s">
        <v>130</v>
      </c>
      <c r="B71" s="114"/>
      <c r="C71" s="114"/>
      <c r="D71" s="114"/>
      <c r="E71" s="114"/>
      <c r="F71" s="114"/>
      <c r="G71" s="114"/>
      <c r="H71" s="114"/>
      <c r="I71" s="114"/>
      <c r="J71" s="114"/>
      <c r="K71" s="114"/>
      <c r="L71" s="114"/>
      <c r="M71" s="114"/>
      <c r="N71" s="115"/>
    </row>
    <row r="72" spans="1:14" ht="32.25" customHeight="1" thickBot="1" x14ac:dyDescent="0.3">
      <c r="A72" s="116"/>
      <c r="B72" s="117"/>
      <c r="C72" s="117"/>
      <c r="D72" s="117"/>
      <c r="E72" s="117"/>
      <c r="F72" s="117"/>
      <c r="G72" s="117"/>
      <c r="H72" s="117"/>
      <c r="I72" s="117"/>
      <c r="J72" s="117"/>
      <c r="K72" s="117"/>
      <c r="L72" s="117"/>
      <c r="M72" s="117"/>
      <c r="N72" s="118"/>
    </row>
    <row r="73" spans="1:14" ht="73.5" customHeight="1" thickBot="1" x14ac:dyDescent="0.25">
      <c r="A73" s="164" t="s">
        <v>113</v>
      </c>
      <c r="B73" s="165"/>
      <c r="C73" s="165"/>
      <c r="D73" s="165"/>
      <c r="E73" s="166"/>
      <c r="F73" s="164" t="s">
        <v>128</v>
      </c>
      <c r="G73" s="165"/>
      <c r="H73" s="165"/>
      <c r="I73" s="165"/>
      <c r="J73" s="165"/>
      <c r="K73" s="165"/>
      <c r="L73" s="165"/>
      <c r="M73" s="165"/>
      <c r="N73" s="166"/>
    </row>
    <row r="74" spans="1:14" ht="9" customHeight="1" thickBot="1" x14ac:dyDescent="0.3"/>
    <row r="75" spans="1:14" x14ac:dyDescent="0.25">
      <c r="B75" s="29" t="s">
        <v>114</v>
      </c>
      <c r="C75" s="30"/>
      <c r="D75" s="31"/>
    </row>
    <row r="76" spans="1:14" ht="16.5" customHeight="1" x14ac:dyDescent="0.25">
      <c r="B76" s="32" t="s">
        <v>137</v>
      </c>
      <c r="C76" s="33"/>
      <c r="D76" s="34"/>
    </row>
    <row r="77" spans="1:14" ht="13.5" thickBot="1" x14ac:dyDescent="0.3">
      <c r="B77" s="35" t="s">
        <v>121</v>
      </c>
      <c r="C77" s="36"/>
      <c r="D77" s="37"/>
    </row>
    <row r="78" spans="1:14" ht="5.25" customHeight="1" thickBot="1" x14ac:dyDescent="0.3">
      <c r="B78" s="70"/>
      <c r="C78" s="71"/>
      <c r="D78" s="72"/>
    </row>
    <row r="79" spans="1:14" x14ac:dyDescent="0.25">
      <c r="B79" s="38" t="s">
        <v>115</v>
      </c>
      <c r="C79" s="39"/>
      <c r="D79" s="40"/>
    </row>
    <row r="80" spans="1:14" x14ac:dyDescent="0.25">
      <c r="B80" s="41" t="s">
        <v>122</v>
      </c>
      <c r="C80" s="42"/>
      <c r="D80" s="43"/>
    </row>
    <row r="81" spans="1:14" ht="15" customHeight="1" x14ac:dyDescent="0.25">
      <c r="B81" s="41" t="s">
        <v>123</v>
      </c>
      <c r="C81" s="42"/>
      <c r="D81" s="43"/>
    </row>
    <row r="82" spans="1:14" ht="13.5" thickBot="1" x14ac:dyDescent="0.3">
      <c r="B82" s="44" t="s">
        <v>124</v>
      </c>
      <c r="C82" s="45"/>
      <c r="D82" s="46"/>
    </row>
    <row r="83" spans="1:14" ht="5.25" customHeight="1" thickBot="1" x14ac:dyDescent="0.3">
      <c r="B83" s="70"/>
      <c r="C83" s="71"/>
      <c r="D83" s="72"/>
    </row>
    <row r="84" spans="1:14" x14ac:dyDescent="0.25">
      <c r="B84" s="47" t="s">
        <v>116</v>
      </c>
      <c r="C84" s="48"/>
      <c r="D84" s="73"/>
    </row>
    <row r="85" spans="1:14" x14ac:dyDescent="0.25">
      <c r="B85" s="49" t="s">
        <v>125</v>
      </c>
      <c r="C85" s="50"/>
      <c r="D85" s="74"/>
    </row>
    <row r="86" spans="1:14" x14ac:dyDescent="0.25">
      <c r="B86" s="49" t="s">
        <v>126</v>
      </c>
      <c r="C86" s="50"/>
      <c r="D86" s="74"/>
    </row>
    <row r="87" spans="1:14" ht="15.75" customHeight="1" thickBot="1" x14ac:dyDescent="0.3">
      <c r="B87" s="51" t="s">
        <v>127</v>
      </c>
      <c r="C87" s="52"/>
      <c r="D87" s="75"/>
    </row>
    <row r="88" spans="1:14" hidden="1" x14ac:dyDescent="0.25"/>
    <row r="90" spans="1:14" ht="48.75" customHeight="1" x14ac:dyDescent="0.25">
      <c r="A90" s="156" t="s">
        <v>135</v>
      </c>
      <c r="B90" s="157"/>
      <c r="C90" s="157"/>
      <c r="D90" s="156" t="s">
        <v>119</v>
      </c>
      <c r="E90" s="157"/>
      <c r="F90" s="157"/>
      <c r="G90" s="161"/>
      <c r="H90" s="162" t="s">
        <v>134</v>
      </c>
      <c r="I90" s="162"/>
      <c r="J90" s="162"/>
      <c r="K90" s="162"/>
      <c r="L90" s="162"/>
      <c r="M90" s="162"/>
      <c r="N90" s="162"/>
    </row>
    <row r="91" spans="1:14" ht="12.75" customHeight="1" x14ac:dyDescent="0.25">
      <c r="A91" s="158" t="s">
        <v>0</v>
      </c>
      <c r="B91" s="159"/>
      <c r="C91" s="160"/>
      <c r="D91" s="158" t="s">
        <v>120</v>
      </c>
      <c r="E91" s="159"/>
      <c r="F91" s="159"/>
      <c r="G91" s="160"/>
      <c r="H91" s="163" t="s">
        <v>129</v>
      </c>
      <c r="I91" s="163"/>
      <c r="J91" s="163"/>
      <c r="K91" s="163"/>
      <c r="L91" s="163"/>
      <c r="M91" s="163"/>
      <c r="N91" s="163"/>
    </row>
  </sheetData>
  <mergeCells count="101">
    <mergeCell ref="E3:J3"/>
    <mergeCell ref="K3:N3"/>
    <mergeCell ref="A1:B3"/>
    <mergeCell ref="C3:D3"/>
    <mergeCell ref="C1:N1"/>
    <mergeCell ref="C2:N2"/>
    <mergeCell ref="A7:A9"/>
    <mergeCell ref="B7:C9"/>
    <mergeCell ref="D7:D9"/>
    <mergeCell ref="E7:E9"/>
    <mergeCell ref="F7:F9"/>
    <mergeCell ref="F18:F20"/>
    <mergeCell ref="K18:K20"/>
    <mergeCell ref="L21:L31"/>
    <mergeCell ref="M21:M31"/>
    <mergeCell ref="L10:L17"/>
    <mergeCell ref="F10:F17"/>
    <mergeCell ref="K10:K17"/>
    <mergeCell ref="A90:C90"/>
    <mergeCell ref="A91:C91"/>
    <mergeCell ref="D90:G90"/>
    <mergeCell ref="D91:G91"/>
    <mergeCell ref="H90:N90"/>
    <mergeCell ref="H91:N91"/>
    <mergeCell ref="F73:N73"/>
    <mergeCell ref="A73:E73"/>
    <mergeCell ref="L18:L20"/>
    <mergeCell ref="F21:F31"/>
    <mergeCell ref="K21:K31"/>
    <mergeCell ref="K54:K59"/>
    <mergeCell ref="B60:B61"/>
    <mergeCell ref="C60:C61"/>
    <mergeCell ref="F60:F61"/>
    <mergeCell ref="K60:K61"/>
    <mergeCell ref="Q13:V13"/>
    <mergeCell ref="A5:N5"/>
    <mergeCell ref="A6:C6"/>
    <mergeCell ref="E6:G6"/>
    <mergeCell ref="H6:N6"/>
    <mergeCell ref="G7:J7"/>
    <mergeCell ref="K7:K9"/>
    <mergeCell ref="L7:L9"/>
    <mergeCell ref="M7:M9"/>
    <mergeCell ref="N7:N9"/>
    <mergeCell ref="G8:G9"/>
    <mergeCell ref="H8:H9"/>
    <mergeCell ref="I8:J8"/>
    <mergeCell ref="A10:A31"/>
    <mergeCell ref="B10:B20"/>
    <mergeCell ref="C10:C17"/>
    <mergeCell ref="M10:M20"/>
    <mergeCell ref="N10:N31"/>
    <mergeCell ref="C18:C20"/>
    <mergeCell ref="A71:N72"/>
    <mergeCell ref="M32:M49"/>
    <mergeCell ref="N32:N61"/>
    <mergeCell ref="C41:C43"/>
    <mergeCell ref="F41:F43"/>
    <mergeCell ref="K41:K43"/>
    <mergeCell ref="L41:L43"/>
    <mergeCell ref="C44:C49"/>
    <mergeCell ref="F44:F49"/>
    <mergeCell ref="K44:K49"/>
    <mergeCell ref="L44:L49"/>
    <mergeCell ref="L32:L40"/>
    <mergeCell ref="M60:M61"/>
    <mergeCell ref="M50:M59"/>
    <mergeCell ref="C54:C59"/>
    <mergeCell ref="F54:F59"/>
    <mergeCell ref="L54:L59"/>
    <mergeCell ref="L50:L53"/>
    <mergeCell ref="A32:A61"/>
    <mergeCell ref="B32:B49"/>
    <mergeCell ref="C32:C40"/>
    <mergeCell ref="F32:F40"/>
    <mergeCell ref="K32:K40"/>
    <mergeCell ref="B50:B59"/>
    <mergeCell ref="A4:N4"/>
    <mergeCell ref="A70:C70"/>
    <mergeCell ref="G70:J70"/>
    <mergeCell ref="M62:M65"/>
    <mergeCell ref="N62:N65"/>
    <mergeCell ref="A66:A69"/>
    <mergeCell ref="B66:B69"/>
    <mergeCell ref="C66:C69"/>
    <mergeCell ref="F66:F69"/>
    <mergeCell ref="K66:K69"/>
    <mergeCell ref="L66:L69"/>
    <mergeCell ref="M66:M69"/>
    <mergeCell ref="N66:N69"/>
    <mergeCell ref="A62:A65"/>
    <mergeCell ref="B62:B65"/>
    <mergeCell ref="C62:C65"/>
    <mergeCell ref="F62:F65"/>
    <mergeCell ref="L60:L61"/>
    <mergeCell ref="K62:K65"/>
    <mergeCell ref="L62:L65"/>
    <mergeCell ref="B21:B31"/>
    <mergeCell ref="C50:C53"/>
    <mergeCell ref="F50:F53"/>
    <mergeCell ref="K50:K53"/>
  </mergeCells>
  <dataValidations count="1">
    <dataValidation type="list" allowBlank="1" showInputMessage="1" showErrorMessage="1" promptTitle="MARCA CON UNA &quot;X&quot;" prompt="MARCA CON UNA &quot;X&quot;" sqref="G10:I69">
      <formula1>"X"</formula1>
    </dataValidation>
  </dataValidations>
  <pageMargins left="0.70866141732283472" right="0.70866141732283472" top="0.74803149606299213" bottom="0.74803149606299213" header="0.31496062992125984" footer="0.31496062992125984"/>
  <pageSetup paperSize="14" scale="37" orientation="portrait" horizontalDpi="4294967293" verticalDpi="4294967293" r:id="rId1"/>
  <headerFooter>
    <oddFooter>&amp;LPágina &amp;P de &amp;N&amp;C&amp;"Arial,Normal"&amp;8&amp;K00-034Este registro es propiedad de Corantioquia, no debe ser divulgado a terceros sin la respectiva autorización.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FT-SGSST-06 Evaluación Jurídica</vt:lpstr>
    </vt:vector>
  </TitlesOfParts>
  <Company>CORANTIOQUIA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arios</dc:creator>
  <cp:lastModifiedBy>Victor Alfonso López Simanca</cp:lastModifiedBy>
  <cp:lastPrinted>2018-06-08T19:57:10Z</cp:lastPrinted>
  <dcterms:created xsi:type="dcterms:W3CDTF">2015-11-03T23:30:17Z</dcterms:created>
  <dcterms:modified xsi:type="dcterms:W3CDTF">2019-10-21T14:00:37Z</dcterms:modified>
</cp:coreProperties>
</file>