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mercurio\OBRAS PUBLICAS\1. DIRECCIÓN DE PLANEACIÓN\03. Contratación\6. CONTRATACION 2026\4. Selección Abreviada\Menor Cuantía\Mto. Aires acondicionados\"/>
    </mc:Choice>
  </mc:AlternateContent>
  <bookViews>
    <workbookView xWindow="0" yWindow="0" windowWidth="28800" windowHeight="11835" tabRatio="780"/>
  </bookViews>
  <sheets>
    <sheet name="invitacion" sheetId="16" r:id="rId1"/>
  </sheets>
  <definedNames>
    <definedName name="_xlnm.Print_Titles" localSheetId="0">invitacion!$1:$11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8" i="16" l="1"/>
  <c r="G19" i="16"/>
  <c r="G20" i="16"/>
  <c r="G21" i="16"/>
  <c r="G22" i="16"/>
  <c r="G23" i="16"/>
  <c r="G24" i="16"/>
  <c r="G25" i="16"/>
  <c r="G26" i="16"/>
  <c r="G27" i="16"/>
  <c r="G28" i="16"/>
  <c r="G29" i="16"/>
  <c r="G30" i="16"/>
  <c r="G31" i="16"/>
  <c r="G32" i="16"/>
  <c r="G33" i="16"/>
  <c r="G34" i="16"/>
  <c r="G35" i="16"/>
  <c r="G36" i="16"/>
  <c r="G37" i="16"/>
  <c r="G38" i="16"/>
  <c r="G39" i="16"/>
  <c r="G40" i="16"/>
  <c r="G41" i="16"/>
  <c r="G42" i="16"/>
  <c r="G43" i="16"/>
  <c r="G44" i="16"/>
  <c r="G45" i="16"/>
  <c r="H18" i="16" l="1"/>
  <c r="I18" i="16"/>
  <c r="J18" i="16" s="1"/>
  <c r="H19" i="16"/>
  <c r="I19" i="16"/>
  <c r="J19" i="16" s="1"/>
  <c r="I20" i="16"/>
  <c r="J20" i="16" s="1"/>
  <c r="H20" i="16"/>
  <c r="H21" i="16"/>
  <c r="I21" i="16"/>
  <c r="J21" i="16" s="1"/>
  <c r="I22" i="16"/>
  <c r="J22" i="16" s="1"/>
  <c r="H22" i="16"/>
  <c r="I23" i="16"/>
  <c r="J23" i="16" s="1"/>
  <c r="H23" i="16"/>
  <c r="I24" i="16"/>
  <c r="J24" i="16" s="1"/>
  <c r="H24" i="16"/>
  <c r="I25" i="16"/>
  <c r="J25" i="16" s="1"/>
  <c r="H25" i="16"/>
  <c r="I26" i="16"/>
  <c r="J26" i="16" s="1"/>
  <c r="H26" i="16"/>
  <c r="H27" i="16"/>
  <c r="I27" i="16"/>
  <c r="J27" i="16" s="1"/>
  <c r="H28" i="16"/>
  <c r="I28" i="16"/>
  <c r="J28" i="16" s="1"/>
  <c r="H29" i="16"/>
  <c r="I29" i="16"/>
  <c r="J29" i="16" s="1"/>
  <c r="H30" i="16"/>
  <c r="I30" i="16"/>
  <c r="J30" i="16" s="1"/>
  <c r="H31" i="16"/>
  <c r="I31" i="16"/>
  <c r="J31" i="16" s="1"/>
  <c r="I32" i="16"/>
  <c r="J32" i="16" s="1"/>
  <c r="H32" i="16"/>
  <c r="H33" i="16"/>
  <c r="I33" i="16"/>
  <c r="J33" i="16" s="1"/>
  <c r="H34" i="16"/>
  <c r="I34" i="16"/>
  <c r="J34" i="16" s="1"/>
  <c r="H35" i="16"/>
  <c r="I35" i="16"/>
  <c r="J35" i="16" s="1"/>
  <c r="H36" i="16"/>
  <c r="I36" i="16"/>
  <c r="J36" i="16" s="1"/>
  <c r="I37" i="16"/>
  <c r="J37" i="16" s="1"/>
  <c r="H37" i="16"/>
  <c r="H38" i="16"/>
  <c r="I38" i="16"/>
  <c r="J38" i="16" s="1"/>
  <c r="H39" i="16"/>
  <c r="I39" i="16"/>
  <c r="J39" i="16" s="1"/>
  <c r="H40" i="16"/>
  <c r="I40" i="16"/>
  <c r="J40" i="16" s="1"/>
  <c r="I41" i="16"/>
  <c r="J41" i="16" s="1"/>
  <c r="H41" i="16"/>
  <c r="H42" i="16"/>
  <c r="I42" i="16"/>
  <c r="J42" i="16" s="1"/>
  <c r="H43" i="16"/>
  <c r="I43" i="16"/>
  <c r="J43" i="16" s="1"/>
  <c r="H44" i="16"/>
  <c r="I44" i="16"/>
  <c r="J44" i="16" s="1"/>
  <c r="H45" i="16"/>
  <c r="I45" i="16"/>
  <c r="J45" i="16" s="1"/>
  <c r="G13" i="16"/>
  <c r="G14" i="16"/>
  <c r="H14" i="16" s="1"/>
  <c r="G15" i="16"/>
  <c r="H15" i="16" s="1"/>
  <c r="G16" i="16"/>
  <c r="H16" i="16" s="1"/>
  <c r="G17" i="16"/>
  <c r="H17" i="16" s="1"/>
  <c r="G46" i="16"/>
  <c r="H46" i="16" s="1"/>
  <c r="G12" i="16"/>
  <c r="H12" i="16" s="1"/>
  <c r="I13" i="16" l="1"/>
  <c r="J13" i="16" s="1"/>
  <c r="H13" i="16"/>
  <c r="I17" i="16"/>
  <c r="J17" i="16" s="1"/>
  <c r="I15" i="16"/>
  <c r="J15" i="16" s="1"/>
  <c r="I16" i="16"/>
  <c r="J16" i="16" s="1"/>
  <c r="J46" i="16"/>
  <c r="I14" i="16"/>
  <c r="J14" i="16" s="1"/>
  <c r="I12" i="16"/>
  <c r="J12" i="16" s="1"/>
  <c r="J47" i="16" l="1"/>
</calcChain>
</file>

<file path=xl/sharedStrings.xml><?xml version="1.0" encoding="utf-8"?>
<sst xmlns="http://schemas.openxmlformats.org/spreadsheetml/2006/main" count="74" uniqueCount="74">
  <si>
    <t>PROVEEDOR:</t>
  </si>
  <si>
    <t>NIT:</t>
  </si>
  <si>
    <t>CONTACTO:</t>
  </si>
  <si>
    <t>Plazo de Entrega:</t>
  </si>
  <si>
    <t>Forma de Pago:</t>
  </si>
  <si>
    <t>_________________________________________________________</t>
  </si>
  <si>
    <t>Observaciones:</t>
  </si>
  <si>
    <t>OBJETO:</t>
  </si>
  <si>
    <t xml:space="preserve">N° PROCESO </t>
  </si>
  <si>
    <t>C.C.</t>
  </si>
  <si>
    <t xml:space="preserve">CORREO ELECTRÓNICO: </t>
  </si>
  <si>
    <t>PROPUESTA ECONÓMICA</t>
  </si>
  <si>
    <t>TELÉFONO FIJO Y/O MOVIL:</t>
  </si>
  <si>
    <t>CANTIDAD</t>
  </si>
  <si>
    <t>ÍTEM</t>
  </si>
  <si>
    <t>REGIMEN AL CUAL PERTENECE</t>
  </si>
  <si>
    <t>DESCRIPCIÓN</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</si>
  <si>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</si>
  <si>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Código: CC-PL-037</t>
  </si>
  <si>
    <t>Versión: 01</t>
  </si>
  <si>
    <t>En todo caso de no utilizarse todo el recurso económico disponible, al terminar el plazo de ejecución, se liquidará el contrato con el saldo a favor del Municipio de Envigado</t>
  </si>
  <si>
    <t xml:space="preserve">Todos los requerimientos para dicho proceso se deberan verificar en la invitación publica el cual esta publicada en la página www.contratos.gov.co </t>
  </si>
  <si>
    <t xml:space="preserve">Firma del Representante Legal </t>
  </si>
  <si>
    <t>NOMBRE REPRESENTANTE LEGAL:</t>
  </si>
  <si>
    <t xml:space="preserve">VALOR TOTAL </t>
  </si>
  <si>
    <t>% IVA</t>
  </si>
  <si>
    <t>IVA UNITARIO</t>
  </si>
  <si>
    <t>IVA TOTAL</t>
  </si>
  <si>
    <t>VALOR UNITARIO CON IVA</t>
  </si>
  <si>
    <t>MANTENIMIENTO PREVENTIVO Y CORRECTIVO DE LOS AIRES ACONDICIONADOS CON SUMINISTRO DE REPUESTOS PARA LA INFRAESTRUCTURA INSTITUCIONAL  Y SOCIAL SEGÚN REQUERIMIENTO DEL MUNICIPIO DE ENVIGADO.</t>
  </si>
  <si>
    <t>Mantenimiento preventivo de equipo de aire acondicionado tipo minisplit, capacidad 2 TR, incluyendo revisión técnica, limpieza y verificación de funcionamiento. Minisplit 2 TR</t>
  </si>
  <si>
    <t>Mantenimiento preventivo de equipo de aire acondicionado tipo minisplit, capacidad 8.500 BTU, incluyendo revisión técnica, limpieza y verificación de funcionamiento. Minisplit 8.500 BTU</t>
  </si>
  <si>
    <t>Mantenimiento preventivo de equipo de aire acondicionado tipo minisplit, capacidad 9.000 BTU, incluyendo revisión técnica, limpieza y verificación de funcionamiento. Minisplit 9.000 BTU</t>
  </si>
  <si>
    <t>Mantenimiento preventivo de equipo de aire acondicionado tipo minisplit, capacidad 12.000 BTU, incluyendo revisión técnica, limpieza y verificación de funcionamiento. Minisplit 12.000 BTU</t>
  </si>
  <si>
    <t>Mantenimiento preventivo de equipo de aire acondicionado tipo minisplit, capacidad 18.000 BTU, incluyendo revisión técnica, limpieza y verificación de funcionamiento. Minisplit 18.000 BTU</t>
  </si>
  <si>
    <t>Mantenimiento preventivo de equipo de aire acondicionado tipo minisplit, capacidad 22.000 BTU, incluyendo revisión técnica, limpieza y verificación de funcionamiento. Minisplit 22.000 BTU</t>
  </si>
  <si>
    <t>Mantenimiento preventivo de equipo de aire acondicionado tipo minisplit, capacidad 24.000 BTU, incluyendo revisión técnica, limpieza y verificación de funcionamiento. Minisplit 24.000 BTU</t>
  </si>
  <si>
    <t>Mantenimiento preventivo de equipo de aire acondicionado tipo minisplit, capacidad 36.000 BTU, incluyendo revisión técnica, limpieza y verificación de funcionamiento. Minisplit 36.000 BTU</t>
  </si>
  <si>
    <t>Mantenimiento preventivo de equipo de aire acondicionado tipo minisplit, capacidad no especificada, incluyendo revisión técnica, limpieza y verificación de funcionamiento. Minisplit Capacidad no especificada</t>
  </si>
  <si>
    <t>Mantenimiento preventivo de equipo de aire acondicionado tipo multisplit, capacidad 12.000 BTU, incluyendo revisión técnica, limpieza y verificación de funcionamiento. Multisplit 12.000 BTU</t>
  </si>
  <si>
    <t>Mantenimiento preventivo de equipo de aire acondicionado tipo multisplit, capacidad 18.000 BTU, incluyendo revisión técnica, limpieza y verificación de funcionamiento. Multisplit 18.000 BTU</t>
  </si>
  <si>
    <t>Mantenimiento preventivo de equipo de aire acondicionado tipo multisplit, capacidad 24.000 BTU, incluyendo revisión técnica, limpieza y verificación de funcionamiento. Multisplit 24.000 BTU</t>
  </si>
  <si>
    <t>Mantenimiento preventivo de equipo de aire acondicionado tipo cassette, capacidad 3 TR, incluyendo revisión técnica, limpieza y verificación de funcionamiento. Cassette 3 TR</t>
  </si>
  <si>
    <t>Mantenimiento preventivo de equipo de aire acondicionado tipo cassette, capacidad 4 TR, incluyendo revisión técnica, limpieza y verificación de funcionamiento. Cassette 4 TR</t>
  </si>
  <si>
    <t>Mantenimiento preventivo de equipo de aire acondicionado tipo cassette, capacidad 5 TR, incluyendo revisión técnica, limpieza y verificación de funcionamiento. Cassette 5 TR</t>
  </si>
  <si>
    <t>Mantenimiento preventivo de equipo de aire acondicionado tipo cassette, capacidad 9.000 BTU, incluyendo revisión técnica, limpieza y verificación de funcionamiento. Cassette 9.000 BTU</t>
  </si>
  <si>
    <t>Mantenimiento preventivo de equipo de aire acondicionado tipo cassette, capacidad 12.000 BTU, incluyendo revisión técnica, limpieza y verificación de funcionamiento. Cassette 12.000 BTU</t>
  </si>
  <si>
    <t>Mantenimiento preventivo de equipo de aire acondicionado tipo cassette, capacidad 18.000 BTU, incluyendo revisión técnica, limpieza y verificación de funcionamiento. Cassette 18.000 BTU</t>
  </si>
  <si>
    <t>Mantenimiento preventivo de equipo de aire acondicionado tipo cassette, capacidad 20.000 BTU, incluyendo revisión técnica, limpieza y verificación de funcionamiento. Cassette 20.000 BTU</t>
  </si>
  <si>
    <t>Mantenimiento preventivo de equipo de aire acondicionado tipo cassette, capacidad 36.000 BTU, incluyendo revisión técnica, limpieza y verificación de funcionamiento. Cassette 36.000 BTU</t>
  </si>
  <si>
    <t>Mantenimiento preventivo de equipo de aire acondicionado tipo piso techo, capacidad 3 TR, incluyendo revisión técnica, limpieza y verificación de funcionamiento. Piso techo 3 TR</t>
  </si>
  <si>
    <t>Mantenimiento preventivo de equipo de aire acondicionado tipo piso techo, capacidad 5 TR, incluyendo revisión técnica, limpieza y verificación de funcionamiento. Piso techo 5 TR</t>
  </si>
  <si>
    <t>Mantenimiento preventivo de equipo de aire acondicionado tipo piso techo, capacidad 36.000 BTU, incluyendo revisión técnica, limpieza y verificación de funcionamiento. Piso techo 36.000 BTU</t>
  </si>
  <si>
    <t>Mantenimiento preventivo de equipo de aire acondicionado tipo sistema central / split central, capacidad 3 TR, incluyendo revisión técnica, limpieza y verificación de funcionamiento. Sistema central / split central 3 TR</t>
  </si>
  <si>
    <t>Mantenimiento preventivo de equipo de aire acondicionado tipo sistema central / split central, capacidad 4 TR, incluyendo revisión técnica, limpieza y verificación de funcionamiento. Sistema central / split central 4 TR</t>
  </si>
  <si>
    <t>Mantenimiento preventivo de equipo de aire acondicionado tipo sistema central / split central, capacidad 5 TR, incluyendo revisión técnica, limpieza y verificación de funcionamiento. Sistema central / split central 5 TR</t>
  </si>
  <si>
    <t>Mantenimiento preventivo de equipo de aire acondicionado tipo sistema central / split central, capacidad 7,5 TR, incluyendo revisión técnica, limpieza y verificación de funcionamiento. Sistema central / split central 7,5 TR</t>
  </si>
  <si>
    <t>Mantenimiento preventivo de equipo de aire acondicionado tipo sistema central / split central, capacidad 30 TR, incluyendo revisión técnica, limpieza y verificación de funcionamiento. Sistema central / split central 30 TR</t>
  </si>
  <si>
    <t>Mantenimiento preventivo de equipo de aire acondicionado tipo sistema central / split central, capacidad 48.000 BTU, incluyendo revisión técnica, limpieza y verificación de funcionamiento. Sistema central / split central 48.000 BTU</t>
  </si>
  <si>
    <t>Mantenimiento preventivo de equipo de aire acondicionado tipo sistema central / split central, capacidad 60.000 BTU, incluyendo revisión técnica, limpieza y verificación de funcionamiento. Sistema central / split central 60.000 BTU</t>
  </si>
  <si>
    <t>Mantenimiento preventivo de equipo de aire acondicionado tipo fan coil, capacidad no especificada, incluyendo revisión técnica, limpieza y verificación de funcionamiento. Fan coil Capacidad no especificada</t>
  </si>
  <si>
    <t>Mantenimiento preventivo de equipo de aire acondicionado tipo condensadora y evaporadores, capacidad no especificada, incluyendo revisión técnica, limpieza y verificación de funcionamiento. Condensadora y evaporadores Capacidad no especificada</t>
  </si>
  <si>
    <t>Mantenimiento preventivo de equipo de aire acondicionado tipo extractor, capacidad 50 CFM, incluyendo revisión técnica, limpieza y verificación de funcionamiento. Extractor 50 CFM</t>
  </si>
  <si>
    <t>Mantenimiento preventivo de equipo de aire acondicionado tipo extractor, capacidad 650 CFM, incluyendo revisión técnica, limpieza y verificación de funcionamiento. Extractor 650 CFM</t>
  </si>
  <si>
    <t>RUTINAS</t>
  </si>
  <si>
    <t>Mantenimiento correctivo de los aires acondicionados en caso de ocurrencia de daño imprevisto y bolsa de repuestos necesarios para garantizar el buen funcionamiento.</t>
  </si>
  <si>
    <t xml:space="preserve">PRECIO TECHO VALOR UNITARIO
IVA INCLUIDO 
</t>
  </si>
  <si>
    <t>VALOR UNITARIO ANTES DE IVA</t>
  </si>
  <si>
    <t>TOTAL PROPUESTA IVA INCLUÍDO</t>
  </si>
  <si>
    <t xml:space="preserve">PRESUPUESTO OFICIAL
$ 222.976.131 IVA INCLUIDO
</t>
  </si>
  <si>
    <t>El oferente deberá diligenciar en la propuesta el valor de cada uno de los items 
Los precios unitarios a ofertar en el cuadro de propuesta económica para cada ítem no podrán superar el precio techo unitario establecido por la entidad so pena de causal de rechazo de la propuesta.
El item # 35 no será objeto de oferta y no podrá ser modificado por el oferente so pena de causal de rechazo de la propuesta</t>
  </si>
  <si>
    <t xml:space="preserve">Tener en cuenta los Valores Asociados al Contrato según el Acuerdo Municipal 046 del 18 de diciembre de 2024 (Estatuto Tributario Municipal)  </t>
  </si>
  <si>
    <t>PROPUESTA ECONÓMICA
SELECCIÓN ABREVIADA - MENOR CUANTÍA</t>
  </si>
  <si>
    <t>ENV-09-30-1393-26</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</si>
</sst>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quot;\ #,##0_);\(&quot;$&quot;\ #,##0\)"/>
    <numFmt numFmtId="165" formatCode="&quot;$&quot;\ #,##0_);[Red]\(&quot;$&quot;\ #,##0\)"/>
    <numFmt numFmtId="166" formatCode="_ * #,##0.00_ ;_ * \-#,##0.00_ ;_ * &quot;-&quot;??_ ;_ @_ "/>
    <numFmt numFmtId="167" formatCode="&quot;$&quot;\ #,##0"/>
  </numFmts>
  <fonts count="16" x14ac:knownFonts="1">
    <font>
      <sz val="10"/>
      <name val="Arial"/>
    </font>
    <font>
      <sz val="11"/>
      <color theme="1"/>
      <name val="Calibri"/>
      <family val="2"/>
      <scheme val="minor"/>
    </font>
    <font>
      <sz val="10"/>
      <name val="Arial"/>
      <family val="2"/>
    </font>
    <font>
      <sz val="10"/>
      <name val="Arial"/>
      <family val="2"/>
    </font>
    <font>
      <u/>
      <sz val="10"/>
      <color theme="10"/>
      <name val="Arial"/>
      <family val="2"/>
    </font>
    <font>
      <sz val="10"/>
      <name val="Arial"/>
      <family val="2"/>
    </font>
    <font>
      <b/>
      <sz val="12"/>
      <name val="Arial Narrow"/>
      <family val="2"/>
    </font>
    <font>
      <sz val="12"/>
      <name val="Arial Narrow"/>
      <family val="2"/>
    </font>
    <font>
      <b/>
      <sz val="14"/>
      <name val="Arial Narrow"/>
      <family val="2"/>
    </font>
    <font>
      <u/>
      <sz val="14"/>
      <color theme="10"/>
      <name val="Arial Narrow"/>
      <family val="2"/>
    </font>
    <font>
      <sz val="14"/>
      <name val="Arial Narrow"/>
      <family val="2"/>
    </font>
    <font>
      <b/>
      <u/>
      <sz val="14"/>
      <color theme="10"/>
      <name val="Arial Narrow"/>
      <family val="2"/>
    </font>
    <font>
      <sz val="14"/>
      <color theme="1"/>
      <name val="Arial Narrow"/>
      <family val="2"/>
    </font>
    <font>
      <b/>
      <sz val="18"/>
      <name val="Arial Narrow"/>
      <family val="2"/>
    </font>
    <font>
      <sz val="18"/>
      <name val="Arial Narrow"/>
      <family val="2"/>
    </font>
    <font>
      <sz val="16"/>
      <name val="Arial Narrow"/>
      <family val="2"/>
    </font>
  </fonts>
  <fills count="9">
    <fill>
      <patternFill patternType="none"/>
    </fill>
    <fill>
      <patternFill patternType="gray125"/>
    </fill>
    <fill>
      <patternFill patternType="solid">
        <fgColor theme="0" tint="-0.34998626667073579"/>
        <bgColor indexed="64"/>
      </patternFill>
    </fill>
    <fill>
      <patternFill patternType="solid">
        <fgColor theme="0"/>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5" tint="0.39997558519241921"/>
        <bgColor indexed="64"/>
      </patternFill>
    </fill>
    <fill>
      <patternFill patternType="solid">
        <fgColor theme="4" tint="0.79998168889431442"/>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diagonal/>
    </border>
    <border>
      <left/>
      <right style="thin">
        <color indexed="64"/>
      </right>
      <top style="medium">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9">
    <xf numFmtId="0" fontId="0" fillId="0" borderId="0"/>
    <xf numFmtId="166" fontId="2" fillId="0" borderId="0" applyFont="0" applyFill="0" applyBorder="0" applyAlignment="0" applyProtection="0"/>
    <xf numFmtId="0" fontId="3" fillId="0" borderId="0" applyFont="0" applyFill="0" applyBorder="0" applyAlignment="0" applyProtection="0"/>
    <xf numFmtId="0" fontId="4" fillId="0" borderId="0" applyNumberFormat="0" applyFill="0" applyBorder="0" applyAlignment="0" applyProtection="0"/>
    <xf numFmtId="9" fontId="5" fillId="0" borderId="0" applyFont="0" applyFill="0" applyBorder="0" applyAlignment="0" applyProtection="0"/>
    <xf numFmtId="0" fontId="2" fillId="0" borderId="0"/>
    <xf numFmtId="0" fontId="2" fillId="0" borderId="0" applyFont="0" applyFill="0" applyBorder="0" applyAlignment="0" applyProtection="0"/>
    <xf numFmtId="9" fontId="2" fillId="0" borderId="0" applyFont="0" applyFill="0" applyBorder="0" applyAlignment="0" applyProtection="0"/>
    <xf numFmtId="0" fontId="1" fillId="0" borderId="0"/>
  </cellStyleXfs>
  <cellXfs count="82">
    <xf numFmtId="0" fontId="0" fillId="0" borderId="0" xfId="0"/>
    <xf numFmtId="0" fontId="7" fillId="0" borderId="0" xfId="0" applyFont="1" applyAlignment="1" applyProtection="1">
      <alignment vertical="center"/>
      <protection locked="0"/>
    </xf>
    <xf numFmtId="0" fontId="8" fillId="6" borderId="7" xfId="0" applyFont="1" applyFill="1" applyBorder="1" applyAlignment="1" applyProtection="1">
      <alignment horizontal="center" vertical="center"/>
      <protection locked="0"/>
    </xf>
    <xf numFmtId="0" fontId="9" fillId="6" borderId="7" xfId="3" applyFont="1" applyFill="1" applyBorder="1" applyAlignment="1" applyProtection="1">
      <alignment vertical="center"/>
      <protection locked="0"/>
    </xf>
    <xf numFmtId="167" fontId="7" fillId="0" borderId="0" xfId="0" applyNumberFormat="1" applyFont="1" applyAlignment="1" applyProtection="1">
      <alignment vertical="center"/>
      <protection locked="0"/>
    </xf>
    <xf numFmtId="167" fontId="10" fillId="3" borderId="13" xfId="0" applyNumberFormat="1" applyFont="1" applyFill="1" applyBorder="1" applyAlignment="1" applyProtection="1">
      <alignment horizontal="center" vertical="center" wrapText="1"/>
      <protection locked="0"/>
    </xf>
    <xf numFmtId="167" fontId="10" fillId="3" borderId="1" xfId="0" applyNumberFormat="1" applyFont="1" applyFill="1" applyBorder="1" applyAlignment="1" applyProtection="1">
      <alignment horizontal="center" vertical="center" wrapText="1"/>
      <protection locked="0"/>
    </xf>
    <xf numFmtId="0" fontId="8" fillId="6" borderId="1" xfId="0" applyFont="1" applyFill="1" applyBorder="1" applyAlignment="1">
      <alignment horizontal="left" vertical="center"/>
    </xf>
    <xf numFmtId="0" fontId="6" fillId="2" borderId="1" xfId="0" applyFont="1" applyFill="1" applyBorder="1" applyAlignment="1">
      <alignment horizontal="center" vertical="center" wrapText="1"/>
    </xf>
    <xf numFmtId="0" fontId="6" fillId="7" borderId="7" xfId="0" applyFont="1" applyFill="1" applyBorder="1" applyAlignment="1">
      <alignment horizontal="center" vertical="center" wrapText="1"/>
    </xf>
    <xf numFmtId="0" fontId="8" fillId="0" borderId="12" xfId="0" applyFont="1" applyBorder="1" applyAlignment="1">
      <alignment horizontal="center" vertical="center"/>
    </xf>
    <xf numFmtId="0" fontId="12" fillId="0" borderId="13" xfId="0" applyFont="1" applyBorder="1" applyAlignment="1">
      <alignment horizontal="center" vertical="center" wrapText="1"/>
    </xf>
    <xf numFmtId="0" fontId="8" fillId="0" borderId="6" xfId="0" applyFont="1" applyBorder="1" applyAlignment="1">
      <alignment horizontal="center" vertical="center"/>
    </xf>
    <xf numFmtId="0" fontId="12" fillId="0" borderId="1" xfId="0" applyFont="1" applyBorder="1" applyAlignment="1">
      <alignment horizontal="center" vertical="center" wrapText="1"/>
    </xf>
    <xf numFmtId="164" fontId="10" fillId="0" borderId="13" xfId="0" applyNumberFormat="1" applyFont="1" applyBorder="1" applyAlignment="1">
      <alignment horizontal="center" vertical="center" wrapText="1"/>
    </xf>
    <xf numFmtId="167" fontId="8" fillId="5" borderId="14" xfId="0" applyNumberFormat="1" applyFont="1" applyFill="1" applyBorder="1" applyAlignment="1">
      <alignment horizontal="center" vertical="center" wrapText="1"/>
    </xf>
    <xf numFmtId="167" fontId="8" fillId="5" borderId="7" xfId="0" applyNumberFormat="1" applyFont="1" applyFill="1" applyBorder="1" applyAlignment="1">
      <alignment horizontal="center" vertical="center" wrapText="1"/>
    </xf>
    <xf numFmtId="10" fontId="7" fillId="0" borderId="0" xfId="4" applyNumberFormat="1" applyFont="1" applyAlignment="1" applyProtection="1">
      <alignment vertical="center"/>
      <protection locked="0"/>
    </xf>
    <xf numFmtId="9" fontId="10" fillId="3" borderId="13" xfId="4" applyFont="1" applyFill="1" applyBorder="1" applyAlignment="1" applyProtection="1">
      <alignment horizontal="center" vertical="center" wrapText="1"/>
      <protection locked="0"/>
    </xf>
    <xf numFmtId="167" fontId="8" fillId="3" borderId="13" xfId="0" applyNumberFormat="1" applyFont="1" applyFill="1" applyBorder="1" applyAlignment="1" applyProtection="1">
      <alignment horizontal="center" vertical="center" wrapText="1"/>
      <protection locked="0"/>
    </xf>
    <xf numFmtId="0" fontId="15" fillId="0" borderId="1" xfId="8" applyFont="1" applyBorder="1" applyAlignment="1">
      <alignment vertical="center" wrapText="1"/>
    </xf>
    <xf numFmtId="0" fontId="8" fillId="0" borderId="4" xfId="0" applyFont="1" applyBorder="1" applyAlignment="1">
      <alignment horizontal="left" vertical="center"/>
    </xf>
    <xf numFmtId="0" fontId="8" fillId="0" borderId="5" xfId="0" applyFont="1" applyBorder="1" applyAlignment="1">
      <alignment horizontal="left" vertical="center"/>
    </xf>
    <xf numFmtId="0" fontId="8" fillId="0" borderId="1" xfId="0" applyFont="1" applyBorder="1" applyAlignment="1">
      <alignment horizontal="left" vertical="center"/>
    </xf>
    <xf numFmtId="0" fontId="8" fillId="0" borderId="7" xfId="0" applyFont="1" applyBorder="1" applyAlignment="1">
      <alignment horizontal="left" vertical="center"/>
    </xf>
    <xf numFmtId="165" fontId="13" fillId="4" borderId="1" xfId="0" applyNumberFormat="1" applyFont="1" applyFill="1" applyBorder="1" applyAlignment="1">
      <alignment horizontal="center" wrapText="1"/>
    </xf>
    <xf numFmtId="165" fontId="13" fillId="4" borderId="7" xfId="0" applyNumberFormat="1" applyFont="1" applyFill="1" applyBorder="1" applyAlignment="1">
      <alignment horizontal="center" wrapText="1"/>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6" xfId="0" applyFont="1" applyBorder="1" applyAlignment="1">
      <alignment horizontal="center" vertical="center"/>
    </xf>
    <xf numFmtId="0" fontId="7" fillId="0" borderId="1" xfId="0" applyFont="1" applyBorder="1" applyAlignment="1">
      <alignment horizontal="center" vertical="center"/>
    </xf>
    <xf numFmtId="0" fontId="8" fillId="4" borderId="6" xfId="0" applyFont="1" applyFill="1" applyBorder="1" applyAlignment="1">
      <alignment horizontal="left" vertical="center"/>
    </xf>
    <xf numFmtId="0" fontId="8" fillId="4" borderId="1" xfId="0" applyFont="1" applyFill="1" applyBorder="1" applyAlignment="1">
      <alignment horizontal="left" vertical="center"/>
    </xf>
    <xf numFmtId="0" fontId="8" fillId="0" borderId="20" xfId="0" applyFont="1" applyBorder="1" applyAlignment="1">
      <alignment horizontal="center" vertical="center" wrapText="1"/>
    </xf>
    <xf numFmtId="0" fontId="8" fillId="0" borderId="21" xfId="0" applyFont="1" applyBorder="1" applyAlignment="1">
      <alignment horizontal="center" vertical="center" wrapText="1"/>
    </xf>
    <xf numFmtId="0" fontId="8" fillId="0" borderId="22" xfId="0" applyFont="1" applyBorder="1" applyAlignment="1">
      <alignment horizontal="center" vertical="center" wrapText="1"/>
    </xf>
    <xf numFmtId="0" fontId="8" fillId="0" borderId="23" xfId="0" applyFont="1" applyBorder="1" applyAlignment="1">
      <alignment horizontal="center" vertical="center" wrapText="1"/>
    </xf>
    <xf numFmtId="0" fontId="8" fillId="4" borderId="18" xfId="0" applyFont="1" applyFill="1" applyBorder="1" applyAlignment="1">
      <alignment horizontal="center" vertical="center" wrapText="1"/>
    </xf>
    <xf numFmtId="0" fontId="8" fillId="4" borderId="19" xfId="0" applyFont="1" applyFill="1" applyBorder="1" applyAlignment="1">
      <alignment horizontal="center" vertical="center" wrapText="1"/>
    </xf>
    <xf numFmtId="0" fontId="8" fillId="4" borderId="18" xfId="0" applyFont="1" applyFill="1" applyBorder="1" applyAlignment="1">
      <alignment horizontal="center" vertical="center"/>
    </xf>
    <xf numFmtId="0" fontId="8" fillId="4" borderId="19" xfId="0" applyFont="1" applyFill="1" applyBorder="1" applyAlignment="1">
      <alignment horizontal="center" vertical="center"/>
    </xf>
    <xf numFmtId="0" fontId="6" fillId="0" borderId="9" xfId="0" applyFont="1" applyBorder="1" applyAlignment="1" applyProtection="1">
      <alignment horizontal="left" vertical="center"/>
      <protection locked="0"/>
    </xf>
    <xf numFmtId="0" fontId="6" fillId="0" borderId="10" xfId="0" applyFont="1" applyBorder="1" applyAlignment="1" applyProtection="1">
      <alignment horizontal="left" vertical="center"/>
      <protection locked="0"/>
    </xf>
    <xf numFmtId="0" fontId="6" fillId="0" borderId="11" xfId="0" applyFont="1" applyBorder="1" applyAlignment="1" applyProtection="1">
      <alignment horizontal="left" vertical="center"/>
      <protection locked="0"/>
    </xf>
    <xf numFmtId="0" fontId="8" fillId="0" borderId="1" xfId="5" applyFont="1" applyBorder="1" applyAlignment="1">
      <alignment horizontal="left" vertical="center"/>
    </xf>
    <xf numFmtId="0" fontId="8" fillId="6" borderId="6" xfId="0" applyFont="1" applyFill="1" applyBorder="1" applyAlignment="1">
      <alignment horizontal="left" vertical="center"/>
    </xf>
    <xf numFmtId="0" fontId="8" fillId="6" borderId="1" xfId="0" applyFont="1" applyFill="1" applyBorder="1" applyAlignment="1">
      <alignment horizontal="left" vertical="center"/>
    </xf>
    <xf numFmtId="0" fontId="14" fillId="8" borderId="1" xfId="0" applyFont="1" applyFill="1" applyBorder="1" applyAlignment="1">
      <alignment horizontal="justify" vertical="center" wrapText="1"/>
    </xf>
    <xf numFmtId="0" fontId="14" fillId="8" borderId="1" xfId="0" applyFont="1" applyFill="1" applyBorder="1" applyAlignment="1">
      <alignment horizontal="justify" vertical="center"/>
    </xf>
    <xf numFmtId="0" fontId="10" fillId="6" borderId="1" xfId="0" applyFont="1" applyFill="1" applyBorder="1" applyAlignment="1" applyProtection="1">
      <alignment horizontal="center" vertical="center"/>
      <protection locked="0"/>
    </xf>
    <xf numFmtId="0" fontId="10" fillId="6" borderId="7" xfId="0" applyFont="1" applyFill="1" applyBorder="1" applyAlignment="1" applyProtection="1">
      <alignment horizontal="center" vertical="center"/>
      <protection locked="0"/>
    </xf>
    <xf numFmtId="0" fontId="6" fillId="2" borderId="1"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10" fillId="0" borderId="1" xfId="5" applyFont="1" applyBorder="1" applyAlignment="1">
      <alignment horizontal="left" vertical="center"/>
    </xf>
    <xf numFmtId="0" fontId="8" fillId="0" borderId="8" xfId="0" applyFont="1" applyBorder="1" applyAlignment="1" applyProtection="1">
      <alignment horizontal="left" vertical="center"/>
      <protection locked="0"/>
    </xf>
    <xf numFmtId="0" fontId="8" fillId="0" borderId="0" xfId="0" applyFont="1" applyAlignment="1" applyProtection="1">
      <alignment horizontal="left" vertical="center"/>
      <protection locked="0"/>
    </xf>
    <xf numFmtId="0" fontId="8" fillId="0" borderId="2" xfId="0" applyFont="1" applyBorder="1" applyAlignment="1" applyProtection="1">
      <alignment horizontal="left" vertical="center"/>
      <protection locked="0"/>
    </xf>
    <xf numFmtId="0" fontId="6" fillId="2" borderId="1" xfId="0" applyFont="1" applyFill="1" applyBorder="1" applyAlignment="1">
      <alignment horizontal="center" vertical="center"/>
    </xf>
    <xf numFmtId="0" fontId="6" fillId="2" borderId="7" xfId="0" applyFont="1" applyFill="1" applyBorder="1" applyAlignment="1">
      <alignment horizontal="center" vertical="center"/>
    </xf>
    <xf numFmtId="0" fontId="8" fillId="6" borderId="18" xfId="0" applyFont="1" applyFill="1" applyBorder="1" applyAlignment="1" applyProtection="1">
      <alignment horizontal="center" vertical="center"/>
      <protection locked="0"/>
    </xf>
    <xf numFmtId="0" fontId="8" fillId="6" borderId="19" xfId="0" applyFont="1" applyFill="1" applyBorder="1" applyAlignment="1" applyProtection="1">
      <alignment horizontal="center" vertical="center"/>
      <protection locked="0"/>
    </xf>
    <xf numFmtId="0" fontId="11" fillId="3" borderId="1" xfId="3" applyFont="1" applyFill="1" applyBorder="1" applyAlignment="1" applyProtection="1">
      <alignment vertical="center"/>
    </xf>
    <xf numFmtId="0" fontId="8" fillId="6" borderId="1" xfId="0" applyFont="1" applyFill="1" applyBorder="1" applyAlignment="1" applyProtection="1">
      <alignment horizontal="left" vertical="center"/>
      <protection locked="0"/>
    </xf>
    <xf numFmtId="0" fontId="8" fillId="6" borderId="7" xfId="0" applyFont="1" applyFill="1" applyBorder="1" applyAlignment="1" applyProtection="1">
      <alignment horizontal="left" vertical="center"/>
      <protection locked="0"/>
    </xf>
    <xf numFmtId="0" fontId="8" fillId="8" borderId="1" xfId="5" applyFont="1" applyFill="1" applyBorder="1" applyAlignment="1">
      <alignment horizontal="justify" vertical="center" wrapText="1"/>
    </xf>
    <xf numFmtId="0" fontId="7" fillId="0" borderId="8" xfId="0" applyFont="1" applyBorder="1" applyAlignment="1" applyProtection="1">
      <alignment horizontal="center" vertical="center"/>
      <protection locked="0"/>
    </xf>
    <xf numFmtId="0" fontId="7" fillId="0" borderId="0" xfId="0" applyFont="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8" fillId="2" borderId="17" xfId="0" applyFont="1" applyFill="1" applyBorder="1" applyAlignment="1" applyProtection="1">
      <alignment horizontal="center" vertical="center" wrapText="1"/>
      <protection locked="0"/>
    </xf>
    <xf numFmtId="0" fontId="8" fillId="2" borderId="18" xfId="0" applyFont="1" applyFill="1" applyBorder="1" applyAlignment="1" applyProtection="1">
      <alignment horizontal="center" vertical="center" wrapText="1"/>
      <protection locked="0"/>
    </xf>
    <xf numFmtId="0" fontId="8" fillId="2" borderId="19" xfId="0" applyFont="1" applyFill="1" applyBorder="1" applyAlignment="1" applyProtection="1">
      <alignment horizontal="center" vertical="center" wrapText="1"/>
      <protection locked="0"/>
    </xf>
    <xf numFmtId="0" fontId="7" fillId="0" borderId="8" xfId="0" applyFont="1" applyBorder="1" applyAlignment="1" applyProtection="1">
      <alignment horizontal="left"/>
      <protection locked="0"/>
    </xf>
    <xf numFmtId="0" fontId="7" fillId="0" borderId="0" xfId="0" applyFont="1" applyAlignment="1" applyProtection="1">
      <alignment horizontal="left"/>
      <protection locked="0"/>
    </xf>
    <xf numFmtId="0" fontId="7" fillId="0" borderId="2" xfId="0" applyFont="1" applyBorder="1" applyAlignment="1" applyProtection="1">
      <alignment horizontal="left"/>
      <protection locked="0"/>
    </xf>
    <xf numFmtId="0" fontId="7" fillId="0" borderId="8" xfId="0" applyFont="1" applyBorder="1" applyAlignment="1" applyProtection="1">
      <alignment horizontal="left" vertical="center"/>
      <protection locked="0"/>
    </xf>
    <xf numFmtId="0" fontId="7" fillId="0" borderId="0" xfId="0" applyFont="1" applyAlignment="1" applyProtection="1">
      <alignment horizontal="left" vertical="center"/>
      <protection locked="0"/>
    </xf>
    <xf numFmtId="0" fontId="7" fillId="0" borderId="2" xfId="0" applyFont="1" applyBorder="1" applyAlignment="1" applyProtection="1">
      <alignment horizontal="left" vertical="center"/>
      <protection locked="0"/>
    </xf>
    <xf numFmtId="0" fontId="8" fillId="4" borderId="1" xfId="5" applyFont="1" applyFill="1" applyBorder="1" applyAlignment="1">
      <alignment horizontal="justify" vertical="center" wrapText="1"/>
    </xf>
    <xf numFmtId="0" fontId="6" fillId="2" borderId="24" xfId="0" applyFont="1" applyFill="1" applyBorder="1" applyAlignment="1">
      <alignment horizontal="center" vertical="center" wrapText="1"/>
    </xf>
    <xf numFmtId="0" fontId="6" fillId="2" borderId="13" xfId="0" applyFont="1" applyFill="1" applyBorder="1" applyAlignment="1">
      <alignment horizontal="center" vertical="center" wrapText="1"/>
    </xf>
    <xf numFmtId="164" fontId="8" fillId="2" borderId="15" xfId="1" applyNumberFormat="1" applyFont="1" applyFill="1" applyBorder="1" applyAlignment="1" applyProtection="1">
      <alignment horizontal="center" vertical="center"/>
    </xf>
    <xf numFmtId="164" fontId="8" fillId="2" borderId="16" xfId="1" applyNumberFormat="1" applyFont="1" applyFill="1" applyBorder="1" applyAlignment="1" applyProtection="1">
      <alignment horizontal="center" vertical="center"/>
    </xf>
  </cellXfs>
  <cellStyles count="9">
    <cellStyle name="Hipervínculo" xfId="3" builtinId="8"/>
    <cellStyle name="Millares" xfId="1" builtinId="3"/>
    <cellStyle name="Millares 2" xfId="2"/>
    <cellStyle name="Millares 2 2" xfId="6"/>
    <cellStyle name="Normal" xfId="0" builtinId="0"/>
    <cellStyle name="Normal 11" xfId="8"/>
    <cellStyle name="Normal 2" xfId="5"/>
    <cellStyle name="Porcentaje" xfId="4" builtinId="5"/>
    <cellStyle name="Porcentaje 2" xfId="7"/>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328209</xdr:rowOff>
    </xdr:to>
    <xdr:pic>
      <xdr:nvPicPr>
        <xdr:cNvPr id="4" name="Picture 4">
          <a:extLst>
            <a:ext uri="{FF2B5EF4-FFF2-40B4-BE49-F238E27FC236}">
              <a16:creationId xmlns:a16="http://schemas.microsoft.com/office/drawing/2014/main" xmlns=""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432199</xdr:colOff>
      <xdr:row>0</xdr:row>
      <xdr:rowOff>43690</xdr:rowOff>
    </xdr:from>
    <xdr:to>
      <xdr:col>1</xdr:col>
      <xdr:colOff>1363400</xdr:colOff>
      <xdr:row>1</xdr:row>
      <xdr:rowOff>439947</xdr:rowOff>
    </xdr:to>
    <xdr:pic>
      <xdr:nvPicPr>
        <xdr:cNvPr id="5" name="Picture 4">
          <a:extLst>
            <a:ext uri="{FF2B5EF4-FFF2-40B4-BE49-F238E27FC236}">
              <a16:creationId xmlns:a16="http://schemas.microsoft.com/office/drawing/2014/main" xmlns="" id="{00000000-0008-0000-0000-000005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820388" y="43690"/>
          <a:ext cx="931201" cy="896589"/>
        </a:xfrm>
        <a:prstGeom prst="rect">
          <a:avLst/>
        </a:prstGeom>
        <a:noFill/>
        <a:ln w="9525">
          <a:noFill/>
          <a:miter lim="800000"/>
          <a:headEnd/>
          <a:tailEnd/>
        </a:ln>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61"/>
  <sheetViews>
    <sheetView tabSelected="1" topLeftCell="A42" zoomScale="53" zoomScaleNormal="59" zoomScaleSheetLayoutView="90" workbookViewId="0">
      <selection activeCell="E46" sqref="E46"/>
    </sheetView>
  </sheetViews>
  <sheetFormatPr baseColWidth="10" defaultColWidth="11.42578125" defaultRowHeight="15.75" x14ac:dyDescent="0.2"/>
  <cols>
    <col min="1" max="1" width="6.85546875" style="1" customWidth="1" collapsed="1"/>
    <col min="2" max="2" width="80.140625" style="1" customWidth="1" collapsed="1"/>
    <col min="3" max="3" width="14.28515625" style="1" bestFit="1" customWidth="1" collapsed="1"/>
    <col min="4" max="4" width="14.28515625" style="1" customWidth="1"/>
    <col min="5" max="5" width="30.42578125" style="1" customWidth="1" collapsed="1"/>
    <col min="6" max="6" width="15.5703125" style="1" customWidth="1"/>
    <col min="7" max="7" width="22.140625" style="1" customWidth="1"/>
    <col min="8" max="9" width="24.28515625" style="1" customWidth="1"/>
    <col min="10" max="10" width="28.85546875" style="1" bestFit="1" customWidth="1" collapsed="1"/>
    <col min="11" max="11" width="33.7109375" style="1" customWidth="1" collapsed="1"/>
    <col min="12" max="12" width="24" style="1" customWidth="1" collapsed="1"/>
    <col min="13" max="18" width="11.42578125" style="1"/>
    <col min="19" max="16384" width="11.42578125" style="1" collapsed="1"/>
  </cols>
  <sheetData>
    <row r="1" spans="1:13" ht="39.6" customHeight="1" x14ac:dyDescent="0.2">
      <c r="A1" s="27"/>
      <c r="B1" s="28"/>
      <c r="C1" s="33" t="s">
        <v>72</v>
      </c>
      <c r="D1" s="33"/>
      <c r="E1" s="33"/>
      <c r="F1" s="33"/>
      <c r="G1" s="33"/>
      <c r="H1" s="33"/>
      <c r="I1" s="34"/>
      <c r="J1" s="21" t="s">
        <v>18</v>
      </c>
      <c r="K1" s="22"/>
    </row>
    <row r="2" spans="1:13" ht="39.6" customHeight="1" x14ac:dyDescent="0.2">
      <c r="A2" s="29"/>
      <c r="B2" s="30"/>
      <c r="C2" s="35"/>
      <c r="D2" s="35"/>
      <c r="E2" s="35"/>
      <c r="F2" s="35"/>
      <c r="G2" s="35"/>
      <c r="H2" s="35"/>
      <c r="I2" s="36"/>
      <c r="J2" s="23" t="s">
        <v>19</v>
      </c>
      <c r="K2" s="24"/>
    </row>
    <row r="3" spans="1:13" ht="62.45" customHeight="1" x14ac:dyDescent="0.2">
      <c r="A3" s="31" t="s">
        <v>7</v>
      </c>
      <c r="B3" s="32"/>
      <c r="C3" s="37" t="s">
        <v>29</v>
      </c>
      <c r="D3" s="37"/>
      <c r="E3" s="37"/>
      <c r="F3" s="37"/>
      <c r="G3" s="37"/>
      <c r="H3" s="37"/>
      <c r="I3" s="38"/>
      <c r="J3" s="25" t="s">
        <v>69</v>
      </c>
      <c r="K3" s="26"/>
    </row>
    <row r="4" spans="1:13" ht="21.2" customHeight="1" x14ac:dyDescent="0.2">
      <c r="A4" s="31" t="s">
        <v>8</v>
      </c>
      <c r="B4" s="32"/>
      <c r="C4" s="39" t="s">
        <v>73</v>
      </c>
      <c r="D4" s="39"/>
      <c r="E4" s="39"/>
      <c r="F4" s="39"/>
      <c r="G4" s="39"/>
      <c r="H4" s="39"/>
      <c r="I4" s="40"/>
      <c r="J4" s="25"/>
      <c r="K4" s="26"/>
    </row>
    <row r="5" spans="1:13" ht="21.2" customHeight="1" x14ac:dyDescent="0.2">
      <c r="A5" s="45" t="s">
        <v>0</v>
      </c>
      <c r="B5" s="46"/>
      <c r="C5" s="59"/>
      <c r="D5" s="59"/>
      <c r="E5" s="59"/>
      <c r="F5" s="59"/>
      <c r="G5" s="59"/>
      <c r="H5" s="59"/>
      <c r="I5" s="60"/>
      <c r="J5" s="7" t="s">
        <v>1</v>
      </c>
      <c r="K5" s="2"/>
    </row>
    <row r="6" spans="1:13" ht="21.2" customHeight="1" x14ac:dyDescent="0.2">
      <c r="A6" s="45" t="s">
        <v>23</v>
      </c>
      <c r="B6" s="46"/>
      <c r="C6" s="59"/>
      <c r="D6" s="59"/>
      <c r="E6" s="59"/>
      <c r="F6" s="59"/>
      <c r="G6" s="59"/>
      <c r="H6" s="59"/>
      <c r="I6" s="60"/>
      <c r="J6" s="7" t="s">
        <v>9</v>
      </c>
      <c r="K6" s="2"/>
    </row>
    <row r="7" spans="1:13" ht="21.2" customHeight="1" x14ac:dyDescent="0.2">
      <c r="A7" s="45" t="s">
        <v>2</v>
      </c>
      <c r="B7" s="46"/>
      <c r="C7" s="59"/>
      <c r="D7" s="59"/>
      <c r="E7" s="59"/>
      <c r="F7" s="59"/>
      <c r="G7" s="59"/>
      <c r="H7" s="59"/>
      <c r="I7" s="60"/>
      <c r="J7" s="7" t="s">
        <v>10</v>
      </c>
      <c r="K7" s="3"/>
    </row>
    <row r="8" spans="1:13" ht="21.2" customHeight="1" x14ac:dyDescent="0.2">
      <c r="A8" s="45" t="s">
        <v>12</v>
      </c>
      <c r="B8" s="46"/>
      <c r="C8" s="59"/>
      <c r="D8" s="59"/>
      <c r="E8" s="59"/>
      <c r="F8" s="59"/>
      <c r="G8" s="59"/>
      <c r="H8" s="59"/>
      <c r="I8" s="60"/>
      <c r="J8" s="49"/>
      <c r="K8" s="50"/>
    </row>
    <row r="9" spans="1:13" ht="21" customHeight="1" x14ac:dyDescent="0.2">
      <c r="A9" s="45" t="s">
        <v>15</v>
      </c>
      <c r="B9" s="46"/>
      <c r="C9" s="62"/>
      <c r="D9" s="62"/>
      <c r="E9" s="62"/>
      <c r="F9" s="62"/>
      <c r="G9" s="62"/>
      <c r="H9" s="62"/>
      <c r="I9" s="62"/>
      <c r="J9" s="62"/>
      <c r="K9" s="63"/>
    </row>
    <row r="10" spans="1:13" ht="21.2" customHeight="1" x14ac:dyDescent="0.2">
      <c r="A10" s="52" t="s">
        <v>14</v>
      </c>
      <c r="B10" s="51" t="s">
        <v>16</v>
      </c>
      <c r="C10" s="51" t="s">
        <v>13</v>
      </c>
      <c r="D10" s="78" t="s">
        <v>64</v>
      </c>
      <c r="E10" s="57" t="s">
        <v>11</v>
      </c>
      <c r="F10" s="57"/>
      <c r="G10" s="57"/>
      <c r="H10" s="57"/>
      <c r="I10" s="57"/>
      <c r="J10" s="57"/>
      <c r="K10" s="58"/>
    </row>
    <row r="11" spans="1:13" ht="114" customHeight="1" x14ac:dyDescent="0.2">
      <c r="A11" s="52"/>
      <c r="B11" s="51"/>
      <c r="C11" s="51"/>
      <c r="D11" s="79"/>
      <c r="E11" s="8" t="s">
        <v>67</v>
      </c>
      <c r="F11" s="8" t="s">
        <v>25</v>
      </c>
      <c r="G11" s="8" t="s">
        <v>26</v>
      </c>
      <c r="H11" s="8" t="s">
        <v>27</v>
      </c>
      <c r="I11" s="8" t="s">
        <v>28</v>
      </c>
      <c r="J11" s="8" t="s">
        <v>24</v>
      </c>
      <c r="K11" s="9" t="s">
        <v>66</v>
      </c>
    </row>
    <row r="12" spans="1:13" ht="64.150000000000006" customHeight="1" x14ac:dyDescent="0.2">
      <c r="A12" s="10">
        <v>1</v>
      </c>
      <c r="B12" s="20" t="s">
        <v>30</v>
      </c>
      <c r="C12" s="11">
        <v>1</v>
      </c>
      <c r="D12" s="11">
        <v>4</v>
      </c>
      <c r="E12" s="5"/>
      <c r="F12" s="18">
        <v>0.19</v>
      </c>
      <c r="G12" s="5">
        <f>(E12*F12)</f>
        <v>0</v>
      </c>
      <c r="H12" s="5">
        <f>G12*C12*D12</f>
        <v>0</v>
      </c>
      <c r="I12" s="19">
        <f>+E12+G12</f>
        <v>0</v>
      </c>
      <c r="J12" s="14">
        <f>I12*D12*C12</f>
        <v>0</v>
      </c>
      <c r="K12" s="15">
        <v>179982</v>
      </c>
      <c r="L12" s="4"/>
    </row>
    <row r="13" spans="1:13" ht="82.9" customHeight="1" x14ac:dyDescent="0.2">
      <c r="A13" s="10">
        <v>2</v>
      </c>
      <c r="B13" s="20" t="s">
        <v>31</v>
      </c>
      <c r="C13" s="11">
        <v>3</v>
      </c>
      <c r="D13" s="11">
        <v>4</v>
      </c>
      <c r="E13" s="5"/>
      <c r="F13" s="18">
        <v>0.19</v>
      </c>
      <c r="G13" s="5">
        <f t="shared" ref="G13:G46" si="0">(E13*F13)</f>
        <v>0</v>
      </c>
      <c r="H13" s="5">
        <f t="shared" ref="H13:H46" si="1">G13*C13*D13</f>
        <v>0</v>
      </c>
      <c r="I13" s="19">
        <f t="shared" ref="I13:I45" si="2">+E13+G13</f>
        <v>0</v>
      </c>
      <c r="J13" s="14">
        <f t="shared" ref="J13:J45" si="3">I13*D13*C13</f>
        <v>0</v>
      </c>
      <c r="K13" s="15">
        <v>179982</v>
      </c>
      <c r="L13" s="4"/>
    </row>
    <row r="14" spans="1:13" ht="97.9" customHeight="1" x14ac:dyDescent="0.2">
      <c r="A14" s="10">
        <v>3</v>
      </c>
      <c r="B14" s="20" t="s">
        <v>32</v>
      </c>
      <c r="C14" s="11">
        <v>28</v>
      </c>
      <c r="D14" s="11">
        <v>4</v>
      </c>
      <c r="E14" s="5"/>
      <c r="F14" s="18">
        <v>0.19</v>
      </c>
      <c r="G14" s="5">
        <f t="shared" si="0"/>
        <v>0</v>
      </c>
      <c r="H14" s="5">
        <f t="shared" si="1"/>
        <v>0</v>
      </c>
      <c r="I14" s="19">
        <f t="shared" si="2"/>
        <v>0</v>
      </c>
      <c r="J14" s="14">
        <f t="shared" si="3"/>
        <v>0</v>
      </c>
      <c r="K14" s="15">
        <v>179982</v>
      </c>
      <c r="L14" s="4"/>
      <c r="M14" s="17"/>
    </row>
    <row r="15" spans="1:13" ht="74.45" customHeight="1" x14ac:dyDescent="0.2">
      <c r="A15" s="10">
        <v>4</v>
      </c>
      <c r="B15" s="20" t="s">
        <v>33</v>
      </c>
      <c r="C15" s="11">
        <v>30</v>
      </c>
      <c r="D15" s="11">
        <v>4</v>
      </c>
      <c r="E15" s="5"/>
      <c r="F15" s="18">
        <v>0.19</v>
      </c>
      <c r="G15" s="5">
        <f t="shared" si="0"/>
        <v>0</v>
      </c>
      <c r="H15" s="5">
        <f t="shared" si="1"/>
        <v>0</v>
      </c>
      <c r="I15" s="19">
        <f t="shared" si="2"/>
        <v>0</v>
      </c>
      <c r="J15" s="14">
        <f t="shared" si="3"/>
        <v>0</v>
      </c>
      <c r="K15" s="15">
        <v>179982</v>
      </c>
      <c r="L15" s="4"/>
    </row>
    <row r="16" spans="1:13" ht="81.599999999999994" customHeight="1" x14ac:dyDescent="0.2">
      <c r="A16" s="10">
        <v>5</v>
      </c>
      <c r="B16" s="20" t="s">
        <v>34</v>
      </c>
      <c r="C16" s="11">
        <v>39</v>
      </c>
      <c r="D16" s="11">
        <v>4</v>
      </c>
      <c r="E16" s="5"/>
      <c r="F16" s="18">
        <v>0.19</v>
      </c>
      <c r="G16" s="5">
        <f t="shared" si="0"/>
        <v>0</v>
      </c>
      <c r="H16" s="5">
        <f t="shared" si="1"/>
        <v>0</v>
      </c>
      <c r="I16" s="19">
        <f t="shared" si="2"/>
        <v>0</v>
      </c>
      <c r="J16" s="14">
        <f t="shared" si="3"/>
        <v>0</v>
      </c>
      <c r="K16" s="15">
        <v>179982</v>
      </c>
      <c r="L16" s="4"/>
    </row>
    <row r="17" spans="1:12" ht="80.45" customHeight="1" x14ac:dyDescent="0.2">
      <c r="A17" s="10">
        <v>6</v>
      </c>
      <c r="B17" s="20" t="s">
        <v>35</v>
      </c>
      <c r="C17" s="11">
        <v>1</v>
      </c>
      <c r="D17" s="11">
        <v>4</v>
      </c>
      <c r="E17" s="5"/>
      <c r="F17" s="18">
        <v>0.19</v>
      </c>
      <c r="G17" s="5">
        <f t="shared" si="0"/>
        <v>0</v>
      </c>
      <c r="H17" s="5">
        <f t="shared" si="1"/>
        <v>0</v>
      </c>
      <c r="I17" s="19">
        <f t="shared" si="2"/>
        <v>0</v>
      </c>
      <c r="J17" s="14">
        <f t="shared" si="3"/>
        <v>0</v>
      </c>
      <c r="K17" s="15">
        <v>179982</v>
      </c>
      <c r="L17" s="4"/>
    </row>
    <row r="18" spans="1:12" ht="80.45" customHeight="1" x14ac:dyDescent="0.2">
      <c r="A18" s="10">
        <v>7</v>
      </c>
      <c r="B18" s="20" t="s">
        <v>36</v>
      </c>
      <c r="C18" s="11">
        <v>33</v>
      </c>
      <c r="D18" s="11">
        <v>4</v>
      </c>
      <c r="E18" s="5"/>
      <c r="F18" s="18">
        <v>0.19</v>
      </c>
      <c r="G18" s="5">
        <f t="shared" si="0"/>
        <v>0</v>
      </c>
      <c r="H18" s="5">
        <f t="shared" si="1"/>
        <v>0</v>
      </c>
      <c r="I18" s="19">
        <f t="shared" si="2"/>
        <v>0</v>
      </c>
      <c r="J18" s="14">
        <f t="shared" si="3"/>
        <v>0</v>
      </c>
      <c r="K18" s="15">
        <v>179982</v>
      </c>
      <c r="L18" s="4"/>
    </row>
    <row r="19" spans="1:12" ht="80.45" customHeight="1" x14ac:dyDescent="0.2">
      <c r="A19" s="10">
        <v>8</v>
      </c>
      <c r="B19" s="20" t="s">
        <v>37</v>
      </c>
      <c r="C19" s="11">
        <v>5</v>
      </c>
      <c r="D19" s="11">
        <v>4</v>
      </c>
      <c r="E19" s="5"/>
      <c r="F19" s="18">
        <v>0.19</v>
      </c>
      <c r="G19" s="5">
        <f t="shared" si="0"/>
        <v>0</v>
      </c>
      <c r="H19" s="5">
        <f t="shared" si="1"/>
        <v>0</v>
      </c>
      <c r="I19" s="19">
        <f t="shared" si="2"/>
        <v>0</v>
      </c>
      <c r="J19" s="14">
        <f t="shared" si="3"/>
        <v>0</v>
      </c>
      <c r="K19" s="15">
        <v>179982</v>
      </c>
      <c r="L19" s="4"/>
    </row>
    <row r="20" spans="1:12" ht="80.45" customHeight="1" x14ac:dyDescent="0.2">
      <c r="A20" s="10">
        <v>9</v>
      </c>
      <c r="B20" s="20" t="s">
        <v>38</v>
      </c>
      <c r="C20" s="11">
        <v>4</v>
      </c>
      <c r="D20" s="11">
        <v>4</v>
      </c>
      <c r="E20" s="5"/>
      <c r="F20" s="18">
        <v>0.19</v>
      </c>
      <c r="G20" s="5">
        <f t="shared" si="0"/>
        <v>0</v>
      </c>
      <c r="H20" s="5">
        <f t="shared" si="1"/>
        <v>0</v>
      </c>
      <c r="I20" s="19">
        <f t="shared" si="2"/>
        <v>0</v>
      </c>
      <c r="J20" s="14">
        <f t="shared" si="3"/>
        <v>0</v>
      </c>
      <c r="K20" s="15">
        <v>179982</v>
      </c>
      <c r="L20" s="4"/>
    </row>
    <row r="21" spans="1:12" ht="80.45" customHeight="1" x14ac:dyDescent="0.2">
      <c r="A21" s="10">
        <v>10</v>
      </c>
      <c r="B21" s="20" t="s">
        <v>39</v>
      </c>
      <c r="C21" s="11">
        <v>1</v>
      </c>
      <c r="D21" s="11">
        <v>4</v>
      </c>
      <c r="E21" s="5"/>
      <c r="F21" s="18">
        <v>0.19</v>
      </c>
      <c r="G21" s="5">
        <f t="shared" si="0"/>
        <v>0</v>
      </c>
      <c r="H21" s="5">
        <f t="shared" si="1"/>
        <v>0</v>
      </c>
      <c r="I21" s="19">
        <f t="shared" si="2"/>
        <v>0</v>
      </c>
      <c r="J21" s="14">
        <f t="shared" si="3"/>
        <v>0</v>
      </c>
      <c r="K21" s="15">
        <v>279666</v>
      </c>
      <c r="L21" s="4"/>
    </row>
    <row r="22" spans="1:12" ht="80.45" customHeight="1" x14ac:dyDescent="0.2">
      <c r="A22" s="10">
        <v>11</v>
      </c>
      <c r="B22" s="20" t="s">
        <v>40</v>
      </c>
      <c r="C22" s="11">
        <v>1</v>
      </c>
      <c r="D22" s="11">
        <v>4</v>
      </c>
      <c r="E22" s="5"/>
      <c r="F22" s="18">
        <v>0.19</v>
      </c>
      <c r="G22" s="5">
        <f t="shared" si="0"/>
        <v>0</v>
      </c>
      <c r="H22" s="5">
        <f t="shared" si="1"/>
        <v>0</v>
      </c>
      <c r="I22" s="19">
        <f t="shared" si="2"/>
        <v>0</v>
      </c>
      <c r="J22" s="14">
        <f t="shared" si="3"/>
        <v>0</v>
      </c>
      <c r="K22" s="15">
        <v>279666</v>
      </c>
      <c r="L22" s="4"/>
    </row>
    <row r="23" spans="1:12" ht="80.45" customHeight="1" x14ac:dyDescent="0.2">
      <c r="A23" s="10">
        <v>12</v>
      </c>
      <c r="B23" s="20" t="s">
        <v>41</v>
      </c>
      <c r="C23" s="11">
        <v>2</v>
      </c>
      <c r="D23" s="11">
        <v>4</v>
      </c>
      <c r="E23" s="5"/>
      <c r="F23" s="18">
        <v>0.19</v>
      </c>
      <c r="G23" s="5">
        <f t="shared" si="0"/>
        <v>0</v>
      </c>
      <c r="H23" s="5">
        <f t="shared" si="1"/>
        <v>0</v>
      </c>
      <c r="I23" s="19">
        <f t="shared" si="2"/>
        <v>0</v>
      </c>
      <c r="J23" s="14">
        <f t="shared" si="3"/>
        <v>0</v>
      </c>
      <c r="K23" s="15">
        <v>279666</v>
      </c>
      <c r="L23" s="4"/>
    </row>
    <row r="24" spans="1:12" ht="80.45" customHeight="1" x14ac:dyDescent="0.2">
      <c r="A24" s="10">
        <v>13</v>
      </c>
      <c r="B24" s="20" t="s">
        <v>42</v>
      </c>
      <c r="C24" s="11">
        <v>3</v>
      </c>
      <c r="D24" s="11">
        <v>4</v>
      </c>
      <c r="E24" s="5"/>
      <c r="F24" s="18">
        <v>0.19</v>
      </c>
      <c r="G24" s="5">
        <f t="shared" si="0"/>
        <v>0</v>
      </c>
      <c r="H24" s="5">
        <f t="shared" si="1"/>
        <v>0</v>
      </c>
      <c r="I24" s="19">
        <f t="shared" si="2"/>
        <v>0</v>
      </c>
      <c r="J24" s="14">
        <f t="shared" si="3"/>
        <v>0</v>
      </c>
      <c r="K24" s="15">
        <v>273588</v>
      </c>
      <c r="L24" s="4"/>
    </row>
    <row r="25" spans="1:12" ht="80.45" customHeight="1" x14ac:dyDescent="0.2">
      <c r="A25" s="10">
        <v>14</v>
      </c>
      <c r="B25" s="20" t="s">
        <v>43</v>
      </c>
      <c r="C25" s="11">
        <v>7</v>
      </c>
      <c r="D25" s="11">
        <v>4</v>
      </c>
      <c r="E25" s="5"/>
      <c r="F25" s="18">
        <v>0.19</v>
      </c>
      <c r="G25" s="5">
        <f t="shared" si="0"/>
        <v>0</v>
      </c>
      <c r="H25" s="5">
        <f t="shared" si="1"/>
        <v>0</v>
      </c>
      <c r="I25" s="19">
        <f t="shared" si="2"/>
        <v>0</v>
      </c>
      <c r="J25" s="14">
        <f t="shared" si="3"/>
        <v>0</v>
      </c>
      <c r="K25" s="15">
        <v>273588</v>
      </c>
      <c r="L25" s="4"/>
    </row>
    <row r="26" spans="1:12" ht="80.45" customHeight="1" x14ac:dyDescent="0.2">
      <c r="A26" s="10">
        <v>15</v>
      </c>
      <c r="B26" s="20" t="s">
        <v>44</v>
      </c>
      <c r="C26" s="11">
        <v>2</v>
      </c>
      <c r="D26" s="11">
        <v>4</v>
      </c>
      <c r="E26" s="5"/>
      <c r="F26" s="18">
        <v>0.19</v>
      </c>
      <c r="G26" s="5">
        <f t="shared" si="0"/>
        <v>0</v>
      </c>
      <c r="H26" s="5">
        <f t="shared" si="1"/>
        <v>0</v>
      </c>
      <c r="I26" s="19">
        <f t="shared" si="2"/>
        <v>0</v>
      </c>
      <c r="J26" s="14">
        <f t="shared" si="3"/>
        <v>0</v>
      </c>
      <c r="K26" s="15">
        <v>273588</v>
      </c>
      <c r="L26" s="4"/>
    </row>
    <row r="27" spans="1:12" ht="80.45" customHeight="1" x14ac:dyDescent="0.2">
      <c r="A27" s="10">
        <v>16</v>
      </c>
      <c r="B27" s="20" t="s">
        <v>45</v>
      </c>
      <c r="C27" s="11">
        <v>2</v>
      </c>
      <c r="D27" s="11">
        <v>4</v>
      </c>
      <c r="E27" s="5"/>
      <c r="F27" s="18">
        <v>0.19</v>
      </c>
      <c r="G27" s="5">
        <f t="shared" si="0"/>
        <v>0</v>
      </c>
      <c r="H27" s="5">
        <f t="shared" si="1"/>
        <v>0</v>
      </c>
      <c r="I27" s="19">
        <f t="shared" si="2"/>
        <v>0</v>
      </c>
      <c r="J27" s="14">
        <f t="shared" si="3"/>
        <v>0</v>
      </c>
      <c r="K27" s="15">
        <v>273588</v>
      </c>
      <c r="L27" s="4"/>
    </row>
    <row r="28" spans="1:12" ht="80.45" customHeight="1" x14ac:dyDescent="0.2">
      <c r="A28" s="10">
        <v>17</v>
      </c>
      <c r="B28" s="20" t="s">
        <v>46</v>
      </c>
      <c r="C28" s="11">
        <v>2</v>
      </c>
      <c r="D28" s="11">
        <v>4</v>
      </c>
      <c r="E28" s="5"/>
      <c r="F28" s="18">
        <v>0.19</v>
      </c>
      <c r="G28" s="5">
        <f t="shared" si="0"/>
        <v>0</v>
      </c>
      <c r="H28" s="5">
        <f t="shared" si="1"/>
        <v>0</v>
      </c>
      <c r="I28" s="19">
        <f t="shared" si="2"/>
        <v>0</v>
      </c>
      <c r="J28" s="14">
        <f t="shared" si="3"/>
        <v>0</v>
      </c>
      <c r="K28" s="15">
        <v>273588</v>
      </c>
      <c r="L28" s="4"/>
    </row>
    <row r="29" spans="1:12" ht="80.45" customHeight="1" x14ac:dyDescent="0.2">
      <c r="A29" s="10">
        <v>18</v>
      </c>
      <c r="B29" s="20" t="s">
        <v>47</v>
      </c>
      <c r="C29" s="11">
        <v>8</v>
      </c>
      <c r="D29" s="11">
        <v>4</v>
      </c>
      <c r="E29" s="5"/>
      <c r="F29" s="18">
        <v>0.19</v>
      </c>
      <c r="G29" s="5">
        <f t="shared" si="0"/>
        <v>0</v>
      </c>
      <c r="H29" s="5">
        <f t="shared" si="1"/>
        <v>0</v>
      </c>
      <c r="I29" s="19">
        <f t="shared" si="2"/>
        <v>0</v>
      </c>
      <c r="J29" s="14">
        <f t="shared" si="3"/>
        <v>0</v>
      </c>
      <c r="K29" s="15">
        <v>273588</v>
      </c>
      <c r="L29" s="4"/>
    </row>
    <row r="30" spans="1:12" ht="80.45" customHeight="1" x14ac:dyDescent="0.2">
      <c r="A30" s="10">
        <v>19</v>
      </c>
      <c r="B30" s="20" t="s">
        <v>48</v>
      </c>
      <c r="C30" s="11">
        <v>1</v>
      </c>
      <c r="D30" s="11">
        <v>4</v>
      </c>
      <c r="E30" s="5"/>
      <c r="F30" s="18">
        <v>0.19</v>
      </c>
      <c r="G30" s="5">
        <f t="shared" si="0"/>
        <v>0</v>
      </c>
      <c r="H30" s="5">
        <f t="shared" si="1"/>
        <v>0</v>
      </c>
      <c r="I30" s="19">
        <f t="shared" si="2"/>
        <v>0</v>
      </c>
      <c r="J30" s="14">
        <f t="shared" si="3"/>
        <v>0</v>
      </c>
      <c r="K30" s="15">
        <v>273588</v>
      </c>
      <c r="L30" s="4"/>
    </row>
    <row r="31" spans="1:12" ht="80.45" customHeight="1" x14ac:dyDescent="0.2">
      <c r="A31" s="10">
        <v>20</v>
      </c>
      <c r="B31" s="20" t="s">
        <v>49</v>
      </c>
      <c r="C31" s="11">
        <v>4</v>
      </c>
      <c r="D31" s="11">
        <v>4</v>
      </c>
      <c r="E31" s="5"/>
      <c r="F31" s="18">
        <v>0.19</v>
      </c>
      <c r="G31" s="5">
        <f t="shared" si="0"/>
        <v>0</v>
      </c>
      <c r="H31" s="5">
        <f t="shared" si="1"/>
        <v>0</v>
      </c>
      <c r="I31" s="19">
        <f t="shared" si="2"/>
        <v>0</v>
      </c>
      <c r="J31" s="14">
        <f t="shared" si="3"/>
        <v>0</v>
      </c>
      <c r="K31" s="15">
        <v>273588</v>
      </c>
      <c r="L31" s="4"/>
    </row>
    <row r="32" spans="1:12" ht="80.45" customHeight="1" x14ac:dyDescent="0.2">
      <c r="A32" s="10">
        <v>21</v>
      </c>
      <c r="B32" s="20" t="s">
        <v>50</v>
      </c>
      <c r="C32" s="11">
        <v>2</v>
      </c>
      <c r="D32" s="11">
        <v>4</v>
      </c>
      <c r="E32" s="5"/>
      <c r="F32" s="18">
        <v>0.19</v>
      </c>
      <c r="G32" s="5">
        <f t="shared" si="0"/>
        <v>0</v>
      </c>
      <c r="H32" s="5">
        <f t="shared" si="1"/>
        <v>0</v>
      </c>
      <c r="I32" s="19">
        <f t="shared" si="2"/>
        <v>0</v>
      </c>
      <c r="J32" s="14">
        <f t="shared" si="3"/>
        <v>0</v>
      </c>
      <c r="K32" s="15">
        <v>237839</v>
      </c>
      <c r="L32" s="4"/>
    </row>
    <row r="33" spans="1:12" ht="80.45" customHeight="1" x14ac:dyDescent="0.2">
      <c r="A33" s="10">
        <v>22</v>
      </c>
      <c r="B33" s="20" t="s">
        <v>51</v>
      </c>
      <c r="C33" s="11">
        <v>1</v>
      </c>
      <c r="D33" s="11">
        <v>4</v>
      </c>
      <c r="E33" s="5"/>
      <c r="F33" s="18">
        <v>0.19</v>
      </c>
      <c r="G33" s="5">
        <f t="shared" si="0"/>
        <v>0</v>
      </c>
      <c r="H33" s="5">
        <f t="shared" si="1"/>
        <v>0</v>
      </c>
      <c r="I33" s="19">
        <f t="shared" si="2"/>
        <v>0</v>
      </c>
      <c r="J33" s="14">
        <f t="shared" si="3"/>
        <v>0</v>
      </c>
      <c r="K33" s="15">
        <v>237839</v>
      </c>
      <c r="L33" s="4"/>
    </row>
    <row r="34" spans="1:12" ht="80.45" customHeight="1" x14ac:dyDescent="0.2">
      <c r="A34" s="10">
        <v>23</v>
      </c>
      <c r="B34" s="20" t="s">
        <v>52</v>
      </c>
      <c r="C34" s="11">
        <v>2</v>
      </c>
      <c r="D34" s="11">
        <v>4</v>
      </c>
      <c r="E34" s="5"/>
      <c r="F34" s="18">
        <v>0.19</v>
      </c>
      <c r="G34" s="5">
        <f t="shared" si="0"/>
        <v>0</v>
      </c>
      <c r="H34" s="5">
        <f t="shared" si="1"/>
        <v>0</v>
      </c>
      <c r="I34" s="19">
        <f t="shared" si="2"/>
        <v>0</v>
      </c>
      <c r="J34" s="14">
        <f t="shared" si="3"/>
        <v>0</v>
      </c>
      <c r="K34" s="15">
        <v>237839</v>
      </c>
      <c r="L34" s="4"/>
    </row>
    <row r="35" spans="1:12" ht="80.45" customHeight="1" x14ac:dyDescent="0.2">
      <c r="A35" s="10">
        <v>24</v>
      </c>
      <c r="B35" s="20" t="s">
        <v>53</v>
      </c>
      <c r="C35" s="11">
        <v>1</v>
      </c>
      <c r="D35" s="11">
        <v>4</v>
      </c>
      <c r="E35" s="5"/>
      <c r="F35" s="18">
        <v>0.19</v>
      </c>
      <c r="G35" s="5">
        <f t="shared" si="0"/>
        <v>0</v>
      </c>
      <c r="H35" s="5">
        <f t="shared" si="1"/>
        <v>0</v>
      </c>
      <c r="I35" s="19">
        <f t="shared" si="2"/>
        <v>0</v>
      </c>
      <c r="J35" s="14">
        <f t="shared" si="3"/>
        <v>0</v>
      </c>
      <c r="K35" s="15">
        <v>294673</v>
      </c>
      <c r="L35" s="4"/>
    </row>
    <row r="36" spans="1:12" ht="80.45" customHeight="1" x14ac:dyDescent="0.2">
      <c r="A36" s="10">
        <v>25</v>
      </c>
      <c r="B36" s="20" t="s">
        <v>54</v>
      </c>
      <c r="C36" s="11">
        <v>3</v>
      </c>
      <c r="D36" s="11">
        <v>4</v>
      </c>
      <c r="E36" s="5"/>
      <c r="F36" s="18">
        <v>0.19</v>
      </c>
      <c r="G36" s="5">
        <f t="shared" si="0"/>
        <v>0</v>
      </c>
      <c r="H36" s="5">
        <f t="shared" si="1"/>
        <v>0</v>
      </c>
      <c r="I36" s="19">
        <f t="shared" si="2"/>
        <v>0</v>
      </c>
      <c r="J36" s="14">
        <f t="shared" si="3"/>
        <v>0</v>
      </c>
      <c r="K36" s="15">
        <v>294673</v>
      </c>
      <c r="L36" s="4"/>
    </row>
    <row r="37" spans="1:12" ht="80.45" customHeight="1" x14ac:dyDescent="0.2">
      <c r="A37" s="10">
        <v>26</v>
      </c>
      <c r="B37" s="20" t="s">
        <v>55</v>
      </c>
      <c r="C37" s="11">
        <v>4</v>
      </c>
      <c r="D37" s="11">
        <v>4</v>
      </c>
      <c r="E37" s="5"/>
      <c r="F37" s="18">
        <v>0.19</v>
      </c>
      <c r="G37" s="5">
        <f t="shared" si="0"/>
        <v>0</v>
      </c>
      <c r="H37" s="5">
        <f t="shared" si="1"/>
        <v>0</v>
      </c>
      <c r="I37" s="19">
        <f t="shared" si="2"/>
        <v>0</v>
      </c>
      <c r="J37" s="14">
        <f t="shared" si="3"/>
        <v>0</v>
      </c>
      <c r="K37" s="15">
        <v>294673</v>
      </c>
      <c r="L37" s="4"/>
    </row>
    <row r="38" spans="1:12" ht="80.45" customHeight="1" x14ac:dyDescent="0.2">
      <c r="A38" s="10">
        <v>27</v>
      </c>
      <c r="B38" s="20" t="s">
        <v>56</v>
      </c>
      <c r="C38" s="11">
        <v>1</v>
      </c>
      <c r="D38" s="11">
        <v>4</v>
      </c>
      <c r="E38" s="5"/>
      <c r="F38" s="18">
        <v>0.19</v>
      </c>
      <c r="G38" s="5">
        <f t="shared" si="0"/>
        <v>0</v>
      </c>
      <c r="H38" s="5">
        <f t="shared" si="1"/>
        <v>0</v>
      </c>
      <c r="I38" s="19">
        <f t="shared" si="2"/>
        <v>0</v>
      </c>
      <c r="J38" s="14">
        <f t="shared" si="3"/>
        <v>0</v>
      </c>
      <c r="K38" s="15">
        <v>328276</v>
      </c>
      <c r="L38" s="4"/>
    </row>
    <row r="39" spans="1:12" ht="80.45" customHeight="1" x14ac:dyDescent="0.2">
      <c r="A39" s="10">
        <v>28</v>
      </c>
      <c r="B39" s="20" t="s">
        <v>57</v>
      </c>
      <c r="C39" s="11">
        <v>1</v>
      </c>
      <c r="D39" s="11">
        <v>4</v>
      </c>
      <c r="E39" s="5"/>
      <c r="F39" s="18">
        <v>0.19</v>
      </c>
      <c r="G39" s="5">
        <f t="shared" si="0"/>
        <v>0</v>
      </c>
      <c r="H39" s="5">
        <f t="shared" si="1"/>
        <v>0</v>
      </c>
      <c r="I39" s="19">
        <f t="shared" si="2"/>
        <v>0</v>
      </c>
      <c r="J39" s="14">
        <f t="shared" si="3"/>
        <v>0</v>
      </c>
      <c r="K39" s="15">
        <v>440652</v>
      </c>
      <c r="L39" s="4"/>
    </row>
    <row r="40" spans="1:12" ht="80.45" customHeight="1" x14ac:dyDescent="0.2">
      <c r="A40" s="10">
        <v>29</v>
      </c>
      <c r="B40" s="20" t="s">
        <v>58</v>
      </c>
      <c r="C40" s="11">
        <v>1</v>
      </c>
      <c r="D40" s="11">
        <v>4</v>
      </c>
      <c r="E40" s="5"/>
      <c r="F40" s="18">
        <v>0.19</v>
      </c>
      <c r="G40" s="5">
        <f t="shared" si="0"/>
        <v>0</v>
      </c>
      <c r="H40" s="5">
        <f t="shared" si="1"/>
        <v>0</v>
      </c>
      <c r="I40" s="19">
        <f t="shared" si="2"/>
        <v>0</v>
      </c>
      <c r="J40" s="14">
        <f t="shared" si="3"/>
        <v>0</v>
      </c>
      <c r="K40" s="15">
        <v>294673</v>
      </c>
      <c r="L40" s="4"/>
    </row>
    <row r="41" spans="1:12" ht="80.45" customHeight="1" x14ac:dyDescent="0.2">
      <c r="A41" s="10">
        <v>30</v>
      </c>
      <c r="B41" s="20" t="s">
        <v>59</v>
      </c>
      <c r="C41" s="11">
        <v>2</v>
      </c>
      <c r="D41" s="11">
        <v>4</v>
      </c>
      <c r="E41" s="5"/>
      <c r="F41" s="18">
        <v>0.19</v>
      </c>
      <c r="G41" s="5">
        <f t="shared" si="0"/>
        <v>0</v>
      </c>
      <c r="H41" s="5">
        <f t="shared" si="1"/>
        <v>0</v>
      </c>
      <c r="I41" s="19">
        <f t="shared" si="2"/>
        <v>0</v>
      </c>
      <c r="J41" s="14">
        <f t="shared" si="3"/>
        <v>0</v>
      </c>
      <c r="K41" s="15">
        <v>294673</v>
      </c>
      <c r="L41" s="4"/>
    </row>
    <row r="42" spans="1:12" ht="80.45" customHeight="1" x14ac:dyDescent="0.2">
      <c r="A42" s="10">
        <v>31</v>
      </c>
      <c r="B42" s="20" t="s">
        <v>60</v>
      </c>
      <c r="C42" s="11">
        <v>2</v>
      </c>
      <c r="D42" s="11">
        <v>4</v>
      </c>
      <c r="E42" s="5"/>
      <c r="F42" s="18">
        <v>0.19</v>
      </c>
      <c r="G42" s="5">
        <f t="shared" si="0"/>
        <v>0</v>
      </c>
      <c r="H42" s="5">
        <f t="shared" si="1"/>
        <v>0</v>
      </c>
      <c r="I42" s="19">
        <f t="shared" si="2"/>
        <v>0</v>
      </c>
      <c r="J42" s="14">
        <f t="shared" si="3"/>
        <v>0</v>
      </c>
      <c r="K42" s="15">
        <v>214658</v>
      </c>
      <c r="L42" s="4"/>
    </row>
    <row r="43" spans="1:12" ht="80.45" customHeight="1" x14ac:dyDescent="0.2">
      <c r="A43" s="10">
        <v>32</v>
      </c>
      <c r="B43" s="20" t="s">
        <v>61</v>
      </c>
      <c r="C43" s="11">
        <v>1</v>
      </c>
      <c r="D43" s="11">
        <v>4</v>
      </c>
      <c r="E43" s="5"/>
      <c r="F43" s="18">
        <v>0.19</v>
      </c>
      <c r="G43" s="5">
        <f t="shared" si="0"/>
        <v>0</v>
      </c>
      <c r="H43" s="5">
        <f t="shared" si="1"/>
        <v>0</v>
      </c>
      <c r="I43" s="19">
        <f t="shared" si="2"/>
        <v>0</v>
      </c>
      <c r="J43" s="14">
        <f t="shared" si="3"/>
        <v>0</v>
      </c>
      <c r="K43" s="15">
        <v>296707</v>
      </c>
      <c r="L43" s="4"/>
    </row>
    <row r="44" spans="1:12" ht="80.45" customHeight="1" x14ac:dyDescent="0.2">
      <c r="A44" s="10">
        <v>33</v>
      </c>
      <c r="B44" s="20" t="s">
        <v>62</v>
      </c>
      <c r="C44" s="11">
        <v>1</v>
      </c>
      <c r="D44" s="11">
        <v>4</v>
      </c>
      <c r="E44" s="5"/>
      <c r="F44" s="18">
        <v>0.19</v>
      </c>
      <c r="G44" s="5">
        <f t="shared" si="0"/>
        <v>0</v>
      </c>
      <c r="H44" s="5">
        <f t="shared" si="1"/>
        <v>0</v>
      </c>
      <c r="I44" s="19">
        <f t="shared" si="2"/>
        <v>0</v>
      </c>
      <c r="J44" s="14">
        <f t="shared" si="3"/>
        <v>0</v>
      </c>
      <c r="K44" s="15">
        <v>160239</v>
      </c>
      <c r="L44" s="4"/>
    </row>
    <row r="45" spans="1:12" ht="80.45" customHeight="1" x14ac:dyDescent="0.2">
      <c r="A45" s="10">
        <v>34</v>
      </c>
      <c r="B45" s="20" t="s">
        <v>63</v>
      </c>
      <c r="C45" s="11">
        <v>1</v>
      </c>
      <c r="D45" s="11">
        <v>4</v>
      </c>
      <c r="E45" s="5"/>
      <c r="F45" s="18">
        <v>0.19</v>
      </c>
      <c r="G45" s="5">
        <f t="shared" si="0"/>
        <v>0</v>
      </c>
      <c r="H45" s="5">
        <f t="shared" si="1"/>
        <v>0</v>
      </c>
      <c r="I45" s="19">
        <f t="shared" si="2"/>
        <v>0</v>
      </c>
      <c r="J45" s="14">
        <f t="shared" si="3"/>
        <v>0</v>
      </c>
      <c r="K45" s="15">
        <v>188091</v>
      </c>
      <c r="L45" s="4"/>
    </row>
    <row r="46" spans="1:12" ht="134.44999999999999" customHeight="1" thickBot="1" x14ac:dyDescent="0.25">
      <c r="A46" s="12">
        <v>35</v>
      </c>
      <c r="B46" s="20" t="s">
        <v>65</v>
      </c>
      <c r="C46" s="13">
        <v>1</v>
      </c>
      <c r="D46" s="13">
        <v>1</v>
      </c>
      <c r="E46" s="6">
        <v>48739496</v>
      </c>
      <c r="F46" s="18">
        <v>0.19</v>
      </c>
      <c r="G46" s="5">
        <f t="shared" si="0"/>
        <v>9260504.2400000002</v>
      </c>
      <c r="H46" s="5">
        <f t="shared" si="1"/>
        <v>9260504.2400000002</v>
      </c>
      <c r="I46" s="19">
        <v>58000000</v>
      </c>
      <c r="J46" s="14">
        <f t="shared" ref="J46" si="4">+I46*C46</f>
        <v>58000000</v>
      </c>
      <c r="K46" s="16">
        <v>58000000</v>
      </c>
      <c r="L46" s="4"/>
    </row>
    <row r="47" spans="1:12" ht="29.25" customHeight="1" x14ac:dyDescent="0.2">
      <c r="A47" s="68" t="s">
        <v>68</v>
      </c>
      <c r="B47" s="69"/>
      <c r="C47" s="69"/>
      <c r="D47" s="69"/>
      <c r="E47" s="69"/>
      <c r="F47" s="69"/>
      <c r="G47" s="69"/>
      <c r="H47" s="69"/>
      <c r="I47" s="70"/>
      <c r="J47" s="80">
        <f>SUM(J12:J46)</f>
        <v>58000000</v>
      </c>
      <c r="K47" s="81"/>
    </row>
    <row r="48" spans="1:12" ht="11.25" customHeight="1" x14ac:dyDescent="0.2">
      <c r="A48" s="65"/>
      <c r="B48" s="66"/>
      <c r="C48" s="66"/>
      <c r="D48" s="66"/>
      <c r="E48" s="66"/>
      <c r="F48" s="66"/>
      <c r="G48" s="66"/>
      <c r="H48" s="66"/>
      <c r="I48" s="66"/>
      <c r="J48" s="66"/>
      <c r="K48" s="67"/>
    </row>
    <row r="49" spans="1:11" ht="21.75" customHeight="1" x14ac:dyDescent="0.2">
      <c r="A49" s="23" t="s">
        <v>6</v>
      </c>
      <c r="B49" s="23"/>
      <c r="C49" s="23"/>
      <c r="D49" s="23"/>
      <c r="E49" s="23"/>
      <c r="F49" s="23"/>
      <c r="G49" s="23"/>
      <c r="H49" s="23"/>
      <c r="I49" s="23"/>
      <c r="J49" s="23"/>
      <c r="K49" s="23"/>
    </row>
    <row r="50" spans="1:11" ht="95.25" customHeight="1" x14ac:dyDescent="0.2">
      <c r="A50" s="47" t="s">
        <v>70</v>
      </c>
      <c r="B50" s="48"/>
      <c r="C50" s="48"/>
      <c r="D50" s="48"/>
      <c r="E50" s="48"/>
      <c r="F50" s="48"/>
      <c r="G50" s="48"/>
      <c r="H50" s="48"/>
      <c r="I50" s="48"/>
      <c r="J50" s="48"/>
      <c r="K50" s="48"/>
    </row>
    <row r="51" spans="1:11" ht="41.45" customHeight="1" x14ac:dyDescent="0.2">
      <c r="A51" s="64" t="s">
        <v>21</v>
      </c>
      <c r="B51" s="64"/>
      <c r="C51" s="64"/>
      <c r="D51" s="64"/>
      <c r="E51" s="64"/>
      <c r="F51" s="64"/>
      <c r="G51" s="64"/>
      <c r="H51" s="64"/>
      <c r="I51" s="64"/>
      <c r="J51" s="64"/>
      <c r="K51" s="64"/>
    </row>
    <row r="52" spans="1:11" ht="29.25" customHeight="1" x14ac:dyDescent="0.2">
      <c r="A52" s="61" t="s">
        <v>71</v>
      </c>
      <c r="B52" s="61"/>
      <c r="C52" s="61"/>
      <c r="D52" s="61"/>
      <c r="E52" s="61"/>
      <c r="F52" s="61"/>
      <c r="G52" s="61"/>
      <c r="H52" s="61"/>
      <c r="I52" s="61"/>
      <c r="J52" s="61"/>
      <c r="K52" s="61"/>
    </row>
    <row r="53" spans="1:11" ht="48" customHeight="1" x14ac:dyDescent="0.2">
      <c r="A53" s="77" t="s">
        <v>17</v>
      </c>
      <c r="B53" s="77"/>
      <c r="C53" s="77"/>
      <c r="D53" s="77"/>
      <c r="E53" s="77"/>
      <c r="F53" s="77"/>
      <c r="G53" s="77"/>
      <c r="H53" s="77"/>
      <c r="I53" s="77"/>
      <c r="J53" s="77"/>
      <c r="K53" s="77"/>
    </row>
    <row r="54" spans="1:11" ht="33.4" customHeight="1" x14ac:dyDescent="0.2">
      <c r="A54" s="77" t="s">
        <v>20</v>
      </c>
      <c r="B54" s="77"/>
      <c r="C54" s="77"/>
      <c r="D54" s="77"/>
      <c r="E54" s="77"/>
      <c r="F54" s="77"/>
      <c r="G54" s="77"/>
      <c r="H54" s="77"/>
      <c r="I54" s="77"/>
      <c r="J54" s="77"/>
      <c r="K54" s="77"/>
    </row>
    <row r="55" spans="1:11" ht="33.4" customHeight="1" x14ac:dyDescent="0.2">
      <c r="A55" s="44" t="s">
        <v>3</v>
      </c>
      <c r="B55" s="44"/>
      <c r="C55" s="53"/>
      <c r="D55" s="53"/>
      <c r="E55" s="53"/>
      <c r="F55" s="53"/>
      <c r="G55" s="53"/>
      <c r="H55" s="53"/>
      <c r="I55" s="53"/>
      <c r="J55" s="53"/>
      <c r="K55" s="53"/>
    </row>
    <row r="56" spans="1:11" ht="21.2" customHeight="1" x14ac:dyDescent="0.2">
      <c r="A56" s="44" t="s">
        <v>4</v>
      </c>
      <c r="B56" s="44"/>
      <c r="C56" s="53"/>
      <c r="D56" s="53"/>
      <c r="E56" s="53"/>
      <c r="F56" s="53"/>
      <c r="G56" s="53"/>
      <c r="H56" s="53"/>
      <c r="I56" s="53"/>
      <c r="J56" s="53"/>
      <c r="K56" s="53"/>
    </row>
    <row r="57" spans="1:11" ht="21.2" customHeight="1" x14ac:dyDescent="0.2">
      <c r="A57" s="74"/>
      <c r="B57" s="75"/>
      <c r="C57" s="75"/>
      <c r="D57" s="75"/>
      <c r="E57" s="75"/>
      <c r="F57" s="75"/>
      <c r="G57" s="75"/>
      <c r="H57" s="75"/>
      <c r="I57" s="75"/>
      <c r="J57" s="75"/>
      <c r="K57" s="76"/>
    </row>
    <row r="58" spans="1:11" x14ac:dyDescent="0.25">
      <c r="A58" s="71" t="s">
        <v>5</v>
      </c>
      <c r="B58" s="72"/>
      <c r="C58" s="72"/>
      <c r="D58" s="72"/>
      <c r="E58" s="72"/>
      <c r="F58" s="72"/>
      <c r="G58" s="72"/>
      <c r="H58" s="72"/>
      <c r="I58" s="72"/>
      <c r="J58" s="72"/>
      <c r="K58" s="73"/>
    </row>
    <row r="59" spans="1:11" ht="27.2" customHeight="1" x14ac:dyDescent="0.2">
      <c r="A59" s="54" t="s">
        <v>22</v>
      </c>
      <c r="B59" s="55"/>
      <c r="C59" s="55"/>
      <c r="D59" s="55"/>
      <c r="E59" s="55"/>
      <c r="F59" s="55"/>
      <c r="G59" s="55"/>
      <c r="H59" s="55"/>
      <c r="I59" s="55"/>
      <c r="J59" s="55"/>
      <c r="K59" s="56"/>
    </row>
    <row r="60" spans="1:11" ht="19.149999999999999" customHeight="1" thickBot="1" x14ac:dyDescent="0.25">
      <c r="A60" s="41"/>
      <c r="B60" s="42"/>
      <c r="C60" s="42"/>
      <c r="D60" s="42"/>
      <c r="E60" s="42"/>
      <c r="F60" s="42"/>
      <c r="G60" s="42"/>
      <c r="H60" s="42"/>
      <c r="I60" s="42"/>
      <c r="J60" s="42"/>
      <c r="K60" s="43"/>
    </row>
    <row r="61" spans="1:11" ht="23.1" customHeight="1" x14ac:dyDescent="0.2"/>
  </sheetData>
  <sheetProtection algorithmName="SHA-512" hashValue="xBWo8WmtgFLkQVZqIPJ3+zIsHhTX6d5T8zJT4KSkD0ON8tiI5EeFe0PxngjQrpRBkh9ZdZ4rxska7NE5fbobfQ==" saltValue="dF2ggZcvjjwTFJJV7UnONg==" spinCount="100000" sheet="1" formatCells="0" formatColumns="0" formatRows="0"/>
  <protectedRanges>
    <protectedRange sqref="K5:K6 J8 C5:I8" name="DATOS"/>
  </protectedRanges>
  <mergeCells count="42">
    <mergeCell ref="C6:I6"/>
    <mergeCell ref="C7:I7"/>
    <mergeCell ref="C8:I8"/>
    <mergeCell ref="A58:K58"/>
    <mergeCell ref="A57:K57"/>
    <mergeCell ref="A53:K53"/>
    <mergeCell ref="A54:K54"/>
    <mergeCell ref="C56:K56"/>
    <mergeCell ref="A56:B56"/>
    <mergeCell ref="C9:K9"/>
    <mergeCell ref="A49:K49"/>
    <mergeCell ref="A51:K51"/>
    <mergeCell ref="A48:K48"/>
    <mergeCell ref="C10:C11"/>
    <mergeCell ref="A47:I47"/>
    <mergeCell ref="D10:D11"/>
    <mergeCell ref="J47:K47"/>
    <mergeCell ref="A60:K60"/>
    <mergeCell ref="A55:B55"/>
    <mergeCell ref="A5:B5"/>
    <mergeCell ref="A6:B6"/>
    <mergeCell ref="A7:B7"/>
    <mergeCell ref="A8:B8"/>
    <mergeCell ref="A50:K50"/>
    <mergeCell ref="J8:K8"/>
    <mergeCell ref="B10:B11"/>
    <mergeCell ref="A10:A11"/>
    <mergeCell ref="C55:K55"/>
    <mergeCell ref="A59:K59"/>
    <mergeCell ref="E10:K10"/>
    <mergeCell ref="C5:I5"/>
    <mergeCell ref="A52:K52"/>
    <mergeCell ref="A9:B9"/>
    <mergeCell ref="J1:K1"/>
    <mergeCell ref="J2:K2"/>
    <mergeCell ref="J3:K4"/>
    <mergeCell ref="A1:B2"/>
    <mergeCell ref="A3:B3"/>
    <mergeCell ref="A4:B4"/>
    <mergeCell ref="C1:I2"/>
    <mergeCell ref="C3:I3"/>
    <mergeCell ref="C4:I4"/>
  </mergeCells>
  <conditionalFormatting sqref="I12:I46">
    <cfRule type="cellIs" dxfId="2" priority="1" operator="equal">
      <formula>K12</formula>
    </cfRule>
    <cfRule type="cellIs" dxfId="1" priority="2" operator="lessThan">
      <formula>K12</formula>
    </cfRule>
    <cfRule type="cellIs" dxfId="0" priority="3" operator="greaterThan">
      <formula>K12</formula>
    </cfRule>
  </conditionalFormatting>
  <printOptions horizontalCentered="1" verticalCentered="1"/>
  <pageMargins left="0.70866141732283472" right="0.70866141732283472" top="0.74803149606299213" bottom="0.74803149606299213" header="0.31496062992125984" footer="0.31496062992125984"/>
  <pageSetup scale="70" orientation="landscape" horizontalDpi="300" verticalDpi="300" r:id="rId1"/>
  <ignoredErrors>
    <ignoredError sqref="G13 G12 G14:G17 G46 I13:I17 I12 I18:I45 H12:H46" unlockedFormula="1"/>
  </ignoredError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2.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1FE30302-745C-4545-8920-87291033ABDE}">
  <ds:schemaRefs>
    <ds:schemaRef ds:uri="http://schemas.microsoft.com/office/2006/documentManagement/types"/>
    <ds:schemaRef ds:uri="http://www.w3.org/XML/1998/namespace"/>
    <ds:schemaRef ds:uri="http://schemas.microsoft.com/office/2006/metadata/properties"/>
    <ds:schemaRef ds:uri="http://purl.org/dc/elements/1.1/"/>
    <ds:schemaRef ds:uri="http://schemas.openxmlformats.org/package/2006/metadata/core-properties"/>
    <ds:schemaRef ds:uri="http://purl.org/dc/dcmityp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Natalia Arenas Gómez - CT Obras Públicas</cp:lastModifiedBy>
  <cp:lastPrinted>2019-07-31T18:10:34Z</cp:lastPrinted>
  <dcterms:created xsi:type="dcterms:W3CDTF">2006-11-20T19:37:40Z</dcterms:created>
  <dcterms:modified xsi:type="dcterms:W3CDTF">2026-07-21T15:23:13Z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