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D:\IED Luis lopez de Meza\2026\1. Contratos 2026\Suministros\Insumos\Documentos firmados\"/>
    </mc:Choice>
  </mc:AlternateContent>
  <xr:revisionPtr revIDLastSave="0" documentId="13_ncr:1_{C213AEB2-091C-4AC8-98E2-6BC85F937A10}" xr6:coauthVersionLast="47" xr6:coauthVersionMax="47" xr10:uidLastSave="{00000000-0000-0000-0000-000000000000}"/>
  <bookViews>
    <workbookView xWindow="-120" yWindow="-120" windowWidth="29040" windowHeight="15720" xr2:uid="{00000000-000D-0000-FFFF-FFFF00000000}"/>
  </bookViews>
  <sheets>
    <sheet name="FORMATO PROPUESTA ECONOMICA" sheetId="1" r:id="rId1"/>
  </sheets>
  <externalReferences>
    <externalReference r:id="rId2"/>
  </externalReferences>
  <definedNames>
    <definedName name="_xlnm.Print_Area" localSheetId="0">'FORMATO PROPUESTA ECONOMICA'!$B$1:$M$125</definedName>
    <definedName name="_xlnm.Print_Titles" localSheetId="0">'FORMATO PROPUESTA ECONOMICA'!$9:$9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 i="1" l="1"/>
  <c r="K115" i="1"/>
  <c r="C113" i="1"/>
  <c r="C112" i="1"/>
  <c r="C111" i="1"/>
  <c r="C110" i="1"/>
  <c r="C109" i="1"/>
  <c r="C108" i="1"/>
  <c r="C107" i="1"/>
  <c r="C106" i="1"/>
  <c r="C105" i="1"/>
  <c r="C104" i="1"/>
  <c r="C103" i="1"/>
  <c r="C102" i="1"/>
  <c r="C101" i="1"/>
  <c r="C100" i="1"/>
  <c r="C99" i="1"/>
  <c r="C98" i="1"/>
  <c r="C97" i="1"/>
  <c r="C96" i="1"/>
  <c r="F34" i="1"/>
  <c r="F33" i="1"/>
  <c r="F32" i="1"/>
  <c r="F31" i="1"/>
  <c r="F30" i="1"/>
  <c r="F29" i="1"/>
  <c r="F28" i="1"/>
  <c r="F27" i="1"/>
  <c r="F26" i="1"/>
  <c r="F25" i="1"/>
  <c r="F24" i="1"/>
  <c r="F23" i="1"/>
  <c r="F22" i="1"/>
  <c r="F21" i="1"/>
  <c r="F20" i="1"/>
  <c r="F19" i="1"/>
  <c r="F18" i="1"/>
  <c r="F17" i="1"/>
  <c r="F16" i="1"/>
  <c r="F15" i="1"/>
  <c r="F14" i="1"/>
  <c r="F13" i="1"/>
  <c r="F12" i="1"/>
  <c r="F11" i="1"/>
  <c r="F10" i="1"/>
  <c r="I10" i="1"/>
  <c r="L10" i="1" s="1"/>
  <c r="I11" i="1"/>
  <c r="K11" i="1" s="1"/>
  <c r="J11" i="1"/>
  <c r="I12" i="1"/>
  <c r="K12" i="1" s="1"/>
  <c r="J12" i="1"/>
  <c r="I13" i="1"/>
  <c r="J13" i="1"/>
  <c r="K13" i="1"/>
  <c r="I14" i="1"/>
  <c r="K14" i="1" s="1"/>
  <c r="J14" i="1"/>
  <c r="I15" i="1"/>
  <c r="K15" i="1" s="1"/>
  <c r="J15" i="1"/>
  <c r="I16" i="1"/>
  <c r="K16" i="1" s="1"/>
  <c r="J16" i="1"/>
  <c r="I17" i="1"/>
  <c r="L17" i="1" s="1"/>
  <c r="J17" i="1"/>
  <c r="K17" i="1"/>
  <c r="I18" i="1"/>
  <c r="K18" i="1" s="1"/>
  <c r="J18" i="1"/>
  <c r="I19" i="1"/>
  <c r="K19" i="1" s="1"/>
  <c r="J19" i="1"/>
  <c r="I20" i="1"/>
  <c r="J20" i="1"/>
  <c r="K20" i="1"/>
  <c r="I21" i="1"/>
  <c r="K21" i="1" s="1"/>
  <c r="J21" i="1"/>
  <c r="I22" i="1"/>
  <c r="K22" i="1" s="1"/>
  <c r="J22" i="1"/>
  <c r="I23" i="1"/>
  <c r="K23" i="1" s="1"/>
  <c r="J23" i="1"/>
  <c r="I24" i="1"/>
  <c r="K24" i="1" s="1"/>
  <c r="J24" i="1"/>
  <c r="I25" i="1"/>
  <c r="L25" i="1" s="1"/>
  <c r="J25" i="1"/>
  <c r="I26" i="1"/>
  <c r="K26" i="1" s="1"/>
  <c r="J26" i="1"/>
  <c r="I27" i="1"/>
  <c r="K27" i="1" s="1"/>
  <c r="J27" i="1"/>
  <c r="I28" i="1"/>
  <c r="L28" i="1" s="1"/>
  <c r="J28" i="1"/>
  <c r="K28" i="1"/>
  <c r="I29" i="1"/>
  <c r="L29" i="1" s="1"/>
  <c r="J29" i="1"/>
  <c r="I30" i="1"/>
  <c r="K30" i="1" s="1"/>
  <c r="J30" i="1"/>
  <c r="I31" i="1"/>
  <c r="K31" i="1" s="1"/>
  <c r="J31" i="1"/>
  <c r="I32" i="1"/>
  <c r="L32" i="1" s="1"/>
  <c r="J32" i="1"/>
  <c r="I33" i="1"/>
  <c r="L33" i="1" s="1"/>
  <c r="J33" i="1"/>
  <c r="I34" i="1"/>
  <c r="K34" i="1" s="1"/>
  <c r="J34" i="1"/>
  <c r="L12" i="1"/>
  <c r="J113" i="1"/>
  <c r="I113" i="1"/>
  <c r="K113" i="1" s="1"/>
  <c r="J112" i="1"/>
  <c r="I112" i="1"/>
  <c r="L112" i="1" s="1"/>
  <c r="J111" i="1"/>
  <c r="I111" i="1"/>
  <c r="L111" i="1" s="1"/>
  <c r="J110" i="1"/>
  <c r="I110" i="1"/>
  <c r="K110" i="1" s="1"/>
  <c r="J109" i="1"/>
  <c r="I109" i="1"/>
  <c r="K109" i="1" s="1"/>
  <c r="J108" i="1"/>
  <c r="I108" i="1"/>
  <c r="L108" i="1" s="1"/>
  <c r="J107" i="1"/>
  <c r="I107" i="1"/>
  <c r="K107" i="1" s="1"/>
  <c r="J106" i="1"/>
  <c r="I106" i="1"/>
  <c r="L106" i="1" s="1"/>
  <c r="J105" i="1"/>
  <c r="I105" i="1"/>
  <c r="L105" i="1" s="1"/>
  <c r="J104" i="1"/>
  <c r="I104" i="1"/>
  <c r="K104" i="1" s="1"/>
  <c r="J103" i="1"/>
  <c r="I103" i="1"/>
  <c r="L103" i="1" s="1"/>
  <c r="J102" i="1"/>
  <c r="I102" i="1"/>
  <c r="L102" i="1" s="1"/>
  <c r="J101" i="1"/>
  <c r="I101" i="1"/>
  <c r="K101" i="1" s="1"/>
  <c r="J100" i="1"/>
  <c r="I100" i="1"/>
  <c r="L100" i="1" s="1"/>
  <c r="J99" i="1"/>
  <c r="I99" i="1"/>
  <c r="L99" i="1" s="1"/>
  <c r="L98" i="1"/>
  <c r="J98" i="1"/>
  <c r="I98" i="1"/>
  <c r="K98" i="1" s="1"/>
  <c r="J97" i="1"/>
  <c r="I97" i="1"/>
  <c r="L97" i="1" s="1"/>
  <c r="J96" i="1"/>
  <c r="I96" i="1"/>
  <c r="L96" i="1" s="1"/>
  <c r="J95" i="1"/>
  <c r="I95" i="1"/>
  <c r="K95" i="1" s="1"/>
  <c r="J94" i="1"/>
  <c r="I94" i="1"/>
  <c r="L94" i="1" s="1"/>
  <c r="J93" i="1"/>
  <c r="I93" i="1"/>
  <c r="L93" i="1" s="1"/>
  <c r="J92" i="1"/>
  <c r="I92" i="1"/>
  <c r="K92" i="1" s="1"/>
  <c r="J91" i="1"/>
  <c r="I91" i="1"/>
  <c r="L91" i="1" s="1"/>
  <c r="J90" i="1"/>
  <c r="I90" i="1"/>
  <c r="L90" i="1" s="1"/>
  <c r="J89" i="1"/>
  <c r="I89" i="1"/>
  <c r="K89" i="1" s="1"/>
  <c r="J88" i="1"/>
  <c r="I88" i="1"/>
  <c r="L88" i="1" s="1"/>
  <c r="J87" i="1"/>
  <c r="I87" i="1"/>
  <c r="L87" i="1" s="1"/>
  <c r="L86" i="1"/>
  <c r="J86" i="1"/>
  <c r="I86" i="1"/>
  <c r="K86" i="1" s="1"/>
  <c r="J85" i="1"/>
  <c r="I85" i="1"/>
  <c r="L85" i="1" s="1"/>
  <c r="J84" i="1"/>
  <c r="I84" i="1"/>
  <c r="L84" i="1" s="1"/>
  <c r="L83" i="1"/>
  <c r="J83" i="1"/>
  <c r="I83" i="1"/>
  <c r="K83" i="1" s="1"/>
  <c r="J82" i="1"/>
  <c r="I82" i="1"/>
  <c r="L82" i="1" s="1"/>
  <c r="K81" i="1"/>
  <c r="J81" i="1"/>
  <c r="I81" i="1"/>
  <c r="L81" i="1" s="1"/>
  <c r="J80" i="1"/>
  <c r="I80" i="1"/>
  <c r="K80" i="1" s="1"/>
  <c r="J79" i="1"/>
  <c r="I79" i="1"/>
  <c r="K79" i="1" s="1"/>
  <c r="J78" i="1"/>
  <c r="I78" i="1"/>
  <c r="L78" i="1" s="1"/>
  <c r="J77" i="1"/>
  <c r="I77" i="1"/>
  <c r="K77" i="1" s="1"/>
  <c r="J76" i="1"/>
  <c r="I76" i="1"/>
  <c r="L76" i="1" s="1"/>
  <c r="J75" i="1"/>
  <c r="I75" i="1"/>
  <c r="L75" i="1" s="1"/>
  <c r="J74" i="1"/>
  <c r="I74" i="1"/>
  <c r="K74" i="1" s="1"/>
  <c r="J73" i="1"/>
  <c r="I73" i="1"/>
  <c r="L73" i="1" s="1"/>
  <c r="J72" i="1"/>
  <c r="I72" i="1"/>
  <c r="L72" i="1" s="1"/>
  <c r="J71" i="1"/>
  <c r="I71" i="1"/>
  <c r="K71" i="1" s="1"/>
  <c r="J70" i="1"/>
  <c r="I70" i="1"/>
  <c r="L70" i="1" s="1"/>
  <c r="J69" i="1"/>
  <c r="I69" i="1"/>
  <c r="L69" i="1" s="1"/>
  <c r="J68" i="1"/>
  <c r="I68" i="1"/>
  <c r="K68" i="1" s="1"/>
  <c r="J67" i="1"/>
  <c r="I67" i="1"/>
  <c r="L67" i="1" s="1"/>
  <c r="J66" i="1"/>
  <c r="I66" i="1"/>
  <c r="L66" i="1" s="1"/>
  <c r="J65" i="1"/>
  <c r="I65" i="1"/>
  <c r="K65" i="1" s="1"/>
  <c r="J64" i="1"/>
  <c r="I64" i="1"/>
  <c r="L64" i="1" s="1"/>
  <c r="J63" i="1"/>
  <c r="I63" i="1"/>
  <c r="L63" i="1" s="1"/>
  <c r="L62" i="1"/>
  <c r="J62" i="1"/>
  <c r="I62" i="1"/>
  <c r="K62" i="1" s="1"/>
  <c r="J61" i="1"/>
  <c r="I61" i="1"/>
  <c r="L61" i="1" s="1"/>
  <c r="J60" i="1"/>
  <c r="I60" i="1"/>
  <c r="L60" i="1" s="1"/>
  <c r="J59" i="1"/>
  <c r="I59" i="1"/>
  <c r="K59" i="1" s="1"/>
  <c r="J58" i="1"/>
  <c r="I58" i="1"/>
  <c r="L58" i="1" s="1"/>
  <c r="J57" i="1"/>
  <c r="I57" i="1"/>
  <c r="L57" i="1" s="1"/>
  <c r="J56" i="1"/>
  <c r="I56" i="1"/>
  <c r="K56" i="1" s="1"/>
  <c r="J55" i="1"/>
  <c r="I55" i="1"/>
  <c r="L55" i="1" s="1"/>
  <c r="J54" i="1"/>
  <c r="I54" i="1"/>
  <c r="L54" i="1" s="1"/>
  <c r="J53" i="1"/>
  <c r="I53" i="1"/>
  <c r="K53" i="1" s="1"/>
  <c r="J52" i="1"/>
  <c r="I52" i="1"/>
  <c r="L52" i="1" s="1"/>
  <c r="J51" i="1"/>
  <c r="I51" i="1"/>
  <c r="L51" i="1" s="1"/>
  <c r="J50" i="1"/>
  <c r="I50" i="1"/>
  <c r="K50" i="1" s="1"/>
  <c r="J49" i="1"/>
  <c r="I49" i="1"/>
  <c r="L49" i="1" s="1"/>
  <c r="J48" i="1"/>
  <c r="I48" i="1"/>
  <c r="L48" i="1" s="1"/>
  <c r="L47" i="1"/>
  <c r="J47" i="1"/>
  <c r="I47" i="1"/>
  <c r="K47" i="1" s="1"/>
  <c r="J46" i="1"/>
  <c r="I46" i="1"/>
  <c r="K46" i="1" s="1"/>
  <c r="J45" i="1"/>
  <c r="I45" i="1"/>
  <c r="L45" i="1" s="1"/>
  <c r="L44" i="1"/>
  <c r="J44" i="1"/>
  <c r="I44" i="1"/>
  <c r="K44" i="1" s="1"/>
  <c r="J43" i="1"/>
  <c r="I43" i="1"/>
  <c r="L43" i="1" s="1"/>
  <c r="J42" i="1"/>
  <c r="I42" i="1"/>
  <c r="L42" i="1" s="1"/>
  <c r="J41" i="1"/>
  <c r="I41" i="1"/>
  <c r="K41" i="1" s="1"/>
  <c r="J40" i="1"/>
  <c r="I40" i="1"/>
  <c r="L40" i="1" s="1"/>
  <c r="J39" i="1"/>
  <c r="I39" i="1"/>
  <c r="L39" i="1" s="1"/>
  <c r="J38" i="1"/>
  <c r="I38" i="1"/>
  <c r="K38" i="1" s="1"/>
  <c r="J37" i="1"/>
  <c r="I37" i="1"/>
  <c r="L37" i="1" s="1"/>
  <c r="J36" i="1"/>
  <c r="I36" i="1"/>
  <c r="L36" i="1" s="1"/>
  <c r="J35" i="1"/>
  <c r="I35" i="1"/>
  <c r="K35" i="1" s="1"/>
  <c r="L22" i="1"/>
  <c r="L21" i="1"/>
  <c r="L20" i="1"/>
  <c r="L68" i="1" l="1"/>
  <c r="L11" i="1"/>
  <c r="K63" i="1"/>
  <c r="L15" i="1"/>
  <c r="K29" i="1"/>
  <c r="K32" i="1"/>
  <c r="L101" i="1"/>
  <c r="K54" i="1"/>
  <c r="L59" i="1"/>
  <c r="K108" i="1"/>
  <c r="L89" i="1"/>
  <c r="L50" i="1"/>
  <c r="K99" i="1"/>
  <c r="L80" i="1"/>
  <c r="K36" i="1"/>
  <c r="L41" i="1"/>
  <c r="K90" i="1"/>
  <c r="L95" i="1"/>
  <c r="L16" i="1"/>
  <c r="L113" i="1"/>
  <c r="L74" i="1"/>
  <c r="K45" i="1"/>
  <c r="L104" i="1"/>
  <c r="L65" i="1"/>
  <c r="L56" i="1"/>
  <c r="L71" i="1"/>
  <c r="L110" i="1"/>
  <c r="L23" i="1"/>
  <c r="K25" i="1"/>
  <c r="L24" i="1"/>
  <c r="L18" i="1"/>
  <c r="K72" i="1"/>
  <c r="L77" i="1"/>
  <c r="K10" i="1"/>
  <c r="K116" i="1" s="1"/>
  <c r="L35" i="1"/>
  <c r="L14" i="1"/>
  <c r="L38" i="1"/>
  <c r="L53" i="1"/>
  <c r="L92" i="1"/>
  <c r="L107" i="1"/>
  <c r="K33" i="1"/>
  <c r="L31" i="1"/>
  <c r="L27" i="1"/>
  <c r="L30" i="1"/>
  <c r="L26" i="1"/>
  <c r="L34" i="1"/>
  <c r="L13" i="1"/>
  <c r="K42" i="1"/>
  <c r="K51" i="1"/>
  <c r="K60" i="1"/>
  <c r="K69" i="1"/>
  <c r="K78" i="1"/>
  <c r="K87" i="1"/>
  <c r="K96" i="1"/>
  <c r="K105" i="1"/>
  <c r="K39" i="1"/>
  <c r="K48" i="1"/>
  <c r="K57" i="1"/>
  <c r="K66" i="1"/>
  <c r="K75" i="1"/>
  <c r="K84" i="1"/>
  <c r="K93" i="1"/>
  <c r="K102" i="1"/>
  <c r="K111" i="1"/>
  <c r="K37" i="1"/>
  <c r="K40" i="1"/>
  <c r="K43" i="1"/>
  <c r="K49" i="1"/>
  <c r="K52" i="1"/>
  <c r="K55" i="1"/>
  <c r="K58" i="1"/>
  <c r="K61" i="1"/>
  <c r="K64" i="1"/>
  <c r="K67" i="1"/>
  <c r="K70" i="1"/>
  <c r="K73" i="1"/>
  <c r="K76" i="1"/>
  <c r="K82" i="1"/>
  <c r="K85" i="1"/>
  <c r="K88" i="1"/>
  <c r="K91" i="1"/>
  <c r="K94" i="1"/>
  <c r="K97" i="1"/>
  <c r="K100" i="1"/>
  <c r="K103" i="1"/>
  <c r="K106" i="1"/>
  <c r="K112" i="1"/>
  <c r="L19" i="1"/>
  <c r="L46" i="1"/>
  <c r="L79" i="1"/>
  <c r="L109" i="1"/>
  <c r="K117" i="1" l="1"/>
</calcChain>
</file>

<file path=xl/sharedStrings.xml><?xml version="1.0" encoding="utf-8"?>
<sst xmlns="http://schemas.openxmlformats.org/spreadsheetml/2006/main" count="457" uniqueCount="230">
  <si>
    <t>DESCRIPCIÓN DEL SERVICIO</t>
  </si>
  <si>
    <t>CANTIDAD</t>
  </si>
  <si>
    <t>DESCRIPCION DEL OBJETO:</t>
  </si>
  <si>
    <t>IVA</t>
  </si>
  <si>
    <t>VALOR UNITARIO</t>
  </si>
  <si>
    <t>NOTAS:</t>
  </si>
  <si>
    <t>FIRMA REPRESENTANTE LEGAL</t>
  </si>
  <si>
    <t>ITEM</t>
  </si>
  <si>
    <t>2</t>
  </si>
  <si>
    <t>3</t>
  </si>
  <si>
    <t>4</t>
  </si>
  <si>
    <t>5</t>
  </si>
  <si>
    <t>6</t>
  </si>
  <si>
    <t>PROPONENTE:</t>
  </si>
  <si>
    <t>NOMBRE :</t>
  </si>
  <si>
    <t>C.C. :</t>
  </si>
  <si>
    <t>TELEFONO :</t>
  </si>
  <si>
    <t>RESPONSABLE DE IVA</t>
  </si>
  <si>
    <t>SI</t>
  </si>
  <si>
    <t>NO</t>
  </si>
  <si>
    <t>VALOR TOTAL IVA</t>
  </si>
  <si>
    <t>VALOR TOTAL INCLUIDO IVA</t>
  </si>
  <si>
    <t>TOTAL ANTES DE IVA</t>
  </si>
  <si>
    <t xml:space="preserve">Valor total incluido iva </t>
  </si>
  <si>
    <t>Facturador electrónico</t>
  </si>
  <si>
    <t>DESCRIPCION DEL BIEN O SERVICIO</t>
  </si>
  <si>
    <t xml:space="preserve">UNIDAD DE MEDIDA </t>
  </si>
  <si>
    <t>* Se debe verificar el % de IVA a aplicar por ítem cotizado según corresponda. La tabla esta formulada para un IVA del 19%, en caso de no ser responsable de IVA debe realizar lo correspondiente.</t>
  </si>
  <si>
    <t>1</t>
  </si>
  <si>
    <t xml:space="preserve">FORMATO OFERTA ECONÓMICA </t>
  </si>
  <si>
    <r>
      <rPr>
        <b/>
        <sz val="11"/>
        <rFont val="Tahoma"/>
        <family val="2"/>
      </rPr>
      <t xml:space="preserve">NOTA 1: </t>
    </r>
    <r>
      <rPr>
        <sz val="11"/>
        <rFont val="Tahoma"/>
        <family val="2"/>
      </rPr>
      <t>En este proceso el futuro contratista deberá atender situaciones o</t>
    </r>
    <r>
      <rPr>
        <b/>
        <sz val="11"/>
        <rFont val="Tahoma"/>
        <family val="2"/>
      </rPr>
      <t>"IMPREVISTOS"</t>
    </r>
    <r>
      <rPr>
        <sz val="11"/>
        <rFont val="Tahoma"/>
        <family val="2"/>
      </rPr>
      <t xml:space="preserve">, de manera inmediata frente a una situación que afecte el correcto funcionamiento normal de la sedes A y B de la IED Luis López de Mesa </t>
    </r>
  </si>
  <si>
    <t>7</t>
  </si>
  <si>
    <t>8</t>
  </si>
  <si>
    <t>9</t>
  </si>
  <si>
    <t>10</t>
  </si>
  <si>
    <t>11</t>
  </si>
  <si>
    <t>Por favor diligenciar la propuesta económica sobre este formato</t>
  </si>
  <si>
    <t xml:space="preserve">MARCA </t>
  </si>
  <si>
    <t xml:space="preserve">UNIDAD </t>
  </si>
  <si>
    <t>PRECIO MAXIMO ESTUDIO DE MERCADO</t>
  </si>
  <si>
    <t xml:space="preserve">ITEM DE REFERENCIA COTIZACIÓN </t>
  </si>
  <si>
    <t xml:space="preserve">Valor antes de IVA </t>
  </si>
  <si>
    <t>Valor IVA</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</si>
  <si>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</si>
  <si>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</si>
  <si>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</si>
  <si>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</si>
  <si>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</si>
  <si>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</si>
  <si>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</si>
  <si>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</si>
  <si>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</si>
  <si>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</si>
  <si>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</si>
  <si>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</si>
  <si>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</si>
  <si>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</si>
  <si>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</si>
  <si>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</si>
  <si>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</si>
  <si>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</si>
  <si>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</si>
  <si>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</si>
  <si>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</si>
  <si>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</si>
  <si>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</si>
  <si>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</si>
  <si>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</si>
  <si>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</si>
  <si>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</si>
  <si>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</si>
  <si>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</si>
  <si>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</si>
  <si>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</si>
  <si>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</si>
  <si>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</si>
  <si>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</si>
  <si>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</si>
  <si>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</si>
  <si>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</si>
  <si>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</si>
  <si>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</si>
  <si>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</si>
  <si>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</si>
  <si>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</si>
  <si>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</si>
  <si>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</si>
  <si>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</si>
  <si>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</si>
  <si>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</si>
  <si>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</si>
  <si>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</si>
  <si>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</si>
  <si>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</si>
  <si>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</si>
  <si>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</si>
  <si>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</si>
  <si>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</si>
  <si>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</si>
  <si>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</si>
  <si>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</si>
  <si>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</si>
  <si>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</si>
  <si>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</si>
  <si>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</si>
  <si>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</si>
  <si>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</si>
  <si>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</si>
  <si>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</si>
  <si>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</si>
  <si>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</si>
  <si>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</si>
  <si>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</si>
  <si>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</si>
  <si>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</si>
  <si>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</si>
  <si>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</si>
  <si>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</si>
  <si>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</si>
  <si>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</si>
  <si>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</si>
  <si>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</si>
  <si>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</si>
  <si>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</si>
  <si>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</si>
  <si>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</si>
  <si>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</si>
  <si>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</si>
  <si>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</si>
  <si>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</si>
  <si>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</si>
  <si>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</si>
  <si>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</si>
  <si>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</si>
  <si>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</si>
  <si>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</si>
  <si>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Almohadilla dactilar - huellero</t>
  </si>
  <si>
    <t>Antifaz desechable para hotel paquete por 50 unidades color negro. 18,5 cm x 8,5 cm</t>
  </si>
  <si>
    <t xml:space="preserve">Archivador de Fuelle Tamaño Oficio X 30 Bolsillos </t>
  </si>
  <si>
    <t xml:space="preserve">Banderitas Plasticas - Separadores adhesivos flecha 11,9 X 43 mm- 5 colores x 100 hojas </t>
  </si>
  <si>
    <t>Bisturí Cortador Industrial Grande 100% Metálico 18mm</t>
  </si>
  <si>
    <t>Block Bond Base 28 En 1/8 - Octavo Blanco X 20 Hojas</t>
  </si>
  <si>
    <t>Block Iris Tamaño Carta 80gr X 35hojas</t>
  </si>
  <si>
    <t>Block Iris Tamaño Oficio 80gr X 35hojas</t>
  </si>
  <si>
    <t>Boligrafo Esfero Semigel tinta negra 0,7 mm X50 Unds</t>
  </si>
  <si>
    <t>Boligrafo Esfero Semigel tinta Roja 0,7 mm X50 Unds</t>
  </si>
  <si>
    <t>Bolsillos de acetato carta CALIBRE 5 PAQUETE X 50 UND</t>
  </si>
  <si>
    <t>Bolsillos de acetato oficio  CALIBRE 5 PAQUETE X 50 UND</t>
  </si>
  <si>
    <t xml:space="preserve">Bombas blancas  R14  x 100 </t>
  </si>
  <si>
    <t>Bombas plateadas R14 x 100</t>
  </si>
  <si>
    <t>Bombas vinotinto  R14 x100</t>
  </si>
  <si>
    <t>Borrador De Nata Blanco Pz 20 P - Caja X20 Und</t>
  </si>
  <si>
    <t>Borrador de Tablero Acrílico</t>
  </si>
  <si>
    <t>Cable HDMI Encauchetado x 5 mts</t>
  </si>
  <si>
    <t>Cable USB Tipo C carga Rapida</t>
  </si>
  <si>
    <t>Caja Para Archivo 24.5 X 21 X 40 Cm Ref. X200  Cartón kraft corrugado de doble pared CON MEMBRETE</t>
  </si>
  <si>
    <t>Calculadora Cientifica</t>
  </si>
  <si>
    <t>CARGADOR DE PILAS RECARGABLES DE A -AA Y AAA</t>
  </si>
  <si>
    <t>CARPETA DE SOLAPAS LATERALES O CARPETAS CUATRO ALETAS
Propalcote–320 gr/m2 Y MEMBRETE</t>
  </si>
  <si>
    <t>Carpeta Plastica Legajadora Oficio Con Gancho</t>
  </si>
  <si>
    <t>Carpeta Plastica Legajadora Oficio Con Gancho COLOR VINOTINTO</t>
  </si>
  <si>
    <t>Cartulina CALIPSO de 1/8 x 20 hojas (surtido)</t>
  </si>
  <si>
    <t xml:space="preserve">Cartulina iris de 1/8 x 20 hojas (surtido) </t>
  </si>
  <si>
    <t>Cinta ADHESIVA De Marcación De 33 Mt X 48 Mm Para Delimitar Zonas</t>
  </si>
  <si>
    <t>Cinta Ancha Adhesiva Pegante de Embalaje de 48 mm X 100mt</t>
  </si>
  <si>
    <t>Cinta De Enmascarar Profesional De 50 Metros, Ancho 48 Mm</t>
  </si>
  <si>
    <t>Cinta faya  de color azul  R #2B73C5 - tela  10 cm ancho  x 200 mts largo</t>
  </si>
  <si>
    <t>Cinta faya  de colores blanco  R # FFFFFF -tela 10 cm ancho  x 200 mts largo</t>
  </si>
  <si>
    <t>Cinta faya  de colores verde R #1E5231 - tela  10 cm ancho  x 200 mts largo</t>
  </si>
  <si>
    <t>Cinta Faya Tricolor 15 mm / Rollo x 50 metros</t>
  </si>
  <si>
    <t>Cinta Peligro 70Mmx50M</t>
  </si>
  <si>
    <t>Clip De Papel Recubierto De Vinilo Universales No 2</t>
  </si>
  <si>
    <t>Control Universal para TV</t>
  </si>
  <si>
    <t>Corrector boligrafo liquido  x 7 ml</t>
  </si>
  <si>
    <t>Cuaderno argollado cuadriculado 21x28 cm de papel bond de 56 gm</t>
  </si>
  <si>
    <t xml:space="preserve">Cuchillas de repuesto para bisturi grande  x 10 unidades </t>
  </si>
  <si>
    <t>Cuchillas de repuesto para la guillotina portatil A4 pointer</t>
  </si>
  <si>
    <t xml:space="preserve">Disco duro externo 1 TB </t>
  </si>
  <si>
    <t>Extension Electrica Encauchetada Industrial de 10 mts</t>
  </si>
  <si>
    <t>Gancho lotero Doble clip de 15/8" x 12 unidades</t>
  </si>
  <si>
    <t xml:space="preserve">Gancho lotero Doble clip de 2" x 12 unidades </t>
  </si>
  <si>
    <t>Gancho Nodriza de 2,1 mm caja X 100 und</t>
  </si>
  <si>
    <t>Gancho para Cosedora estándar Galvanizado 26/6 X5000 unidades</t>
  </si>
  <si>
    <t xml:space="preserve">Gancho para Cosedora Industrial Galvanizado x 5000 unidades </t>
  </si>
  <si>
    <t xml:space="preserve">Ganchos clip mariposa x 50 unidades </t>
  </si>
  <si>
    <t xml:space="preserve">Grapadora Industrial de 2 a 140 hojas  </t>
  </si>
  <si>
    <t>Grapadoras de oficina tamaño grande</t>
  </si>
  <si>
    <t>Guantes de nitrilo sin talco, color negro Talla M</t>
  </si>
  <si>
    <t>Guantes de nitrilo sin talco, color negro Talla S</t>
  </si>
  <si>
    <t>Guillotina portatil A4 pointer</t>
  </si>
  <si>
    <t>Humectador de dedos para pasar hojas</t>
  </si>
  <si>
    <t>Lana paquetes colores surtidos x 20 UND</t>
  </si>
  <si>
    <t>Lapiz HB No 2 CAJA X 12 UND</t>
  </si>
  <si>
    <t>LIBRO ACTA 200 FOLIOS 100 HOJAS AUXILIAR MARFIL TAMAÑO OFICIO</t>
  </si>
  <si>
    <t>Marcador Permanente Grueso Punta biselada Azul</t>
  </si>
  <si>
    <t>Marcador Permanente Grueso Punta biselada Negro</t>
  </si>
  <si>
    <t>Marcador Permanente Grueso Punta biselada Rojo</t>
  </si>
  <si>
    <t>Marcador Permanente Grueso Punta biselada Verde</t>
  </si>
  <si>
    <t>Marcador Permanente tipo Sharpie Azul</t>
  </si>
  <si>
    <t xml:space="preserve">Marcador Permanente tipo Sharpie Doble Punta Negro </t>
  </si>
  <si>
    <t>Marcador Permanente tipo Sharpie Negro</t>
  </si>
  <si>
    <t>Marcador recargable para tablero TINTA AZUL</t>
  </si>
  <si>
    <t>Marcador recargable para tablero TINTA NEGRA</t>
  </si>
  <si>
    <t>Marcador recargable para tablero TINTA ROJA</t>
  </si>
  <si>
    <t>Marcador recargable para tablero TINTA VERDE</t>
  </si>
  <si>
    <t xml:space="preserve">Marcador sharpie punta fina permanente  x 4 colores </t>
  </si>
  <si>
    <t>Multitoma Pared 6 Tomas Polo a Tierra</t>
  </si>
  <si>
    <t>Notas adhesivas diferentes colores post-it 7.6 cm x 7.6 cm - 270 hojas</t>
  </si>
  <si>
    <t>Organizador de escritorio metálico de cuatro niveles con soporte para archivo</t>
  </si>
  <si>
    <t>Papel Adhesivo Bond Blanco Brillante x 150 Hojas Carta</t>
  </si>
  <si>
    <t>Papel Adhesivo Bond Blanco Mate x 150 Hojas Carta</t>
  </si>
  <si>
    <t>Papel Kraff de 90 g, Tamaño 100 x 150 cm. Peso 16 kg</t>
  </si>
  <si>
    <t>Pegante en barra x 40 gr</t>
  </si>
  <si>
    <t>Pegante liquido blanco x 250 gr</t>
  </si>
  <si>
    <t>Perforadoras de oficina tamaño grande</t>
  </si>
  <si>
    <t>Pilas recargables AA 1400mAh X 2 UND</t>
  </si>
  <si>
    <t xml:space="preserve">Pinceles REDONDOS de variados tamaños </t>
  </si>
  <si>
    <t>Regla plastica de 30 cm</t>
  </si>
  <si>
    <t>Resaltador Fluorescente  punta biscelada Azul</t>
  </si>
  <si>
    <t>Resaltador Fluorescente punta biscelada Amarillo</t>
  </si>
  <si>
    <t>Resaltador Fluorescente punta biscelada Rosado</t>
  </si>
  <si>
    <t>Resaltador Fluorescente punta biscelada Verde</t>
  </si>
  <si>
    <t xml:space="preserve">PAQUETE </t>
  </si>
  <si>
    <t xml:space="preserve">CAJA </t>
  </si>
  <si>
    <t xml:space="preserve">ROLLO </t>
  </si>
  <si>
    <t xml:space="preserve">GALÓN </t>
  </si>
  <si>
    <t>IMAGEN DE REFERENCIA</t>
  </si>
  <si>
    <t>N/A</t>
  </si>
  <si>
    <t>Contratar el suministro de insumos de oficina destinados al funcionamiento de las sedes A y B de la Institución Educativa Distrital Luis López de Mesa, mediante el sistema de monto agotable, conforme a las cantidades efectivamente requeridas por la Entidad y a las especificaciones técnicas previstas en los documentos del proceso.</t>
  </si>
  <si>
    <t xml:space="preserve">
1. El Valor de cada elemento a ofertar debe incluir su transporte, elementos necesarios para su instalación y todos los demás costos a que hubiere lugar. 
2. El presente formato es inmodificable so pena de incurrir en causal de rechazo. 
3. Las garantías de los bienes adquiridos deben ser atendidas en sitio, es decir en las instalciones de la IED
4. El proponente debe garantizar que los materiales e insumos sunministrados son de marca reconocida en el mercado y que soporten su constante uso. 
5. Gravar con IVA los bienes exentos, es causal de rechazo de la oferta. 
6. Superar los precios maximos definidos en el estudio de mercado (Columna F) será causal de rechazo de la oferta 
7. El futuro contratista deberá estar en la capacidad de suministrar a la institución educativa los bienes y/o servicios que se requieran, con el fin de satisfacer la necesidad que tuviere la IED 
8. Disponibilidad de personal para resolver urgencias o imprevistos durante el plazo de ejecución del contrato. 
9. El contratista deberá suministrar los bienes descritos en el anexo técnico y las adicionales que correspondan al objeto 
10.Garantía de 6 meses en calidad de materiales. 
11. Diligenciar Formato de control de actividades firmado por el supervisor del contrato. 
NOTA: No se aceptarán propuestas con especificaciones diferentes, ni propuestas parciales o con oferta de suministros y materiales de segunda mano (todos los materiales suministrados por el futuro contratista serán nuevos y deben contar con garantía de fabricación.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</si>
</sst>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_-;\-&quot;$&quot;* #,##0_-;_-&quot;$&quot;* &quot;-&quot;_-;_-@_-"/>
    <numFmt numFmtId="165" formatCode="&quot;$&quot;\ #,##0"/>
    <numFmt numFmtId="166" formatCode="_-&quot;$&quot;\ * #,##0_-;\-&quot;$&quot;\ * #,##0_-;_-&quot;$&quot;\ * &quot;-&quot;??_-;_-@_-"/>
  </numFmts>
  <fonts count="31" x14ac:knownFonts="1">
    <font>
      <sz val="10"/>
      <name val="Arial"/>
    </font>
    <font>
      <sz val="11"/>
      <color theme="1"/>
      <name val="Calibri"/>
      <family val="2"/>
      <scheme val="minor"/>
    </font>
    <font>
      <b/>
      <sz val="12"/>
      <color indexed="8"/>
      <name val="Arial"/>
      <family val="2"/>
    </font>
    <font>
      <b/>
      <sz val="10"/>
      <name val="Tahoma"/>
      <family val="2"/>
    </font>
    <font>
      <sz val="8"/>
      <name val="Arial"/>
      <family val="2"/>
    </font>
    <font>
      <sz val="10"/>
      <name val="Arial"/>
      <family val="2"/>
    </font>
    <font>
      <b/>
      <sz val="14"/>
      <name val="Tahoma"/>
      <family val="2"/>
    </font>
    <font>
      <b/>
      <sz val="10"/>
      <name val="Arial"/>
      <family val="2"/>
    </font>
    <font>
      <sz val="11"/>
      <color theme="1"/>
      <name val="Calibri"/>
      <family val="2"/>
      <scheme val="minor"/>
    </font>
    <font>
      <sz val="10"/>
      <color theme="1"/>
      <name val="Arial"/>
      <family val="2"/>
    </font>
    <font>
      <b/>
      <sz val="9"/>
      <color theme="1"/>
      <name val="Arial"/>
      <family val="2"/>
    </font>
    <font>
      <b/>
      <sz val="10"/>
      <color theme="1"/>
      <name val="Arial"/>
      <family val="2"/>
    </font>
    <font>
      <b/>
      <sz val="9"/>
      <color indexed="8"/>
      <name val="Arial"/>
      <family val="2"/>
    </font>
    <font>
      <sz val="10"/>
      <name val="Arial"/>
      <family val="2"/>
    </font>
    <font>
      <sz val="12"/>
      <name val="Century Gothic"/>
      <family val="2"/>
    </font>
    <font>
      <sz val="12"/>
      <name val="Arial"/>
      <family val="2"/>
    </font>
    <font>
      <b/>
      <sz val="12"/>
      <name val="Arial"/>
      <family val="2"/>
    </font>
    <font>
      <sz val="10"/>
      <color indexed="8"/>
      <name val="MS Sans Serif"/>
      <family val="2"/>
    </font>
    <font>
      <sz val="10"/>
      <color theme="1"/>
      <name val="Verdana"/>
      <family val="2"/>
    </font>
    <font>
      <sz val="10"/>
      <name val="Tahoma"/>
      <family val="2"/>
    </font>
    <font>
      <sz val="18"/>
      <name val="Arial"/>
      <family val="2"/>
    </font>
    <font>
      <b/>
      <sz val="14"/>
      <color rgb="FFFF0000"/>
      <name val="Arial"/>
      <family val="2"/>
    </font>
    <font>
      <sz val="10"/>
      <color rgb="FF0070C0"/>
      <name val="Arial"/>
      <family val="2"/>
    </font>
    <font>
      <sz val="9"/>
      <name val="Calibri"/>
      <family val="2"/>
      <scheme val="minor"/>
    </font>
    <font>
      <sz val="10"/>
      <name val="Arial"/>
      <family val="2"/>
    </font>
    <font>
      <sz val="10"/>
      <name val="Calibri"/>
      <family val="2"/>
      <scheme val="minor"/>
    </font>
    <font>
      <sz val="11"/>
      <name val="Tahoma"/>
      <family val="2"/>
    </font>
    <font>
      <b/>
      <sz val="11"/>
      <name val="Tahoma"/>
      <family val="2"/>
    </font>
    <font>
      <b/>
      <sz val="9"/>
      <name val="Arial"/>
      <family val="2"/>
    </font>
    <font>
      <sz val="10"/>
      <name val="Arial"/>
      <family val="2"/>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9">
    <xf numFmtId="0" fontId="0" fillId="0" borderId="0"/>
    <xf numFmtId="0" fontId="8" fillId="0" borderId="0"/>
    <xf numFmtId="164" fontId="13" fillId="0" borderId="0" applyFont="0" applyFill="0" applyBorder="0" applyAlignment="0" applyProtection="0"/>
    <xf numFmtId="0" fontId="17" fillId="0" borderId="0"/>
    <xf numFmtId="0" fontId="5" fillId="0" borderId="0"/>
    <xf numFmtId="49" fontId="18" fillId="0" borderId="0" applyFill="0" applyBorder="0" applyProtection="0">
      <alignment horizontal="left" vertical="center"/>
    </xf>
    <xf numFmtId="0" fontId="1" fillId="0" borderId="0"/>
    <xf numFmtId="164" fontId="24" fillId="0" borderId="0" applyFont="0" applyFill="0" applyBorder="0" applyAlignment="0" applyProtection="0"/>
    <xf numFmtId="44" fontId="29" fillId="0" borderId="0" applyFont="0" applyFill="0" applyBorder="0" applyAlignment="0" applyProtection="0"/>
  </cellStyleXfs>
  <cellXfs count="49">
    <xf numFmtId="0" fontId="0" fillId="0" borderId="0" xfId="0"/>
    <xf numFmtId="0" fontId="0" fillId="0" borderId="0" xfId="0" applyAlignment="1">
      <alignment vertical="center" wrapText="1"/>
    </xf>
    <xf numFmtId="0" fontId="0" fillId="0" borderId="0" xfId="0" applyAlignment="1">
      <alignment horizontal="center"/>
    </xf>
    <xf numFmtId="165" fontId="9" fillId="0" borderId="1" xfId="0" applyNumberFormat="1" applyFont="1" applyBorder="1" applyAlignment="1">
      <alignment horizontal="right" vertical="center" wrapText="1"/>
    </xf>
    <xf numFmtId="0" fontId="15" fillId="0" borderId="0" xfId="0" applyFont="1" applyAlignment="1">
      <alignment horizontal="center" vertical="center"/>
    </xf>
    <xf numFmtId="0" fontId="15" fillId="0" borderId="0" xfId="0" applyFont="1" applyAlignment="1">
      <alignment vertical="center"/>
    </xf>
    <xf numFmtId="0" fontId="20" fillId="0" borderId="0" xfId="0" applyFont="1"/>
    <xf numFmtId="0" fontId="20" fillId="0" borderId="2" xfId="0" applyFont="1" applyBorder="1"/>
    <xf numFmtId="0" fontId="22" fillId="0" borderId="0" xfId="0" applyFont="1"/>
    <xf numFmtId="165" fontId="22" fillId="0" borderId="1" xfId="0" applyNumberFormat="1" applyFont="1" applyBorder="1" applyAlignment="1">
      <alignment horizontal="right" vertical="center" wrapText="1"/>
    </xf>
    <xf numFmtId="164" fontId="5" fillId="0" borderId="1" xfId="2" applyFont="1" applyFill="1" applyBorder="1" applyAlignment="1">
      <alignment vertical="center" wrapText="1"/>
    </xf>
    <xf numFmtId="0" fontId="25" fillId="0" borderId="0" xfId="0" applyFont="1"/>
    <xf numFmtId="0" fontId="23" fillId="0" borderId="1" xfId="3" applyFont="1" applyBorder="1" applyAlignment="1" applyProtection="1">
      <alignment horizontal="center" vertical="center" wrapText="1"/>
      <protection hidden="1"/>
    </xf>
    <xf numFmtId="165" fontId="11" fillId="0" borderId="1" xfId="0" applyNumberFormat="1" applyFont="1" applyBorder="1" applyAlignment="1">
      <alignment horizontal="right" vertical="center" wrapText="1"/>
    </xf>
    <xf numFmtId="0" fontId="20" fillId="0" borderId="0" xfId="0" applyFont="1" applyAlignment="1">
      <alignment horizontal="center"/>
    </xf>
    <xf numFmtId="0" fontId="25" fillId="0" borderId="0" xfId="0" applyFont="1" applyAlignment="1">
      <alignment horizontal="center"/>
    </xf>
    <xf numFmtId="49" fontId="0" fillId="0" borderId="0" xfId="0" applyNumberFormat="1" applyAlignment="1">
      <alignment horizontal="center"/>
    </xf>
    <xf numFmtId="0" fontId="5" fillId="0" borderId="0" xfId="0" applyFont="1" applyAlignment="1">
      <alignment vertical="center" wrapText="1"/>
    </xf>
    <xf numFmtId="44" fontId="0" fillId="0" borderId="0" xfId="8" applyFont="1" applyAlignment="1">
      <alignment horizontal="center"/>
    </xf>
    <xf numFmtId="44" fontId="0" fillId="0" borderId="0" xfId="0" applyNumberFormat="1"/>
    <xf numFmtId="49" fontId="11" fillId="0" borderId="1" xfId="0" applyNumberFormat="1" applyFont="1" applyBorder="1" applyAlignment="1">
      <alignment horizontal="center" vertical="center" wrapText="1"/>
    </xf>
    <xf numFmtId="0" fontId="0" fillId="0" borderId="0" xfId="0" applyAlignment="1">
      <alignment wrapText="1"/>
    </xf>
    <xf numFmtId="0" fontId="30" fillId="0" borderId="1" xfId="0" applyFont="1" applyBorder="1" applyAlignment="1">
      <alignment wrapText="1"/>
    </xf>
    <xf numFmtId="0" fontId="30" fillId="0" borderId="1" xfId="0" applyFont="1" applyBorder="1"/>
    <xf numFmtId="0" fontId="3"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9" fillId="0" borderId="1" xfId="0" applyFont="1" applyBorder="1" applyAlignment="1">
      <alignment vertical="center" wrapText="1"/>
    </xf>
    <xf numFmtId="49"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0" borderId="1" xfId="0" applyFont="1" applyBorder="1" applyAlignment="1">
      <alignment horizontal="center" vertical="center" wrapText="1"/>
    </xf>
    <xf numFmtId="166" fontId="23" fillId="0" borderId="1" xfId="8" applyNumberFormat="1" applyFont="1" applyBorder="1" applyAlignment="1" applyProtection="1">
      <alignment horizontal="center" vertical="center" wrapText="1"/>
      <protection hidden="1"/>
    </xf>
    <xf numFmtId="0" fontId="7" fillId="3" borderId="1" xfId="0" applyFont="1" applyFill="1" applyBorder="1" applyAlignment="1">
      <alignment horizontal="right" vertical="center"/>
    </xf>
    <xf numFmtId="165" fontId="7" fillId="3" borderId="1" xfId="0" applyNumberFormat="1" applyFont="1" applyFill="1" applyBorder="1" applyAlignment="1">
      <alignment vertical="center"/>
    </xf>
    <xf numFmtId="0" fontId="30" fillId="2" borderId="1" xfId="0" applyFont="1" applyFill="1" applyBorder="1" applyAlignment="1">
      <alignment wrapText="1"/>
    </xf>
    <xf numFmtId="0" fontId="30" fillId="0" borderId="1" xfId="0" applyFont="1" applyBorder="1" applyAlignment="1">
      <alignment vertical="center" wrapText="1"/>
    </xf>
    <xf numFmtId="0" fontId="14" fillId="0" borderId="0" xfId="0" applyFont="1" applyAlignment="1">
      <alignment horizontal="left" vertical="center" wrapText="1"/>
    </xf>
    <xf numFmtId="0" fontId="21" fillId="2" borderId="1" xfId="0" applyFont="1" applyFill="1" applyBorder="1" applyAlignment="1">
      <alignment horizontal="left" vertical="center" wrapText="1"/>
    </xf>
    <xf numFmtId="0" fontId="19" fillId="0" borderId="1" xfId="0" applyFont="1" applyBorder="1" applyAlignment="1">
      <alignment horizontal="left" vertical="center" wrapText="1"/>
    </xf>
    <xf numFmtId="165" fontId="11"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26" fillId="2" borderId="1" xfId="3" applyFont="1" applyFill="1" applyBorder="1" applyAlignment="1" applyProtection="1">
      <alignment horizontal="left" vertical="center" wrapText="1"/>
      <protection hidden="1"/>
    </xf>
    <xf numFmtId="0" fontId="23" fillId="2" borderId="1" xfId="3" applyFont="1" applyFill="1" applyBorder="1" applyAlignment="1" applyProtection="1">
      <alignment horizontal="left" vertical="center" wrapText="1"/>
      <protection hidden="1"/>
    </xf>
    <xf numFmtId="0" fontId="16" fillId="0" borderId="3" xfId="0" applyFont="1" applyBorder="1" applyAlignment="1">
      <alignment horizontal="left" vertical="center"/>
    </xf>
    <xf numFmtId="0" fontId="6"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8" fillId="2" borderId="1" xfId="0" applyFont="1" applyFill="1" applyBorder="1" applyAlignment="1">
      <alignment horizontal="center" vertical="center" wrapText="1"/>
    </xf>
  </cellXfs>
  <cellStyles count="9">
    <cellStyle name="BodyStyle" xfId="5" xr:uid="{00000000-0005-0000-0000-000000000000}"/>
    <cellStyle name="Moneda" xfId="8" builtinId="4"/>
    <cellStyle name="Moneda [0]" xfId="2" builtinId="7"/>
    <cellStyle name="Moneda [0] 2" xfId="7" xr:uid="{00000000-0005-0000-0000-000002000000}"/>
    <cellStyle name="Normal" xfId="0" builtinId="0"/>
    <cellStyle name="Normal 2" xfId="1" xr:uid="{00000000-0005-0000-0000-000004000000}"/>
    <cellStyle name="Normal 2 2" xfId="4" xr:uid="{00000000-0005-0000-0000-000005000000}"/>
    <cellStyle name="Normal 2 3" xfId="6" xr:uid="{00000000-0005-0000-0000-000006000000}"/>
    <cellStyle name="Normal_precios 2001-2 y 2002-1" xfId="3"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44824</xdr:colOff>
      <xdr:row>28</xdr:row>
      <xdr:rowOff>22412</xdr:rowOff>
    </xdr:from>
    <xdr:to>
      <xdr:col>6</xdr:col>
      <xdr:colOff>2911849</xdr:colOff>
      <xdr:row>28</xdr:row>
      <xdr:rowOff>2353929</xdr:rowOff>
    </xdr:to>
    <xdr:pic>
      <xdr:nvPicPr>
        <xdr:cNvPr id="2" name="Imagen 1">
          <a:extLst>
            <a:ext uri="{FF2B5EF4-FFF2-40B4-BE49-F238E27FC236}">
              <a16:creationId xmlns:a16="http://schemas.microsoft.com/office/drawing/2014/main" id="{BF630174-340D-4ADB-8069-398BC869A882}"/>
            </a:ext>
          </a:extLst>
        </xdr:cNvPr>
        <xdr:cNvPicPr>
          <a:picLocks noChangeAspect="1"/>
        </xdr:cNvPicPr>
      </xdr:nvPicPr>
      <xdr:blipFill>
        <a:blip xmlns:r="http://schemas.openxmlformats.org/officeDocument/2006/relationships" r:embed="rId1"/>
        <a:stretch>
          <a:fillRect/>
        </a:stretch>
      </xdr:blipFill>
      <xdr:spPr>
        <a:xfrm>
          <a:off x="7944971" y="6734736"/>
          <a:ext cx="2867025" cy="2331517"/>
        </a:xfrm>
        <a:prstGeom prst="rect">
          <a:avLst/>
        </a:prstGeom>
      </xdr:spPr>
    </xdr:pic>
    <xdr:clientData/>
  </xdr:twoCellAnchor>
  <xdr:twoCellAnchor editAs="oneCell">
    <xdr:from>
      <xdr:col>6</xdr:col>
      <xdr:colOff>123265</xdr:colOff>
      <xdr:row>31</xdr:row>
      <xdr:rowOff>190499</xdr:rowOff>
    </xdr:from>
    <xdr:to>
      <xdr:col>6</xdr:col>
      <xdr:colOff>2799790</xdr:colOff>
      <xdr:row>31</xdr:row>
      <xdr:rowOff>2398058</xdr:rowOff>
    </xdr:to>
    <xdr:pic>
      <xdr:nvPicPr>
        <xdr:cNvPr id="3" name="Imagen 2">
          <a:extLst>
            <a:ext uri="{FF2B5EF4-FFF2-40B4-BE49-F238E27FC236}">
              <a16:creationId xmlns:a16="http://schemas.microsoft.com/office/drawing/2014/main" id="{8E13776C-C1B3-4244-A1BA-D8D94F95E32C}"/>
            </a:ext>
          </a:extLst>
        </xdr:cNvPr>
        <xdr:cNvPicPr>
          <a:picLocks noChangeAspect="1"/>
        </xdr:cNvPicPr>
      </xdr:nvPicPr>
      <xdr:blipFill>
        <a:blip xmlns:r="http://schemas.openxmlformats.org/officeDocument/2006/relationships" r:embed="rId2"/>
        <a:stretch>
          <a:fillRect/>
        </a:stretch>
      </xdr:blipFill>
      <xdr:spPr>
        <a:xfrm>
          <a:off x="8023412" y="9681881"/>
          <a:ext cx="2676525" cy="22075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ISTRATIVO\Downloads\COTIZACION%20N&#176;711%20%20COLEGIO%20LUIS%20LOPEZ%20MESA%20IED.xlsx" TargetMode="External"/><Relationship Id="rId1" Type="http://schemas.openxmlformats.org/officeDocument/2006/relationships/externalLinkPath" Target="file:///C:\Users\ADMINISTRATIVO\Downloads\COTIZACION%20N&#176;711%20%20COLEGIO%20LUIS%20LOPEZ%20MESA%20I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 1"/>
      <sheetName val="Table 2"/>
    </sheetNames>
    <sheetDataSet>
      <sheetData sheetId="0">
        <row r="7">
          <cell r="N7">
            <v>4792</v>
          </cell>
        </row>
        <row r="8">
          <cell r="N8">
            <v>49224</v>
          </cell>
        </row>
        <row r="9">
          <cell r="N9">
            <v>63999</v>
          </cell>
        </row>
        <row r="10">
          <cell r="N10">
            <v>22533</v>
          </cell>
        </row>
        <row r="11">
          <cell r="N11">
            <v>33200</v>
          </cell>
        </row>
        <row r="12">
          <cell r="N12">
            <v>4165</v>
          </cell>
        </row>
        <row r="13">
          <cell r="N13">
            <v>4745</v>
          </cell>
        </row>
        <row r="14">
          <cell r="N14">
            <v>5736</v>
          </cell>
        </row>
        <row r="15">
          <cell r="N15">
            <v>7198</v>
          </cell>
        </row>
        <row r="17">
          <cell r="N17">
            <v>31734</v>
          </cell>
        </row>
        <row r="18">
          <cell r="N18">
            <v>31734</v>
          </cell>
        </row>
        <row r="19">
          <cell r="N19">
            <v>34906</v>
          </cell>
        </row>
        <row r="20">
          <cell r="N20">
            <v>34906</v>
          </cell>
        </row>
        <row r="21">
          <cell r="N21">
            <v>34906</v>
          </cell>
        </row>
        <row r="22">
          <cell r="N22">
            <v>15866</v>
          </cell>
        </row>
        <row r="23">
          <cell r="N23">
            <v>2856</v>
          </cell>
        </row>
        <row r="24">
          <cell r="N24">
            <v>47600</v>
          </cell>
        </row>
        <row r="25">
          <cell r="N25">
            <v>79334</v>
          </cell>
        </row>
        <row r="26">
          <cell r="N26">
            <v>5554</v>
          </cell>
        </row>
        <row r="27">
          <cell r="N27">
            <v>39666</v>
          </cell>
        </row>
        <row r="28">
          <cell r="N28">
            <v>95200</v>
          </cell>
        </row>
        <row r="29">
          <cell r="N29">
            <v>3966</v>
          </cell>
        </row>
        <row r="30">
          <cell r="N30">
            <v>2936</v>
          </cell>
        </row>
        <row r="31">
          <cell r="N31">
            <v>3966</v>
          </cell>
        </row>
        <row r="105">
          <cell r="B105" t="str">
            <v>Sacaganchos</v>
          </cell>
        </row>
        <row r="106">
          <cell r="B106" t="str">
            <v>Separador Plastico Carta Colores Surtido
X15 Und</v>
          </cell>
        </row>
        <row r="107">
          <cell r="B107" t="str">
            <v>Sobre Manila Carta 22.5 X 29 Cm 100und</v>
          </cell>
        </row>
        <row r="108">
          <cell r="B108" t="str">
            <v>Sobre Manila Gigante Especial 30x42 Cm
X100 Und</v>
          </cell>
        </row>
        <row r="109">
          <cell r="B109" t="str">
            <v>Sobre Manila Oficio. 25x 35cm  X 100 UND</v>
          </cell>
        </row>
        <row r="110">
          <cell r="B110" t="str">
            <v>Tajalápiz con deposito</v>
          </cell>
        </row>
        <row r="111">
          <cell r="B111" t="str">
            <v>Tajalápiz metálico sencillo</v>
          </cell>
        </row>
        <row r="112">
          <cell r="B112" t="str">
            <v>Tapabocas Desechable Paquete X 50 Und</v>
          </cell>
        </row>
        <row r="113">
          <cell r="B113" t="str">
            <v>Tapabocas Desechable Paquete X 50 Und
Negro</v>
          </cell>
        </row>
        <row r="114">
          <cell r="B114" t="str">
            <v>Tijera multiusos Maped Sensoft Fluo de 13.5
cm Hojas de acero inoxidable. Orificios de agarre flexibles Medidas en empaque: 17 cm x 1.5 cm x 7.5 cm</v>
          </cell>
        </row>
        <row r="115">
          <cell r="B115" t="str">
            <v>Tijeras De Oficina 7,5 mm</v>
          </cell>
        </row>
        <row r="116">
          <cell r="B116" t="str">
            <v>Tinta De Recarga  Para Marcador Borrable
de 100 ml AZUL</v>
          </cell>
        </row>
        <row r="117">
          <cell r="B117" t="str">
            <v>Tinta De Recarga  Para Marcador Borrable
de 100 ml NEGRO</v>
          </cell>
        </row>
        <row r="118">
          <cell r="B118" t="str">
            <v>Tinta De Recarga  Para Marcador Borrable
de 100 ml ROJO</v>
          </cell>
        </row>
        <row r="119">
          <cell r="B119" t="str">
            <v>Tinta De Recarga  Para Marcador Borrable
de 100 ml VERDE</v>
          </cell>
        </row>
        <row r="120">
          <cell r="B120" t="str">
            <v>Tinta para sello color negro</v>
          </cell>
        </row>
        <row r="121">
          <cell r="B121" t="str">
            <v xml:space="preserve">Vinilos colores variados (amarillo, azul, rojo, blanco y negro) Galones grande para reembasar  </v>
          </cell>
        </row>
        <row r="122">
          <cell r="B122" t="str">
            <v>Vinilos X 125gr. Colores surtidos</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127"/>
  <sheetViews>
    <sheetView tabSelected="1" topLeftCell="B1" zoomScale="85" zoomScaleNormal="85" zoomScaleSheetLayoutView="80" workbookViewId="0">
      <selection activeCell="K9" sqref="K9"/>
    </sheetView>
  </sheetViews>
  <sheetFormatPr baseColWidth="10" defaultColWidth="11.42578125" defaultRowHeight="12.75" x14ac:dyDescent="0.2"/>
  <cols>
    <col min="1" max="1" width="14" style="2" hidden="1" customWidth="1"/>
    <col min="2" max="2" width="6.140625" style="16" customWidth="1"/>
    <col min="3" max="3" width="70" customWidth="1"/>
    <col min="4" max="4" width="10.28515625" style="2" customWidth="1"/>
    <col min="5" max="5" width="12.5703125" style="2" customWidth="1"/>
    <col min="6" max="6" width="19.28515625" style="2" customWidth="1"/>
    <col min="7" max="7" width="44.5703125" style="2" customWidth="1"/>
    <col min="8" max="8" width="22.7109375" customWidth="1"/>
    <col min="9" max="9" width="20.7109375" customWidth="1"/>
    <col min="10" max="10" width="22.42578125" bestFit="1" customWidth="1"/>
    <col min="11" max="11" width="20.7109375" style="8" customWidth="1"/>
    <col min="12" max="12" width="20.7109375" customWidth="1"/>
    <col min="13" max="13" width="21.140625" customWidth="1"/>
  </cols>
  <sheetData>
    <row r="1" spans="1:13" ht="15" customHeight="1" x14ac:dyDescent="0.2">
      <c r="A1" s="46" t="s">
        <v>29</v>
      </c>
      <c r="B1" s="46"/>
      <c r="C1" s="46"/>
      <c r="D1" s="46"/>
      <c r="E1" s="46"/>
      <c r="F1" s="46"/>
      <c r="G1" s="46"/>
      <c r="H1" s="46"/>
      <c r="I1" s="46"/>
      <c r="J1" s="46"/>
      <c r="K1" s="46"/>
      <c r="L1" s="46"/>
      <c r="M1" s="46"/>
    </row>
    <row r="2" spans="1:13" ht="15" customHeight="1" x14ac:dyDescent="0.2">
      <c r="A2" s="46"/>
      <c r="B2" s="46"/>
      <c r="C2" s="46"/>
      <c r="D2" s="46"/>
      <c r="E2" s="46"/>
      <c r="F2" s="46"/>
      <c r="G2" s="46"/>
      <c r="H2" s="46"/>
      <c r="I2" s="46"/>
      <c r="J2" s="46"/>
      <c r="K2" s="46"/>
      <c r="L2" s="46"/>
      <c r="M2" s="46"/>
    </row>
    <row r="3" spans="1:13" ht="15" customHeight="1" x14ac:dyDescent="0.2">
      <c r="A3" s="46"/>
      <c r="B3" s="46"/>
      <c r="C3" s="46"/>
      <c r="D3" s="46"/>
      <c r="E3" s="46"/>
      <c r="F3" s="46"/>
      <c r="G3" s="46"/>
      <c r="H3" s="46"/>
      <c r="I3" s="46"/>
      <c r="J3" s="46"/>
      <c r="K3" s="46"/>
      <c r="L3" s="46"/>
      <c r="M3" s="46"/>
    </row>
    <row r="4" spans="1:13" ht="30" customHeight="1" x14ac:dyDescent="0.2">
      <c r="A4" s="47" t="s">
        <v>36</v>
      </c>
      <c r="B4" s="47"/>
      <c r="C4" s="47"/>
      <c r="D4" s="47"/>
      <c r="E4" s="47"/>
      <c r="F4" s="47"/>
      <c r="G4" s="47"/>
      <c r="H4" s="47"/>
      <c r="I4" s="47"/>
      <c r="J4" s="47"/>
      <c r="K4" s="47"/>
      <c r="L4" s="47"/>
      <c r="M4" s="47"/>
    </row>
    <row r="5" spans="1:13" s="1" customFormat="1" ht="24.75" customHeight="1" x14ac:dyDescent="0.2">
      <c r="A5" s="42" t="s">
        <v>13</v>
      </c>
      <c r="B5" s="42"/>
      <c r="C5" s="42"/>
      <c r="D5" s="25"/>
      <c r="E5" s="39"/>
      <c r="F5" s="39"/>
      <c r="G5" s="39"/>
      <c r="H5" s="39"/>
      <c r="I5" s="39"/>
      <c r="J5" s="39"/>
      <c r="K5" s="39"/>
      <c r="L5" s="39"/>
      <c r="M5" s="39"/>
    </row>
    <row r="6" spans="1:13" s="1" customFormat="1" ht="39" customHeight="1" x14ac:dyDescent="0.2">
      <c r="A6" s="42" t="s">
        <v>2</v>
      </c>
      <c r="B6" s="42"/>
      <c r="C6" s="42"/>
      <c r="D6" s="25"/>
      <c r="E6" s="40" t="s">
        <v>228</v>
      </c>
      <c r="F6" s="40"/>
      <c r="G6" s="40"/>
      <c r="H6" s="40"/>
      <c r="I6" s="40"/>
      <c r="J6" s="40"/>
      <c r="K6" s="40"/>
      <c r="L6" s="40"/>
      <c r="M6" s="40"/>
    </row>
    <row r="7" spans="1:13" s="17" customFormat="1" ht="24.75" customHeight="1" x14ac:dyDescent="0.2">
      <c r="A7" s="48" t="s">
        <v>17</v>
      </c>
      <c r="B7" s="48"/>
      <c r="C7" s="48"/>
      <c r="D7" s="26"/>
      <c r="E7" s="27" t="s">
        <v>18</v>
      </c>
      <c r="F7" s="27"/>
      <c r="G7" s="27" t="s">
        <v>19</v>
      </c>
      <c r="H7" s="27"/>
      <c r="I7" s="27" t="s">
        <v>24</v>
      </c>
      <c r="J7" s="27" t="s">
        <v>18</v>
      </c>
      <c r="L7" s="27" t="s">
        <v>19</v>
      </c>
      <c r="M7" s="28"/>
    </row>
    <row r="8" spans="1:13" s="1" customFormat="1" ht="24.75" customHeight="1" x14ac:dyDescent="0.2">
      <c r="A8" s="42" t="s">
        <v>25</v>
      </c>
      <c r="B8" s="42"/>
      <c r="C8" s="42"/>
      <c r="D8" s="42"/>
      <c r="E8" s="42"/>
      <c r="F8" s="42"/>
      <c r="G8" s="42"/>
      <c r="H8" s="42"/>
      <c r="I8" s="42"/>
      <c r="J8" s="42"/>
      <c r="K8" s="42"/>
      <c r="L8" s="42"/>
      <c r="M8" s="42"/>
    </row>
    <row r="9" spans="1:13" s="1" customFormat="1" ht="44.25" customHeight="1" x14ac:dyDescent="0.2">
      <c r="A9" s="29" t="s">
        <v>40</v>
      </c>
      <c r="B9" s="29" t="s">
        <v>7</v>
      </c>
      <c r="C9" s="24" t="s">
        <v>0</v>
      </c>
      <c r="D9" s="24" t="s">
        <v>26</v>
      </c>
      <c r="E9" s="24" t="s">
        <v>1</v>
      </c>
      <c r="F9" s="30" t="s">
        <v>39</v>
      </c>
      <c r="G9" s="30" t="s">
        <v>226</v>
      </c>
      <c r="H9" s="30" t="s">
        <v>4</v>
      </c>
      <c r="I9" s="31" t="s">
        <v>3</v>
      </c>
      <c r="J9" s="30" t="s">
        <v>22</v>
      </c>
      <c r="K9" s="30" t="s">
        <v>20</v>
      </c>
      <c r="L9" s="30" t="s">
        <v>21</v>
      </c>
      <c r="M9" s="30" t="s">
        <v>37</v>
      </c>
    </row>
    <row r="10" spans="1:13" s="1" customFormat="1" ht="14.25" x14ac:dyDescent="0.2">
      <c r="A10" s="20" t="s">
        <v>28</v>
      </c>
      <c r="B10" s="20" t="s">
        <v>28</v>
      </c>
      <c r="C10" s="22" t="s">
        <v>136</v>
      </c>
      <c r="D10" s="12" t="s">
        <v>38</v>
      </c>
      <c r="E10" s="12">
        <v>1</v>
      </c>
      <c r="F10" s="33">
        <f>+'[1]Table 1'!$N$7</f>
        <v>4792</v>
      </c>
      <c r="G10" s="33" t="s">
        <v>227</v>
      </c>
      <c r="H10" s="10">
        <v>0</v>
      </c>
      <c r="I10" s="3">
        <f>+H10*0.19</f>
        <v>0</v>
      </c>
      <c r="J10" s="3">
        <f>+H10</f>
        <v>0</v>
      </c>
      <c r="K10" s="9">
        <f>+I10</f>
        <v>0</v>
      </c>
      <c r="L10" s="3">
        <f>+I10+H10</f>
        <v>0</v>
      </c>
      <c r="M10" s="13"/>
    </row>
    <row r="11" spans="1:13" s="1" customFormat="1" ht="28.5" x14ac:dyDescent="0.2">
      <c r="A11" s="20" t="s">
        <v>8</v>
      </c>
      <c r="B11" s="20" t="s">
        <v>8</v>
      </c>
      <c r="C11" s="22" t="s">
        <v>137</v>
      </c>
      <c r="D11" s="12" t="s">
        <v>222</v>
      </c>
      <c r="E11" s="12">
        <v>1</v>
      </c>
      <c r="F11" s="33">
        <f>+'[1]Table 1'!$N$8</f>
        <v>49224</v>
      </c>
      <c r="G11" s="33" t="s">
        <v>227</v>
      </c>
      <c r="H11" s="10">
        <v>0</v>
      </c>
      <c r="I11" s="3">
        <f t="shared" ref="I11:I74" si="0">+H11*0.19</f>
        <v>0</v>
      </c>
      <c r="J11" s="3">
        <f t="shared" ref="J11:J74" si="1">+H11</f>
        <v>0</v>
      </c>
      <c r="K11" s="9">
        <f t="shared" ref="K11:K74" si="2">+I11</f>
        <v>0</v>
      </c>
      <c r="L11" s="3">
        <f t="shared" ref="L11:L74" si="3">+I11+H11</f>
        <v>0</v>
      </c>
      <c r="M11" s="13"/>
    </row>
    <row r="12" spans="1:13" s="1" customFormat="1" ht="14.25" x14ac:dyDescent="0.2">
      <c r="A12" s="20" t="s">
        <v>9</v>
      </c>
      <c r="B12" s="20" t="s">
        <v>9</v>
      </c>
      <c r="C12" s="22" t="s">
        <v>138</v>
      </c>
      <c r="D12" s="12" t="s">
        <v>38</v>
      </c>
      <c r="E12" s="12">
        <v>1</v>
      </c>
      <c r="F12" s="33">
        <f>+'[1]Table 1'!$N$9</f>
        <v>63999</v>
      </c>
      <c r="G12" s="33" t="s">
        <v>227</v>
      </c>
      <c r="H12" s="10">
        <v>0</v>
      </c>
      <c r="I12" s="3">
        <f t="shared" si="0"/>
        <v>0</v>
      </c>
      <c r="J12" s="3">
        <f t="shared" si="1"/>
        <v>0</v>
      </c>
      <c r="K12" s="9">
        <f t="shared" si="2"/>
        <v>0</v>
      </c>
      <c r="L12" s="3">
        <f t="shared" si="3"/>
        <v>0</v>
      </c>
      <c r="M12" s="13"/>
    </row>
    <row r="13" spans="1:13" s="1" customFormat="1" ht="28.5" x14ac:dyDescent="0.2">
      <c r="A13" s="20" t="s">
        <v>10</v>
      </c>
      <c r="B13" s="20" t="s">
        <v>10</v>
      </c>
      <c r="C13" s="22" t="s">
        <v>139</v>
      </c>
      <c r="D13" s="12" t="s">
        <v>222</v>
      </c>
      <c r="E13" s="12">
        <v>1</v>
      </c>
      <c r="F13" s="33">
        <f>+'[1]Table 1'!$N$10</f>
        <v>22533</v>
      </c>
      <c r="G13" s="33" t="s">
        <v>227</v>
      </c>
      <c r="H13" s="10">
        <v>0</v>
      </c>
      <c r="I13" s="3">
        <f t="shared" si="0"/>
        <v>0</v>
      </c>
      <c r="J13" s="3">
        <f t="shared" si="1"/>
        <v>0</v>
      </c>
      <c r="K13" s="9">
        <f t="shared" si="2"/>
        <v>0</v>
      </c>
      <c r="L13" s="3">
        <f t="shared" si="3"/>
        <v>0</v>
      </c>
      <c r="M13" s="13"/>
    </row>
    <row r="14" spans="1:13" s="1" customFormat="1" ht="14.25" x14ac:dyDescent="0.2">
      <c r="A14" s="20" t="s">
        <v>11</v>
      </c>
      <c r="B14" s="20" t="s">
        <v>11</v>
      </c>
      <c r="C14" s="22" t="s">
        <v>140</v>
      </c>
      <c r="D14" s="12" t="s">
        <v>38</v>
      </c>
      <c r="E14" s="12">
        <v>1</v>
      </c>
      <c r="F14" s="33">
        <f>+'[1]Table 1'!$N$11</f>
        <v>33200</v>
      </c>
      <c r="G14" s="33" t="s">
        <v>227</v>
      </c>
      <c r="H14" s="10">
        <v>0</v>
      </c>
      <c r="I14" s="3">
        <f t="shared" si="0"/>
        <v>0</v>
      </c>
      <c r="J14" s="3">
        <f t="shared" si="1"/>
        <v>0</v>
      </c>
      <c r="K14" s="9">
        <f t="shared" si="2"/>
        <v>0</v>
      </c>
      <c r="L14" s="3">
        <f t="shared" si="3"/>
        <v>0</v>
      </c>
      <c r="M14" s="13"/>
    </row>
    <row r="15" spans="1:13" s="1" customFormat="1" ht="14.25" x14ac:dyDescent="0.2">
      <c r="A15" s="20" t="s">
        <v>12</v>
      </c>
      <c r="B15" s="20" t="s">
        <v>12</v>
      </c>
      <c r="C15" s="22" t="s">
        <v>141</v>
      </c>
      <c r="D15" s="12" t="s">
        <v>38</v>
      </c>
      <c r="E15" s="12">
        <v>1</v>
      </c>
      <c r="F15" s="33">
        <f>+'[1]Table 1'!$N$12</f>
        <v>4165</v>
      </c>
      <c r="G15" s="33" t="s">
        <v>227</v>
      </c>
      <c r="H15" s="10">
        <v>0</v>
      </c>
      <c r="I15" s="3">
        <f t="shared" si="0"/>
        <v>0</v>
      </c>
      <c r="J15" s="3">
        <f t="shared" si="1"/>
        <v>0</v>
      </c>
      <c r="K15" s="9">
        <f t="shared" si="2"/>
        <v>0</v>
      </c>
      <c r="L15" s="3">
        <f t="shared" si="3"/>
        <v>0</v>
      </c>
      <c r="M15" s="13"/>
    </row>
    <row r="16" spans="1:13" s="1" customFormat="1" ht="14.25" x14ac:dyDescent="0.2">
      <c r="A16" s="20" t="s">
        <v>31</v>
      </c>
      <c r="B16" s="20" t="s">
        <v>31</v>
      </c>
      <c r="C16" s="22" t="s">
        <v>142</v>
      </c>
      <c r="D16" s="12" t="s">
        <v>38</v>
      </c>
      <c r="E16" s="12">
        <v>1</v>
      </c>
      <c r="F16" s="33">
        <f>+'[1]Table 1'!$N$13</f>
        <v>4745</v>
      </c>
      <c r="G16" s="33" t="s">
        <v>227</v>
      </c>
      <c r="H16" s="10">
        <v>0</v>
      </c>
      <c r="I16" s="3">
        <f t="shared" si="0"/>
        <v>0</v>
      </c>
      <c r="J16" s="3">
        <f t="shared" si="1"/>
        <v>0</v>
      </c>
      <c r="K16" s="9">
        <f t="shared" si="2"/>
        <v>0</v>
      </c>
      <c r="L16" s="3">
        <f t="shared" si="3"/>
        <v>0</v>
      </c>
      <c r="M16" s="13"/>
    </row>
    <row r="17" spans="1:13" s="1" customFormat="1" ht="14.25" x14ac:dyDescent="0.2">
      <c r="A17" s="20" t="s">
        <v>32</v>
      </c>
      <c r="B17" s="20" t="s">
        <v>32</v>
      </c>
      <c r="C17" s="22" t="s">
        <v>143</v>
      </c>
      <c r="D17" s="12" t="s">
        <v>38</v>
      </c>
      <c r="E17" s="12">
        <v>1</v>
      </c>
      <c r="F17" s="33">
        <f>+'[1]Table 1'!$N$14</f>
        <v>5736</v>
      </c>
      <c r="G17" s="33" t="s">
        <v>227</v>
      </c>
      <c r="H17" s="10">
        <v>0</v>
      </c>
      <c r="I17" s="3">
        <f t="shared" si="0"/>
        <v>0</v>
      </c>
      <c r="J17" s="3">
        <f t="shared" si="1"/>
        <v>0</v>
      </c>
      <c r="K17" s="9">
        <f t="shared" si="2"/>
        <v>0</v>
      </c>
      <c r="L17" s="3">
        <f t="shared" si="3"/>
        <v>0</v>
      </c>
      <c r="M17" s="13"/>
    </row>
    <row r="18" spans="1:13" s="1" customFormat="1" ht="14.25" x14ac:dyDescent="0.2">
      <c r="A18" s="20" t="s">
        <v>33</v>
      </c>
      <c r="B18" s="20" t="s">
        <v>33</v>
      </c>
      <c r="C18" s="22" t="s">
        <v>144</v>
      </c>
      <c r="D18" s="12" t="s">
        <v>223</v>
      </c>
      <c r="E18" s="12">
        <v>1</v>
      </c>
      <c r="F18" s="33">
        <f>+'[1]Table 1'!$N$15</f>
        <v>7198</v>
      </c>
      <c r="G18" s="33" t="s">
        <v>227</v>
      </c>
      <c r="H18" s="10">
        <v>0</v>
      </c>
      <c r="I18" s="3">
        <f t="shared" si="0"/>
        <v>0</v>
      </c>
      <c r="J18" s="3">
        <f t="shared" si="1"/>
        <v>0</v>
      </c>
      <c r="K18" s="9">
        <f t="shared" si="2"/>
        <v>0</v>
      </c>
      <c r="L18" s="3">
        <f t="shared" si="3"/>
        <v>0</v>
      </c>
      <c r="M18" s="13"/>
    </row>
    <row r="19" spans="1:13" s="1" customFormat="1" ht="14.25" x14ac:dyDescent="0.2">
      <c r="A19" s="20" t="s">
        <v>34</v>
      </c>
      <c r="B19" s="20" t="s">
        <v>34</v>
      </c>
      <c r="C19" s="22" t="s">
        <v>145</v>
      </c>
      <c r="D19" s="12" t="s">
        <v>223</v>
      </c>
      <c r="E19" s="12">
        <v>1</v>
      </c>
      <c r="F19" s="33">
        <f>+'[1]Table 1'!$N$15</f>
        <v>7198</v>
      </c>
      <c r="G19" s="33" t="s">
        <v>227</v>
      </c>
      <c r="H19" s="10">
        <v>0</v>
      </c>
      <c r="I19" s="3">
        <f t="shared" si="0"/>
        <v>0</v>
      </c>
      <c r="J19" s="3">
        <f t="shared" si="1"/>
        <v>0</v>
      </c>
      <c r="K19" s="9">
        <f t="shared" si="2"/>
        <v>0</v>
      </c>
      <c r="L19" s="3">
        <f t="shared" si="3"/>
        <v>0</v>
      </c>
      <c r="M19" s="13"/>
    </row>
    <row r="20" spans="1:13" s="1" customFormat="1" ht="14.25" x14ac:dyDescent="0.2">
      <c r="A20" s="20" t="s">
        <v>35</v>
      </c>
      <c r="B20" s="20" t="s">
        <v>35</v>
      </c>
      <c r="C20" s="22" t="s">
        <v>146</v>
      </c>
      <c r="D20" s="12" t="s">
        <v>222</v>
      </c>
      <c r="E20" s="12">
        <v>1</v>
      </c>
      <c r="F20" s="33">
        <f>+'[1]Table 1'!$N$17</f>
        <v>31734</v>
      </c>
      <c r="G20" s="33" t="s">
        <v>227</v>
      </c>
      <c r="H20" s="10">
        <v>0</v>
      </c>
      <c r="I20" s="3">
        <f t="shared" si="0"/>
        <v>0</v>
      </c>
      <c r="J20" s="3">
        <f t="shared" si="1"/>
        <v>0</v>
      </c>
      <c r="K20" s="9">
        <f t="shared" si="2"/>
        <v>0</v>
      </c>
      <c r="L20" s="3">
        <f t="shared" si="3"/>
        <v>0</v>
      </c>
      <c r="M20" s="13"/>
    </row>
    <row r="21" spans="1:13" s="1" customFormat="1" ht="14.25" x14ac:dyDescent="0.2">
      <c r="A21" s="20" t="s">
        <v>43</v>
      </c>
      <c r="B21" s="20" t="s">
        <v>43</v>
      </c>
      <c r="C21" s="22" t="s">
        <v>147</v>
      </c>
      <c r="D21" s="12" t="s">
        <v>222</v>
      </c>
      <c r="E21" s="12">
        <v>1</v>
      </c>
      <c r="F21" s="33">
        <f>+'[1]Table 1'!$N$18</f>
        <v>31734</v>
      </c>
      <c r="G21" s="33" t="s">
        <v>227</v>
      </c>
      <c r="H21" s="10">
        <v>0</v>
      </c>
      <c r="I21" s="3">
        <f t="shared" si="0"/>
        <v>0</v>
      </c>
      <c r="J21" s="3">
        <f t="shared" si="1"/>
        <v>0</v>
      </c>
      <c r="K21" s="9">
        <f t="shared" si="2"/>
        <v>0</v>
      </c>
      <c r="L21" s="3">
        <f t="shared" si="3"/>
        <v>0</v>
      </c>
      <c r="M21" s="13"/>
    </row>
    <row r="22" spans="1:13" s="1" customFormat="1" ht="14.25" x14ac:dyDescent="0.2">
      <c r="A22" s="20" t="s">
        <v>44</v>
      </c>
      <c r="B22" s="20" t="s">
        <v>44</v>
      </c>
      <c r="C22" s="22" t="s">
        <v>148</v>
      </c>
      <c r="D22" s="12" t="s">
        <v>222</v>
      </c>
      <c r="E22" s="12">
        <v>1</v>
      </c>
      <c r="F22" s="33">
        <f>+'[1]Table 1'!$N$19</f>
        <v>34906</v>
      </c>
      <c r="G22" s="33" t="s">
        <v>227</v>
      </c>
      <c r="H22" s="10">
        <v>0</v>
      </c>
      <c r="I22" s="3">
        <f t="shared" si="0"/>
        <v>0</v>
      </c>
      <c r="J22" s="3">
        <f t="shared" si="1"/>
        <v>0</v>
      </c>
      <c r="K22" s="9">
        <f t="shared" si="2"/>
        <v>0</v>
      </c>
      <c r="L22" s="3">
        <f t="shared" si="3"/>
        <v>0</v>
      </c>
      <c r="M22" s="13"/>
    </row>
    <row r="23" spans="1:13" s="1" customFormat="1" ht="14.25" x14ac:dyDescent="0.2">
      <c r="A23" s="20" t="s">
        <v>45</v>
      </c>
      <c r="B23" s="20" t="s">
        <v>45</v>
      </c>
      <c r="C23" s="22" t="s">
        <v>149</v>
      </c>
      <c r="D23" s="12" t="s">
        <v>222</v>
      </c>
      <c r="E23" s="12">
        <v>1</v>
      </c>
      <c r="F23" s="33">
        <f>+'[1]Table 1'!$N$20</f>
        <v>34906</v>
      </c>
      <c r="G23" s="33" t="s">
        <v>227</v>
      </c>
      <c r="H23" s="10">
        <v>0</v>
      </c>
      <c r="I23" s="3">
        <f t="shared" si="0"/>
        <v>0</v>
      </c>
      <c r="J23" s="3">
        <f t="shared" si="1"/>
        <v>0</v>
      </c>
      <c r="K23" s="9">
        <f t="shared" si="2"/>
        <v>0</v>
      </c>
      <c r="L23" s="3">
        <f t="shared" si="3"/>
        <v>0</v>
      </c>
      <c r="M23" s="13"/>
    </row>
    <row r="24" spans="1:13" s="1" customFormat="1" ht="14.25" x14ac:dyDescent="0.2">
      <c r="A24" s="20" t="s">
        <v>46</v>
      </c>
      <c r="B24" s="20" t="s">
        <v>46</v>
      </c>
      <c r="C24" s="22" t="s">
        <v>150</v>
      </c>
      <c r="D24" s="12" t="s">
        <v>222</v>
      </c>
      <c r="E24" s="12">
        <v>1</v>
      </c>
      <c r="F24" s="33">
        <f>+'[1]Table 1'!$N$21</f>
        <v>34906</v>
      </c>
      <c r="G24" s="33" t="s">
        <v>227</v>
      </c>
      <c r="H24" s="10">
        <v>0</v>
      </c>
      <c r="I24" s="3">
        <f t="shared" si="0"/>
        <v>0</v>
      </c>
      <c r="J24" s="3">
        <f t="shared" si="1"/>
        <v>0</v>
      </c>
      <c r="K24" s="9">
        <f t="shared" si="2"/>
        <v>0</v>
      </c>
      <c r="L24" s="3">
        <f t="shared" si="3"/>
        <v>0</v>
      </c>
      <c r="M24" s="13"/>
    </row>
    <row r="25" spans="1:13" s="1" customFormat="1" ht="14.25" x14ac:dyDescent="0.2">
      <c r="A25" s="20" t="s">
        <v>47</v>
      </c>
      <c r="B25" s="20" t="s">
        <v>47</v>
      </c>
      <c r="C25" s="22" t="s">
        <v>151</v>
      </c>
      <c r="D25" s="12" t="s">
        <v>223</v>
      </c>
      <c r="E25" s="12">
        <v>1</v>
      </c>
      <c r="F25" s="33">
        <f>+'[1]Table 1'!$N$22</f>
        <v>15866</v>
      </c>
      <c r="G25" s="33" t="s">
        <v>227</v>
      </c>
      <c r="H25" s="10">
        <v>0</v>
      </c>
      <c r="I25" s="3">
        <f t="shared" si="0"/>
        <v>0</v>
      </c>
      <c r="J25" s="3">
        <f t="shared" si="1"/>
        <v>0</v>
      </c>
      <c r="K25" s="9">
        <f t="shared" si="2"/>
        <v>0</v>
      </c>
      <c r="L25" s="3">
        <f t="shared" si="3"/>
        <v>0</v>
      </c>
      <c r="M25" s="13"/>
    </row>
    <row r="26" spans="1:13" s="1" customFormat="1" ht="14.25" x14ac:dyDescent="0.2">
      <c r="A26" s="20" t="s">
        <v>48</v>
      </c>
      <c r="B26" s="20" t="s">
        <v>48</v>
      </c>
      <c r="C26" s="22" t="s">
        <v>152</v>
      </c>
      <c r="D26" s="12" t="s">
        <v>38</v>
      </c>
      <c r="E26" s="12">
        <v>1</v>
      </c>
      <c r="F26" s="33">
        <f>+'[1]Table 1'!$N$23</f>
        <v>2856</v>
      </c>
      <c r="G26" s="33" t="s">
        <v>227</v>
      </c>
      <c r="H26" s="10">
        <v>0</v>
      </c>
      <c r="I26" s="3">
        <f t="shared" si="0"/>
        <v>0</v>
      </c>
      <c r="J26" s="3">
        <f t="shared" si="1"/>
        <v>0</v>
      </c>
      <c r="K26" s="9">
        <f t="shared" si="2"/>
        <v>0</v>
      </c>
      <c r="L26" s="3">
        <f t="shared" si="3"/>
        <v>0</v>
      </c>
      <c r="M26" s="13"/>
    </row>
    <row r="27" spans="1:13" s="1" customFormat="1" ht="14.25" x14ac:dyDescent="0.2">
      <c r="A27" s="20" t="s">
        <v>49</v>
      </c>
      <c r="B27" s="20" t="s">
        <v>49</v>
      </c>
      <c r="C27" s="22" t="s">
        <v>153</v>
      </c>
      <c r="D27" s="12" t="s">
        <v>38</v>
      </c>
      <c r="E27" s="12">
        <v>1</v>
      </c>
      <c r="F27" s="33">
        <f>+'[1]Table 1'!$N$24</f>
        <v>47600</v>
      </c>
      <c r="G27" s="33" t="s">
        <v>227</v>
      </c>
      <c r="H27" s="10">
        <v>0</v>
      </c>
      <c r="I27" s="3">
        <f t="shared" si="0"/>
        <v>0</v>
      </c>
      <c r="J27" s="3">
        <f t="shared" si="1"/>
        <v>0</v>
      </c>
      <c r="K27" s="9">
        <f t="shared" si="2"/>
        <v>0</v>
      </c>
      <c r="L27" s="3">
        <f t="shared" si="3"/>
        <v>0</v>
      </c>
      <c r="M27" s="13"/>
    </row>
    <row r="28" spans="1:13" s="1" customFormat="1" ht="14.25" x14ac:dyDescent="0.2">
      <c r="A28" s="20" t="s">
        <v>50</v>
      </c>
      <c r="B28" s="20" t="s">
        <v>50</v>
      </c>
      <c r="C28" s="22" t="s">
        <v>154</v>
      </c>
      <c r="D28" s="12" t="s">
        <v>38</v>
      </c>
      <c r="E28" s="12">
        <v>1</v>
      </c>
      <c r="F28" s="33">
        <f>+'[1]Table 1'!$N$25</f>
        <v>79334</v>
      </c>
      <c r="G28" s="33" t="s">
        <v>227</v>
      </c>
      <c r="H28" s="10">
        <v>0</v>
      </c>
      <c r="I28" s="3">
        <f t="shared" si="0"/>
        <v>0</v>
      </c>
      <c r="J28" s="3">
        <f t="shared" si="1"/>
        <v>0</v>
      </c>
      <c r="K28" s="9">
        <f t="shared" si="2"/>
        <v>0</v>
      </c>
      <c r="L28" s="3">
        <f t="shared" si="3"/>
        <v>0</v>
      </c>
      <c r="M28" s="13"/>
    </row>
    <row r="29" spans="1:13" s="1" customFormat="1" ht="190.5" customHeight="1" x14ac:dyDescent="0.2">
      <c r="A29" s="20" t="s">
        <v>51</v>
      </c>
      <c r="B29" s="20" t="s">
        <v>51</v>
      </c>
      <c r="C29" s="37" t="s">
        <v>155</v>
      </c>
      <c r="D29" s="12" t="s">
        <v>38</v>
      </c>
      <c r="E29" s="12">
        <v>1</v>
      </c>
      <c r="F29" s="33">
        <f>+'[1]Table 1'!$N$26</f>
        <v>5554</v>
      </c>
      <c r="G29" s="33"/>
      <c r="H29" s="10">
        <v>0</v>
      </c>
      <c r="I29" s="3">
        <f t="shared" si="0"/>
        <v>0</v>
      </c>
      <c r="J29" s="3">
        <f t="shared" si="1"/>
        <v>0</v>
      </c>
      <c r="K29" s="9">
        <f t="shared" si="2"/>
        <v>0</v>
      </c>
      <c r="L29" s="3">
        <f t="shared" si="3"/>
        <v>0</v>
      </c>
      <c r="M29" s="13"/>
    </row>
    <row r="30" spans="1:13" s="1" customFormat="1" ht="14.25" x14ac:dyDescent="0.2">
      <c r="A30" s="20" t="s">
        <v>52</v>
      </c>
      <c r="B30" s="20" t="s">
        <v>52</v>
      </c>
      <c r="C30" s="22" t="s">
        <v>156</v>
      </c>
      <c r="D30" s="12" t="s">
        <v>38</v>
      </c>
      <c r="E30" s="12">
        <v>1</v>
      </c>
      <c r="F30" s="33">
        <f>+'[1]Table 1'!$N$27</f>
        <v>39666</v>
      </c>
      <c r="G30" s="33" t="s">
        <v>227</v>
      </c>
      <c r="H30" s="10">
        <v>0</v>
      </c>
      <c r="I30" s="3">
        <f t="shared" si="0"/>
        <v>0</v>
      </c>
      <c r="J30" s="3">
        <f t="shared" si="1"/>
        <v>0</v>
      </c>
      <c r="K30" s="9">
        <f t="shared" si="2"/>
        <v>0</v>
      </c>
      <c r="L30" s="3">
        <f t="shared" si="3"/>
        <v>0</v>
      </c>
      <c r="M30" s="13"/>
    </row>
    <row r="31" spans="1:13" s="1" customFormat="1" ht="14.25" x14ac:dyDescent="0.2">
      <c r="A31" s="20" t="s">
        <v>53</v>
      </c>
      <c r="B31" s="20" t="s">
        <v>53</v>
      </c>
      <c r="C31" s="22" t="s">
        <v>157</v>
      </c>
      <c r="D31" s="12" t="s">
        <v>38</v>
      </c>
      <c r="E31" s="12">
        <v>1</v>
      </c>
      <c r="F31" s="33">
        <f>+'[1]Table 1'!$N$28</f>
        <v>95200</v>
      </c>
      <c r="G31" s="33" t="s">
        <v>227</v>
      </c>
      <c r="H31" s="10">
        <v>0</v>
      </c>
      <c r="I31" s="3">
        <f t="shared" si="0"/>
        <v>0</v>
      </c>
      <c r="J31" s="3">
        <f t="shared" si="1"/>
        <v>0</v>
      </c>
      <c r="K31" s="9">
        <f t="shared" si="2"/>
        <v>0</v>
      </c>
      <c r="L31" s="3">
        <f t="shared" si="3"/>
        <v>0</v>
      </c>
      <c r="M31" s="13"/>
    </row>
    <row r="32" spans="1:13" s="1" customFormat="1" ht="197.25" customHeight="1" x14ac:dyDescent="0.2">
      <c r="A32" s="20" t="s">
        <v>54</v>
      </c>
      <c r="B32" s="20" t="s">
        <v>54</v>
      </c>
      <c r="C32" s="37" t="s">
        <v>158</v>
      </c>
      <c r="D32" s="12" t="s">
        <v>38</v>
      </c>
      <c r="E32" s="12">
        <v>1</v>
      </c>
      <c r="F32" s="33">
        <f>+'[1]Table 1'!$N$29</f>
        <v>3966</v>
      </c>
      <c r="G32" s="33"/>
      <c r="H32" s="10">
        <v>0</v>
      </c>
      <c r="I32" s="3">
        <f t="shared" si="0"/>
        <v>0</v>
      </c>
      <c r="J32" s="3">
        <f t="shared" si="1"/>
        <v>0</v>
      </c>
      <c r="K32" s="9">
        <f t="shared" si="2"/>
        <v>0</v>
      </c>
      <c r="L32" s="3">
        <f t="shared" si="3"/>
        <v>0</v>
      </c>
      <c r="M32" s="13"/>
    </row>
    <row r="33" spans="1:13" s="1" customFormat="1" ht="14.25" x14ac:dyDescent="0.2">
      <c r="A33" s="20" t="s">
        <v>55</v>
      </c>
      <c r="B33" s="20" t="s">
        <v>55</v>
      </c>
      <c r="C33" s="22" t="s">
        <v>159</v>
      </c>
      <c r="D33" s="12" t="s">
        <v>38</v>
      </c>
      <c r="E33" s="12">
        <v>1</v>
      </c>
      <c r="F33" s="33">
        <f>+'[1]Table 1'!$N$30</f>
        <v>2936</v>
      </c>
      <c r="G33" s="33" t="s">
        <v>227</v>
      </c>
      <c r="H33" s="10">
        <v>0</v>
      </c>
      <c r="I33" s="3">
        <f t="shared" si="0"/>
        <v>0</v>
      </c>
      <c r="J33" s="3">
        <f t="shared" si="1"/>
        <v>0</v>
      </c>
      <c r="K33" s="9">
        <f t="shared" si="2"/>
        <v>0</v>
      </c>
      <c r="L33" s="3">
        <f t="shared" si="3"/>
        <v>0</v>
      </c>
      <c r="M33" s="13"/>
    </row>
    <row r="34" spans="1:13" s="1" customFormat="1" ht="14.25" x14ac:dyDescent="0.2">
      <c r="A34" s="20" t="s">
        <v>56</v>
      </c>
      <c r="B34" s="20" t="s">
        <v>56</v>
      </c>
      <c r="C34" s="22" t="s">
        <v>160</v>
      </c>
      <c r="D34" s="12" t="s">
        <v>38</v>
      </c>
      <c r="E34" s="12">
        <v>1</v>
      </c>
      <c r="F34" s="33">
        <f>+'[1]Table 1'!$N$31</f>
        <v>3966</v>
      </c>
      <c r="G34" s="33" t="s">
        <v>227</v>
      </c>
      <c r="H34" s="10">
        <v>0</v>
      </c>
      <c r="I34" s="3">
        <f t="shared" si="0"/>
        <v>0</v>
      </c>
      <c r="J34" s="3">
        <f t="shared" si="1"/>
        <v>0</v>
      </c>
      <c r="K34" s="9">
        <f t="shared" si="2"/>
        <v>0</v>
      </c>
      <c r="L34" s="3">
        <f t="shared" si="3"/>
        <v>0</v>
      </c>
      <c r="M34" s="13"/>
    </row>
    <row r="35" spans="1:13" s="1" customFormat="1" ht="14.25" x14ac:dyDescent="0.2">
      <c r="A35" s="20">
        <v>33</v>
      </c>
      <c r="B35" s="20" t="s">
        <v>57</v>
      </c>
      <c r="C35" s="23" t="s">
        <v>161</v>
      </c>
      <c r="D35" s="12" t="s">
        <v>222</v>
      </c>
      <c r="E35" s="12">
        <v>1</v>
      </c>
      <c r="F35" s="33">
        <v>2517</v>
      </c>
      <c r="G35" s="33" t="s">
        <v>227</v>
      </c>
      <c r="H35" s="10">
        <v>0</v>
      </c>
      <c r="I35" s="3">
        <f t="shared" si="0"/>
        <v>0</v>
      </c>
      <c r="J35" s="3">
        <f t="shared" si="1"/>
        <v>0</v>
      </c>
      <c r="K35" s="9">
        <f t="shared" si="2"/>
        <v>0</v>
      </c>
      <c r="L35" s="3">
        <f t="shared" si="3"/>
        <v>0</v>
      </c>
      <c r="M35" s="13"/>
    </row>
    <row r="36" spans="1:13" s="1" customFormat="1" ht="14.25" x14ac:dyDescent="0.2">
      <c r="A36" s="20">
        <v>34</v>
      </c>
      <c r="B36" s="20" t="s">
        <v>58</v>
      </c>
      <c r="C36" s="23" t="s">
        <v>162</v>
      </c>
      <c r="D36" s="12" t="s">
        <v>222</v>
      </c>
      <c r="E36" s="12">
        <v>1</v>
      </c>
      <c r="F36" s="33">
        <v>17199</v>
      </c>
      <c r="G36" s="33" t="s">
        <v>227</v>
      </c>
      <c r="H36" s="10">
        <v>0</v>
      </c>
      <c r="I36" s="3">
        <f t="shared" si="0"/>
        <v>0</v>
      </c>
      <c r="J36" s="3">
        <f t="shared" si="1"/>
        <v>0</v>
      </c>
      <c r="K36" s="9">
        <f t="shared" si="2"/>
        <v>0</v>
      </c>
      <c r="L36" s="3">
        <f t="shared" si="3"/>
        <v>0</v>
      </c>
      <c r="M36" s="13"/>
    </row>
    <row r="37" spans="1:13" s="1" customFormat="1" ht="14.25" x14ac:dyDescent="0.2">
      <c r="A37" s="20">
        <v>35</v>
      </c>
      <c r="B37" s="20" t="s">
        <v>59</v>
      </c>
      <c r="C37" s="23" t="s">
        <v>163</v>
      </c>
      <c r="D37" s="12" t="s">
        <v>38</v>
      </c>
      <c r="E37" s="12">
        <v>1</v>
      </c>
      <c r="F37" s="33">
        <v>43867</v>
      </c>
      <c r="G37" s="33" t="s">
        <v>227</v>
      </c>
      <c r="H37" s="10">
        <v>0</v>
      </c>
      <c r="I37" s="3">
        <f t="shared" si="0"/>
        <v>0</v>
      </c>
      <c r="J37" s="3">
        <f t="shared" si="1"/>
        <v>0</v>
      </c>
      <c r="K37" s="9">
        <f t="shared" si="2"/>
        <v>0</v>
      </c>
      <c r="L37" s="3">
        <f t="shared" si="3"/>
        <v>0</v>
      </c>
      <c r="M37" s="13"/>
    </row>
    <row r="38" spans="1:13" s="1" customFormat="1" ht="14.25" x14ac:dyDescent="0.2">
      <c r="A38" s="20">
        <v>36</v>
      </c>
      <c r="B38" s="20" t="s">
        <v>60</v>
      </c>
      <c r="C38" s="23" t="s">
        <v>164</v>
      </c>
      <c r="D38" s="12" t="s">
        <v>38</v>
      </c>
      <c r="E38" s="12">
        <v>1</v>
      </c>
      <c r="F38" s="33">
        <v>8663</v>
      </c>
      <c r="G38" s="33" t="s">
        <v>227</v>
      </c>
      <c r="H38" s="10">
        <v>0</v>
      </c>
      <c r="I38" s="3">
        <f t="shared" si="0"/>
        <v>0</v>
      </c>
      <c r="J38" s="3">
        <f t="shared" si="1"/>
        <v>0</v>
      </c>
      <c r="K38" s="9">
        <f t="shared" si="2"/>
        <v>0</v>
      </c>
      <c r="L38" s="3">
        <f t="shared" si="3"/>
        <v>0</v>
      </c>
      <c r="M38" s="13"/>
    </row>
    <row r="39" spans="1:13" s="1" customFormat="1" ht="14.25" x14ac:dyDescent="0.2">
      <c r="A39" s="20">
        <v>37</v>
      </c>
      <c r="B39" s="20" t="s">
        <v>61</v>
      </c>
      <c r="C39" s="23" t="s">
        <v>165</v>
      </c>
      <c r="D39" s="12" t="s">
        <v>38</v>
      </c>
      <c r="E39" s="12">
        <v>1</v>
      </c>
      <c r="F39" s="33">
        <v>15890</v>
      </c>
      <c r="G39" s="33" t="s">
        <v>227</v>
      </c>
      <c r="H39" s="10">
        <v>0</v>
      </c>
      <c r="I39" s="3">
        <f t="shared" si="0"/>
        <v>0</v>
      </c>
      <c r="J39" s="3">
        <f t="shared" si="1"/>
        <v>0</v>
      </c>
      <c r="K39" s="9">
        <f t="shared" si="2"/>
        <v>0</v>
      </c>
      <c r="L39" s="3">
        <f t="shared" si="3"/>
        <v>0</v>
      </c>
      <c r="M39" s="13"/>
    </row>
    <row r="40" spans="1:13" s="1" customFormat="1" ht="14.25" x14ac:dyDescent="0.2">
      <c r="A40" s="20">
        <v>38</v>
      </c>
      <c r="B40" s="20" t="s">
        <v>62</v>
      </c>
      <c r="C40" s="23" t="s">
        <v>166</v>
      </c>
      <c r="D40" s="12" t="s">
        <v>38</v>
      </c>
      <c r="E40" s="12">
        <v>1</v>
      </c>
      <c r="F40" s="33">
        <v>73599</v>
      </c>
      <c r="G40" s="33" t="s">
        <v>227</v>
      </c>
      <c r="H40" s="10">
        <v>0</v>
      </c>
      <c r="I40" s="3">
        <f t="shared" si="0"/>
        <v>0</v>
      </c>
      <c r="J40" s="3">
        <f t="shared" si="1"/>
        <v>0</v>
      </c>
      <c r="K40" s="9">
        <f t="shared" si="2"/>
        <v>0</v>
      </c>
      <c r="L40" s="3">
        <f t="shared" si="3"/>
        <v>0</v>
      </c>
      <c r="M40" s="13"/>
    </row>
    <row r="41" spans="1:13" s="1" customFormat="1" ht="14.25" x14ac:dyDescent="0.2">
      <c r="A41" s="20">
        <v>39</v>
      </c>
      <c r="B41" s="20" t="s">
        <v>63</v>
      </c>
      <c r="C41" s="23" t="s">
        <v>167</v>
      </c>
      <c r="D41" s="12" t="s">
        <v>38</v>
      </c>
      <c r="E41" s="12">
        <v>1</v>
      </c>
      <c r="F41" s="33">
        <v>73599</v>
      </c>
      <c r="G41" s="33" t="s">
        <v>227</v>
      </c>
      <c r="H41" s="10">
        <v>0</v>
      </c>
      <c r="I41" s="3">
        <f t="shared" si="0"/>
        <v>0</v>
      </c>
      <c r="J41" s="3">
        <f t="shared" si="1"/>
        <v>0</v>
      </c>
      <c r="K41" s="9">
        <f t="shared" si="2"/>
        <v>0</v>
      </c>
      <c r="L41" s="3">
        <f t="shared" si="3"/>
        <v>0</v>
      </c>
      <c r="M41" s="13"/>
    </row>
    <row r="42" spans="1:13" s="1" customFormat="1" ht="14.25" x14ac:dyDescent="0.2">
      <c r="A42" s="20">
        <v>40</v>
      </c>
      <c r="B42" s="20" t="s">
        <v>64</v>
      </c>
      <c r="C42" s="23" t="s">
        <v>168</v>
      </c>
      <c r="D42" s="12" t="s">
        <v>38</v>
      </c>
      <c r="E42" s="12">
        <v>1</v>
      </c>
      <c r="F42" s="33">
        <v>73599</v>
      </c>
      <c r="G42" s="33" t="s">
        <v>227</v>
      </c>
      <c r="H42" s="10">
        <v>0</v>
      </c>
      <c r="I42" s="3">
        <f t="shared" si="0"/>
        <v>0</v>
      </c>
      <c r="J42" s="3">
        <f t="shared" si="1"/>
        <v>0</v>
      </c>
      <c r="K42" s="9">
        <f t="shared" si="2"/>
        <v>0</v>
      </c>
      <c r="L42" s="3">
        <f t="shared" si="3"/>
        <v>0</v>
      </c>
      <c r="M42" s="13"/>
    </row>
    <row r="43" spans="1:13" s="1" customFormat="1" ht="14.25" x14ac:dyDescent="0.2">
      <c r="A43" s="20">
        <v>41</v>
      </c>
      <c r="B43" s="20" t="s">
        <v>65</v>
      </c>
      <c r="C43" s="23" t="s">
        <v>169</v>
      </c>
      <c r="D43" s="12" t="s">
        <v>38</v>
      </c>
      <c r="E43" s="12">
        <v>1</v>
      </c>
      <c r="F43" s="33">
        <v>38532</v>
      </c>
      <c r="G43" s="33" t="s">
        <v>227</v>
      </c>
      <c r="H43" s="10">
        <v>0</v>
      </c>
      <c r="I43" s="3">
        <f t="shared" si="0"/>
        <v>0</v>
      </c>
      <c r="J43" s="3">
        <f t="shared" si="1"/>
        <v>0</v>
      </c>
      <c r="K43" s="9">
        <f t="shared" si="2"/>
        <v>0</v>
      </c>
      <c r="L43" s="3">
        <f t="shared" si="3"/>
        <v>0</v>
      </c>
      <c r="M43" s="13"/>
    </row>
    <row r="44" spans="1:13" s="1" customFormat="1" ht="14.25" x14ac:dyDescent="0.2">
      <c r="A44" s="20">
        <v>42</v>
      </c>
      <c r="B44" s="20" t="s">
        <v>66</v>
      </c>
      <c r="C44" s="23" t="s">
        <v>170</v>
      </c>
      <c r="D44" s="12" t="s">
        <v>38</v>
      </c>
      <c r="E44" s="12">
        <v>1</v>
      </c>
      <c r="F44" s="33">
        <v>79334</v>
      </c>
      <c r="G44" s="33" t="s">
        <v>227</v>
      </c>
      <c r="H44" s="10">
        <v>0</v>
      </c>
      <c r="I44" s="3">
        <f t="shared" si="0"/>
        <v>0</v>
      </c>
      <c r="J44" s="3">
        <f t="shared" si="1"/>
        <v>0</v>
      </c>
      <c r="K44" s="9">
        <f t="shared" si="2"/>
        <v>0</v>
      </c>
      <c r="L44" s="3">
        <f t="shared" si="3"/>
        <v>0</v>
      </c>
      <c r="M44" s="13"/>
    </row>
    <row r="45" spans="1:13" s="1" customFormat="1" ht="14.25" x14ac:dyDescent="0.2">
      <c r="A45" s="20">
        <v>43</v>
      </c>
      <c r="B45" s="20" t="s">
        <v>67</v>
      </c>
      <c r="C45" s="23" t="s">
        <v>171</v>
      </c>
      <c r="D45" s="12" t="s">
        <v>38</v>
      </c>
      <c r="E45" s="12">
        <v>1</v>
      </c>
      <c r="F45" s="33">
        <v>7765</v>
      </c>
      <c r="G45" s="33" t="s">
        <v>227</v>
      </c>
      <c r="H45" s="10">
        <v>0</v>
      </c>
      <c r="I45" s="3">
        <f t="shared" si="0"/>
        <v>0</v>
      </c>
      <c r="J45" s="3">
        <f t="shared" si="1"/>
        <v>0</v>
      </c>
      <c r="K45" s="9">
        <f t="shared" si="2"/>
        <v>0</v>
      </c>
      <c r="L45" s="3">
        <f t="shared" si="3"/>
        <v>0</v>
      </c>
      <c r="M45" s="13"/>
    </row>
    <row r="46" spans="1:13" s="1" customFormat="1" ht="14.25" x14ac:dyDescent="0.2">
      <c r="A46" s="20">
        <v>44</v>
      </c>
      <c r="B46" s="20" t="s">
        <v>68</v>
      </c>
      <c r="C46" s="23" t="s">
        <v>172</v>
      </c>
      <c r="D46" s="12" t="s">
        <v>38</v>
      </c>
      <c r="E46" s="12">
        <v>1</v>
      </c>
      <c r="F46" s="33">
        <v>53199</v>
      </c>
      <c r="G46" s="33" t="s">
        <v>227</v>
      </c>
      <c r="H46" s="10">
        <v>0</v>
      </c>
      <c r="I46" s="3">
        <f t="shared" si="0"/>
        <v>0</v>
      </c>
      <c r="J46" s="3">
        <f t="shared" si="1"/>
        <v>0</v>
      </c>
      <c r="K46" s="9">
        <f t="shared" si="2"/>
        <v>0</v>
      </c>
      <c r="L46" s="3">
        <f t="shared" si="3"/>
        <v>0</v>
      </c>
      <c r="M46" s="13"/>
    </row>
    <row r="47" spans="1:13" s="1" customFormat="1" ht="14.25" x14ac:dyDescent="0.2">
      <c r="A47" s="20">
        <v>45</v>
      </c>
      <c r="B47" s="20" t="s">
        <v>69</v>
      </c>
      <c r="C47" s="23" t="s">
        <v>173</v>
      </c>
      <c r="D47" s="12" t="s">
        <v>38</v>
      </c>
      <c r="E47" s="12">
        <v>1</v>
      </c>
      <c r="F47" s="33">
        <v>933</v>
      </c>
      <c r="G47" s="33" t="s">
        <v>227</v>
      </c>
      <c r="H47" s="10">
        <v>0</v>
      </c>
      <c r="I47" s="3">
        <f t="shared" si="0"/>
        <v>0</v>
      </c>
      <c r="J47" s="3">
        <f t="shared" si="1"/>
        <v>0</v>
      </c>
      <c r="K47" s="9">
        <f t="shared" si="2"/>
        <v>0</v>
      </c>
      <c r="L47" s="3">
        <f t="shared" si="3"/>
        <v>0</v>
      </c>
      <c r="M47" s="13"/>
    </row>
    <row r="48" spans="1:13" s="1" customFormat="1" ht="14.25" x14ac:dyDescent="0.2">
      <c r="A48" s="20">
        <v>46</v>
      </c>
      <c r="B48" s="20" t="s">
        <v>70</v>
      </c>
      <c r="C48" s="23" t="s">
        <v>174</v>
      </c>
      <c r="D48" s="12" t="s">
        <v>38</v>
      </c>
      <c r="E48" s="12">
        <v>1</v>
      </c>
      <c r="F48" s="33">
        <v>16000</v>
      </c>
      <c r="G48" s="33" t="s">
        <v>227</v>
      </c>
      <c r="H48" s="10">
        <v>0</v>
      </c>
      <c r="I48" s="3">
        <f t="shared" si="0"/>
        <v>0</v>
      </c>
      <c r="J48" s="3">
        <f t="shared" si="1"/>
        <v>0</v>
      </c>
      <c r="K48" s="9">
        <f t="shared" si="2"/>
        <v>0</v>
      </c>
      <c r="L48" s="3">
        <f t="shared" si="3"/>
        <v>0</v>
      </c>
      <c r="M48" s="13"/>
    </row>
    <row r="49" spans="1:13" s="1" customFormat="1" ht="14.25" x14ac:dyDescent="0.2">
      <c r="A49" s="20">
        <v>47</v>
      </c>
      <c r="B49" s="20" t="s">
        <v>71</v>
      </c>
      <c r="C49" s="23" t="s">
        <v>175</v>
      </c>
      <c r="D49" s="12" t="s">
        <v>38</v>
      </c>
      <c r="E49" s="12">
        <v>1</v>
      </c>
      <c r="F49" s="33">
        <v>15866</v>
      </c>
      <c r="G49" s="33" t="s">
        <v>227</v>
      </c>
      <c r="H49" s="10">
        <v>0</v>
      </c>
      <c r="I49" s="3">
        <f t="shared" si="0"/>
        <v>0</v>
      </c>
      <c r="J49" s="3">
        <f t="shared" si="1"/>
        <v>0</v>
      </c>
      <c r="K49" s="9">
        <f t="shared" si="2"/>
        <v>0</v>
      </c>
      <c r="L49" s="3">
        <f t="shared" si="3"/>
        <v>0</v>
      </c>
      <c r="M49" s="13"/>
    </row>
    <row r="50" spans="1:13" s="1" customFormat="1" ht="14.25" x14ac:dyDescent="0.2">
      <c r="A50" s="20">
        <v>48</v>
      </c>
      <c r="B50" s="20" t="s">
        <v>72</v>
      </c>
      <c r="C50" s="23" t="s">
        <v>176</v>
      </c>
      <c r="D50" s="12" t="s">
        <v>38</v>
      </c>
      <c r="E50" s="12">
        <v>1</v>
      </c>
      <c r="F50" s="33">
        <v>32000</v>
      </c>
      <c r="G50" s="33" t="s">
        <v>227</v>
      </c>
      <c r="H50" s="10">
        <v>0</v>
      </c>
      <c r="I50" s="3">
        <f t="shared" si="0"/>
        <v>0</v>
      </c>
      <c r="J50" s="3">
        <f t="shared" si="1"/>
        <v>0</v>
      </c>
      <c r="K50" s="9">
        <f t="shared" si="2"/>
        <v>0</v>
      </c>
      <c r="L50" s="3">
        <f t="shared" si="3"/>
        <v>0</v>
      </c>
      <c r="M50" s="13"/>
    </row>
    <row r="51" spans="1:13" s="1" customFormat="1" ht="14.25" x14ac:dyDescent="0.2">
      <c r="A51" s="20">
        <v>49</v>
      </c>
      <c r="B51" s="20" t="s">
        <v>73</v>
      </c>
      <c r="C51" s="23" t="s">
        <v>177</v>
      </c>
      <c r="D51" s="12" t="s">
        <v>38</v>
      </c>
      <c r="E51" s="12">
        <v>1</v>
      </c>
      <c r="F51" s="33">
        <v>799866</v>
      </c>
      <c r="G51" s="33" t="s">
        <v>227</v>
      </c>
      <c r="H51" s="10">
        <v>0</v>
      </c>
      <c r="I51" s="3">
        <f t="shared" si="0"/>
        <v>0</v>
      </c>
      <c r="J51" s="3">
        <f t="shared" si="1"/>
        <v>0</v>
      </c>
      <c r="K51" s="9">
        <f t="shared" si="2"/>
        <v>0</v>
      </c>
      <c r="L51" s="3">
        <f t="shared" si="3"/>
        <v>0</v>
      </c>
      <c r="M51" s="13"/>
    </row>
    <row r="52" spans="1:13" s="1" customFormat="1" ht="14.25" x14ac:dyDescent="0.2">
      <c r="A52" s="20">
        <v>50</v>
      </c>
      <c r="B52" s="20" t="s">
        <v>74</v>
      </c>
      <c r="C52" s="23" t="s">
        <v>178</v>
      </c>
      <c r="D52" s="12" t="s">
        <v>38</v>
      </c>
      <c r="E52" s="12">
        <v>1</v>
      </c>
      <c r="F52" s="33">
        <v>373199</v>
      </c>
      <c r="G52" s="33" t="s">
        <v>227</v>
      </c>
      <c r="H52" s="10">
        <v>0</v>
      </c>
      <c r="I52" s="3">
        <f t="shared" si="0"/>
        <v>0</v>
      </c>
      <c r="J52" s="3">
        <f t="shared" si="1"/>
        <v>0</v>
      </c>
      <c r="K52" s="9">
        <f t="shared" si="2"/>
        <v>0</v>
      </c>
      <c r="L52" s="3">
        <f t="shared" si="3"/>
        <v>0</v>
      </c>
      <c r="M52" s="13"/>
    </row>
    <row r="53" spans="1:13" s="1" customFormat="1" ht="14.25" x14ac:dyDescent="0.2">
      <c r="A53" s="20">
        <v>51</v>
      </c>
      <c r="B53" s="20" t="s">
        <v>75</v>
      </c>
      <c r="C53" s="23" t="s">
        <v>179</v>
      </c>
      <c r="D53" s="12" t="s">
        <v>223</v>
      </c>
      <c r="E53" s="12">
        <v>1</v>
      </c>
      <c r="F53" s="33">
        <v>15074</v>
      </c>
      <c r="G53" s="33" t="s">
        <v>227</v>
      </c>
      <c r="H53" s="10">
        <v>0</v>
      </c>
      <c r="I53" s="3">
        <f t="shared" si="0"/>
        <v>0</v>
      </c>
      <c r="J53" s="3">
        <f t="shared" si="1"/>
        <v>0</v>
      </c>
      <c r="K53" s="9">
        <f t="shared" si="2"/>
        <v>0</v>
      </c>
      <c r="L53" s="3">
        <f t="shared" si="3"/>
        <v>0</v>
      </c>
      <c r="M53" s="13"/>
    </row>
    <row r="54" spans="1:13" s="1" customFormat="1" ht="14.25" x14ac:dyDescent="0.2">
      <c r="A54" s="20">
        <v>52</v>
      </c>
      <c r="B54" s="20" t="s">
        <v>76</v>
      </c>
      <c r="C54" s="23" t="s">
        <v>180</v>
      </c>
      <c r="D54" s="12" t="s">
        <v>223</v>
      </c>
      <c r="E54" s="12">
        <v>1</v>
      </c>
      <c r="F54" s="33">
        <v>15074</v>
      </c>
      <c r="G54" s="33" t="s">
        <v>227</v>
      </c>
      <c r="H54" s="10">
        <v>0</v>
      </c>
      <c r="I54" s="3">
        <f t="shared" si="0"/>
        <v>0</v>
      </c>
      <c r="J54" s="3">
        <f t="shared" si="1"/>
        <v>0</v>
      </c>
      <c r="K54" s="9">
        <f t="shared" si="2"/>
        <v>0</v>
      </c>
      <c r="L54" s="3">
        <f t="shared" si="3"/>
        <v>0</v>
      </c>
      <c r="M54" s="13"/>
    </row>
    <row r="55" spans="1:13" s="1" customFormat="1" ht="14.25" x14ac:dyDescent="0.2">
      <c r="A55" s="20">
        <v>53</v>
      </c>
      <c r="B55" s="20" t="s">
        <v>77</v>
      </c>
      <c r="C55" s="23" t="s">
        <v>181</v>
      </c>
      <c r="D55" s="12" t="s">
        <v>223</v>
      </c>
      <c r="E55" s="12">
        <v>1</v>
      </c>
      <c r="F55" s="33">
        <v>2932</v>
      </c>
      <c r="G55" s="33" t="s">
        <v>227</v>
      </c>
      <c r="H55" s="10">
        <v>0</v>
      </c>
      <c r="I55" s="3">
        <f t="shared" si="0"/>
        <v>0</v>
      </c>
      <c r="J55" s="3">
        <f t="shared" si="1"/>
        <v>0</v>
      </c>
      <c r="K55" s="9">
        <f t="shared" si="2"/>
        <v>0</v>
      </c>
      <c r="L55" s="3">
        <f t="shared" si="3"/>
        <v>0</v>
      </c>
      <c r="M55" s="13"/>
    </row>
    <row r="56" spans="1:13" s="1" customFormat="1" ht="14.25" x14ac:dyDescent="0.2">
      <c r="A56" s="20">
        <v>54</v>
      </c>
      <c r="B56" s="20" t="s">
        <v>78</v>
      </c>
      <c r="C56" s="23" t="s">
        <v>182</v>
      </c>
      <c r="D56" s="12" t="s">
        <v>223</v>
      </c>
      <c r="E56" s="12">
        <v>1</v>
      </c>
      <c r="F56" s="33">
        <v>9520</v>
      </c>
      <c r="G56" s="33" t="s">
        <v>227</v>
      </c>
      <c r="H56" s="10">
        <v>0</v>
      </c>
      <c r="I56" s="3">
        <f t="shared" si="0"/>
        <v>0</v>
      </c>
      <c r="J56" s="3">
        <f t="shared" si="1"/>
        <v>0</v>
      </c>
      <c r="K56" s="9">
        <f t="shared" si="2"/>
        <v>0</v>
      </c>
      <c r="L56" s="3">
        <f t="shared" si="3"/>
        <v>0</v>
      </c>
      <c r="M56" s="13"/>
    </row>
    <row r="57" spans="1:13" s="1" customFormat="1" ht="14.25" x14ac:dyDescent="0.2">
      <c r="A57" s="20">
        <v>55</v>
      </c>
      <c r="B57" s="20" t="s">
        <v>79</v>
      </c>
      <c r="C57" s="23" t="s">
        <v>183</v>
      </c>
      <c r="D57" s="12" t="s">
        <v>223</v>
      </c>
      <c r="E57" s="12">
        <v>1</v>
      </c>
      <c r="F57" s="33">
        <v>12694</v>
      </c>
      <c r="G57" s="33" t="s">
        <v>227</v>
      </c>
      <c r="H57" s="10">
        <v>0</v>
      </c>
      <c r="I57" s="3">
        <f t="shared" si="0"/>
        <v>0</v>
      </c>
      <c r="J57" s="3">
        <f t="shared" si="1"/>
        <v>0</v>
      </c>
      <c r="K57" s="9">
        <f t="shared" si="2"/>
        <v>0</v>
      </c>
      <c r="L57" s="3">
        <f t="shared" si="3"/>
        <v>0</v>
      </c>
      <c r="M57" s="13"/>
    </row>
    <row r="58" spans="1:13" s="1" customFormat="1" ht="14.25" x14ac:dyDescent="0.2">
      <c r="A58" s="20">
        <v>56</v>
      </c>
      <c r="B58" s="20" t="s">
        <v>80</v>
      </c>
      <c r="C58" s="23" t="s">
        <v>184</v>
      </c>
      <c r="D58" s="12" t="s">
        <v>223</v>
      </c>
      <c r="E58" s="12">
        <v>1</v>
      </c>
      <c r="F58" s="33">
        <v>1972</v>
      </c>
      <c r="G58" s="33" t="s">
        <v>227</v>
      </c>
      <c r="H58" s="10">
        <v>0</v>
      </c>
      <c r="I58" s="3">
        <f t="shared" si="0"/>
        <v>0</v>
      </c>
      <c r="J58" s="3">
        <f t="shared" si="1"/>
        <v>0</v>
      </c>
      <c r="K58" s="9">
        <f t="shared" si="2"/>
        <v>0</v>
      </c>
      <c r="L58" s="3">
        <f t="shared" si="3"/>
        <v>0</v>
      </c>
      <c r="M58" s="13"/>
    </row>
    <row r="59" spans="1:13" s="1" customFormat="1" ht="14.25" x14ac:dyDescent="0.2">
      <c r="A59" s="20">
        <v>57</v>
      </c>
      <c r="B59" s="20" t="s">
        <v>81</v>
      </c>
      <c r="C59" s="23" t="s">
        <v>185</v>
      </c>
      <c r="D59" s="12" t="s">
        <v>38</v>
      </c>
      <c r="E59" s="12">
        <v>1</v>
      </c>
      <c r="F59" s="33">
        <v>213199</v>
      </c>
      <c r="G59" s="33" t="s">
        <v>227</v>
      </c>
      <c r="H59" s="10">
        <v>0</v>
      </c>
      <c r="I59" s="3">
        <f t="shared" si="0"/>
        <v>0</v>
      </c>
      <c r="J59" s="3">
        <f t="shared" si="1"/>
        <v>0</v>
      </c>
      <c r="K59" s="9">
        <f t="shared" si="2"/>
        <v>0</v>
      </c>
      <c r="L59" s="3">
        <f t="shared" si="3"/>
        <v>0</v>
      </c>
      <c r="M59" s="13"/>
    </row>
    <row r="60" spans="1:13" s="1" customFormat="1" ht="14.25" x14ac:dyDescent="0.2">
      <c r="A60" s="20">
        <v>58</v>
      </c>
      <c r="B60" s="20" t="s">
        <v>82</v>
      </c>
      <c r="C60" s="23" t="s">
        <v>186</v>
      </c>
      <c r="D60" s="12" t="s">
        <v>38</v>
      </c>
      <c r="E60" s="12">
        <v>1</v>
      </c>
      <c r="F60" s="33">
        <v>19349</v>
      </c>
      <c r="G60" s="33" t="s">
        <v>227</v>
      </c>
      <c r="H60" s="10">
        <v>0</v>
      </c>
      <c r="I60" s="3">
        <f t="shared" si="0"/>
        <v>0</v>
      </c>
      <c r="J60" s="3">
        <f t="shared" si="1"/>
        <v>0</v>
      </c>
      <c r="K60" s="9">
        <f t="shared" si="2"/>
        <v>0</v>
      </c>
      <c r="L60" s="3">
        <f t="shared" si="3"/>
        <v>0</v>
      </c>
      <c r="M60" s="13"/>
    </row>
    <row r="61" spans="1:13" s="1" customFormat="1" ht="14.25" x14ac:dyDescent="0.2">
      <c r="A61" s="20">
        <v>59</v>
      </c>
      <c r="B61" s="20" t="s">
        <v>83</v>
      </c>
      <c r="C61" s="23" t="s">
        <v>187</v>
      </c>
      <c r="D61" s="12" t="s">
        <v>223</v>
      </c>
      <c r="E61" s="12">
        <v>1</v>
      </c>
      <c r="F61" s="33">
        <v>33659</v>
      </c>
      <c r="G61" s="33" t="s">
        <v>227</v>
      </c>
      <c r="H61" s="10">
        <v>0</v>
      </c>
      <c r="I61" s="3">
        <f t="shared" si="0"/>
        <v>0</v>
      </c>
      <c r="J61" s="3">
        <f t="shared" si="1"/>
        <v>0</v>
      </c>
      <c r="K61" s="9">
        <f t="shared" si="2"/>
        <v>0</v>
      </c>
      <c r="L61" s="3">
        <f t="shared" si="3"/>
        <v>0</v>
      </c>
      <c r="M61" s="13"/>
    </row>
    <row r="62" spans="1:13" s="1" customFormat="1" ht="14.25" x14ac:dyDescent="0.2">
      <c r="A62" s="20">
        <v>60</v>
      </c>
      <c r="B62" s="20" t="s">
        <v>84</v>
      </c>
      <c r="C62" s="23" t="s">
        <v>188</v>
      </c>
      <c r="D62" s="12" t="s">
        <v>223</v>
      </c>
      <c r="E62" s="12">
        <v>1</v>
      </c>
      <c r="F62" s="33">
        <v>23332</v>
      </c>
      <c r="G62" s="33" t="s">
        <v>227</v>
      </c>
      <c r="H62" s="10">
        <v>0</v>
      </c>
      <c r="I62" s="3">
        <f t="shared" si="0"/>
        <v>0</v>
      </c>
      <c r="J62" s="3">
        <f t="shared" si="1"/>
        <v>0</v>
      </c>
      <c r="K62" s="9">
        <f t="shared" si="2"/>
        <v>0</v>
      </c>
      <c r="L62" s="3">
        <f t="shared" si="3"/>
        <v>0</v>
      </c>
      <c r="M62" s="13"/>
    </row>
    <row r="63" spans="1:13" s="1" customFormat="1" ht="14.25" x14ac:dyDescent="0.2">
      <c r="A63" s="20">
        <v>61</v>
      </c>
      <c r="B63" s="20" t="s">
        <v>85</v>
      </c>
      <c r="C63" s="23" t="s">
        <v>189</v>
      </c>
      <c r="D63" s="12" t="s">
        <v>38</v>
      </c>
      <c r="E63" s="12">
        <v>1</v>
      </c>
      <c r="F63" s="33">
        <v>146374</v>
      </c>
      <c r="G63" s="33" t="s">
        <v>227</v>
      </c>
      <c r="H63" s="10">
        <v>0</v>
      </c>
      <c r="I63" s="3">
        <f t="shared" si="0"/>
        <v>0</v>
      </c>
      <c r="J63" s="3">
        <f t="shared" si="1"/>
        <v>0</v>
      </c>
      <c r="K63" s="9">
        <f t="shared" si="2"/>
        <v>0</v>
      </c>
      <c r="L63" s="3">
        <f t="shared" si="3"/>
        <v>0</v>
      </c>
      <c r="M63" s="13"/>
    </row>
    <row r="64" spans="1:13" s="1" customFormat="1" ht="14.25" x14ac:dyDescent="0.2">
      <c r="A64" s="20">
        <v>62</v>
      </c>
      <c r="B64" s="20" t="s">
        <v>86</v>
      </c>
      <c r="C64" s="23" t="s">
        <v>190</v>
      </c>
      <c r="D64" s="12" t="s">
        <v>38</v>
      </c>
      <c r="E64" s="12">
        <v>1</v>
      </c>
      <c r="F64" s="33">
        <v>2832</v>
      </c>
      <c r="G64" s="33" t="s">
        <v>227</v>
      </c>
      <c r="H64" s="10">
        <v>0</v>
      </c>
      <c r="I64" s="3">
        <f t="shared" si="0"/>
        <v>0</v>
      </c>
      <c r="J64" s="3">
        <f t="shared" si="1"/>
        <v>0</v>
      </c>
      <c r="K64" s="9">
        <f t="shared" si="2"/>
        <v>0</v>
      </c>
      <c r="L64" s="3">
        <f t="shared" si="3"/>
        <v>0</v>
      </c>
      <c r="M64" s="13"/>
    </row>
    <row r="65" spans="1:13" s="1" customFormat="1" ht="14.25" x14ac:dyDescent="0.2">
      <c r="A65" s="20">
        <v>63</v>
      </c>
      <c r="B65" s="20" t="s">
        <v>87</v>
      </c>
      <c r="C65" s="23" t="s">
        <v>191</v>
      </c>
      <c r="D65" s="12" t="s">
        <v>222</v>
      </c>
      <c r="E65" s="12">
        <v>1</v>
      </c>
      <c r="F65" s="33">
        <v>16799</v>
      </c>
      <c r="G65" s="33" t="s">
        <v>227</v>
      </c>
      <c r="H65" s="10">
        <v>0</v>
      </c>
      <c r="I65" s="3">
        <f t="shared" si="0"/>
        <v>0</v>
      </c>
      <c r="J65" s="3">
        <f t="shared" si="1"/>
        <v>0</v>
      </c>
      <c r="K65" s="9">
        <f t="shared" si="2"/>
        <v>0</v>
      </c>
      <c r="L65" s="3">
        <f t="shared" si="3"/>
        <v>0</v>
      </c>
      <c r="M65" s="13"/>
    </row>
    <row r="66" spans="1:13" s="1" customFormat="1" ht="14.25" x14ac:dyDescent="0.2">
      <c r="A66" s="20">
        <v>64</v>
      </c>
      <c r="B66" s="20" t="s">
        <v>88</v>
      </c>
      <c r="C66" s="23" t="s">
        <v>192</v>
      </c>
      <c r="D66" s="12" t="s">
        <v>223</v>
      </c>
      <c r="E66" s="12">
        <v>1</v>
      </c>
      <c r="F66" s="33">
        <v>7619</v>
      </c>
      <c r="G66" s="33" t="s">
        <v>227</v>
      </c>
      <c r="H66" s="10">
        <v>0</v>
      </c>
      <c r="I66" s="3">
        <f t="shared" si="0"/>
        <v>0</v>
      </c>
      <c r="J66" s="3">
        <f t="shared" si="1"/>
        <v>0</v>
      </c>
      <c r="K66" s="9">
        <f t="shared" si="2"/>
        <v>0</v>
      </c>
      <c r="L66" s="3">
        <f t="shared" si="3"/>
        <v>0</v>
      </c>
      <c r="M66" s="13"/>
    </row>
    <row r="67" spans="1:13" s="1" customFormat="1" ht="28.5" x14ac:dyDescent="0.2">
      <c r="A67" s="20">
        <v>65</v>
      </c>
      <c r="B67" s="20" t="s">
        <v>89</v>
      </c>
      <c r="C67" s="36" t="s">
        <v>193</v>
      </c>
      <c r="D67" s="12" t="s">
        <v>38</v>
      </c>
      <c r="E67" s="12">
        <v>1</v>
      </c>
      <c r="F67" s="33">
        <v>39866</v>
      </c>
      <c r="G67" s="33" t="s">
        <v>227</v>
      </c>
      <c r="H67" s="10">
        <v>0</v>
      </c>
      <c r="I67" s="3">
        <f t="shared" si="0"/>
        <v>0</v>
      </c>
      <c r="J67" s="3">
        <f t="shared" si="1"/>
        <v>0</v>
      </c>
      <c r="K67" s="9">
        <f t="shared" si="2"/>
        <v>0</v>
      </c>
      <c r="L67" s="3">
        <f t="shared" si="3"/>
        <v>0</v>
      </c>
      <c r="M67" s="13"/>
    </row>
    <row r="68" spans="1:13" s="1" customFormat="1" ht="14.25" x14ac:dyDescent="0.2">
      <c r="A68" s="20">
        <v>66</v>
      </c>
      <c r="B68" s="20" t="s">
        <v>90</v>
      </c>
      <c r="C68" s="23" t="s">
        <v>194</v>
      </c>
      <c r="D68" s="12" t="s">
        <v>38</v>
      </c>
      <c r="E68" s="12">
        <v>1</v>
      </c>
      <c r="F68" s="33">
        <v>1793</v>
      </c>
      <c r="G68" s="33" t="s">
        <v>227</v>
      </c>
      <c r="H68" s="10">
        <v>0</v>
      </c>
      <c r="I68" s="3">
        <f t="shared" si="0"/>
        <v>0</v>
      </c>
      <c r="J68" s="3">
        <f t="shared" si="1"/>
        <v>0</v>
      </c>
      <c r="K68" s="9">
        <f t="shared" si="2"/>
        <v>0</v>
      </c>
      <c r="L68" s="3">
        <f t="shared" si="3"/>
        <v>0</v>
      </c>
      <c r="M68" s="13"/>
    </row>
    <row r="69" spans="1:13" s="1" customFormat="1" ht="14.25" x14ac:dyDescent="0.2">
      <c r="A69" s="20">
        <v>67</v>
      </c>
      <c r="B69" s="20" t="s">
        <v>91</v>
      </c>
      <c r="C69" s="23" t="s">
        <v>195</v>
      </c>
      <c r="D69" s="12" t="s">
        <v>38</v>
      </c>
      <c r="E69" s="12">
        <v>1</v>
      </c>
      <c r="F69" s="33">
        <v>1793</v>
      </c>
      <c r="G69" s="33" t="s">
        <v>227</v>
      </c>
      <c r="H69" s="10">
        <v>0</v>
      </c>
      <c r="I69" s="3">
        <f t="shared" si="0"/>
        <v>0</v>
      </c>
      <c r="J69" s="3">
        <f t="shared" si="1"/>
        <v>0</v>
      </c>
      <c r="K69" s="9">
        <f t="shared" si="2"/>
        <v>0</v>
      </c>
      <c r="L69" s="3">
        <f t="shared" si="3"/>
        <v>0</v>
      </c>
      <c r="M69" s="13"/>
    </row>
    <row r="70" spans="1:13" s="1" customFormat="1" ht="14.25" x14ac:dyDescent="0.2">
      <c r="A70" s="20">
        <v>68</v>
      </c>
      <c r="B70" s="20" t="s">
        <v>92</v>
      </c>
      <c r="C70" s="23" t="s">
        <v>196</v>
      </c>
      <c r="D70" s="12" t="s">
        <v>38</v>
      </c>
      <c r="E70" s="12">
        <v>1</v>
      </c>
      <c r="F70" s="33">
        <v>1793</v>
      </c>
      <c r="G70" s="33" t="s">
        <v>227</v>
      </c>
      <c r="H70" s="10">
        <v>0</v>
      </c>
      <c r="I70" s="3">
        <f t="shared" si="0"/>
        <v>0</v>
      </c>
      <c r="J70" s="3">
        <f t="shared" si="1"/>
        <v>0</v>
      </c>
      <c r="K70" s="9">
        <f t="shared" si="2"/>
        <v>0</v>
      </c>
      <c r="L70" s="3">
        <f t="shared" si="3"/>
        <v>0</v>
      </c>
      <c r="M70" s="13"/>
    </row>
    <row r="71" spans="1:13" s="1" customFormat="1" ht="14.25" x14ac:dyDescent="0.2">
      <c r="A71" s="20">
        <v>69</v>
      </c>
      <c r="B71" s="20" t="s">
        <v>93</v>
      </c>
      <c r="C71" s="23" t="s">
        <v>197</v>
      </c>
      <c r="D71" s="12" t="s">
        <v>38</v>
      </c>
      <c r="E71" s="12">
        <v>1</v>
      </c>
      <c r="F71" s="33">
        <v>1793</v>
      </c>
      <c r="G71" s="33" t="s">
        <v>227</v>
      </c>
      <c r="H71" s="10">
        <v>0</v>
      </c>
      <c r="I71" s="3">
        <f t="shared" si="0"/>
        <v>0</v>
      </c>
      <c r="J71" s="3">
        <f t="shared" si="1"/>
        <v>0</v>
      </c>
      <c r="K71" s="9">
        <f t="shared" si="2"/>
        <v>0</v>
      </c>
      <c r="L71" s="3">
        <f t="shared" si="3"/>
        <v>0</v>
      </c>
      <c r="M71" s="13"/>
    </row>
    <row r="72" spans="1:13" s="1" customFormat="1" ht="14.25" x14ac:dyDescent="0.2">
      <c r="A72" s="20">
        <v>70</v>
      </c>
      <c r="B72" s="20" t="s">
        <v>94</v>
      </c>
      <c r="C72" s="23" t="s">
        <v>198</v>
      </c>
      <c r="D72" s="12" t="s">
        <v>38</v>
      </c>
      <c r="E72" s="12">
        <v>1</v>
      </c>
      <c r="F72" s="33">
        <v>3023</v>
      </c>
      <c r="G72" s="33" t="s">
        <v>227</v>
      </c>
      <c r="H72" s="10">
        <v>0</v>
      </c>
      <c r="I72" s="3">
        <f t="shared" si="0"/>
        <v>0</v>
      </c>
      <c r="J72" s="3">
        <f t="shared" si="1"/>
        <v>0</v>
      </c>
      <c r="K72" s="9">
        <f t="shared" si="2"/>
        <v>0</v>
      </c>
      <c r="L72" s="3">
        <f t="shared" si="3"/>
        <v>0</v>
      </c>
      <c r="M72" s="13"/>
    </row>
    <row r="73" spans="1:13" s="1" customFormat="1" ht="14.25" x14ac:dyDescent="0.2">
      <c r="A73" s="20">
        <v>71</v>
      </c>
      <c r="B73" s="20" t="s">
        <v>95</v>
      </c>
      <c r="C73" s="23" t="s">
        <v>199</v>
      </c>
      <c r="D73" s="12" t="s">
        <v>38</v>
      </c>
      <c r="E73" s="12">
        <v>1</v>
      </c>
      <c r="F73" s="33">
        <v>4961</v>
      </c>
      <c r="G73" s="33" t="s">
        <v>227</v>
      </c>
      <c r="H73" s="10">
        <v>0</v>
      </c>
      <c r="I73" s="3">
        <f t="shared" si="0"/>
        <v>0</v>
      </c>
      <c r="J73" s="3">
        <f t="shared" si="1"/>
        <v>0</v>
      </c>
      <c r="K73" s="9">
        <f t="shared" si="2"/>
        <v>0</v>
      </c>
      <c r="L73" s="3">
        <f t="shared" si="3"/>
        <v>0</v>
      </c>
      <c r="M73" s="13"/>
    </row>
    <row r="74" spans="1:13" s="1" customFormat="1" ht="14.25" x14ac:dyDescent="0.2">
      <c r="A74" s="20">
        <v>72</v>
      </c>
      <c r="B74" s="20" t="s">
        <v>96</v>
      </c>
      <c r="C74" s="23" t="s">
        <v>200</v>
      </c>
      <c r="D74" s="12" t="s">
        <v>38</v>
      </c>
      <c r="E74" s="12">
        <v>1</v>
      </c>
      <c r="F74" s="33">
        <v>2912</v>
      </c>
      <c r="G74" s="33" t="s">
        <v>227</v>
      </c>
      <c r="H74" s="10">
        <v>0</v>
      </c>
      <c r="I74" s="3">
        <f t="shared" si="0"/>
        <v>0</v>
      </c>
      <c r="J74" s="3">
        <f t="shared" si="1"/>
        <v>0</v>
      </c>
      <c r="K74" s="9">
        <f t="shared" si="2"/>
        <v>0</v>
      </c>
      <c r="L74" s="3">
        <f t="shared" si="3"/>
        <v>0</v>
      </c>
      <c r="M74" s="13"/>
    </row>
    <row r="75" spans="1:13" s="1" customFormat="1" ht="14.25" x14ac:dyDescent="0.2">
      <c r="A75" s="20">
        <v>73</v>
      </c>
      <c r="B75" s="20" t="s">
        <v>97</v>
      </c>
      <c r="C75" s="23" t="s">
        <v>201</v>
      </c>
      <c r="D75" s="12" t="s">
        <v>38</v>
      </c>
      <c r="E75" s="12">
        <v>1</v>
      </c>
      <c r="F75" s="33">
        <v>9971</v>
      </c>
      <c r="G75" s="33" t="s">
        <v>227</v>
      </c>
      <c r="H75" s="10">
        <v>0</v>
      </c>
      <c r="I75" s="3">
        <f t="shared" ref="I75:I113" si="4">+H75*0.19</f>
        <v>0</v>
      </c>
      <c r="J75" s="3">
        <f t="shared" ref="J75:J113" si="5">+H75</f>
        <v>0</v>
      </c>
      <c r="K75" s="9">
        <f t="shared" ref="K75:K113" si="6">+I75</f>
        <v>0</v>
      </c>
      <c r="L75" s="3">
        <f t="shared" ref="L75:L113" si="7">+I75+H75</f>
        <v>0</v>
      </c>
      <c r="M75" s="13"/>
    </row>
    <row r="76" spans="1:13" s="1" customFormat="1" ht="14.25" x14ac:dyDescent="0.2">
      <c r="A76" s="20">
        <v>74</v>
      </c>
      <c r="B76" s="20" t="s">
        <v>98</v>
      </c>
      <c r="C76" s="23" t="s">
        <v>202</v>
      </c>
      <c r="D76" s="12" t="s">
        <v>38</v>
      </c>
      <c r="E76" s="12">
        <v>1</v>
      </c>
      <c r="F76" s="33">
        <v>9971</v>
      </c>
      <c r="G76" s="33" t="s">
        <v>227</v>
      </c>
      <c r="H76" s="10">
        <v>0</v>
      </c>
      <c r="I76" s="3">
        <f t="shared" si="4"/>
        <v>0</v>
      </c>
      <c r="J76" s="3">
        <f t="shared" si="5"/>
        <v>0</v>
      </c>
      <c r="K76" s="9">
        <f t="shared" si="6"/>
        <v>0</v>
      </c>
      <c r="L76" s="3">
        <f t="shared" si="7"/>
        <v>0</v>
      </c>
      <c r="M76" s="13"/>
    </row>
    <row r="77" spans="1:13" s="1" customFormat="1" ht="14.25" x14ac:dyDescent="0.2">
      <c r="A77" s="20">
        <v>75</v>
      </c>
      <c r="B77" s="20" t="s">
        <v>99</v>
      </c>
      <c r="C77" s="23" t="s">
        <v>203</v>
      </c>
      <c r="D77" s="12" t="s">
        <v>38</v>
      </c>
      <c r="E77" s="12">
        <v>1</v>
      </c>
      <c r="F77" s="33">
        <v>9971</v>
      </c>
      <c r="G77" s="33" t="s">
        <v>227</v>
      </c>
      <c r="H77" s="10">
        <v>0</v>
      </c>
      <c r="I77" s="3">
        <f t="shared" si="4"/>
        <v>0</v>
      </c>
      <c r="J77" s="3">
        <f t="shared" si="5"/>
        <v>0</v>
      </c>
      <c r="K77" s="9">
        <f t="shared" si="6"/>
        <v>0</v>
      </c>
      <c r="L77" s="3">
        <f t="shared" si="7"/>
        <v>0</v>
      </c>
      <c r="M77" s="13"/>
    </row>
    <row r="78" spans="1:13" s="1" customFormat="1" ht="14.25" x14ac:dyDescent="0.2">
      <c r="A78" s="20">
        <v>76</v>
      </c>
      <c r="B78" s="20" t="s">
        <v>100</v>
      </c>
      <c r="C78" s="23" t="s">
        <v>204</v>
      </c>
      <c r="D78" s="12" t="s">
        <v>38</v>
      </c>
      <c r="E78" s="12">
        <v>1</v>
      </c>
      <c r="F78" s="33">
        <v>9971</v>
      </c>
      <c r="G78" s="33" t="s">
        <v>227</v>
      </c>
      <c r="H78" s="10">
        <v>0</v>
      </c>
      <c r="I78" s="3">
        <f t="shared" si="4"/>
        <v>0</v>
      </c>
      <c r="J78" s="3">
        <f t="shared" si="5"/>
        <v>0</v>
      </c>
      <c r="K78" s="9">
        <f t="shared" si="6"/>
        <v>0</v>
      </c>
      <c r="L78" s="3">
        <f t="shared" si="7"/>
        <v>0</v>
      </c>
      <c r="M78" s="13"/>
    </row>
    <row r="79" spans="1:13" s="1" customFormat="1" ht="14.25" x14ac:dyDescent="0.2">
      <c r="A79" s="20">
        <v>77</v>
      </c>
      <c r="B79" s="20" t="s">
        <v>101</v>
      </c>
      <c r="C79" s="23" t="s">
        <v>205</v>
      </c>
      <c r="D79" s="12" t="s">
        <v>223</v>
      </c>
      <c r="E79" s="12">
        <v>1</v>
      </c>
      <c r="F79" s="33">
        <v>16740</v>
      </c>
      <c r="G79" s="33" t="s">
        <v>227</v>
      </c>
      <c r="H79" s="10">
        <v>0</v>
      </c>
      <c r="I79" s="3">
        <f t="shared" si="4"/>
        <v>0</v>
      </c>
      <c r="J79" s="3">
        <f t="shared" si="5"/>
        <v>0</v>
      </c>
      <c r="K79" s="9">
        <f t="shared" si="6"/>
        <v>0</v>
      </c>
      <c r="L79" s="3">
        <f t="shared" si="7"/>
        <v>0</v>
      </c>
      <c r="M79" s="13"/>
    </row>
    <row r="80" spans="1:13" s="1" customFormat="1" ht="14.25" x14ac:dyDescent="0.2">
      <c r="A80" s="20">
        <v>78</v>
      </c>
      <c r="B80" s="20" t="s">
        <v>102</v>
      </c>
      <c r="C80" s="23" t="s">
        <v>206</v>
      </c>
      <c r="D80" s="12" t="s">
        <v>38</v>
      </c>
      <c r="E80" s="12">
        <v>1</v>
      </c>
      <c r="F80" s="33">
        <v>31867</v>
      </c>
      <c r="G80" s="33" t="s">
        <v>227</v>
      </c>
      <c r="H80" s="10">
        <v>0</v>
      </c>
      <c r="I80" s="3">
        <f t="shared" si="4"/>
        <v>0</v>
      </c>
      <c r="J80" s="3">
        <f t="shared" si="5"/>
        <v>0</v>
      </c>
      <c r="K80" s="9">
        <f t="shared" si="6"/>
        <v>0</v>
      </c>
      <c r="L80" s="3">
        <f t="shared" si="7"/>
        <v>0</v>
      </c>
      <c r="M80" s="13"/>
    </row>
    <row r="81" spans="1:13" s="1" customFormat="1" ht="14.25" x14ac:dyDescent="0.2">
      <c r="A81" s="20">
        <v>79</v>
      </c>
      <c r="B81" s="20" t="s">
        <v>103</v>
      </c>
      <c r="C81" s="23" t="s">
        <v>207</v>
      </c>
      <c r="D81" s="12" t="s">
        <v>38</v>
      </c>
      <c r="E81" s="12">
        <v>1</v>
      </c>
      <c r="F81" s="33">
        <v>9067</v>
      </c>
      <c r="G81" s="33" t="s">
        <v>227</v>
      </c>
      <c r="H81" s="10">
        <v>0</v>
      </c>
      <c r="I81" s="3">
        <f t="shared" si="4"/>
        <v>0</v>
      </c>
      <c r="J81" s="3">
        <f t="shared" si="5"/>
        <v>0</v>
      </c>
      <c r="K81" s="9">
        <f t="shared" si="6"/>
        <v>0</v>
      </c>
      <c r="L81" s="3">
        <f t="shared" si="7"/>
        <v>0</v>
      </c>
      <c r="M81" s="13"/>
    </row>
    <row r="82" spans="1:13" s="1" customFormat="1" ht="28.5" x14ac:dyDescent="0.2">
      <c r="A82" s="20">
        <v>80</v>
      </c>
      <c r="B82" s="20" t="s">
        <v>104</v>
      </c>
      <c r="C82" s="22" t="s">
        <v>208</v>
      </c>
      <c r="D82" s="12" t="s">
        <v>38</v>
      </c>
      <c r="E82" s="12">
        <v>1</v>
      </c>
      <c r="F82" s="33">
        <v>399865</v>
      </c>
      <c r="G82" s="33" t="s">
        <v>227</v>
      </c>
      <c r="H82" s="10">
        <v>0</v>
      </c>
      <c r="I82" s="3">
        <f t="shared" si="4"/>
        <v>0</v>
      </c>
      <c r="J82" s="3">
        <f t="shared" si="5"/>
        <v>0</v>
      </c>
      <c r="K82" s="9">
        <f t="shared" si="6"/>
        <v>0</v>
      </c>
      <c r="L82" s="3">
        <f t="shared" si="7"/>
        <v>0</v>
      </c>
      <c r="M82" s="13"/>
    </row>
    <row r="83" spans="1:13" s="1" customFormat="1" ht="14.25" x14ac:dyDescent="0.2">
      <c r="A83" s="20">
        <v>81</v>
      </c>
      <c r="B83" s="20" t="s">
        <v>105</v>
      </c>
      <c r="C83" s="23" t="s">
        <v>209</v>
      </c>
      <c r="D83" s="12" t="s">
        <v>222</v>
      </c>
      <c r="E83" s="12">
        <v>1</v>
      </c>
      <c r="F83" s="33">
        <v>93200</v>
      </c>
      <c r="G83" s="33" t="s">
        <v>227</v>
      </c>
      <c r="H83" s="10">
        <v>0</v>
      </c>
      <c r="I83" s="3">
        <f t="shared" si="4"/>
        <v>0</v>
      </c>
      <c r="J83" s="3">
        <f t="shared" si="5"/>
        <v>0</v>
      </c>
      <c r="K83" s="9">
        <f t="shared" si="6"/>
        <v>0</v>
      </c>
      <c r="L83" s="3">
        <f t="shared" si="7"/>
        <v>0</v>
      </c>
      <c r="M83" s="13"/>
    </row>
    <row r="84" spans="1:13" s="1" customFormat="1" ht="14.25" x14ac:dyDescent="0.2">
      <c r="A84" s="20">
        <v>82</v>
      </c>
      <c r="B84" s="20" t="s">
        <v>106</v>
      </c>
      <c r="C84" s="23" t="s">
        <v>210</v>
      </c>
      <c r="D84" s="12" t="s">
        <v>222</v>
      </c>
      <c r="E84" s="12">
        <v>1</v>
      </c>
      <c r="F84" s="33">
        <v>77039</v>
      </c>
      <c r="G84" s="33" t="s">
        <v>227</v>
      </c>
      <c r="H84" s="10">
        <v>0</v>
      </c>
      <c r="I84" s="3">
        <f t="shared" si="4"/>
        <v>0</v>
      </c>
      <c r="J84" s="3">
        <f t="shared" si="5"/>
        <v>0</v>
      </c>
      <c r="K84" s="9">
        <f t="shared" si="6"/>
        <v>0</v>
      </c>
      <c r="L84" s="3">
        <f t="shared" si="7"/>
        <v>0</v>
      </c>
      <c r="M84" s="13"/>
    </row>
    <row r="85" spans="1:13" s="1" customFormat="1" ht="14.25" x14ac:dyDescent="0.2">
      <c r="A85" s="20">
        <v>85</v>
      </c>
      <c r="B85" s="20" t="s">
        <v>107</v>
      </c>
      <c r="C85" s="23" t="s">
        <v>211</v>
      </c>
      <c r="D85" s="12" t="s">
        <v>224</v>
      </c>
      <c r="E85" s="12">
        <v>1</v>
      </c>
      <c r="F85" s="33">
        <v>111066</v>
      </c>
      <c r="G85" s="33" t="s">
        <v>227</v>
      </c>
      <c r="H85" s="10">
        <v>0</v>
      </c>
      <c r="I85" s="3">
        <f t="shared" si="4"/>
        <v>0</v>
      </c>
      <c r="J85" s="3">
        <f t="shared" si="5"/>
        <v>0</v>
      </c>
      <c r="K85" s="9">
        <f t="shared" si="6"/>
        <v>0</v>
      </c>
      <c r="L85" s="3">
        <f t="shared" si="7"/>
        <v>0</v>
      </c>
      <c r="M85" s="13"/>
    </row>
    <row r="86" spans="1:13" s="1" customFormat="1" ht="14.25" x14ac:dyDescent="0.2">
      <c r="A86" s="20">
        <v>87</v>
      </c>
      <c r="B86" s="20" t="s">
        <v>108</v>
      </c>
      <c r="C86" s="23" t="s">
        <v>212</v>
      </c>
      <c r="D86" s="12" t="s">
        <v>38</v>
      </c>
      <c r="E86" s="12">
        <v>1</v>
      </c>
      <c r="F86" s="33">
        <v>3475</v>
      </c>
      <c r="G86" s="33" t="s">
        <v>227</v>
      </c>
      <c r="H86" s="10">
        <v>0</v>
      </c>
      <c r="I86" s="3">
        <f t="shared" si="4"/>
        <v>0</v>
      </c>
      <c r="J86" s="3">
        <f t="shared" si="5"/>
        <v>0</v>
      </c>
      <c r="K86" s="9">
        <f t="shared" si="6"/>
        <v>0</v>
      </c>
      <c r="L86" s="3">
        <f t="shared" si="7"/>
        <v>0</v>
      </c>
      <c r="M86" s="13"/>
    </row>
    <row r="87" spans="1:13" s="1" customFormat="1" ht="14.25" x14ac:dyDescent="0.2">
      <c r="A87" s="20">
        <v>88</v>
      </c>
      <c r="B87" s="20" t="s">
        <v>109</v>
      </c>
      <c r="C87" s="23" t="s">
        <v>213</v>
      </c>
      <c r="D87" s="12" t="s">
        <v>38</v>
      </c>
      <c r="E87" s="12">
        <v>1</v>
      </c>
      <c r="F87" s="33">
        <v>4752</v>
      </c>
      <c r="G87" s="33" t="s">
        <v>227</v>
      </c>
      <c r="H87" s="10">
        <v>0</v>
      </c>
      <c r="I87" s="3">
        <f t="shared" si="4"/>
        <v>0</v>
      </c>
      <c r="J87" s="3">
        <f t="shared" si="5"/>
        <v>0</v>
      </c>
      <c r="K87" s="9">
        <f t="shared" si="6"/>
        <v>0</v>
      </c>
      <c r="L87" s="3">
        <f t="shared" si="7"/>
        <v>0</v>
      </c>
      <c r="M87" s="13"/>
    </row>
    <row r="88" spans="1:13" s="1" customFormat="1" ht="14.25" x14ac:dyDescent="0.2">
      <c r="A88" s="20">
        <v>89</v>
      </c>
      <c r="B88" s="20" t="s">
        <v>110</v>
      </c>
      <c r="C88" s="23" t="s">
        <v>214</v>
      </c>
      <c r="D88" s="12" t="s">
        <v>38</v>
      </c>
      <c r="E88" s="12">
        <v>1</v>
      </c>
      <c r="F88" s="33">
        <v>123760</v>
      </c>
      <c r="G88" s="33" t="s">
        <v>227</v>
      </c>
      <c r="H88" s="10">
        <v>0</v>
      </c>
      <c r="I88" s="3">
        <f t="shared" si="4"/>
        <v>0</v>
      </c>
      <c r="J88" s="3">
        <f t="shared" si="5"/>
        <v>0</v>
      </c>
      <c r="K88" s="9">
        <f t="shared" si="6"/>
        <v>0</v>
      </c>
      <c r="L88" s="3">
        <f t="shared" si="7"/>
        <v>0</v>
      </c>
      <c r="M88" s="13"/>
    </row>
    <row r="89" spans="1:13" s="1" customFormat="1" ht="14.25" x14ac:dyDescent="0.2">
      <c r="A89" s="20">
        <v>90</v>
      </c>
      <c r="B89" s="20" t="s">
        <v>111</v>
      </c>
      <c r="C89" s="23" t="s">
        <v>215</v>
      </c>
      <c r="D89" s="12" t="s">
        <v>222</v>
      </c>
      <c r="E89" s="12">
        <v>1</v>
      </c>
      <c r="F89" s="33">
        <v>69200</v>
      </c>
      <c r="G89" s="33" t="s">
        <v>227</v>
      </c>
      <c r="H89" s="10">
        <v>0</v>
      </c>
      <c r="I89" s="3">
        <f t="shared" si="4"/>
        <v>0</v>
      </c>
      <c r="J89" s="3">
        <f t="shared" si="5"/>
        <v>0</v>
      </c>
      <c r="K89" s="9">
        <f t="shared" si="6"/>
        <v>0</v>
      </c>
      <c r="L89" s="3">
        <f t="shared" si="7"/>
        <v>0</v>
      </c>
      <c r="M89" s="13"/>
    </row>
    <row r="90" spans="1:13" s="1" customFormat="1" ht="14.25" x14ac:dyDescent="0.2">
      <c r="A90" s="20">
        <v>91</v>
      </c>
      <c r="B90" s="20" t="s">
        <v>112</v>
      </c>
      <c r="C90" s="23" t="s">
        <v>216</v>
      </c>
      <c r="D90" s="12" t="s">
        <v>38</v>
      </c>
      <c r="E90" s="12">
        <v>1</v>
      </c>
      <c r="F90" s="33">
        <v>23867</v>
      </c>
      <c r="G90" s="33" t="s">
        <v>227</v>
      </c>
      <c r="H90" s="10">
        <v>0</v>
      </c>
      <c r="I90" s="3">
        <f t="shared" si="4"/>
        <v>0</v>
      </c>
      <c r="J90" s="3">
        <f t="shared" si="5"/>
        <v>0</v>
      </c>
      <c r="K90" s="9">
        <f t="shared" si="6"/>
        <v>0</v>
      </c>
      <c r="L90" s="3">
        <f t="shared" si="7"/>
        <v>0</v>
      </c>
      <c r="M90" s="13"/>
    </row>
    <row r="91" spans="1:13" s="1" customFormat="1" ht="14.25" x14ac:dyDescent="0.2">
      <c r="A91" s="20">
        <v>92</v>
      </c>
      <c r="B91" s="20" t="s">
        <v>113</v>
      </c>
      <c r="C91" s="23" t="s">
        <v>217</v>
      </c>
      <c r="D91" s="12" t="s">
        <v>38</v>
      </c>
      <c r="E91" s="12">
        <v>1</v>
      </c>
      <c r="F91" s="33">
        <v>1127</v>
      </c>
      <c r="G91" s="33" t="s">
        <v>227</v>
      </c>
      <c r="H91" s="10">
        <v>0</v>
      </c>
      <c r="I91" s="3">
        <f t="shared" si="4"/>
        <v>0</v>
      </c>
      <c r="J91" s="3">
        <f t="shared" si="5"/>
        <v>0</v>
      </c>
      <c r="K91" s="9">
        <f t="shared" si="6"/>
        <v>0</v>
      </c>
      <c r="L91" s="3">
        <f t="shared" si="7"/>
        <v>0</v>
      </c>
      <c r="M91" s="13"/>
    </row>
    <row r="92" spans="1:13" s="1" customFormat="1" ht="14.25" x14ac:dyDescent="0.2">
      <c r="A92" s="20">
        <v>93</v>
      </c>
      <c r="B92" s="20" t="s">
        <v>114</v>
      </c>
      <c r="C92" s="23" t="s">
        <v>218</v>
      </c>
      <c r="D92" s="12" t="s">
        <v>38</v>
      </c>
      <c r="E92" s="12">
        <v>1</v>
      </c>
      <c r="F92" s="33">
        <v>2300</v>
      </c>
      <c r="G92" s="33" t="s">
        <v>227</v>
      </c>
      <c r="H92" s="10">
        <v>0</v>
      </c>
      <c r="I92" s="3">
        <f t="shared" si="4"/>
        <v>0</v>
      </c>
      <c r="J92" s="3">
        <f t="shared" si="5"/>
        <v>0</v>
      </c>
      <c r="K92" s="9">
        <f t="shared" si="6"/>
        <v>0</v>
      </c>
      <c r="L92" s="3">
        <f t="shared" si="7"/>
        <v>0</v>
      </c>
      <c r="M92" s="13"/>
    </row>
    <row r="93" spans="1:13" s="1" customFormat="1" ht="14.25" x14ac:dyDescent="0.2">
      <c r="A93" s="20">
        <v>94</v>
      </c>
      <c r="B93" s="20" t="s">
        <v>115</v>
      </c>
      <c r="C93" s="23" t="s">
        <v>219</v>
      </c>
      <c r="D93" s="12" t="s">
        <v>38</v>
      </c>
      <c r="E93" s="12">
        <v>1</v>
      </c>
      <c r="F93" s="33">
        <v>2300</v>
      </c>
      <c r="G93" s="33" t="s">
        <v>227</v>
      </c>
      <c r="H93" s="10">
        <v>0</v>
      </c>
      <c r="I93" s="3">
        <f t="shared" si="4"/>
        <v>0</v>
      </c>
      <c r="J93" s="3">
        <f t="shared" si="5"/>
        <v>0</v>
      </c>
      <c r="K93" s="9">
        <f t="shared" si="6"/>
        <v>0</v>
      </c>
      <c r="L93" s="3">
        <f t="shared" si="7"/>
        <v>0</v>
      </c>
      <c r="M93" s="13"/>
    </row>
    <row r="94" spans="1:13" s="1" customFormat="1" ht="14.25" x14ac:dyDescent="0.2">
      <c r="A94" s="20">
        <v>95</v>
      </c>
      <c r="B94" s="20" t="s">
        <v>116</v>
      </c>
      <c r="C94" s="23" t="s">
        <v>220</v>
      </c>
      <c r="D94" s="12" t="s">
        <v>38</v>
      </c>
      <c r="E94" s="12">
        <v>1</v>
      </c>
      <c r="F94" s="33">
        <v>2300</v>
      </c>
      <c r="G94" s="33" t="s">
        <v>227</v>
      </c>
      <c r="H94" s="10">
        <v>0</v>
      </c>
      <c r="I94" s="3">
        <f t="shared" si="4"/>
        <v>0</v>
      </c>
      <c r="J94" s="3">
        <f t="shared" si="5"/>
        <v>0</v>
      </c>
      <c r="K94" s="9">
        <f t="shared" si="6"/>
        <v>0</v>
      </c>
      <c r="L94" s="3">
        <f t="shared" si="7"/>
        <v>0</v>
      </c>
      <c r="M94" s="13"/>
    </row>
    <row r="95" spans="1:13" s="1" customFormat="1" ht="14.25" x14ac:dyDescent="0.2">
      <c r="A95" s="20">
        <v>96</v>
      </c>
      <c r="B95" s="20" t="s">
        <v>117</v>
      </c>
      <c r="C95" s="23" t="s">
        <v>221</v>
      </c>
      <c r="D95" s="12" t="s">
        <v>38</v>
      </c>
      <c r="E95" s="12">
        <v>1</v>
      </c>
      <c r="F95" s="33">
        <v>2300</v>
      </c>
      <c r="G95" s="33" t="s">
        <v>227</v>
      </c>
      <c r="H95" s="10">
        <v>0</v>
      </c>
      <c r="I95" s="3">
        <f t="shared" si="4"/>
        <v>0</v>
      </c>
      <c r="J95" s="3">
        <f t="shared" si="5"/>
        <v>0</v>
      </c>
      <c r="K95" s="9">
        <f t="shared" si="6"/>
        <v>0</v>
      </c>
      <c r="L95" s="3">
        <f t="shared" si="7"/>
        <v>0</v>
      </c>
      <c r="M95" s="13"/>
    </row>
    <row r="96" spans="1:13" s="1" customFormat="1" ht="14.25" x14ac:dyDescent="0.2">
      <c r="A96" s="32">
        <v>99</v>
      </c>
      <c r="B96" s="20" t="s">
        <v>118</v>
      </c>
      <c r="C96" s="23" t="str">
        <f>+'[1]Table 1'!$B$105</f>
        <v>Sacaganchos</v>
      </c>
      <c r="D96" s="12" t="s">
        <v>38</v>
      </c>
      <c r="E96" s="12">
        <v>1</v>
      </c>
      <c r="F96" s="33">
        <v>5061</v>
      </c>
      <c r="G96" s="33" t="s">
        <v>227</v>
      </c>
      <c r="H96" s="10">
        <v>0</v>
      </c>
      <c r="I96" s="3">
        <f t="shared" si="4"/>
        <v>0</v>
      </c>
      <c r="J96" s="3">
        <f t="shared" si="5"/>
        <v>0</v>
      </c>
      <c r="K96" s="9">
        <f t="shared" si="6"/>
        <v>0</v>
      </c>
      <c r="L96" s="3">
        <f t="shared" si="7"/>
        <v>0</v>
      </c>
      <c r="M96" s="13"/>
    </row>
    <row r="97" spans="1:13" s="1" customFormat="1" ht="14.25" x14ac:dyDescent="0.2">
      <c r="A97" s="32">
        <v>100</v>
      </c>
      <c r="B97" s="20" t="s">
        <v>119</v>
      </c>
      <c r="C97" s="23" t="str">
        <f>+'[1]Table 1'!$B$106</f>
        <v>Separador Plastico Carta Colores Surtido
X15 Und</v>
      </c>
      <c r="D97" s="12" t="s">
        <v>222</v>
      </c>
      <c r="E97" s="12">
        <v>1</v>
      </c>
      <c r="F97" s="33">
        <v>28000</v>
      </c>
      <c r="G97" s="33" t="s">
        <v>227</v>
      </c>
      <c r="H97" s="10">
        <v>0</v>
      </c>
      <c r="I97" s="3">
        <f t="shared" si="4"/>
        <v>0</v>
      </c>
      <c r="J97" s="3">
        <f t="shared" si="5"/>
        <v>0</v>
      </c>
      <c r="K97" s="9">
        <f t="shared" si="6"/>
        <v>0</v>
      </c>
      <c r="L97" s="3">
        <f t="shared" si="7"/>
        <v>0</v>
      </c>
      <c r="M97" s="13"/>
    </row>
    <row r="98" spans="1:13" s="1" customFormat="1" ht="14.25" x14ac:dyDescent="0.2">
      <c r="A98" s="32">
        <v>101</v>
      </c>
      <c r="B98" s="20" t="s">
        <v>120</v>
      </c>
      <c r="C98" s="23" t="str">
        <f>+'[1]Table 1'!$B$107</f>
        <v>Sobre Manila Carta 22.5 X 29 Cm 100und</v>
      </c>
      <c r="D98" s="12" t="s">
        <v>222</v>
      </c>
      <c r="E98" s="12">
        <v>1</v>
      </c>
      <c r="F98" s="33">
        <v>177770</v>
      </c>
      <c r="G98" s="33" t="s">
        <v>227</v>
      </c>
      <c r="H98" s="10">
        <v>0</v>
      </c>
      <c r="I98" s="3">
        <f t="shared" si="4"/>
        <v>0</v>
      </c>
      <c r="J98" s="3">
        <f t="shared" si="5"/>
        <v>0</v>
      </c>
      <c r="K98" s="9">
        <f t="shared" si="6"/>
        <v>0</v>
      </c>
      <c r="L98" s="3">
        <f t="shared" si="7"/>
        <v>0</v>
      </c>
      <c r="M98" s="13"/>
    </row>
    <row r="99" spans="1:13" s="1" customFormat="1" ht="14.25" x14ac:dyDescent="0.2">
      <c r="A99" s="32">
        <v>102</v>
      </c>
      <c r="B99" s="20" t="s">
        <v>121</v>
      </c>
      <c r="C99" s="23" t="str">
        <f>+'[1]Table 1'!$B$108</f>
        <v>Sobre Manila Gigante Especial 30x42 Cm
X100 Und</v>
      </c>
      <c r="D99" s="12" t="s">
        <v>222</v>
      </c>
      <c r="E99" s="12">
        <v>1</v>
      </c>
      <c r="F99" s="33">
        <v>43158</v>
      </c>
      <c r="G99" s="33" t="s">
        <v>227</v>
      </c>
      <c r="H99" s="10">
        <v>0</v>
      </c>
      <c r="I99" s="3">
        <f t="shared" si="4"/>
        <v>0</v>
      </c>
      <c r="J99" s="3">
        <f t="shared" si="5"/>
        <v>0</v>
      </c>
      <c r="K99" s="9">
        <f t="shared" si="6"/>
        <v>0</v>
      </c>
      <c r="L99" s="3">
        <f t="shared" si="7"/>
        <v>0</v>
      </c>
      <c r="M99" s="13"/>
    </row>
    <row r="100" spans="1:13" s="1" customFormat="1" ht="14.25" x14ac:dyDescent="0.2">
      <c r="A100" s="32">
        <v>103</v>
      </c>
      <c r="B100" s="20" t="s">
        <v>122</v>
      </c>
      <c r="C100" s="23" t="str">
        <f>+'[1]Table 1'!$B$109</f>
        <v>Sobre Manila Oficio. 25x 35cm  X 100 UND</v>
      </c>
      <c r="D100" s="12" t="s">
        <v>222</v>
      </c>
      <c r="E100" s="12">
        <v>1</v>
      </c>
      <c r="F100" s="33">
        <v>21896</v>
      </c>
      <c r="G100" s="33" t="s">
        <v>227</v>
      </c>
      <c r="H100" s="10">
        <v>0</v>
      </c>
      <c r="I100" s="3">
        <f t="shared" si="4"/>
        <v>0</v>
      </c>
      <c r="J100" s="3">
        <f t="shared" si="5"/>
        <v>0</v>
      </c>
      <c r="K100" s="9">
        <f t="shared" si="6"/>
        <v>0</v>
      </c>
      <c r="L100" s="3">
        <f t="shared" si="7"/>
        <v>0</v>
      </c>
      <c r="M100" s="13"/>
    </row>
    <row r="101" spans="1:13" s="1" customFormat="1" ht="14.25" x14ac:dyDescent="0.2">
      <c r="A101" s="32">
        <v>104</v>
      </c>
      <c r="B101" s="20" t="s">
        <v>123</v>
      </c>
      <c r="C101" s="23" t="str">
        <f>+'[1]Table 1'!$B$110</f>
        <v>Tajalápiz con deposito</v>
      </c>
      <c r="D101" s="12" t="s">
        <v>38</v>
      </c>
      <c r="E101" s="12">
        <v>1</v>
      </c>
      <c r="F101" s="33">
        <v>457</v>
      </c>
      <c r="G101" s="33" t="s">
        <v>227</v>
      </c>
      <c r="H101" s="10">
        <v>0</v>
      </c>
      <c r="I101" s="3">
        <f t="shared" si="4"/>
        <v>0</v>
      </c>
      <c r="J101" s="3">
        <f t="shared" si="5"/>
        <v>0</v>
      </c>
      <c r="K101" s="9">
        <f t="shared" si="6"/>
        <v>0</v>
      </c>
      <c r="L101" s="3">
        <f t="shared" si="7"/>
        <v>0</v>
      </c>
      <c r="M101" s="13"/>
    </row>
    <row r="102" spans="1:13" s="1" customFormat="1" ht="14.25" x14ac:dyDescent="0.2">
      <c r="A102" s="32">
        <v>105</v>
      </c>
      <c r="B102" s="20" t="s">
        <v>124</v>
      </c>
      <c r="C102" s="23" t="str">
        <f>+'[1]Table 1'!$B$111</f>
        <v>Tajalápiz metálico sencillo</v>
      </c>
      <c r="D102" s="12" t="s">
        <v>38</v>
      </c>
      <c r="E102" s="12">
        <v>1</v>
      </c>
      <c r="F102" s="33">
        <v>651</v>
      </c>
      <c r="G102" s="33" t="s">
        <v>227</v>
      </c>
      <c r="H102" s="10">
        <v>0</v>
      </c>
      <c r="I102" s="3">
        <f t="shared" si="4"/>
        <v>0</v>
      </c>
      <c r="J102" s="3">
        <f t="shared" si="5"/>
        <v>0</v>
      </c>
      <c r="K102" s="9">
        <f t="shared" si="6"/>
        <v>0</v>
      </c>
      <c r="L102" s="3">
        <f t="shared" si="7"/>
        <v>0</v>
      </c>
      <c r="M102" s="13"/>
    </row>
    <row r="103" spans="1:13" s="1" customFormat="1" ht="14.25" x14ac:dyDescent="0.2">
      <c r="A103" s="32">
        <v>106</v>
      </c>
      <c r="B103" s="20" t="s">
        <v>125</v>
      </c>
      <c r="C103" s="23" t="str">
        <f>+'[1]Table 1'!$B$112</f>
        <v>Tapabocas Desechable Paquete X 50 Und</v>
      </c>
      <c r="D103" s="12" t="s">
        <v>223</v>
      </c>
      <c r="E103" s="12">
        <v>1</v>
      </c>
      <c r="F103" s="33">
        <v>32301</v>
      </c>
      <c r="G103" s="33" t="s">
        <v>227</v>
      </c>
      <c r="H103" s="10">
        <v>0</v>
      </c>
      <c r="I103" s="3">
        <f t="shared" si="4"/>
        <v>0</v>
      </c>
      <c r="J103" s="3">
        <f t="shared" si="5"/>
        <v>0</v>
      </c>
      <c r="K103" s="9">
        <f t="shared" si="6"/>
        <v>0</v>
      </c>
      <c r="L103" s="3">
        <f t="shared" si="7"/>
        <v>0</v>
      </c>
      <c r="M103" s="13"/>
    </row>
    <row r="104" spans="1:13" s="1" customFormat="1" ht="14.25" x14ac:dyDescent="0.2">
      <c r="A104" s="32">
        <v>107</v>
      </c>
      <c r="B104" s="20" t="s">
        <v>126</v>
      </c>
      <c r="C104" s="23" t="str">
        <f>+'[1]Table 1'!$B$113</f>
        <v>Tapabocas Desechable Paquete X 50 Und
Negro</v>
      </c>
      <c r="D104" s="12" t="s">
        <v>223</v>
      </c>
      <c r="E104" s="12">
        <v>1</v>
      </c>
      <c r="F104" s="33">
        <v>23166</v>
      </c>
      <c r="G104" s="33" t="s">
        <v>227</v>
      </c>
      <c r="H104" s="10">
        <v>0</v>
      </c>
      <c r="I104" s="3">
        <f t="shared" si="4"/>
        <v>0</v>
      </c>
      <c r="J104" s="3">
        <f t="shared" si="5"/>
        <v>0</v>
      </c>
      <c r="K104" s="9">
        <f t="shared" si="6"/>
        <v>0</v>
      </c>
      <c r="L104" s="3">
        <f t="shared" si="7"/>
        <v>0</v>
      </c>
      <c r="M104" s="13"/>
    </row>
    <row r="105" spans="1:13" s="1" customFormat="1" ht="14.25" x14ac:dyDescent="0.2">
      <c r="A105" s="32">
        <v>108</v>
      </c>
      <c r="B105" s="20" t="s">
        <v>127</v>
      </c>
      <c r="C105" s="23" t="str">
        <f>+'[1]Table 1'!$B$114</f>
        <v>Tijera multiusos Maped Sensoft Fluo de 13.5
cm Hojas de acero inoxidable. Orificios de agarre flexibles Medidas en empaque: 17 cm x 1.5 cm x 7.5 cm</v>
      </c>
      <c r="D105" s="12" t="s">
        <v>38</v>
      </c>
      <c r="E105" s="12">
        <v>1</v>
      </c>
      <c r="F105" s="33">
        <v>20400</v>
      </c>
      <c r="G105" s="33" t="s">
        <v>227</v>
      </c>
      <c r="H105" s="10">
        <v>0</v>
      </c>
      <c r="I105" s="3">
        <f t="shared" si="4"/>
        <v>0</v>
      </c>
      <c r="J105" s="3">
        <f t="shared" si="5"/>
        <v>0</v>
      </c>
      <c r="K105" s="9">
        <f t="shared" si="6"/>
        <v>0</v>
      </c>
      <c r="L105" s="3">
        <f t="shared" si="7"/>
        <v>0</v>
      </c>
      <c r="M105" s="13"/>
    </row>
    <row r="106" spans="1:13" s="1" customFormat="1" ht="14.25" x14ac:dyDescent="0.2">
      <c r="A106" s="32">
        <v>109</v>
      </c>
      <c r="B106" s="20" t="s">
        <v>128</v>
      </c>
      <c r="C106" s="23" t="str">
        <f>+'[1]Table 1'!$B$115</f>
        <v>Tijeras De Oficina 7,5 mm</v>
      </c>
      <c r="D106" s="12" t="s">
        <v>38</v>
      </c>
      <c r="E106" s="12">
        <v>1</v>
      </c>
      <c r="F106" s="33">
        <v>6331</v>
      </c>
      <c r="G106" s="33" t="s">
        <v>227</v>
      </c>
      <c r="H106" s="10">
        <v>0</v>
      </c>
      <c r="I106" s="3">
        <f t="shared" si="4"/>
        <v>0</v>
      </c>
      <c r="J106" s="3">
        <f t="shared" si="5"/>
        <v>0</v>
      </c>
      <c r="K106" s="9">
        <f t="shared" si="6"/>
        <v>0</v>
      </c>
      <c r="L106" s="3">
        <f t="shared" si="7"/>
        <v>0</v>
      </c>
      <c r="M106" s="13"/>
    </row>
    <row r="107" spans="1:13" s="1" customFormat="1" ht="14.25" x14ac:dyDescent="0.2">
      <c r="A107" s="32">
        <v>110</v>
      </c>
      <c r="B107" s="20" t="s">
        <v>129</v>
      </c>
      <c r="C107" s="23" t="str">
        <f>+'[1]Table 1'!$B$116</f>
        <v>Tinta De Recarga  Para Marcador Borrable
de 100 ml AZUL</v>
      </c>
      <c r="D107" s="12" t="s">
        <v>38</v>
      </c>
      <c r="E107" s="12">
        <v>1</v>
      </c>
      <c r="F107" s="33">
        <v>22948</v>
      </c>
      <c r="G107" s="33" t="s">
        <v>227</v>
      </c>
      <c r="H107" s="10">
        <v>0</v>
      </c>
      <c r="I107" s="3">
        <f t="shared" si="4"/>
        <v>0</v>
      </c>
      <c r="J107" s="3">
        <f t="shared" si="5"/>
        <v>0</v>
      </c>
      <c r="K107" s="9">
        <f t="shared" si="6"/>
        <v>0</v>
      </c>
      <c r="L107" s="3">
        <f t="shared" si="7"/>
        <v>0</v>
      </c>
      <c r="M107" s="13"/>
    </row>
    <row r="108" spans="1:13" s="1" customFormat="1" ht="14.25" x14ac:dyDescent="0.2">
      <c r="A108" s="32">
        <v>111</v>
      </c>
      <c r="B108" s="20" t="s">
        <v>130</v>
      </c>
      <c r="C108" s="23" t="str">
        <f>+'[1]Table 1'!$B$117</f>
        <v>Tinta De Recarga  Para Marcador Borrable
de 100 ml NEGRO</v>
      </c>
      <c r="D108" s="12" t="s">
        <v>38</v>
      </c>
      <c r="E108" s="12">
        <v>1</v>
      </c>
      <c r="F108" s="33">
        <v>22948</v>
      </c>
      <c r="G108" s="33" t="s">
        <v>227</v>
      </c>
      <c r="H108" s="10">
        <v>0</v>
      </c>
      <c r="I108" s="3">
        <f t="shared" si="4"/>
        <v>0</v>
      </c>
      <c r="J108" s="3">
        <f t="shared" si="5"/>
        <v>0</v>
      </c>
      <c r="K108" s="9">
        <f t="shared" si="6"/>
        <v>0</v>
      </c>
      <c r="L108" s="3">
        <f t="shared" si="7"/>
        <v>0</v>
      </c>
      <c r="M108" s="13"/>
    </row>
    <row r="109" spans="1:13" s="1" customFormat="1" ht="14.25" x14ac:dyDescent="0.2">
      <c r="A109" s="32">
        <v>112</v>
      </c>
      <c r="B109" s="20" t="s">
        <v>131</v>
      </c>
      <c r="C109" s="23" t="str">
        <f>+'[1]Table 1'!$B$118</f>
        <v>Tinta De Recarga  Para Marcador Borrable
de 100 ml ROJO</v>
      </c>
      <c r="D109" s="12" t="s">
        <v>38</v>
      </c>
      <c r="E109" s="12">
        <v>1</v>
      </c>
      <c r="F109" s="33">
        <v>22948</v>
      </c>
      <c r="G109" s="33" t="s">
        <v>227</v>
      </c>
      <c r="H109" s="10">
        <v>0</v>
      </c>
      <c r="I109" s="3">
        <f t="shared" si="4"/>
        <v>0</v>
      </c>
      <c r="J109" s="3">
        <f t="shared" si="5"/>
        <v>0</v>
      </c>
      <c r="K109" s="9">
        <f t="shared" si="6"/>
        <v>0</v>
      </c>
      <c r="L109" s="3">
        <f t="shared" si="7"/>
        <v>0</v>
      </c>
      <c r="M109" s="13"/>
    </row>
    <row r="110" spans="1:13" s="1" customFormat="1" ht="14.25" x14ac:dyDescent="0.2">
      <c r="A110" s="32">
        <v>113</v>
      </c>
      <c r="B110" s="20" t="s">
        <v>132</v>
      </c>
      <c r="C110" s="23" t="str">
        <f>+'[1]Table 1'!$B$119</f>
        <v>Tinta De Recarga  Para Marcador Borrable
de 100 ml VERDE</v>
      </c>
      <c r="D110" s="12" t="s">
        <v>38</v>
      </c>
      <c r="E110" s="12">
        <v>1</v>
      </c>
      <c r="F110" s="33">
        <v>22948</v>
      </c>
      <c r="G110" s="33" t="s">
        <v>227</v>
      </c>
      <c r="H110" s="10">
        <v>0</v>
      </c>
      <c r="I110" s="3">
        <f t="shared" si="4"/>
        <v>0</v>
      </c>
      <c r="J110" s="3">
        <f t="shared" si="5"/>
        <v>0</v>
      </c>
      <c r="K110" s="9">
        <f t="shared" si="6"/>
        <v>0</v>
      </c>
      <c r="L110" s="3">
        <f t="shared" si="7"/>
        <v>0</v>
      </c>
      <c r="M110" s="13"/>
    </row>
    <row r="111" spans="1:13" s="1" customFormat="1" ht="14.25" x14ac:dyDescent="0.2">
      <c r="A111" s="32">
        <v>114</v>
      </c>
      <c r="B111" s="20" t="s">
        <v>133</v>
      </c>
      <c r="C111" s="23" t="str">
        <f>+'[1]Table 1'!$B$120</f>
        <v>Tinta para sello color negro</v>
      </c>
      <c r="D111" s="12" t="s">
        <v>38</v>
      </c>
      <c r="E111" s="12">
        <v>1</v>
      </c>
      <c r="F111" s="33">
        <v>5768</v>
      </c>
      <c r="G111" s="33" t="s">
        <v>227</v>
      </c>
      <c r="H111" s="10">
        <v>0</v>
      </c>
      <c r="I111" s="3">
        <f t="shared" si="4"/>
        <v>0</v>
      </c>
      <c r="J111" s="3">
        <f t="shared" si="5"/>
        <v>0</v>
      </c>
      <c r="K111" s="9">
        <f t="shared" si="6"/>
        <v>0</v>
      </c>
      <c r="L111" s="3">
        <f t="shared" si="7"/>
        <v>0</v>
      </c>
      <c r="M111" s="13"/>
    </row>
    <row r="112" spans="1:13" s="1" customFormat="1" ht="14.25" x14ac:dyDescent="0.2">
      <c r="A112" s="32">
        <v>115</v>
      </c>
      <c r="B112" s="20" t="s">
        <v>134</v>
      </c>
      <c r="C112" s="23" t="str">
        <f>+'[1]Table 1'!$B$121</f>
        <v xml:space="preserve">Vinilos colores variados (amarillo, azul, rojo, blanco y negro) Galones grande para reembasar  </v>
      </c>
      <c r="D112" s="12" t="s">
        <v>225</v>
      </c>
      <c r="E112" s="12">
        <v>1</v>
      </c>
      <c r="F112" s="33">
        <v>20626</v>
      </c>
      <c r="G112" s="33" t="s">
        <v>227</v>
      </c>
      <c r="H112" s="10">
        <v>0</v>
      </c>
      <c r="I112" s="3">
        <f t="shared" si="4"/>
        <v>0</v>
      </c>
      <c r="J112" s="3">
        <f t="shared" si="5"/>
        <v>0</v>
      </c>
      <c r="K112" s="9">
        <f t="shared" si="6"/>
        <v>0</v>
      </c>
      <c r="L112" s="3">
        <f t="shared" si="7"/>
        <v>0</v>
      </c>
      <c r="M112" s="13"/>
    </row>
    <row r="113" spans="1:13" s="1" customFormat="1" ht="14.25" x14ac:dyDescent="0.2">
      <c r="A113" s="32">
        <v>116</v>
      </c>
      <c r="B113" s="20" t="s">
        <v>135</v>
      </c>
      <c r="C113" s="23" t="str">
        <f>+'[1]Table 1'!$B$122</f>
        <v>Vinilos X 125gr. Colores surtidos</v>
      </c>
      <c r="D113" s="12" t="s">
        <v>38</v>
      </c>
      <c r="E113" s="12">
        <v>1</v>
      </c>
      <c r="F113" s="33">
        <v>3427</v>
      </c>
      <c r="G113" s="33" t="s">
        <v>227</v>
      </c>
      <c r="H113" s="10">
        <v>0</v>
      </c>
      <c r="I113" s="3">
        <f t="shared" si="4"/>
        <v>0</v>
      </c>
      <c r="J113" s="3">
        <f t="shared" si="5"/>
        <v>0</v>
      </c>
      <c r="K113" s="9">
        <f t="shared" si="6"/>
        <v>0</v>
      </c>
      <c r="L113" s="3">
        <f t="shared" si="7"/>
        <v>0</v>
      </c>
      <c r="M113" s="13"/>
    </row>
    <row r="114" spans="1:13" s="1" customFormat="1" ht="29.25" customHeight="1" x14ac:dyDescent="0.2">
      <c r="A114" s="43" t="s">
        <v>30</v>
      </c>
      <c r="B114" s="43"/>
      <c r="C114" s="43"/>
      <c r="D114" s="43"/>
      <c r="E114" s="43"/>
      <c r="F114" s="43"/>
      <c r="G114" s="43"/>
      <c r="H114" s="43"/>
      <c r="I114" s="43"/>
      <c r="J114" s="43"/>
      <c r="K114" s="43"/>
      <c r="L114" s="43"/>
      <c r="M114" s="43"/>
    </row>
    <row r="115" spans="1:13" ht="27" customHeight="1" x14ac:dyDescent="0.2">
      <c r="A115" s="44" t="s">
        <v>27</v>
      </c>
      <c r="B115" s="44"/>
      <c r="C115" s="44"/>
      <c r="D115" s="44"/>
      <c r="E115" s="44"/>
      <c r="F115" s="44"/>
      <c r="G115" s="44"/>
      <c r="H115" s="44"/>
      <c r="I115" s="44"/>
      <c r="J115" s="34" t="s">
        <v>41</v>
      </c>
      <c r="K115" s="35">
        <f>SUM(J10:J113)</f>
        <v>0</v>
      </c>
      <c r="L115" s="41"/>
      <c r="M115" s="41"/>
    </row>
    <row r="116" spans="1:13" ht="27" customHeight="1" x14ac:dyDescent="0.2">
      <c r="A116" s="44"/>
      <c r="B116" s="44"/>
      <c r="C116" s="44"/>
      <c r="D116" s="44"/>
      <c r="E116" s="44"/>
      <c r="F116" s="44"/>
      <c r="G116" s="44"/>
      <c r="H116" s="44"/>
      <c r="I116" s="44"/>
      <c r="J116" s="34" t="s">
        <v>42</v>
      </c>
      <c r="K116" s="35">
        <f>SUM(K10:K113)</f>
        <v>0</v>
      </c>
      <c r="L116" s="41"/>
      <c r="M116" s="41"/>
    </row>
    <row r="117" spans="1:13" ht="27" customHeight="1" x14ac:dyDescent="0.2">
      <c r="A117" s="44"/>
      <c r="B117" s="44"/>
      <c r="C117" s="44"/>
      <c r="D117" s="44"/>
      <c r="E117" s="44"/>
      <c r="F117" s="44"/>
      <c r="G117" s="44"/>
      <c r="H117" s="44"/>
      <c r="I117" s="44"/>
      <c r="J117" s="34" t="s">
        <v>23</v>
      </c>
      <c r="K117" s="35">
        <f>SUM(L10:L113)</f>
        <v>0</v>
      </c>
      <c r="L117" s="41"/>
      <c r="M117" s="41"/>
    </row>
    <row r="118" spans="1:13" s="5" customFormat="1" ht="22.5" customHeight="1" x14ac:dyDescent="0.2">
      <c r="A118" s="4"/>
      <c r="B118" s="45" t="s">
        <v>5</v>
      </c>
      <c r="C118" s="45"/>
      <c r="D118" s="45"/>
      <c r="E118" s="45"/>
      <c r="F118" s="45"/>
      <c r="G118" s="45"/>
      <c r="H118" s="45"/>
      <c r="I118" s="45"/>
      <c r="J118" s="45"/>
      <c r="K118" s="45"/>
      <c r="L118" s="45"/>
      <c r="M118" s="45"/>
    </row>
    <row r="119" spans="1:13" ht="280.5" customHeight="1" x14ac:dyDescent="0.2">
      <c r="B119" s="38" t="s">
        <v>229</v>
      </c>
      <c r="C119" s="38"/>
      <c r="D119" s="38"/>
      <c r="E119" s="38"/>
      <c r="F119" s="38"/>
      <c r="G119" s="38"/>
      <c r="H119" s="38"/>
      <c r="I119" s="38"/>
      <c r="J119" s="38"/>
      <c r="K119" s="38"/>
      <c r="L119" s="38"/>
      <c r="M119" s="38"/>
    </row>
    <row r="120" spans="1:13" ht="17.25" x14ac:dyDescent="0.2">
      <c r="C120" s="38"/>
      <c r="D120" s="38"/>
      <c r="E120" s="38"/>
      <c r="F120" s="38"/>
      <c r="G120" s="38"/>
      <c r="H120" s="38"/>
      <c r="I120" s="38"/>
      <c r="J120" s="38"/>
      <c r="K120" s="38"/>
      <c r="L120" s="38"/>
    </row>
    <row r="121" spans="1:13" ht="23.25" x14ac:dyDescent="0.35">
      <c r="C121" s="7"/>
      <c r="D121" s="14"/>
      <c r="H121" s="2"/>
      <c r="K121"/>
      <c r="L121" s="8"/>
    </row>
    <row r="122" spans="1:13" ht="23.25" x14ac:dyDescent="0.35">
      <c r="C122" s="6" t="s">
        <v>6</v>
      </c>
      <c r="D122" s="14"/>
      <c r="H122" s="2"/>
      <c r="K122"/>
      <c r="L122" s="8"/>
    </row>
    <row r="123" spans="1:13" x14ac:dyDescent="0.2">
      <c r="C123" s="11" t="s">
        <v>14</v>
      </c>
      <c r="D123" s="15"/>
      <c r="H123" s="2"/>
      <c r="K123"/>
      <c r="L123" s="8"/>
    </row>
    <row r="124" spans="1:13" x14ac:dyDescent="0.2">
      <c r="C124" s="11" t="s">
        <v>15</v>
      </c>
      <c r="D124" s="15"/>
      <c r="H124" s="2"/>
      <c r="K124"/>
      <c r="L124" s="8"/>
    </row>
    <row r="125" spans="1:13" x14ac:dyDescent="0.2">
      <c r="C125" s="11" t="s">
        <v>16</v>
      </c>
      <c r="D125" s="15"/>
      <c r="H125" s="18"/>
      <c r="J125" s="19"/>
      <c r="K125"/>
      <c r="L125" s="8"/>
    </row>
    <row r="126" spans="1:13" x14ac:dyDescent="0.2">
      <c r="C126" s="21"/>
    </row>
    <row r="127" spans="1:13" x14ac:dyDescent="0.2">
      <c r="J127" s="19"/>
    </row>
  </sheetData>
  <mergeCells count="14">
    <mergeCell ref="A1:M3"/>
    <mergeCell ref="A4:M4"/>
    <mergeCell ref="A5:C5"/>
    <mergeCell ref="A6:C6"/>
    <mergeCell ref="A7:C7"/>
    <mergeCell ref="C120:L120"/>
    <mergeCell ref="E5:M5"/>
    <mergeCell ref="E6:M6"/>
    <mergeCell ref="L115:M117"/>
    <mergeCell ref="A8:M8"/>
    <mergeCell ref="A114:M114"/>
    <mergeCell ref="A115:I117"/>
    <mergeCell ref="B118:M118"/>
    <mergeCell ref="B119:M119"/>
  </mergeCells>
  <phoneticPr fontId="4" type="noConversion"/>
  <printOptions horizontalCentered="1"/>
  <pageMargins left="0.39370078740157483" right="0.39370078740157483" top="0.39370078740157483" bottom="0.39370078740157483" header="0" footer="0"/>
  <pageSetup scale="4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PROPUESTA ECONOMICA</vt:lpstr>
      <vt:lpstr>'FORMATO PROPUESTA ECONOMICA'!Área_de_impresión</vt:lpstr>
      <vt:lpstr>'FORMATO PROPUESTA ECONOMICA'!Títulos_a_imprimir</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YEISON MAURICIO CORDOBA TRUJILLO</cp:lastModifiedBy>
  <cp:lastPrinted>2023-03-27T20:57:30Z</cp:lastPrinted>
  <dcterms:created xsi:type="dcterms:W3CDTF">2012-03-05T20:09:33Z</dcterms:created>
  <dcterms:modified xsi:type="dcterms:W3CDTF">2026-08-10T20:57:12Z</dcterms:modified>
</cp:coreProperties>
</file>