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liveudenaredu-my.sharepoint.com/personal/stephanie_udenar_edu_co/Documents/Documentos/0. M&amp;S Construcciones y proyectos/Invitacion publica/Cordoba - I.E agropecuario Males/Anexos y formularios/"/>
    </mc:Choice>
  </mc:AlternateContent>
  <xr:revisionPtr revIDLastSave="0" documentId="13_ncr:20001_{7FD4EA8B-AEAB-4D6F-93E5-D4285BEB6A2F}" xr6:coauthVersionLast="47" xr6:coauthVersionMax="47" xr10:uidLastSave="{00000000-0000-0000-0000-000000000000}"/>
  <bookViews>
    <workbookView xWindow="20370" yWindow="-120" windowWidth="20640" windowHeight="11040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(Entidad)'!$I$10:$I$91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0">'PRESUPUESTO OFICIAL (Entidad)'!$B$1:$L$100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(Entidad)'!#REF!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(Entidad)'!#REF!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(Entidad)'!#REF!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(Entidad)'!#REF!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0" i="265" l="1"/>
  <c r="K89" i="265"/>
  <c r="K91" i="265" s="1"/>
  <c r="K86" i="265"/>
  <c r="K87" i="265"/>
  <c r="K83" i="265"/>
  <c r="K84" i="265" s="1"/>
  <c r="K80" i="265"/>
  <c r="K79" i="265"/>
  <c r="K72" i="265"/>
  <c r="K73" i="265"/>
  <c r="K71" i="265"/>
  <c r="K68" i="265"/>
  <c r="K69" i="265" s="1"/>
  <c r="K65" i="265"/>
  <c r="K66" i="265" s="1"/>
  <c r="K59" i="265"/>
  <c r="K60" i="265" s="1"/>
  <c r="K56" i="265"/>
  <c r="K57" i="265" s="1"/>
  <c r="K53" i="265"/>
  <c r="K54" i="265" s="1"/>
  <c r="K50" i="265"/>
  <c r="K51" i="265" s="1"/>
  <c r="K44" i="265"/>
  <c r="K43" i="265"/>
  <c r="I39" i="265"/>
  <c r="I40" i="265" s="1"/>
  <c r="K40" i="265" s="1"/>
  <c r="K32" i="265"/>
  <c r="K33" i="265"/>
  <c r="K34" i="265"/>
  <c r="K35" i="265"/>
  <c r="K36" i="265"/>
  <c r="K31" i="265"/>
  <c r="K25" i="265"/>
  <c r="K24" i="265"/>
  <c r="K22" i="265"/>
  <c r="K19" i="265"/>
  <c r="K18" i="265"/>
  <c r="K17" i="265"/>
  <c r="K14" i="265"/>
  <c r="K13" i="265"/>
  <c r="K81" i="265" l="1"/>
  <c r="K97" i="265" s="1"/>
  <c r="K74" i="265"/>
  <c r="K96" i="265" s="1"/>
  <c r="K95" i="265"/>
  <c r="K45" i="265"/>
  <c r="K39" i="265"/>
  <c r="K41" i="265" s="1"/>
  <c r="K37" i="265"/>
  <c r="K26" i="265"/>
  <c r="K20" i="265"/>
  <c r="K15" i="265"/>
  <c r="K94" i="265" l="1"/>
  <c r="K93" i="265"/>
  <c r="K98" i="265" s="1"/>
</calcChain>
</file>

<file path=xl/sharedStrings.xml><?xml version="1.0" encoding="utf-8"?>
<sst xmlns="http://schemas.openxmlformats.org/spreadsheetml/2006/main" count="282" uniqueCount="130">
  <si>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</si>
  <si>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</si>
  <si>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</si>
  <si>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</si>
  <si>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</si>
  <si>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</si>
  <si>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</si>
  <si>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</si>
  <si>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</si>
  <si>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</si>
  <si>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</si>
  <si>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</si>
  <si>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</si>
  <si>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</si>
  <si>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</si>
  <si>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</si>
  <si>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</si>
  <si>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</si>
  <si>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</si>
  <si>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PORCENTAJE</t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</si>
  <si>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</si>
  <si>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</si>
  <si>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</si>
  <si>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</si>
  <si>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</si>
  <si>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</si>
  <si>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</si>
  <si>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</si>
  <si>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</si>
  <si>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</si>
  <si>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</si>
  <si>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</si>
  <si>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</si>
  <si>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</si>
  <si>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</si>
  <si>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</si>
  <si>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</si>
  <si>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</si>
  <si>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</si>
  <si>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</si>
  <si>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</si>
  <si>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</si>
  <si>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</si>
  <si>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</si>
  <si>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</si>
  <si>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</si>
  <si>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</si>
  <si>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</si>
  <si>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</si>
  <si>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</si>
  <si>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</si>
  <si>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</si>
  <si>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</si>
  <si>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</si>
  <si>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</si>
  <si>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</si>
  <si>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</si>
  <si>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</si>
  <si>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</si>
  <si>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</si>
  <si>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</si>
  <si>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</si>
  <si>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</si>
  <si>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</si>
  <si>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</si>
  <si>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</si>
  <si>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</si>
  <si>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</si>
  <si>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</si>
  <si>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</si>
  <si>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</si>
  <si>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</si>
  <si>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</si>
  <si>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</si>
  <si>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</si>
  <si>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</si>
  <si>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</si>
  <si>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</si>
  <si>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</si>
  <si>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</si>
  <si>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</si>
  <si>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</si>
  <si>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</si>
  <si>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</si>
  <si>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</si>
  <si>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</si>
  <si>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</si>
  <si>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</si>
  <si>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</si>
  <si>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</si>
  <si>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</si>
  <si>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 xml:space="preserve">I.E. TECNICA AGROPECUARIA INDIGENA </t>
  </si>
  <si>
    <t>DEMOLICIONES VARIAS EN CONCRETO Y MAMPOSTERIA</t>
  </si>
  <si>
    <t>M3</t>
  </si>
  <si>
    <t xml:space="preserve">RELLENO EN RECEBO COMUN (Suministro, Extendido, Humedecimiento y Compactación)  </t>
  </si>
  <si>
    <t>CONCRETOS</t>
  </si>
  <si>
    <t>PLACA CONTRAPISO DE 12 cm - CONCRETO 3000 PSI. INCLUYE CORTE Y DILATACION</t>
  </si>
  <si>
    <t>M2</t>
  </si>
  <si>
    <t>CONSTRUCCION DE GRADAS EN CONCRETO 3000 PSI. ( b= 0.50 m, e=0,07 m)</t>
  </si>
  <si>
    <t>ML</t>
  </si>
  <si>
    <t>CONSTRUCCION DE JARDINERAS (0,70*0,50* 0,90) EN LADRILLO INCLUYE REPELLO Y AFINADO.</t>
  </si>
  <si>
    <t>Und</t>
  </si>
  <si>
    <t>PRELIMINARES</t>
  </si>
  <si>
    <t>PISOS</t>
  </si>
  <si>
    <t>AFINADO ENDURECIDO MORTERO 1:3 H=4</t>
  </si>
  <si>
    <t>PINTURA</t>
  </si>
  <si>
    <t>SUMINISTRO E INSTALACION DE PINTURA EPOXICA PARA PISOS, MUROS Y TECHOS INCLUYE PREPARACION DE SUPERFICIE Y PRIMER DE ADHERENCIA</t>
  </si>
  <si>
    <t>DELINEADO DE PLACA DEPORTIVA</t>
  </si>
  <si>
    <t>CENTRO EDUCATIVO EL SALADO - FORMACION INTEGRAL</t>
  </si>
  <si>
    <t>1,3,</t>
  </si>
  <si>
    <t xml:space="preserve">DEMOLICIONES VARIAS EN CONCRETO </t>
  </si>
  <si>
    <t>AFINADO ENDURECIDO MORTERO 1:3  E= 0,04 mts.</t>
  </si>
  <si>
    <t>TUBERIA DE DESAGUE DIAM 4 PLG PVC.</t>
  </si>
  <si>
    <t>CAJILLAS DE INSPECCION EN LADRILLO COMUN, (0,8*0,8*1 M)</t>
  </si>
  <si>
    <t>CIERRE EN LADRILLO COMUN(INCLUYE REPELLO DOS CARAS)</t>
  </si>
  <si>
    <t>UND</t>
  </si>
  <si>
    <t>CIELOS RASOS Y DIVISIONES</t>
  </si>
  <si>
    <t>DEMOLICION CIELO RASO FALSO (INC. RETIRO DE SOBR.)</t>
  </si>
  <si>
    <t>CIELO RASO PLANO PVC INCLUYE ACCESORIOS DE INSTALACION</t>
  </si>
  <si>
    <t>PINTURA EN VINILO TIPO 1 MUROS INTERIORES 3 MANOS</t>
  </si>
  <si>
    <t xml:space="preserve">PINTURA KORAZA PARA FACHADAS </t>
  </si>
  <si>
    <t>CENTRO EDUCATIVO SANTA BRIGIDA - FORMACION INTEGRAL</t>
  </si>
  <si>
    <t>CUBIERTA</t>
  </si>
  <si>
    <t>SUMINISTRO E INSTALACION DE CUBIERTA TERMOACUSTICA UPVC BLANCO</t>
  </si>
  <si>
    <t xml:space="preserve">PISOS Y ENCHAPES </t>
  </si>
  <si>
    <t xml:space="preserve">SUMINISTRO E INSTALACION DE PISO LAMINADO </t>
  </si>
  <si>
    <t>CENTRO EDUCATIVO SANTA BRIGIDA - PRIMERA INFANCIA</t>
  </si>
  <si>
    <t>SUMINISTRO E INSTALACION DE SANITARIOS PARA PRIMERA INFANCIA, INCLUYE DESMINTE DE EXISTENTES</t>
  </si>
  <si>
    <t>SUMINISTRO E INSTALACION DE LAVAMANOS PRIMERA INFANCIA, INCLUYE MESON EN CONCRETO</t>
  </si>
  <si>
    <t>CENTRO EDUCATIVO LA FLORIDA - FORMACION INTEGRAL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</si>
</sst>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2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5" formatCode="0.0"/>
  </numFmts>
  <fonts count="5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11"/>
      <color theme="1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58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35" fillId="0" borderId="0"/>
  </cellStyleXfs>
  <cellXfs count="541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167" fontId="45" fillId="0" borderId="47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4" applyFont="1" applyBorder="1" applyAlignment="1">
      <alignment horizontal="left" vertical="center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5" fillId="0" borderId="52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 wrapText="1"/>
    </xf>
    <xf numFmtId="0" fontId="45" fillId="0" borderId="51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7" fontId="45" fillId="0" borderId="45" xfId="62" applyNumberFormat="1" applyFont="1" applyBorder="1" applyAlignment="1">
      <alignment horizontal="right" vertical="center" wrapText="1"/>
    </xf>
    <xf numFmtId="176" fontId="47" fillId="0" borderId="50" xfId="39" applyNumberFormat="1" applyFont="1" applyBorder="1" applyAlignment="1">
      <alignment horizontal="right" vertical="center"/>
    </xf>
    <xf numFmtId="0" fontId="45" fillId="0" borderId="33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50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0" fontId="47" fillId="0" borderId="21" xfId="128" applyFont="1" applyBorder="1" applyAlignment="1">
      <alignment horizontal="left" vertical="center"/>
    </xf>
    <xf numFmtId="181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1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0" fontId="47" fillId="0" borderId="21" xfId="128" applyFont="1" applyBorder="1" applyAlignment="1">
      <alignment horizontal="left" vertical="center" wrapText="1"/>
    </xf>
    <xf numFmtId="184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0" fontId="45" fillId="27" borderId="52" xfId="89" applyFont="1" applyFill="1" applyBorder="1" applyAlignment="1">
      <alignment horizontal="left" vertical="center" wrapText="1"/>
    </xf>
    <xf numFmtId="0" fontId="45" fillId="27" borderId="25" xfId="89" applyFont="1" applyFill="1" applyBorder="1" applyAlignment="1">
      <alignment horizontal="left" vertical="center" wrapText="1"/>
    </xf>
    <xf numFmtId="0" fontId="45" fillId="27" borderId="47" xfId="89" applyFont="1" applyFill="1" applyBorder="1" applyAlignment="1">
      <alignment horizontal="left" vertical="center" wrapText="1"/>
    </xf>
    <xf numFmtId="0" fontId="45" fillId="27" borderId="33" xfId="89" applyFont="1" applyFill="1" applyBorder="1" applyAlignment="1">
      <alignment horizontal="left" vertical="center" wrapText="1"/>
    </xf>
    <xf numFmtId="0" fontId="45" fillId="27" borderId="18" xfId="89" applyFont="1" applyFill="1" applyBorder="1" applyAlignment="1">
      <alignment horizontal="left" vertical="center" wrapText="1"/>
    </xf>
    <xf numFmtId="0" fontId="45" fillId="27" borderId="30" xfId="89" applyFont="1" applyFill="1" applyBorder="1" applyAlignment="1">
      <alignment horizontal="left" vertical="center" wrapText="1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0" fontId="45" fillId="0" borderId="0" xfId="89" applyFont="1" applyAlignment="1">
      <alignment horizontal="left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49" fillId="24" borderId="41" xfId="73" applyFont="1" applyFill="1" applyBorder="1" applyAlignment="1">
      <alignment horizontal="right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7" fillId="0" borderId="0" xfId="130" applyFont="1" applyAlignment="1">
      <alignment horizontal="center" vertical="top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7" fillId="0" borderId="0" xfId="130" applyFont="1" applyAlignment="1">
      <alignment horizontal="center" vertic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9" fillId="24" borderId="43" xfId="73" applyFont="1" applyFill="1" applyBorder="1" applyAlignment="1">
      <alignment horizontal="right" vertical="center"/>
    </xf>
    <xf numFmtId="0" fontId="49" fillId="24" borderId="53" xfId="73" applyFont="1" applyFill="1" applyBorder="1" applyAlignment="1">
      <alignment horizontal="right" vertical="center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0" fontId="39" fillId="0" borderId="21" xfId="0" applyFont="1" applyBorder="1" applyAlignment="1"/>
    <xf numFmtId="0" fontId="39" fillId="0" borderId="22" xfId="0" applyFont="1" applyBorder="1" applyAlignment="1"/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39" fillId="0" borderId="27" xfId="0" applyFont="1" applyBorder="1" applyAlignment="1"/>
    <xf numFmtId="0" fontId="39" fillId="0" borderId="31" xfId="0" applyFont="1" applyBorder="1" applyAlignment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0" borderId="28" xfId="0" applyFont="1" applyBorder="1" applyAlignment="1"/>
    <xf numFmtId="0" fontId="39" fillId="0" borderId="23" xfId="0" applyFont="1" applyBorder="1" applyAlignment="1"/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 applyAlignment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39" fillId="0" borderId="77" xfId="255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19" xfId="0" applyFont="1" applyBorder="1" applyAlignment="1"/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1" fillId="24" borderId="43" xfId="73" applyFont="1" applyFill="1" applyBorder="1" applyAlignment="1">
      <alignment vertical="center"/>
    </xf>
    <xf numFmtId="0" fontId="39" fillId="0" borderId="18" xfId="74" applyFont="1" applyBorder="1" applyAlignment="1">
      <alignment horizontal="left" vertical="center" wrapText="1"/>
    </xf>
    <xf numFmtId="0" fontId="39" fillId="0" borderId="18" xfId="74" applyFont="1" applyBorder="1" applyAlignment="1">
      <alignment horizontal="center" vertical="center"/>
    </xf>
    <xf numFmtId="0" fontId="41" fillId="24" borderId="59" xfId="73" applyFont="1" applyFill="1" applyBorder="1" applyAlignment="1">
      <alignment vertical="center"/>
    </xf>
    <xf numFmtId="0" fontId="41" fillId="24" borderId="14" xfId="73" applyFont="1" applyFill="1" applyBorder="1" applyAlignment="1">
      <alignment vertical="center"/>
    </xf>
    <xf numFmtId="0" fontId="45" fillId="0" borderId="0" xfId="89" applyFont="1" applyAlignment="1">
      <alignment wrapText="1"/>
    </xf>
    <xf numFmtId="0" fontId="46" fillId="0" borderId="0" xfId="89" applyFont="1" applyAlignment="1">
      <alignment wrapText="1"/>
    </xf>
    <xf numFmtId="0" fontId="46" fillId="0" borderId="81" xfId="89" applyFont="1" applyBorder="1" applyAlignment="1">
      <alignment wrapText="1"/>
    </xf>
    <xf numFmtId="0" fontId="47" fillId="0" borderId="27" xfId="128" applyFont="1" applyBorder="1" applyAlignment="1">
      <alignment horizontal="left" vertical="center" wrapText="1"/>
    </xf>
    <xf numFmtId="0" fontId="45" fillId="0" borderId="0" xfId="128" applyFont="1" applyAlignment="1">
      <alignment wrapText="1"/>
    </xf>
    <xf numFmtId="185" fontId="46" fillId="0" borderId="83" xfId="34" applyNumberFormat="1" applyFont="1" applyBorder="1" applyAlignment="1">
      <alignment wrapText="1"/>
    </xf>
    <xf numFmtId="0" fontId="39" fillId="0" borderId="18" xfId="135" applyFont="1" applyBorder="1" applyAlignment="1">
      <alignment horizontal="left" vertical="center" wrapText="1"/>
    </xf>
    <xf numFmtId="0" fontId="39" fillId="0" borderId="18" xfId="135" applyFont="1" applyBorder="1" applyAlignment="1">
      <alignment horizontal="center" vertical="center"/>
    </xf>
    <xf numFmtId="0" fontId="39" fillId="0" borderId="18" xfId="73" applyFont="1" applyBorder="1" applyAlignment="1">
      <alignment horizontal="left" vertical="center" wrapText="1"/>
    </xf>
    <xf numFmtId="0" fontId="39" fillId="0" borderId="18" xfId="73" applyFont="1" applyBorder="1" applyAlignment="1">
      <alignment horizontal="center" vertical="center"/>
    </xf>
    <xf numFmtId="0" fontId="39" fillId="0" borderId="21" xfId="73" applyFont="1" applyBorder="1" applyAlignment="1">
      <alignment horizontal="left" vertical="center"/>
    </xf>
    <xf numFmtId="167" fontId="41" fillId="0" borderId="30" xfId="62" applyNumberFormat="1" applyFont="1" applyBorder="1" applyAlignment="1">
      <alignment horizontal="right" vertical="center" wrapText="1"/>
    </xf>
    <xf numFmtId="0" fontId="39" fillId="0" borderId="19" xfId="135" applyFont="1" applyBorder="1" applyAlignment="1">
      <alignment horizontal="left" vertical="center" wrapText="1"/>
    </xf>
    <xf numFmtId="0" fontId="39" fillId="0" borderId="21" xfId="128" applyFont="1" applyBorder="1" applyAlignment="1">
      <alignment horizontal="left" vertical="center" wrapText="1"/>
    </xf>
    <xf numFmtId="0" fontId="39" fillId="0" borderId="34" xfId="128" applyFont="1" applyBorder="1" applyAlignment="1">
      <alignment horizontal="left" vertical="center" wrapText="1"/>
    </xf>
    <xf numFmtId="0" fontId="39" fillId="0" borderId="25" xfId="73" applyFont="1" applyBorder="1" applyAlignment="1">
      <alignment horizontal="left" vertical="center" wrapText="1"/>
    </xf>
    <xf numFmtId="0" fontId="39" fillId="0" borderId="25" xfId="73" applyFont="1" applyBorder="1" applyAlignment="1">
      <alignment horizontal="center" vertical="center"/>
    </xf>
    <xf numFmtId="0" fontId="41" fillId="24" borderId="41" xfId="73" applyFont="1" applyFill="1" applyBorder="1" applyAlignment="1">
      <alignment horizontal="center" vertical="center"/>
    </xf>
    <xf numFmtId="0" fontId="41" fillId="24" borderId="0" xfId="73" applyFont="1" applyFill="1" applyBorder="1" applyAlignment="1">
      <alignment vertical="center"/>
    </xf>
    <xf numFmtId="0" fontId="41" fillId="27" borderId="41" xfId="73" applyFont="1" applyFill="1" applyBorder="1" applyAlignment="1">
      <alignment horizontal="center" vertical="center"/>
    </xf>
    <xf numFmtId="0" fontId="41" fillId="25" borderId="32" xfId="73" applyFont="1" applyFill="1" applyBorder="1" applyAlignment="1">
      <alignment horizontal="center" vertical="center" wrapText="1"/>
    </xf>
    <xf numFmtId="0" fontId="41" fillId="25" borderId="29" xfId="73" applyFont="1" applyFill="1" applyBorder="1" applyAlignment="1">
      <alignment horizontal="center" vertical="center" wrapText="1"/>
    </xf>
    <xf numFmtId="0" fontId="41" fillId="0" borderId="29" xfId="126" applyFont="1" applyBorder="1" applyAlignment="1">
      <alignment horizontal="center" vertical="center" wrapText="1"/>
    </xf>
    <xf numFmtId="0" fontId="41" fillId="0" borderId="46" xfId="126" applyFont="1" applyBorder="1" applyAlignment="1">
      <alignment horizontal="center" vertical="center" wrapText="1"/>
    </xf>
    <xf numFmtId="4" fontId="41" fillId="25" borderId="29" xfId="73" applyNumberFormat="1" applyFont="1" applyFill="1" applyBorder="1" applyAlignment="1">
      <alignment horizontal="center" vertical="center" wrapText="1"/>
    </xf>
    <xf numFmtId="4" fontId="41" fillId="25" borderId="35" xfId="73" applyNumberFormat="1" applyFont="1" applyFill="1" applyBorder="1" applyAlignment="1">
      <alignment horizontal="center" vertical="center" wrapText="1"/>
    </xf>
    <xf numFmtId="0" fontId="41" fillId="25" borderId="48" xfId="73" applyFont="1" applyFill="1" applyBorder="1" applyAlignment="1">
      <alignment horizontal="center" vertical="center" wrapText="1"/>
    </xf>
    <xf numFmtId="0" fontId="41" fillId="25" borderId="20" xfId="73" applyFont="1" applyFill="1" applyBorder="1" applyAlignment="1">
      <alignment horizontal="center" vertical="center" wrapText="1"/>
    </xf>
    <xf numFmtId="0" fontId="41" fillId="0" borderId="20" xfId="126" applyFont="1" applyBorder="1" applyAlignment="1">
      <alignment horizontal="center" vertical="center" wrapText="1"/>
    </xf>
    <xf numFmtId="0" fontId="41" fillId="0" borderId="62" xfId="126" applyFont="1" applyBorder="1" applyAlignment="1">
      <alignment horizontal="center" vertical="center" wrapText="1"/>
    </xf>
    <xf numFmtId="4" fontId="41" fillId="25" borderId="20" xfId="73" applyNumberFormat="1" applyFont="1" applyFill="1" applyBorder="1" applyAlignment="1">
      <alignment horizontal="center" vertical="center" wrapText="1"/>
    </xf>
    <xf numFmtId="4" fontId="41" fillId="25" borderId="42" xfId="73" applyNumberFormat="1" applyFont="1" applyFill="1" applyBorder="1" applyAlignment="1">
      <alignment horizontal="center" vertical="center" wrapText="1"/>
    </xf>
    <xf numFmtId="0" fontId="41" fillId="24" borderId="60" xfId="73" applyFont="1" applyFill="1" applyBorder="1" applyAlignment="1">
      <alignment vertical="center"/>
    </xf>
    <xf numFmtId="0" fontId="41" fillId="24" borderId="59" xfId="73" applyFont="1" applyFill="1" applyBorder="1" applyAlignment="1">
      <alignment vertical="center" wrapText="1"/>
    </xf>
    <xf numFmtId="0" fontId="41" fillId="24" borderId="58" xfId="73" applyFont="1" applyFill="1" applyBorder="1" applyAlignment="1">
      <alignment vertical="center"/>
    </xf>
    <xf numFmtId="4" fontId="39" fillId="0" borderId="18" xfId="39" applyNumberFormat="1" applyFont="1" applyBorder="1" applyAlignment="1">
      <alignment vertical="center" wrapText="1"/>
    </xf>
    <xf numFmtId="167" fontId="39" fillId="0" borderId="18" xfId="62" applyNumberFormat="1" applyFont="1" applyBorder="1" applyAlignment="1">
      <alignment horizontal="right" vertical="center" wrapText="1"/>
    </xf>
    <xf numFmtId="0" fontId="39" fillId="0" borderId="22" xfId="73" applyFont="1" applyBorder="1" applyAlignment="1">
      <alignment horizontal="left" vertical="center"/>
    </xf>
    <xf numFmtId="0" fontId="39" fillId="0" borderId="23" xfId="73" applyFont="1" applyBorder="1" applyAlignment="1">
      <alignment horizontal="left" vertical="center"/>
    </xf>
    <xf numFmtId="0" fontId="41" fillId="24" borderId="13" xfId="73" applyFont="1" applyFill="1" applyBorder="1" applyAlignment="1">
      <alignment vertical="center"/>
    </xf>
    <xf numFmtId="0" fontId="41" fillId="24" borderId="14" xfId="73" applyFont="1" applyFill="1" applyBorder="1" applyAlignment="1">
      <alignment vertical="center" wrapText="1"/>
    </xf>
    <xf numFmtId="0" fontId="41" fillId="24" borderId="15" xfId="73" applyFont="1" applyFill="1" applyBorder="1" applyAlignment="1">
      <alignment vertical="center"/>
    </xf>
    <xf numFmtId="0" fontId="39" fillId="0" borderId="52" xfId="73" applyFont="1" applyBorder="1" applyAlignment="1">
      <alignment horizontal="center" vertical="center"/>
    </xf>
    <xf numFmtId="167" fontId="39" fillId="0" borderId="30" xfId="62" applyNumberFormat="1" applyFont="1" applyBorder="1" applyAlignment="1">
      <alignment horizontal="right" vertical="center" wrapText="1"/>
    </xf>
    <xf numFmtId="0" fontId="39" fillId="0" borderId="13" xfId="73" applyFont="1" applyBorder="1" applyAlignment="1">
      <alignment horizontal="left" vertical="center"/>
    </xf>
    <xf numFmtId="0" fontId="39" fillId="0" borderId="14" xfId="89" applyFont="1" applyBorder="1"/>
    <xf numFmtId="0" fontId="39" fillId="0" borderId="14" xfId="89" applyFont="1" applyBorder="1" applyAlignment="1">
      <alignment horizontal="center"/>
    </xf>
    <xf numFmtId="0" fontId="39" fillId="0" borderId="14" xfId="89" applyFont="1" applyBorder="1" applyAlignment="1">
      <alignment wrapText="1"/>
    </xf>
    <xf numFmtId="176" fontId="41" fillId="0" borderId="40" xfId="39" applyNumberFormat="1" applyFont="1" applyBorder="1" applyAlignment="1">
      <alignment horizontal="right" vertical="center"/>
    </xf>
    <xf numFmtId="0" fontId="41" fillId="24" borderId="41" xfId="73" applyFont="1" applyFill="1" applyBorder="1" applyAlignment="1">
      <alignment vertical="center"/>
    </xf>
    <xf numFmtId="0" fontId="41" fillId="24" borderId="43" xfId="73" applyFont="1" applyFill="1" applyBorder="1" applyAlignment="1">
      <alignment vertical="center" wrapText="1"/>
    </xf>
    <xf numFmtId="0" fontId="41" fillId="24" borderId="44" xfId="73" applyFont="1" applyFill="1" applyBorder="1" applyAlignment="1">
      <alignment vertical="center"/>
    </xf>
    <xf numFmtId="167" fontId="39" fillId="0" borderId="35" xfId="62" applyNumberFormat="1" applyFont="1" applyBorder="1" applyAlignment="1">
      <alignment horizontal="right" vertical="center" wrapText="1"/>
    </xf>
    <xf numFmtId="167" fontId="39" fillId="0" borderId="18" xfId="62" quotePrefix="1" applyNumberFormat="1" applyFont="1" applyBorder="1" applyAlignment="1">
      <alignment horizontal="right" vertical="center" wrapText="1"/>
    </xf>
    <xf numFmtId="0" fontId="39" fillId="0" borderId="52" xfId="135" applyFont="1" applyBorder="1" applyAlignment="1">
      <alignment horizontal="center" vertical="center"/>
    </xf>
    <xf numFmtId="0" fontId="39" fillId="0" borderId="51" xfId="73" applyFont="1" applyBorder="1" applyAlignment="1">
      <alignment horizontal="left" vertical="center"/>
    </xf>
    <xf numFmtId="167" fontId="39" fillId="0" borderId="45" xfId="62" applyNumberFormat="1" applyFont="1" applyBorder="1" applyAlignment="1">
      <alignment horizontal="right" vertical="center" wrapText="1"/>
    </xf>
    <xf numFmtId="176" fontId="41" fillId="0" borderId="50" xfId="39" applyNumberFormat="1" applyFont="1" applyBorder="1" applyAlignment="1">
      <alignment horizontal="right" vertical="center"/>
    </xf>
    <xf numFmtId="4" fontId="39" fillId="0" borderId="18" xfId="39" applyNumberFormat="1" applyFont="1" applyBorder="1" applyAlignment="1">
      <alignment horizontal="center" vertical="center" wrapText="1"/>
    </xf>
    <xf numFmtId="4" fontId="39" fillId="0" borderId="18" xfId="39" applyNumberFormat="1" applyFont="1" applyBorder="1" applyAlignment="1">
      <alignment horizontal="right" vertical="center" wrapText="1"/>
    </xf>
    <xf numFmtId="2" fontId="39" fillId="0" borderId="14" xfId="73" applyNumberFormat="1" applyFont="1" applyBorder="1" applyAlignment="1">
      <alignment horizontal="center" vertical="center"/>
    </xf>
    <xf numFmtId="0" fontId="39" fillId="0" borderId="14" xfId="73" applyFont="1" applyBorder="1" applyAlignment="1">
      <alignment horizontal="left" vertical="center" wrapText="1"/>
    </xf>
    <xf numFmtId="0" fontId="39" fillId="0" borderId="14" xfId="73" applyFont="1" applyBorder="1" applyAlignment="1">
      <alignment horizontal="center" vertical="center"/>
    </xf>
    <xf numFmtId="167" fontId="39" fillId="0" borderId="24" xfId="62" applyNumberFormat="1" applyFont="1" applyBorder="1" applyAlignment="1">
      <alignment horizontal="right" vertical="center" wrapText="1"/>
    </xf>
    <xf numFmtId="205" fontId="39" fillId="0" borderId="25" xfId="73" applyNumberFormat="1" applyFont="1" applyBorder="1" applyAlignment="1">
      <alignment horizontal="center" vertical="center"/>
    </xf>
    <xf numFmtId="2" fontId="39" fillId="0" borderId="25" xfId="73" applyNumberFormat="1" applyFont="1" applyBorder="1" applyAlignment="1">
      <alignment horizontal="center" vertical="center"/>
    </xf>
    <xf numFmtId="4" fontId="39" fillId="0" borderId="25" xfId="39" applyNumberFormat="1" applyFont="1" applyBorder="1" applyAlignment="1">
      <alignment vertical="center" wrapText="1"/>
    </xf>
    <xf numFmtId="167" fontId="39" fillId="0" borderId="25" xfId="62" applyNumberFormat="1" applyFont="1" applyBorder="1" applyAlignment="1">
      <alignment horizontal="right" vertical="center" wrapText="1"/>
    </xf>
    <xf numFmtId="205" fontId="39" fillId="0" borderId="18" xfId="73" applyNumberFormat="1" applyFont="1" applyBorder="1" applyAlignment="1">
      <alignment horizontal="center" vertical="center"/>
    </xf>
    <xf numFmtId="2" fontId="39" fillId="0" borderId="18" xfId="73" applyNumberFormat="1" applyFont="1" applyBorder="1" applyAlignment="1">
      <alignment horizontal="center" vertical="center"/>
    </xf>
    <xf numFmtId="0" fontId="39" fillId="0" borderId="11" xfId="73" applyFont="1" applyBorder="1" applyAlignment="1">
      <alignment horizontal="left" vertical="center"/>
    </xf>
    <xf numFmtId="2" fontId="39" fillId="0" borderId="0" xfId="73" applyNumberFormat="1" applyFont="1" applyBorder="1" applyAlignment="1">
      <alignment horizontal="center" vertical="center"/>
    </xf>
    <xf numFmtId="0" fontId="39" fillId="0" borderId="0" xfId="73" applyFont="1" applyBorder="1" applyAlignment="1">
      <alignment horizontal="left" vertical="center" wrapText="1"/>
    </xf>
    <xf numFmtId="0" fontId="39" fillId="0" borderId="0" xfId="73" applyFont="1" applyBorder="1" applyAlignment="1">
      <alignment horizontal="center" vertical="center"/>
    </xf>
    <xf numFmtId="4" fontId="39" fillId="0" borderId="77" xfId="39" applyNumberFormat="1" applyFont="1" applyBorder="1" applyAlignment="1">
      <alignment vertical="center" wrapText="1"/>
    </xf>
    <xf numFmtId="0" fontId="41" fillId="24" borderId="43" xfId="73" applyFont="1" applyFill="1" applyBorder="1" applyAlignment="1">
      <alignment horizontal="center" vertical="center"/>
    </xf>
    <xf numFmtId="0" fontId="41" fillId="24" borderId="44" xfId="73" applyFont="1" applyFill="1" applyBorder="1" applyAlignment="1">
      <alignment horizontal="center" vertical="center"/>
    </xf>
    <xf numFmtId="2" fontId="39" fillId="0" borderId="22" xfId="73" applyNumberFormat="1" applyFont="1" applyBorder="1" applyAlignment="1">
      <alignment vertical="center"/>
    </xf>
    <xf numFmtId="0" fontId="41" fillId="27" borderId="43" xfId="73" applyFont="1" applyFill="1" applyBorder="1" applyAlignment="1">
      <alignment horizontal="center" vertical="center"/>
    </xf>
    <xf numFmtId="0" fontId="41" fillId="27" borderId="44" xfId="73" applyFont="1" applyFill="1" applyBorder="1" applyAlignment="1">
      <alignment horizontal="center" vertical="center"/>
    </xf>
    <xf numFmtId="0" fontId="41" fillId="0" borderId="18" xfId="73" applyFont="1" applyFill="1" applyBorder="1" applyAlignment="1">
      <alignment vertical="center"/>
    </xf>
    <xf numFmtId="0" fontId="39" fillId="0" borderId="18" xfId="73" applyFont="1" applyFill="1" applyBorder="1" applyAlignment="1">
      <alignment horizontal="center" vertical="center"/>
    </xf>
    <xf numFmtId="0" fontId="41" fillId="24" borderId="11" xfId="73" applyFont="1" applyFill="1" applyBorder="1" applyAlignment="1">
      <alignment vertical="center"/>
    </xf>
    <xf numFmtId="0" fontId="41" fillId="24" borderId="0" xfId="73" applyFont="1" applyFill="1" applyBorder="1" applyAlignment="1">
      <alignment vertical="center" wrapText="1"/>
    </xf>
    <xf numFmtId="0" fontId="41" fillId="24" borderId="12" xfId="73" applyFont="1" applyFill="1" applyBorder="1" applyAlignment="1">
      <alignment vertical="center"/>
    </xf>
    <xf numFmtId="49" fontId="41" fillId="0" borderId="0" xfId="131" applyNumberFormat="1" applyFont="1" applyAlignment="1">
      <alignment horizontal="right" vertical="center"/>
    </xf>
    <xf numFmtId="49" fontId="41" fillId="0" borderId="0" xfId="131" applyNumberFormat="1" applyFont="1" applyAlignment="1">
      <alignment horizontal="right" vertical="center" wrapText="1"/>
    </xf>
    <xf numFmtId="186" fontId="41" fillId="0" borderId="0" xfId="131" applyNumberFormat="1" applyFont="1" applyAlignment="1">
      <alignment vertical="center"/>
    </xf>
    <xf numFmtId="0" fontId="39" fillId="0" borderId="0" xfId="128" applyFont="1"/>
    <xf numFmtId="0" fontId="39" fillId="0" borderId="0" xfId="128" applyFont="1" applyAlignment="1">
      <alignment horizontal="center"/>
    </xf>
    <xf numFmtId="0" fontId="39" fillId="0" borderId="16" xfId="128" applyFont="1" applyBorder="1" applyAlignment="1">
      <alignment horizontal="left" vertical="center" wrapText="1"/>
    </xf>
    <xf numFmtId="0" fontId="39" fillId="0" borderId="17" xfId="128" applyFont="1" applyBorder="1" applyAlignment="1">
      <alignment horizontal="left" vertical="center" wrapText="1"/>
    </xf>
    <xf numFmtId="180" fontId="39" fillId="0" borderId="22" xfId="129" applyNumberFormat="1" applyFont="1" applyBorder="1" applyAlignment="1">
      <alignment horizontal="center" vertical="center"/>
    </xf>
    <xf numFmtId="0" fontId="41" fillId="0" borderId="23" xfId="128" applyFont="1" applyBorder="1" applyAlignment="1">
      <alignment horizontal="right" vertical="center"/>
    </xf>
    <xf numFmtId="0" fontId="39" fillId="0" borderId="0" xfId="126" applyFont="1" applyAlignment="1">
      <alignment horizontal="center" vertical="center"/>
    </xf>
    <xf numFmtId="9" fontId="39" fillId="0" borderId="22" xfId="129" applyNumberFormat="1" applyFont="1" applyBorder="1" applyAlignment="1">
      <alignment horizontal="center" vertical="center"/>
    </xf>
    <xf numFmtId="0" fontId="39" fillId="0" borderId="23" xfId="128" applyFont="1" applyBorder="1" applyAlignment="1">
      <alignment vertical="center"/>
    </xf>
    <xf numFmtId="0" fontId="39" fillId="0" borderId="19" xfId="257" applyFont="1" applyBorder="1" applyAlignment="1" applyProtection="1">
      <alignment vertical="center" wrapText="1"/>
      <protection hidden="1"/>
    </xf>
    <xf numFmtId="0" fontId="39" fillId="0" borderId="18" xfId="257" applyFont="1" applyBorder="1" applyAlignment="1" applyProtection="1">
      <alignment horizontal="center" vertical="center" wrapText="1"/>
      <protection hidden="1"/>
    </xf>
    <xf numFmtId="0" fontId="52" fillId="0" borderId="19" xfId="0" applyFont="1" applyBorder="1" applyAlignment="1" applyProtection="1">
      <alignment vertical="center" wrapText="1"/>
      <protection locked="0"/>
    </xf>
    <xf numFmtId="0" fontId="52" fillId="0" borderId="18" xfId="0" applyFont="1" applyBorder="1" applyAlignment="1" applyProtection="1">
      <alignment horizontal="center" vertical="center" wrapText="1"/>
      <protection locked="0"/>
    </xf>
    <xf numFmtId="2" fontId="39" fillId="0" borderId="22" xfId="73" applyNumberFormat="1" applyFont="1" applyBorder="1" applyAlignment="1">
      <alignment vertical="center" wrapText="1"/>
    </xf>
    <xf numFmtId="0" fontId="41" fillId="24" borderId="59" xfId="73" applyFont="1" applyFill="1" applyBorder="1" applyAlignment="1">
      <alignment horizontal="center" vertical="center"/>
    </xf>
    <xf numFmtId="0" fontId="41" fillId="24" borderId="14" xfId="73" applyFont="1" applyFill="1" applyBorder="1" applyAlignment="1">
      <alignment horizontal="center" vertical="center"/>
    </xf>
    <xf numFmtId="0" fontId="41" fillId="24" borderId="43" xfId="73" applyFont="1" applyFill="1" applyBorder="1" applyAlignment="1">
      <alignment horizontal="center" vertical="center"/>
    </xf>
    <xf numFmtId="2" fontId="39" fillId="0" borderId="23" xfId="73" applyNumberFormat="1" applyFont="1" applyBorder="1" applyAlignment="1">
      <alignment horizontal="center" vertical="center"/>
    </xf>
    <xf numFmtId="0" fontId="41" fillId="24" borderId="0" xfId="73" applyFont="1" applyFill="1" applyBorder="1" applyAlignment="1">
      <alignment horizontal="center" vertical="center"/>
    </xf>
    <xf numFmtId="49" fontId="41" fillId="0" borderId="0" xfId="131" applyNumberFormat="1" applyFont="1" applyAlignment="1">
      <alignment horizontal="center" vertical="center"/>
    </xf>
    <xf numFmtId="0" fontId="45" fillId="0" borderId="0" xfId="89" applyFont="1" applyAlignment="1">
      <alignment horizontal="center" vertical="center"/>
    </xf>
    <xf numFmtId="0" fontId="46" fillId="0" borderId="0" xfId="89" applyFont="1" applyAlignment="1">
      <alignment horizontal="center" vertical="center"/>
    </xf>
    <xf numFmtId="0" fontId="46" fillId="0" borderId="81" xfId="89" applyFont="1" applyBorder="1" applyAlignment="1">
      <alignment horizontal="center" vertical="center"/>
    </xf>
    <xf numFmtId="0" fontId="39" fillId="0" borderId="14" xfId="89" applyFont="1" applyBorder="1" applyAlignment="1">
      <alignment horizontal="center" vertical="center"/>
    </xf>
    <xf numFmtId="0" fontId="45" fillId="0" borderId="0" xfId="128" applyFont="1" applyAlignment="1">
      <alignment horizontal="center" vertical="center"/>
    </xf>
    <xf numFmtId="0" fontId="46" fillId="0" borderId="83" xfId="89" applyFont="1" applyBorder="1" applyAlignment="1">
      <alignment horizontal="center" vertical="center"/>
    </xf>
    <xf numFmtId="0" fontId="41" fillId="27" borderId="13" xfId="73" applyFont="1" applyFill="1" applyBorder="1" applyAlignment="1">
      <alignment horizontal="center" vertical="center"/>
    </xf>
    <xf numFmtId="0" fontId="41" fillId="27" borderId="14" xfId="73" applyFont="1" applyFill="1" applyBorder="1" applyAlignment="1">
      <alignment horizontal="center" vertical="center"/>
    </xf>
    <xf numFmtId="0" fontId="41" fillId="27" borderId="15" xfId="73" applyFont="1" applyFill="1" applyBorder="1" applyAlignment="1">
      <alignment horizontal="center" vertical="center"/>
    </xf>
    <xf numFmtId="4" fontId="45" fillId="0" borderId="0" xfId="89" applyNumberFormat="1" applyFont="1"/>
    <xf numFmtId="4" fontId="46" fillId="0" borderId="0" xfId="89" applyNumberFormat="1" applyFont="1"/>
    <xf numFmtId="4" fontId="46" fillId="0" borderId="81" xfId="89" applyNumberFormat="1" applyFont="1" applyBorder="1"/>
    <xf numFmtId="4" fontId="41" fillId="24" borderId="59" xfId="73" applyNumberFormat="1" applyFont="1" applyFill="1" applyBorder="1" applyAlignment="1">
      <alignment vertical="center"/>
    </xf>
    <xf numFmtId="4" fontId="41" fillId="24" borderId="14" xfId="73" applyNumberFormat="1" applyFont="1" applyFill="1" applyBorder="1" applyAlignment="1">
      <alignment vertical="center"/>
    </xf>
    <xf numFmtId="4" fontId="41" fillId="24" borderId="43" xfId="73" applyNumberFormat="1" applyFont="1" applyFill="1" applyBorder="1" applyAlignment="1">
      <alignment vertical="center"/>
    </xf>
    <xf numFmtId="4" fontId="41" fillId="24" borderId="0" xfId="73" applyNumberFormat="1" applyFont="1" applyFill="1" applyBorder="1" applyAlignment="1">
      <alignment vertical="center"/>
    </xf>
    <xf numFmtId="4" fontId="41" fillId="0" borderId="0" xfId="131" applyNumberFormat="1" applyFont="1" applyAlignment="1">
      <alignment horizontal="right" vertical="center"/>
    </xf>
    <xf numFmtId="4" fontId="41" fillId="0" borderId="22" xfId="128" applyNumberFormat="1" applyFont="1" applyBorder="1" applyAlignment="1">
      <alignment vertical="center"/>
    </xf>
    <xf numFmtId="4" fontId="39" fillId="0" borderId="22" xfId="129" applyNumberFormat="1" applyFont="1" applyBorder="1" applyAlignment="1">
      <alignment vertical="center"/>
    </xf>
    <xf numFmtId="4" fontId="47" fillId="0" borderId="31" xfId="129" applyNumberFormat="1" applyFont="1" applyBorder="1" applyAlignment="1">
      <alignment vertical="center"/>
    </xf>
    <xf numFmtId="4" fontId="45" fillId="0" borderId="0" xfId="128" applyNumberFormat="1" applyFont="1"/>
    <xf numFmtId="4" fontId="46" fillId="0" borderId="83" xfId="89" applyNumberFormat="1" applyFont="1" applyBorder="1"/>
    <xf numFmtId="2" fontId="39" fillId="0" borderId="19" xfId="73" applyNumberFormat="1" applyFont="1" applyBorder="1" applyAlignment="1">
      <alignment horizontal="center" vertical="center"/>
    </xf>
    <xf numFmtId="0" fontId="39" fillId="0" borderId="21" xfId="128" applyFont="1" applyBorder="1" applyAlignment="1">
      <alignment horizontal="left" vertical="center" wrapText="1"/>
    </xf>
    <xf numFmtId="0" fontId="39" fillId="0" borderId="22" xfId="128" applyFont="1" applyBorder="1" applyAlignment="1">
      <alignment horizontal="left" vertical="center" wrapText="1"/>
    </xf>
    <xf numFmtId="0" fontId="39" fillId="0" borderId="23" xfId="128" applyFont="1" applyBorder="1" applyAlignment="1">
      <alignment horizontal="left" vertical="center" wrapText="1"/>
    </xf>
    <xf numFmtId="0" fontId="39" fillId="0" borderId="33" xfId="73" applyFont="1" applyBorder="1" applyAlignment="1">
      <alignment horizontal="center" vertical="center"/>
    </xf>
    <xf numFmtId="176" fontId="41" fillId="0" borderId="30" xfId="39" applyNumberFormat="1" applyFont="1" applyBorder="1" applyAlignment="1">
      <alignment horizontal="right" vertical="center"/>
    </xf>
    <xf numFmtId="0" fontId="39" fillId="0" borderId="52" xfId="73" applyFont="1" applyBorder="1" applyAlignment="1">
      <alignment horizontal="left" vertical="center"/>
    </xf>
    <xf numFmtId="176" fontId="39" fillId="0" borderId="47" xfId="39" applyNumberFormat="1" applyFont="1" applyBorder="1" applyAlignment="1">
      <alignment horizontal="right" vertical="center"/>
    </xf>
    <xf numFmtId="0" fontId="39" fillId="0" borderId="33" xfId="73" applyFont="1" applyBorder="1" applyAlignment="1">
      <alignment horizontal="left" vertical="center"/>
    </xf>
    <xf numFmtId="176" fontId="39" fillId="0" borderId="30" xfId="39" applyNumberFormat="1" applyFont="1" applyBorder="1" applyAlignment="1">
      <alignment horizontal="right" vertical="center"/>
    </xf>
    <xf numFmtId="0" fontId="41" fillId="0" borderId="33" xfId="73" applyFont="1" applyFill="1" applyBorder="1" applyAlignment="1">
      <alignment vertical="center"/>
    </xf>
    <xf numFmtId="0" fontId="39" fillId="0" borderId="21" xfId="128" applyFont="1" applyBorder="1" applyAlignment="1">
      <alignment horizontal="left" vertical="center"/>
    </xf>
    <xf numFmtId="0" fontId="45" fillId="0" borderId="22" xfId="128" applyFont="1" applyBorder="1" applyAlignment="1">
      <alignment horizontal="left" vertical="center"/>
    </xf>
    <xf numFmtId="0" fontId="45" fillId="0" borderId="23" xfId="128" applyFont="1" applyBorder="1" applyAlignment="1">
      <alignment horizontal="left" vertical="center"/>
    </xf>
    <xf numFmtId="0" fontId="39" fillId="0" borderId="18" xfId="73" applyFont="1" applyFill="1" applyBorder="1" applyAlignment="1">
      <alignment vertical="center"/>
    </xf>
    <xf numFmtId="0" fontId="39" fillId="0" borderId="18" xfId="73" applyFont="1" applyFill="1" applyBorder="1" applyAlignment="1">
      <alignment vertical="center" wrapText="1"/>
    </xf>
    <xf numFmtId="4" fontId="39" fillId="0" borderId="18" xfId="73" applyNumberFormat="1" applyFont="1" applyFill="1" applyBorder="1" applyAlignment="1">
      <alignment vertical="center"/>
    </xf>
    <xf numFmtId="175" fontId="39" fillId="0" borderId="18" xfId="73" applyNumberFormat="1" applyFont="1" applyFill="1" applyBorder="1" applyAlignment="1">
      <alignment vertical="center"/>
    </xf>
    <xf numFmtId="0" fontId="39" fillId="0" borderId="87" xfId="73" applyFont="1" applyBorder="1" applyAlignment="1">
      <alignment horizontal="left" vertical="center"/>
    </xf>
    <xf numFmtId="2" fontId="39" fillId="0" borderId="66" xfId="73" applyNumberFormat="1" applyFont="1" applyBorder="1" applyAlignment="1">
      <alignment horizontal="center" vertical="center"/>
    </xf>
    <xf numFmtId="2" fontId="39" fillId="0" borderId="55" xfId="73" applyNumberFormat="1" applyFont="1" applyBorder="1" applyAlignment="1">
      <alignment vertical="center"/>
    </xf>
    <xf numFmtId="2" fontId="39" fillId="0" borderId="55" xfId="73" applyNumberFormat="1" applyFont="1" applyBorder="1" applyAlignment="1">
      <alignment vertical="center" wrapText="1"/>
    </xf>
    <xf numFmtId="2" fontId="39" fillId="0" borderId="65" xfId="73" applyNumberFormat="1" applyFont="1" applyBorder="1" applyAlignment="1">
      <alignment horizontal="center" vertical="center"/>
    </xf>
    <xf numFmtId="167" fontId="39" fillId="0" borderId="77" xfId="62" applyNumberFormat="1" applyFont="1" applyBorder="1" applyAlignment="1">
      <alignment horizontal="right" vertical="center" wrapText="1"/>
    </xf>
    <xf numFmtId="176" fontId="41" fillId="0" borderId="76" xfId="39" applyNumberFormat="1" applyFont="1" applyBorder="1" applyAlignment="1">
      <alignment horizontal="right" vertical="center"/>
    </xf>
    <xf numFmtId="187" fontId="39" fillId="0" borderId="35" xfId="73" applyNumberFormat="1" applyFont="1" applyFill="1" applyBorder="1" applyAlignment="1">
      <alignment vertical="center"/>
    </xf>
    <xf numFmtId="187" fontId="39" fillId="0" borderId="30" xfId="73" applyNumberFormat="1" applyFont="1" applyFill="1" applyBorder="1" applyAlignment="1">
      <alignment vertical="center"/>
    </xf>
    <xf numFmtId="181" fontId="39" fillId="0" borderId="47" xfId="129" applyNumberFormat="1" applyFont="1" applyBorder="1" applyAlignment="1">
      <alignment vertical="center"/>
    </xf>
    <xf numFmtId="0" fontId="41" fillId="24" borderId="43" xfId="73" applyFont="1" applyFill="1" applyBorder="1" applyAlignment="1">
      <alignment horizontal="left" vertical="center"/>
    </xf>
    <xf numFmtId="0" fontId="41" fillId="24" borderId="16" xfId="73" applyFont="1" applyFill="1" applyBorder="1" applyAlignment="1">
      <alignment horizontal="left" vertical="center"/>
    </xf>
  </cellXfs>
  <cellStyles count="258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recios 2001-2 y 2002-1" xfId="257" xr:uid="{451BC64E-786D-42C5-856C-7128161E5711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101"/>
  <sheetViews>
    <sheetView showGridLines="0" tabSelected="1" topLeftCell="A87" zoomScale="80" zoomScaleNormal="80" zoomScaleSheetLayoutView="100" zoomScalePageLayoutView="55" workbookViewId="0">
      <selection activeCell="F95" sqref="F95"/>
    </sheetView>
  </sheetViews>
  <sheetFormatPr baseColWidth="10" defaultColWidth="11.42578125" defaultRowHeight="14.25"/>
  <cols>
    <col min="1" max="2" width="3.42578125" style="111" customWidth="1"/>
    <col min="3" max="3" width="5.140625" style="111" customWidth="1"/>
    <col min="4" max="4" width="15.28515625" style="112" customWidth="1"/>
    <col min="5" max="5" width="16.140625" style="112" customWidth="1"/>
    <col min="6" max="6" width="19" style="111" customWidth="1"/>
    <col min="7" max="7" width="73.28515625" style="381" customWidth="1"/>
    <col min="8" max="8" width="8.7109375" style="489" customWidth="1"/>
    <col min="9" max="9" width="18.85546875" style="498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37" t="s">
        <v>0</v>
      </c>
      <c r="C1" s="237"/>
      <c r="D1" s="237"/>
      <c r="E1" s="237"/>
      <c r="F1" s="237"/>
      <c r="G1" s="237"/>
    </row>
    <row r="2" spans="1:13">
      <c r="B2" s="111" t="s">
        <v>1</v>
      </c>
    </row>
    <row r="3" spans="1:13" ht="15.75" thickBot="1">
      <c r="A3" s="113"/>
      <c r="B3" s="113"/>
      <c r="C3" s="113"/>
      <c r="D3" s="114"/>
      <c r="E3" s="114"/>
      <c r="F3" s="113"/>
      <c r="G3" s="382"/>
      <c r="H3" s="490"/>
      <c r="I3" s="499"/>
      <c r="J3" s="113"/>
      <c r="K3" s="113"/>
      <c r="L3" s="113"/>
      <c r="M3" s="113"/>
    </row>
    <row r="4" spans="1:13" ht="15.75" thickTop="1">
      <c r="A4" s="113"/>
      <c r="B4" s="115"/>
      <c r="C4" s="116"/>
      <c r="D4" s="117"/>
      <c r="E4" s="117"/>
      <c r="F4" s="116"/>
      <c r="G4" s="383"/>
      <c r="H4" s="491"/>
      <c r="I4" s="500"/>
      <c r="J4" s="116"/>
      <c r="K4" s="116"/>
      <c r="L4" s="118"/>
      <c r="M4" s="113"/>
    </row>
    <row r="5" spans="1:13" ht="15">
      <c r="A5" s="113"/>
      <c r="B5" s="119"/>
      <c r="C5" s="248" t="s">
        <v>2</v>
      </c>
      <c r="D5" s="248"/>
      <c r="E5" s="248"/>
      <c r="F5" s="248"/>
      <c r="G5" s="248"/>
      <c r="H5" s="248"/>
      <c r="I5" s="248"/>
      <c r="J5" s="248"/>
      <c r="K5" s="248"/>
      <c r="L5" s="120"/>
      <c r="M5" s="113"/>
    </row>
    <row r="6" spans="1:13" ht="15.75" thickBot="1">
      <c r="A6" s="113"/>
      <c r="B6" s="119"/>
      <c r="C6" s="247" t="s">
        <v>3</v>
      </c>
      <c r="D6" s="247"/>
      <c r="E6" s="247"/>
      <c r="F6" s="247"/>
      <c r="G6" s="247"/>
      <c r="H6" s="247"/>
      <c r="I6" s="247"/>
      <c r="J6" s="247"/>
      <c r="K6" s="247"/>
      <c r="L6" s="120"/>
      <c r="M6" s="113"/>
    </row>
    <row r="7" spans="1:13" s="124" customFormat="1" ht="15">
      <c r="A7" s="121"/>
      <c r="B7" s="122"/>
      <c r="C7" s="225" t="s">
        <v>4</v>
      </c>
      <c r="D7" s="226"/>
      <c r="E7" s="226"/>
      <c r="F7" s="226"/>
      <c r="G7" s="226"/>
      <c r="H7" s="226"/>
      <c r="I7" s="226"/>
      <c r="J7" s="226"/>
      <c r="K7" s="227"/>
      <c r="L7" s="123"/>
      <c r="M7" s="121"/>
    </row>
    <row r="8" spans="1:13" ht="87.75" customHeight="1" thickBot="1">
      <c r="A8" s="113"/>
      <c r="B8" s="125"/>
      <c r="C8" s="228"/>
      <c r="D8" s="229"/>
      <c r="E8" s="229"/>
      <c r="F8" s="229"/>
      <c r="G8" s="229"/>
      <c r="H8" s="229"/>
      <c r="I8" s="229"/>
      <c r="J8" s="229"/>
      <c r="K8" s="230"/>
      <c r="L8" s="120"/>
      <c r="M8" s="113"/>
    </row>
    <row r="9" spans="1:13" ht="30" customHeight="1" thickBot="1">
      <c r="A9" s="113"/>
      <c r="B9" s="119"/>
      <c r="C9" s="398" t="s">
        <v>91</v>
      </c>
      <c r="D9" s="456"/>
      <c r="E9" s="456"/>
      <c r="F9" s="456"/>
      <c r="G9" s="456"/>
      <c r="H9" s="456"/>
      <c r="I9" s="456"/>
      <c r="J9" s="456"/>
      <c r="K9" s="457"/>
      <c r="L9" s="120"/>
      <c r="M9" s="113"/>
    </row>
    <row r="10" spans="1:13" ht="30" customHeight="1">
      <c r="A10" s="113"/>
      <c r="B10" s="119"/>
      <c r="C10" s="401" t="s">
        <v>5</v>
      </c>
      <c r="D10" s="402" t="s">
        <v>6</v>
      </c>
      <c r="E10" s="403" t="s">
        <v>7</v>
      </c>
      <c r="F10" s="404"/>
      <c r="G10" s="402" t="s">
        <v>8</v>
      </c>
      <c r="H10" s="402" t="s">
        <v>9</v>
      </c>
      <c r="I10" s="405" t="s">
        <v>10</v>
      </c>
      <c r="J10" s="405" t="s">
        <v>11</v>
      </c>
      <c r="K10" s="406" t="s">
        <v>12</v>
      </c>
      <c r="L10" s="120"/>
      <c r="M10" s="113"/>
    </row>
    <row r="11" spans="1:13" ht="30" customHeight="1" thickBot="1">
      <c r="A11" s="113"/>
      <c r="B11" s="119"/>
      <c r="C11" s="407"/>
      <c r="D11" s="408"/>
      <c r="E11" s="409" t="s">
        <v>13</v>
      </c>
      <c r="F11" s="410" t="s">
        <v>14</v>
      </c>
      <c r="G11" s="408"/>
      <c r="H11" s="408"/>
      <c r="I11" s="411"/>
      <c r="J11" s="411"/>
      <c r="K11" s="412"/>
      <c r="L11" s="120"/>
      <c r="M11" s="113"/>
    </row>
    <row r="12" spans="1:13" ht="30" customHeight="1">
      <c r="A12" s="113"/>
      <c r="B12" s="119"/>
      <c r="C12" s="413"/>
      <c r="D12" s="483" t="s">
        <v>102</v>
      </c>
      <c r="E12" s="379"/>
      <c r="F12" s="379"/>
      <c r="G12" s="414"/>
      <c r="H12" s="483"/>
      <c r="I12" s="501"/>
      <c r="J12" s="379"/>
      <c r="K12" s="415"/>
      <c r="L12" s="120"/>
      <c r="M12" s="113"/>
    </row>
    <row r="13" spans="1:13" ht="30" customHeight="1">
      <c r="A13" s="113"/>
      <c r="B13" s="119"/>
      <c r="C13" s="515">
        <v>1</v>
      </c>
      <c r="D13" s="378">
        <v>1.1000000000000001</v>
      </c>
      <c r="E13" s="378">
        <v>1.1000000000000001</v>
      </c>
      <c r="F13" s="378"/>
      <c r="G13" s="377" t="s">
        <v>92</v>
      </c>
      <c r="H13" s="378" t="s">
        <v>93</v>
      </c>
      <c r="I13" s="416">
        <v>2.52</v>
      </c>
      <c r="J13" s="417">
        <v>174708</v>
      </c>
      <c r="K13" s="424">
        <f>+I13*J13</f>
        <v>440264.16</v>
      </c>
      <c r="L13" s="120"/>
      <c r="M13" s="113"/>
    </row>
    <row r="14" spans="1:13" ht="30" customHeight="1">
      <c r="A14" s="113"/>
      <c r="B14" s="119"/>
      <c r="C14" s="515"/>
      <c r="D14" s="378">
        <v>1.2</v>
      </c>
      <c r="E14" s="378"/>
      <c r="F14" s="378"/>
      <c r="G14" s="377" t="s">
        <v>94</v>
      </c>
      <c r="H14" s="378" t="s">
        <v>93</v>
      </c>
      <c r="I14" s="416">
        <v>8.4</v>
      </c>
      <c r="J14" s="417">
        <v>99082</v>
      </c>
      <c r="K14" s="424">
        <f>+I14*J14</f>
        <v>832288.8</v>
      </c>
      <c r="L14" s="120"/>
      <c r="M14" s="113"/>
    </row>
    <row r="15" spans="1:13" ht="30" customHeight="1">
      <c r="A15" s="113"/>
      <c r="B15" s="119"/>
      <c r="C15" s="391" t="s">
        <v>15</v>
      </c>
      <c r="D15" s="418"/>
      <c r="E15" s="418"/>
      <c r="F15" s="419"/>
      <c r="G15" s="377"/>
      <c r="H15" s="378"/>
      <c r="I15" s="416"/>
      <c r="J15" s="417"/>
      <c r="K15" s="516">
        <f>+K13+K14</f>
        <v>1272552.96</v>
      </c>
      <c r="L15" s="120"/>
      <c r="M15" s="113"/>
    </row>
    <row r="16" spans="1:13" ht="30" customHeight="1" thickBot="1">
      <c r="A16" s="113"/>
      <c r="B16" s="119"/>
      <c r="C16" s="420"/>
      <c r="D16" s="484" t="s">
        <v>95</v>
      </c>
      <c r="E16" s="380"/>
      <c r="F16" s="380"/>
      <c r="G16" s="421"/>
      <c r="H16" s="484"/>
      <c r="I16" s="502"/>
      <c r="J16" s="380"/>
      <c r="K16" s="422"/>
      <c r="L16" s="120"/>
      <c r="M16" s="113"/>
    </row>
    <row r="17" spans="1:13" ht="30" customHeight="1">
      <c r="A17" s="113"/>
      <c r="B17" s="119"/>
      <c r="C17" s="423"/>
      <c r="D17" s="378">
        <v>2.1</v>
      </c>
      <c r="E17" s="378"/>
      <c r="F17" s="378"/>
      <c r="G17" s="377" t="s">
        <v>96</v>
      </c>
      <c r="H17" s="378" t="s">
        <v>97</v>
      </c>
      <c r="I17" s="416">
        <v>18</v>
      </c>
      <c r="J17" s="417">
        <v>126910</v>
      </c>
      <c r="K17" s="424">
        <f>+I17*J17</f>
        <v>2284380</v>
      </c>
      <c r="L17" s="120"/>
      <c r="M17" s="113"/>
    </row>
    <row r="18" spans="1:13" ht="30" customHeight="1">
      <c r="A18" s="113"/>
      <c r="B18" s="119"/>
      <c r="C18" s="423"/>
      <c r="D18" s="378">
        <v>2.2000000000000002</v>
      </c>
      <c r="E18" s="378"/>
      <c r="F18" s="378"/>
      <c r="G18" s="377" t="s">
        <v>98</v>
      </c>
      <c r="H18" s="378" t="s">
        <v>99</v>
      </c>
      <c r="I18" s="416">
        <v>9.8000000000000007</v>
      </c>
      <c r="J18" s="417">
        <v>92606</v>
      </c>
      <c r="K18" s="424">
        <f>+I18*J18</f>
        <v>907538.8</v>
      </c>
      <c r="L18" s="120"/>
      <c r="M18" s="113"/>
    </row>
    <row r="19" spans="1:13" s="113" customFormat="1" ht="30" customHeight="1">
      <c r="B19" s="119"/>
      <c r="C19" s="423"/>
      <c r="D19" s="388">
        <v>2.2999999999999998</v>
      </c>
      <c r="E19" s="388"/>
      <c r="F19" s="388"/>
      <c r="G19" s="387" t="s">
        <v>100</v>
      </c>
      <c r="H19" s="388" t="s">
        <v>101</v>
      </c>
      <c r="I19" s="416">
        <v>6</v>
      </c>
      <c r="J19" s="417">
        <v>176093</v>
      </c>
      <c r="K19" s="424">
        <f t="shared" ref="K19" si="0">+I19*J19</f>
        <v>1056558</v>
      </c>
      <c r="L19" s="120"/>
    </row>
    <row r="20" spans="1:13" ht="30" customHeight="1" thickBot="1">
      <c r="A20" s="113"/>
      <c r="B20" s="119"/>
      <c r="C20" s="425" t="s">
        <v>15</v>
      </c>
      <c r="D20" s="427"/>
      <c r="E20" s="427"/>
      <c r="F20" s="426"/>
      <c r="G20" s="428"/>
      <c r="H20" s="492"/>
      <c r="I20" s="416"/>
      <c r="J20" s="426"/>
      <c r="K20" s="429">
        <f>SUM(K17:K19)</f>
        <v>4248476.8</v>
      </c>
      <c r="L20" s="120"/>
      <c r="M20" s="113"/>
    </row>
    <row r="21" spans="1:13" ht="30" customHeight="1" thickBot="1">
      <c r="A21" s="113"/>
      <c r="B21" s="119"/>
      <c r="C21" s="430"/>
      <c r="D21" s="485" t="s">
        <v>103</v>
      </c>
      <c r="E21" s="376"/>
      <c r="F21" s="376"/>
      <c r="G21" s="431"/>
      <c r="H21" s="485"/>
      <c r="I21" s="503"/>
      <c r="J21" s="376"/>
      <c r="K21" s="432"/>
      <c r="L21" s="120"/>
      <c r="M21" s="113"/>
    </row>
    <row r="22" spans="1:13" ht="30" customHeight="1" thickBot="1">
      <c r="A22" s="113"/>
      <c r="B22" s="119"/>
      <c r="C22" s="423"/>
      <c r="D22" s="390">
        <v>3.1</v>
      </c>
      <c r="E22" s="390"/>
      <c r="F22" s="390"/>
      <c r="G22" s="389" t="s">
        <v>104</v>
      </c>
      <c r="H22" s="390" t="s">
        <v>97</v>
      </c>
      <c r="I22" s="416">
        <v>339.674162423224</v>
      </c>
      <c r="J22" s="417">
        <v>38098</v>
      </c>
      <c r="K22" s="433">
        <f>+I22*J22</f>
        <v>12940906.239999987</v>
      </c>
      <c r="L22" s="120"/>
      <c r="M22" s="113"/>
    </row>
    <row r="23" spans="1:13" ht="30" customHeight="1" thickBot="1">
      <c r="A23" s="113"/>
      <c r="B23" s="119"/>
      <c r="C23" s="430"/>
      <c r="D23" s="485" t="s">
        <v>105</v>
      </c>
      <c r="E23" s="376"/>
      <c r="F23" s="376"/>
      <c r="G23" s="431"/>
      <c r="H23" s="485"/>
      <c r="I23" s="503"/>
      <c r="J23" s="376"/>
      <c r="K23" s="432"/>
      <c r="L23" s="120"/>
      <c r="M23" s="113"/>
    </row>
    <row r="24" spans="1:13" ht="48" customHeight="1">
      <c r="A24" s="113"/>
      <c r="B24" s="119"/>
      <c r="C24" s="423"/>
      <c r="D24" s="390">
        <v>4.0999999999999996</v>
      </c>
      <c r="E24" s="390"/>
      <c r="F24" s="390"/>
      <c r="G24" s="389" t="s">
        <v>106</v>
      </c>
      <c r="H24" s="390" t="s">
        <v>97</v>
      </c>
      <c r="I24" s="416">
        <v>680</v>
      </c>
      <c r="J24" s="417">
        <v>23848</v>
      </c>
      <c r="K24" s="424">
        <f>+I24*J24</f>
        <v>16216640</v>
      </c>
      <c r="L24" s="120"/>
      <c r="M24" s="113"/>
    </row>
    <row r="25" spans="1:13" s="113" customFormat="1" ht="30" customHeight="1">
      <c r="B25" s="119"/>
      <c r="C25" s="423"/>
      <c r="D25" s="388">
        <v>4.2</v>
      </c>
      <c r="E25" s="388"/>
      <c r="F25" s="388"/>
      <c r="G25" s="387" t="s">
        <v>107</v>
      </c>
      <c r="H25" s="388" t="s">
        <v>99</v>
      </c>
      <c r="I25" s="416">
        <v>240</v>
      </c>
      <c r="J25" s="417">
        <v>24174</v>
      </c>
      <c r="K25" s="424">
        <f>+I25*J25</f>
        <v>5801760</v>
      </c>
      <c r="L25" s="120"/>
    </row>
    <row r="26" spans="1:13" ht="30" customHeight="1">
      <c r="A26" s="113"/>
      <c r="B26" s="119"/>
      <c r="C26" s="391" t="s">
        <v>15</v>
      </c>
      <c r="D26" s="418"/>
      <c r="E26" s="418"/>
      <c r="F26" s="418"/>
      <c r="G26" s="418"/>
      <c r="H26" s="419"/>
      <c r="I26" s="416"/>
      <c r="J26" s="434"/>
      <c r="K26" s="392">
        <f>+K24+K25</f>
        <v>22018400</v>
      </c>
      <c r="L26" s="120"/>
      <c r="M26" s="113"/>
    </row>
    <row r="27" spans="1:13" ht="40.5" customHeight="1" thickBot="1">
      <c r="A27" s="113"/>
      <c r="B27" s="119"/>
      <c r="C27" s="495" t="s">
        <v>108</v>
      </c>
      <c r="D27" s="496"/>
      <c r="E27" s="496"/>
      <c r="F27" s="496"/>
      <c r="G27" s="496"/>
      <c r="H27" s="496"/>
      <c r="I27" s="496"/>
      <c r="J27" s="496"/>
      <c r="K27" s="497"/>
      <c r="L27" s="120"/>
      <c r="M27" s="113"/>
    </row>
    <row r="28" spans="1:13" ht="30" customHeight="1">
      <c r="A28" s="113"/>
      <c r="B28" s="119"/>
      <c r="C28" s="401" t="s">
        <v>5</v>
      </c>
      <c r="D28" s="402" t="s">
        <v>6</v>
      </c>
      <c r="E28" s="403" t="s">
        <v>7</v>
      </c>
      <c r="F28" s="404"/>
      <c r="G28" s="402" t="s">
        <v>8</v>
      </c>
      <c r="H28" s="402" t="s">
        <v>9</v>
      </c>
      <c r="I28" s="405" t="s">
        <v>10</v>
      </c>
      <c r="J28" s="405" t="s">
        <v>11</v>
      </c>
      <c r="K28" s="406" t="s">
        <v>12</v>
      </c>
      <c r="L28" s="120"/>
      <c r="M28" s="113"/>
    </row>
    <row r="29" spans="1:13" ht="30" customHeight="1" thickBot="1">
      <c r="A29" s="113"/>
      <c r="B29" s="119"/>
      <c r="C29" s="407"/>
      <c r="D29" s="408"/>
      <c r="E29" s="409" t="s">
        <v>13</v>
      </c>
      <c r="F29" s="410" t="s">
        <v>14</v>
      </c>
      <c r="G29" s="408"/>
      <c r="H29" s="408"/>
      <c r="I29" s="411"/>
      <c r="J29" s="411"/>
      <c r="K29" s="412"/>
      <c r="L29" s="120"/>
      <c r="M29" s="113"/>
    </row>
    <row r="30" spans="1:13" s="113" customFormat="1" ht="30" customHeight="1" thickBot="1">
      <c r="B30" s="119"/>
      <c r="C30" s="430"/>
      <c r="D30" s="485" t="s">
        <v>103</v>
      </c>
      <c r="E30" s="376"/>
      <c r="F30" s="376"/>
      <c r="G30" s="431"/>
      <c r="H30" s="483"/>
      <c r="I30" s="503"/>
      <c r="J30" s="376"/>
      <c r="K30" s="432"/>
      <c r="L30" s="120"/>
    </row>
    <row r="31" spans="1:13" s="113" customFormat="1" ht="30" customHeight="1">
      <c r="B31" s="119"/>
      <c r="C31" s="435"/>
      <c r="D31" s="388">
        <v>1.1000000000000001</v>
      </c>
      <c r="E31" s="388"/>
      <c r="F31" s="388"/>
      <c r="G31" s="393" t="s">
        <v>110</v>
      </c>
      <c r="H31" s="388" t="s">
        <v>93</v>
      </c>
      <c r="I31" s="416">
        <v>7.2</v>
      </c>
      <c r="J31" s="434">
        <v>134390</v>
      </c>
      <c r="K31" s="424">
        <f>+I31*J31</f>
        <v>967608</v>
      </c>
      <c r="L31" s="120"/>
    </row>
    <row r="32" spans="1:13" s="113" customFormat="1" ht="30" customHeight="1">
      <c r="B32" s="119"/>
      <c r="C32" s="435"/>
      <c r="D32" s="388">
        <v>1.2</v>
      </c>
      <c r="E32" s="388"/>
      <c r="F32" s="388"/>
      <c r="G32" s="393" t="s">
        <v>96</v>
      </c>
      <c r="H32" s="388" t="s">
        <v>97</v>
      </c>
      <c r="I32" s="416">
        <v>72</v>
      </c>
      <c r="J32" s="434">
        <v>97623</v>
      </c>
      <c r="K32" s="424">
        <f t="shared" ref="K32:K36" si="1">+I32*J32</f>
        <v>7028856</v>
      </c>
      <c r="L32" s="120"/>
    </row>
    <row r="33" spans="1:13" s="113" customFormat="1" ht="30" customHeight="1">
      <c r="B33" s="119"/>
      <c r="C33" s="435"/>
      <c r="D33" s="388" t="s">
        <v>109</v>
      </c>
      <c r="E33" s="388"/>
      <c r="F33" s="388"/>
      <c r="G33" s="393" t="s">
        <v>111</v>
      </c>
      <c r="H33" s="388" t="s">
        <v>97</v>
      </c>
      <c r="I33" s="416">
        <v>174.72</v>
      </c>
      <c r="J33" s="434">
        <v>38098</v>
      </c>
      <c r="K33" s="424">
        <f t="shared" si="1"/>
        <v>6656482.5599999996</v>
      </c>
      <c r="L33" s="120"/>
    </row>
    <row r="34" spans="1:13" s="113" customFormat="1" ht="30" customHeight="1">
      <c r="B34" s="119"/>
      <c r="C34" s="435"/>
      <c r="D34" s="388">
        <v>1.4</v>
      </c>
      <c r="E34" s="388"/>
      <c r="F34" s="388"/>
      <c r="G34" s="478" t="s">
        <v>112</v>
      </c>
      <c r="H34" s="479" t="s">
        <v>99</v>
      </c>
      <c r="I34" s="416">
        <v>34.6</v>
      </c>
      <c r="J34" s="434">
        <v>40990</v>
      </c>
      <c r="K34" s="424">
        <f t="shared" si="1"/>
        <v>1418254</v>
      </c>
      <c r="L34" s="120"/>
    </row>
    <row r="35" spans="1:13" ht="30" customHeight="1">
      <c r="A35" s="113"/>
      <c r="B35" s="119"/>
      <c r="C35" s="423"/>
      <c r="D35" s="390">
        <v>1.5</v>
      </c>
      <c r="E35" s="378"/>
      <c r="F35" s="390"/>
      <c r="G35" s="480" t="s">
        <v>113</v>
      </c>
      <c r="H35" s="481" t="s">
        <v>115</v>
      </c>
      <c r="I35" s="416">
        <v>3</v>
      </c>
      <c r="J35" s="417">
        <v>372676</v>
      </c>
      <c r="K35" s="424">
        <f t="shared" si="1"/>
        <v>1118028</v>
      </c>
      <c r="L35" s="120"/>
      <c r="M35" s="113"/>
    </row>
    <row r="36" spans="1:13" ht="30" customHeight="1">
      <c r="A36" s="113"/>
      <c r="B36" s="119"/>
      <c r="C36" s="423"/>
      <c r="D36" s="390">
        <v>1.6</v>
      </c>
      <c r="E36" s="390"/>
      <c r="F36" s="390"/>
      <c r="G36" s="480" t="s">
        <v>114</v>
      </c>
      <c r="H36" s="481" t="s">
        <v>97</v>
      </c>
      <c r="I36" s="416">
        <v>8.34</v>
      </c>
      <c r="J36" s="417">
        <v>77921</v>
      </c>
      <c r="K36" s="424">
        <f t="shared" si="1"/>
        <v>649861.14</v>
      </c>
      <c r="L36" s="120"/>
      <c r="M36" s="113"/>
    </row>
    <row r="37" spans="1:13" ht="30" customHeight="1" thickBot="1">
      <c r="A37" s="113"/>
      <c r="B37" s="119"/>
      <c r="C37" s="436" t="s">
        <v>15</v>
      </c>
      <c r="D37" s="454"/>
      <c r="E37" s="454"/>
      <c r="F37" s="454"/>
      <c r="G37" s="453"/>
      <c r="H37" s="454"/>
      <c r="I37" s="416"/>
      <c r="J37" s="437"/>
      <c r="K37" s="438">
        <f>SUM(K31:K36)</f>
        <v>17839089.699999999</v>
      </c>
      <c r="L37" s="120"/>
      <c r="M37" s="113"/>
    </row>
    <row r="38" spans="1:13" ht="30" customHeight="1" thickBot="1">
      <c r="A38" s="113"/>
      <c r="B38" s="119"/>
      <c r="C38" s="430"/>
      <c r="D38" s="539" t="s">
        <v>116</v>
      </c>
      <c r="E38" s="539"/>
      <c r="F38" s="539"/>
      <c r="G38" s="539"/>
      <c r="H38" s="485"/>
      <c r="I38" s="503"/>
      <c r="J38" s="376"/>
      <c r="K38" s="432"/>
      <c r="L38" s="120"/>
      <c r="M38" s="113"/>
    </row>
    <row r="39" spans="1:13" ht="30" customHeight="1">
      <c r="A39" s="113"/>
      <c r="B39" s="119"/>
      <c r="C39" s="423"/>
      <c r="D39" s="390">
        <v>2.1</v>
      </c>
      <c r="E39" s="390"/>
      <c r="F39" s="390"/>
      <c r="G39" s="389" t="s">
        <v>117</v>
      </c>
      <c r="H39" s="439" t="s">
        <v>97</v>
      </c>
      <c r="I39" s="440">
        <f>17.8*7.6</f>
        <v>135.28</v>
      </c>
      <c r="J39" s="417">
        <v>10700</v>
      </c>
      <c r="K39" s="424">
        <f>+I39*J39</f>
        <v>1447496</v>
      </c>
      <c r="L39" s="120"/>
      <c r="M39" s="113"/>
    </row>
    <row r="40" spans="1:13" ht="30" customHeight="1">
      <c r="A40" s="113"/>
      <c r="B40" s="119"/>
      <c r="C40" s="423"/>
      <c r="D40" s="390">
        <v>2.2000000000000002</v>
      </c>
      <c r="E40" s="390"/>
      <c r="F40" s="390"/>
      <c r="G40" s="389" t="s">
        <v>118</v>
      </c>
      <c r="H40" s="439" t="s">
        <v>97</v>
      </c>
      <c r="I40" s="440">
        <f>+I39</f>
        <v>135.28</v>
      </c>
      <c r="J40" s="417">
        <v>67918</v>
      </c>
      <c r="K40" s="424">
        <f>+I40*J40</f>
        <v>9187947.040000001</v>
      </c>
      <c r="L40" s="120"/>
      <c r="M40" s="113"/>
    </row>
    <row r="41" spans="1:13" ht="30" customHeight="1" thickBot="1">
      <c r="A41" s="113"/>
      <c r="B41" s="119"/>
      <c r="C41" s="425" t="s">
        <v>15</v>
      </c>
      <c r="D41" s="441"/>
      <c r="E41" s="441"/>
      <c r="F41" s="441"/>
      <c r="G41" s="442"/>
      <c r="H41" s="443"/>
      <c r="I41" s="416"/>
      <c r="J41" s="444"/>
      <c r="K41" s="429">
        <f>+K39+K40</f>
        <v>10635443.040000001</v>
      </c>
      <c r="L41" s="120"/>
      <c r="M41" s="113"/>
    </row>
    <row r="42" spans="1:13" ht="30" customHeight="1" thickBot="1">
      <c r="A42" s="113"/>
      <c r="B42" s="119"/>
      <c r="C42" s="430"/>
      <c r="D42" s="485" t="s">
        <v>105</v>
      </c>
      <c r="E42" s="376"/>
      <c r="F42" s="376"/>
      <c r="G42" s="431"/>
      <c r="H42" s="485"/>
      <c r="I42" s="503"/>
      <c r="J42" s="376"/>
      <c r="K42" s="432"/>
      <c r="L42" s="120"/>
      <c r="M42" s="113"/>
    </row>
    <row r="43" spans="1:13" ht="30" customHeight="1">
      <c r="A43" s="113"/>
      <c r="B43" s="119"/>
      <c r="C43" s="517"/>
      <c r="D43" s="445">
        <v>3.1</v>
      </c>
      <c r="E43" s="446"/>
      <c r="F43" s="446"/>
      <c r="G43" s="396" t="s">
        <v>119</v>
      </c>
      <c r="H43" s="397" t="s">
        <v>97</v>
      </c>
      <c r="I43" s="447">
        <v>147.53290633968101</v>
      </c>
      <c r="J43" s="448">
        <v>7666</v>
      </c>
      <c r="K43" s="518">
        <f>+I43*J43</f>
        <v>1130987.2599999947</v>
      </c>
      <c r="L43" s="120"/>
      <c r="M43" s="113"/>
    </row>
    <row r="44" spans="1:13" ht="30" customHeight="1">
      <c r="A44" s="113"/>
      <c r="B44" s="119"/>
      <c r="C44" s="519"/>
      <c r="D44" s="449">
        <v>3.2</v>
      </c>
      <c r="E44" s="450"/>
      <c r="F44" s="450"/>
      <c r="G44" s="389" t="s">
        <v>120</v>
      </c>
      <c r="H44" s="390" t="s">
        <v>97</v>
      </c>
      <c r="I44" s="416">
        <v>145</v>
      </c>
      <c r="J44" s="417">
        <v>13331</v>
      </c>
      <c r="K44" s="520">
        <f>+I44*J44</f>
        <v>1932995</v>
      </c>
      <c r="L44" s="120"/>
      <c r="M44" s="113"/>
    </row>
    <row r="45" spans="1:13" ht="30" customHeight="1" thickBot="1">
      <c r="A45" s="113"/>
      <c r="B45" s="119"/>
      <c r="C45" s="451" t="s">
        <v>15</v>
      </c>
      <c r="D45" s="452"/>
      <c r="E45" s="452"/>
      <c r="F45" s="452"/>
      <c r="G45" s="453"/>
      <c r="H45" s="454"/>
      <c r="I45" s="455"/>
      <c r="J45" s="437"/>
      <c r="K45" s="438">
        <f>+K43+K44</f>
        <v>3063982.2599999947</v>
      </c>
      <c r="L45" s="120"/>
      <c r="M45" s="113"/>
    </row>
    <row r="46" spans="1:13" ht="43.5" customHeight="1" thickBot="1">
      <c r="A46" s="113"/>
      <c r="B46" s="119"/>
      <c r="C46" s="398" t="s">
        <v>121</v>
      </c>
      <c r="D46" s="456"/>
      <c r="E46" s="456"/>
      <c r="F46" s="456"/>
      <c r="G46" s="456"/>
      <c r="H46" s="456"/>
      <c r="I46" s="456"/>
      <c r="J46" s="456"/>
      <c r="K46" s="457"/>
      <c r="L46" s="120"/>
      <c r="M46" s="113"/>
    </row>
    <row r="47" spans="1:13" ht="30" customHeight="1">
      <c r="A47" s="113"/>
      <c r="B47" s="119"/>
      <c r="C47" s="401" t="s">
        <v>5</v>
      </c>
      <c r="D47" s="402" t="s">
        <v>6</v>
      </c>
      <c r="E47" s="403" t="s">
        <v>7</v>
      </c>
      <c r="F47" s="404"/>
      <c r="G47" s="402" t="s">
        <v>8</v>
      </c>
      <c r="H47" s="402" t="s">
        <v>9</v>
      </c>
      <c r="I47" s="405" t="s">
        <v>10</v>
      </c>
      <c r="J47" s="405" t="s">
        <v>11</v>
      </c>
      <c r="K47" s="406" t="s">
        <v>12</v>
      </c>
      <c r="L47" s="120"/>
      <c r="M47" s="113"/>
    </row>
    <row r="48" spans="1:13" ht="30" customHeight="1" thickBot="1">
      <c r="A48" s="113"/>
      <c r="B48" s="119"/>
      <c r="C48" s="407"/>
      <c r="D48" s="408"/>
      <c r="E48" s="409" t="s">
        <v>13</v>
      </c>
      <c r="F48" s="410" t="s">
        <v>14</v>
      </c>
      <c r="G48" s="408"/>
      <c r="H48" s="408"/>
      <c r="I48" s="411"/>
      <c r="J48" s="411"/>
      <c r="K48" s="412"/>
      <c r="L48" s="120"/>
      <c r="M48" s="113"/>
    </row>
    <row r="49" spans="1:13" ht="30" customHeight="1">
      <c r="A49" s="113"/>
      <c r="B49" s="119"/>
      <c r="C49" s="413"/>
      <c r="D49" s="483" t="s">
        <v>122</v>
      </c>
      <c r="E49" s="379"/>
      <c r="F49" s="379"/>
      <c r="G49" s="414"/>
      <c r="H49" s="483"/>
      <c r="I49" s="501"/>
      <c r="J49" s="379"/>
      <c r="K49" s="415"/>
      <c r="L49" s="120"/>
      <c r="M49" s="113"/>
    </row>
    <row r="50" spans="1:13" ht="30" customHeight="1">
      <c r="A50" s="113"/>
      <c r="B50" s="119"/>
      <c r="C50" s="519"/>
      <c r="D50" s="449">
        <v>1.1000000000000001</v>
      </c>
      <c r="E50" s="450"/>
      <c r="F50" s="450"/>
      <c r="G50" s="389" t="s">
        <v>123</v>
      </c>
      <c r="H50" s="390" t="s">
        <v>97</v>
      </c>
      <c r="I50" s="416">
        <v>96.25</v>
      </c>
      <c r="J50" s="417">
        <v>146594</v>
      </c>
      <c r="K50" s="520">
        <f>+I50*J50</f>
        <v>14109672.5</v>
      </c>
      <c r="L50" s="120"/>
      <c r="M50" s="113"/>
    </row>
    <row r="51" spans="1:13" ht="30" customHeight="1" thickBot="1">
      <c r="A51" s="113"/>
      <c r="B51" s="119"/>
      <c r="C51" s="519" t="s">
        <v>15</v>
      </c>
      <c r="D51" s="511"/>
      <c r="E51" s="458"/>
      <c r="F51" s="458"/>
      <c r="G51" s="482"/>
      <c r="H51" s="486"/>
      <c r="I51" s="416"/>
      <c r="J51" s="417"/>
      <c r="K51" s="516">
        <f>+K49+K50</f>
        <v>14109672.5</v>
      </c>
      <c r="L51" s="120"/>
      <c r="M51" s="113"/>
    </row>
    <row r="52" spans="1:13" ht="30" customHeight="1">
      <c r="A52" s="113"/>
      <c r="B52" s="119"/>
      <c r="C52" s="413"/>
      <c r="D52" s="483" t="s">
        <v>105</v>
      </c>
      <c r="E52" s="379"/>
      <c r="F52" s="379"/>
      <c r="G52" s="414"/>
      <c r="H52" s="483"/>
      <c r="I52" s="501"/>
      <c r="J52" s="379"/>
      <c r="K52" s="415"/>
      <c r="L52" s="120"/>
      <c r="M52" s="113"/>
    </row>
    <row r="53" spans="1:13" ht="30" customHeight="1">
      <c r="A53" s="113"/>
      <c r="B53" s="119"/>
      <c r="C53" s="519"/>
      <c r="D53" s="449">
        <v>2.1</v>
      </c>
      <c r="E53" s="450"/>
      <c r="F53" s="450"/>
      <c r="G53" s="389" t="s">
        <v>120</v>
      </c>
      <c r="H53" s="390" t="s">
        <v>97</v>
      </c>
      <c r="I53" s="416">
        <v>137.5</v>
      </c>
      <c r="J53" s="417">
        <v>13331</v>
      </c>
      <c r="K53" s="520">
        <f>+I53*J53</f>
        <v>1833012.5</v>
      </c>
      <c r="L53" s="120"/>
      <c r="M53" s="113"/>
    </row>
    <row r="54" spans="1:13" ht="30" customHeight="1" thickBot="1">
      <c r="A54" s="113"/>
      <c r="B54" s="119"/>
      <c r="C54" s="519" t="s">
        <v>15</v>
      </c>
      <c r="D54" s="511"/>
      <c r="E54" s="458"/>
      <c r="F54" s="458"/>
      <c r="G54" s="482"/>
      <c r="H54" s="486"/>
      <c r="I54" s="416"/>
      <c r="J54" s="417"/>
      <c r="K54" s="516">
        <f>+K52+K53</f>
        <v>1833012.5</v>
      </c>
      <c r="L54" s="120"/>
      <c r="M54" s="113"/>
    </row>
    <row r="55" spans="1:13" ht="30" customHeight="1">
      <c r="A55" s="113"/>
      <c r="B55" s="119"/>
      <c r="C55" s="413"/>
      <c r="D55" s="540" t="s">
        <v>116</v>
      </c>
      <c r="E55" s="540"/>
      <c r="F55" s="540"/>
      <c r="G55" s="540"/>
      <c r="H55" s="483"/>
      <c r="I55" s="501"/>
      <c r="J55" s="379"/>
      <c r="K55" s="415"/>
      <c r="L55" s="120"/>
      <c r="M55" s="113"/>
    </row>
    <row r="56" spans="1:13" ht="30" customHeight="1">
      <c r="A56" s="113"/>
      <c r="B56" s="119"/>
      <c r="C56" s="519"/>
      <c r="D56" s="449">
        <v>3.1</v>
      </c>
      <c r="E56" s="450"/>
      <c r="F56" s="450"/>
      <c r="G56" s="389" t="s">
        <v>118</v>
      </c>
      <c r="H56" s="390" t="s">
        <v>97</v>
      </c>
      <c r="I56" s="416">
        <v>168</v>
      </c>
      <c r="J56" s="417">
        <v>67918</v>
      </c>
      <c r="K56" s="520">
        <f>+I56*J56</f>
        <v>11410224</v>
      </c>
      <c r="L56" s="120"/>
      <c r="M56" s="113"/>
    </row>
    <row r="57" spans="1:13" ht="30" customHeight="1" thickBot="1">
      <c r="A57" s="113"/>
      <c r="B57" s="119"/>
      <c r="C57" s="519" t="s">
        <v>15</v>
      </c>
      <c r="D57" s="511"/>
      <c r="E57" s="458"/>
      <c r="F57" s="458"/>
      <c r="G57" s="482"/>
      <c r="H57" s="486"/>
      <c r="I57" s="416"/>
      <c r="J57" s="417"/>
      <c r="K57" s="516">
        <f>+K55+K56</f>
        <v>11410224</v>
      </c>
      <c r="L57" s="120"/>
      <c r="M57" s="113"/>
    </row>
    <row r="58" spans="1:13" ht="30" customHeight="1">
      <c r="A58" s="113"/>
      <c r="B58" s="119"/>
      <c r="C58" s="413"/>
      <c r="D58" s="540" t="s">
        <v>124</v>
      </c>
      <c r="E58" s="540"/>
      <c r="F58" s="540"/>
      <c r="G58" s="540"/>
      <c r="H58" s="483"/>
      <c r="I58" s="501"/>
      <c r="J58" s="379"/>
      <c r="K58" s="415"/>
      <c r="L58" s="120"/>
      <c r="M58" s="113"/>
    </row>
    <row r="59" spans="1:13" ht="30" customHeight="1">
      <c r="A59" s="113"/>
      <c r="B59" s="119"/>
      <c r="C59" s="519"/>
      <c r="D59" s="450">
        <v>4.0999999999999996</v>
      </c>
      <c r="E59" s="450"/>
      <c r="F59" s="450"/>
      <c r="G59" s="389" t="s">
        <v>125</v>
      </c>
      <c r="H59" s="390" t="s">
        <v>97</v>
      </c>
      <c r="I59" s="416">
        <v>52.323345209075498</v>
      </c>
      <c r="J59" s="417">
        <v>79995</v>
      </c>
      <c r="K59" s="520">
        <f>+I59*J59</f>
        <v>4185605.9999999944</v>
      </c>
      <c r="L59" s="120"/>
      <c r="M59" s="113"/>
    </row>
    <row r="60" spans="1:13" ht="30" customHeight="1" thickBot="1">
      <c r="A60" s="113"/>
      <c r="B60" s="119"/>
      <c r="C60" s="519" t="s">
        <v>15</v>
      </c>
      <c r="D60" s="511"/>
      <c r="E60" s="458"/>
      <c r="F60" s="458"/>
      <c r="G60" s="482"/>
      <c r="H60" s="486"/>
      <c r="I60" s="416"/>
      <c r="J60" s="417"/>
      <c r="K60" s="516">
        <f>+K58+K59</f>
        <v>4185605.9999999944</v>
      </c>
      <c r="L60" s="120"/>
      <c r="M60" s="113"/>
    </row>
    <row r="61" spans="1:13" ht="39.75" customHeight="1" thickBot="1">
      <c r="A61" s="113"/>
      <c r="B61" s="119"/>
      <c r="C61" s="400" t="s">
        <v>126</v>
      </c>
      <c r="D61" s="459"/>
      <c r="E61" s="459"/>
      <c r="F61" s="459"/>
      <c r="G61" s="459"/>
      <c r="H61" s="459"/>
      <c r="I61" s="459"/>
      <c r="J61" s="459"/>
      <c r="K61" s="460"/>
      <c r="L61" s="120"/>
      <c r="M61" s="113"/>
    </row>
    <row r="62" spans="1:13" ht="30" customHeight="1">
      <c r="A62" s="113"/>
      <c r="B62" s="119"/>
      <c r="C62" s="401" t="s">
        <v>5</v>
      </c>
      <c r="D62" s="402" t="s">
        <v>6</v>
      </c>
      <c r="E62" s="403" t="s">
        <v>7</v>
      </c>
      <c r="F62" s="404"/>
      <c r="G62" s="402" t="s">
        <v>8</v>
      </c>
      <c r="H62" s="402" t="s">
        <v>9</v>
      </c>
      <c r="I62" s="405" t="s">
        <v>10</v>
      </c>
      <c r="J62" s="405" t="s">
        <v>11</v>
      </c>
      <c r="K62" s="406" t="s">
        <v>12</v>
      </c>
      <c r="L62" s="120"/>
      <c r="M62" s="113"/>
    </row>
    <row r="63" spans="1:13" ht="30" customHeight="1" thickBot="1">
      <c r="A63" s="113"/>
      <c r="B63" s="119"/>
      <c r="C63" s="407"/>
      <c r="D63" s="408"/>
      <c r="E63" s="409" t="s">
        <v>13</v>
      </c>
      <c r="F63" s="410" t="s">
        <v>14</v>
      </c>
      <c r="G63" s="408"/>
      <c r="H63" s="408"/>
      <c r="I63" s="411"/>
      <c r="J63" s="411"/>
      <c r="K63" s="412"/>
      <c r="L63" s="120"/>
      <c r="M63" s="113"/>
    </row>
    <row r="64" spans="1:13" ht="30" customHeight="1">
      <c r="A64" s="113"/>
      <c r="B64" s="119"/>
      <c r="C64" s="413"/>
      <c r="D64" s="483" t="s">
        <v>122</v>
      </c>
      <c r="E64" s="379"/>
      <c r="F64" s="379"/>
      <c r="G64" s="414"/>
      <c r="H64" s="483"/>
      <c r="I64" s="501"/>
      <c r="J64" s="379"/>
      <c r="K64" s="415"/>
      <c r="L64" s="120"/>
      <c r="M64" s="113"/>
    </row>
    <row r="65" spans="1:13" ht="30" customHeight="1">
      <c r="A65" s="113"/>
      <c r="B65" s="119"/>
      <c r="C65" s="519"/>
      <c r="D65" s="449">
        <v>1.1000000000000001</v>
      </c>
      <c r="E65" s="450"/>
      <c r="F65" s="450"/>
      <c r="G65" s="389" t="s">
        <v>117</v>
      </c>
      <c r="H65" s="390" t="s">
        <v>97</v>
      </c>
      <c r="I65" s="416">
        <v>188</v>
      </c>
      <c r="J65" s="417">
        <v>10700</v>
      </c>
      <c r="K65" s="520">
        <f>+I65*J65</f>
        <v>2011600</v>
      </c>
      <c r="L65" s="120"/>
      <c r="M65" s="113"/>
    </row>
    <row r="66" spans="1:13" ht="30" customHeight="1" thickBot="1">
      <c r="A66" s="113"/>
      <c r="B66" s="119"/>
      <c r="C66" s="519" t="s">
        <v>15</v>
      </c>
      <c r="D66" s="511"/>
      <c r="E66" s="458"/>
      <c r="F66" s="458"/>
      <c r="G66" s="482"/>
      <c r="H66" s="486"/>
      <c r="I66" s="416"/>
      <c r="J66" s="417"/>
      <c r="K66" s="516">
        <f>+K64+K65</f>
        <v>2011600</v>
      </c>
      <c r="L66" s="120"/>
      <c r="M66" s="113"/>
    </row>
    <row r="67" spans="1:13" ht="30" customHeight="1">
      <c r="A67" s="113"/>
      <c r="B67" s="119"/>
      <c r="C67" s="413"/>
      <c r="D67" s="483" t="s">
        <v>105</v>
      </c>
      <c r="E67" s="379"/>
      <c r="F67" s="379"/>
      <c r="G67" s="414"/>
      <c r="H67" s="483"/>
      <c r="I67" s="501"/>
      <c r="J67" s="379"/>
      <c r="K67" s="415"/>
      <c r="L67" s="120"/>
      <c r="M67" s="113"/>
    </row>
    <row r="68" spans="1:13" ht="30" customHeight="1">
      <c r="A68" s="113"/>
      <c r="B68" s="119"/>
      <c r="C68" s="519"/>
      <c r="D68" s="449">
        <v>2.1</v>
      </c>
      <c r="E68" s="450"/>
      <c r="F68" s="450"/>
      <c r="G68" s="389" t="s">
        <v>120</v>
      </c>
      <c r="H68" s="390" t="s">
        <v>97</v>
      </c>
      <c r="I68" s="416">
        <v>115.584352261646</v>
      </c>
      <c r="J68" s="417">
        <v>13331</v>
      </c>
      <c r="K68" s="520">
        <f>+I68*J68</f>
        <v>1540855.0000000028</v>
      </c>
      <c r="L68" s="120"/>
      <c r="M68" s="113"/>
    </row>
    <row r="69" spans="1:13" ht="30" customHeight="1" thickBot="1">
      <c r="A69" s="113"/>
      <c r="B69" s="119"/>
      <c r="C69" s="519" t="s">
        <v>15</v>
      </c>
      <c r="D69" s="511"/>
      <c r="E69" s="458"/>
      <c r="F69" s="458"/>
      <c r="G69" s="482"/>
      <c r="H69" s="486"/>
      <c r="I69" s="416"/>
      <c r="J69" s="417"/>
      <c r="K69" s="516">
        <f>+K67+K68</f>
        <v>1540855.0000000028</v>
      </c>
      <c r="L69" s="120"/>
      <c r="M69" s="113"/>
    </row>
    <row r="70" spans="1:13" ht="30" customHeight="1">
      <c r="A70" s="113"/>
      <c r="B70" s="119"/>
      <c r="C70" s="413"/>
      <c r="D70" s="540" t="s">
        <v>124</v>
      </c>
      <c r="E70" s="540"/>
      <c r="F70" s="540"/>
      <c r="G70" s="540"/>
      <c r="H70" s="483"/>
      <c r="I70" s="501"/>
      <c r="J70" s="379"/>
      <c r="K70" s="415"/>
      <c r="L70" s="120"/>
      <c r="M70" s="113"/>
    </row>
    <row r="71" spans="1:13" ht="30" customHeight="1">
      <c r="A71" s="113"/>
      <c r="B71" s="119"/>
      <c r="C71" s="519"/>
      <c r="D71" s="449">
        <v>3.1</v>
      </c>
      <c r="E71" s="450"/>
      <c r="F71" s="450"/>
      <c r="G71" s="389" t="s">
        <v>104</v>
      </c>
      <c r="H71" s="390" t="s">
        <v>97</v>
      </c>
      <c r="I71" s="416">
        <v>8</v>
      </c>
      <c r="J71" s="417">
        <v>38098</v>
      </c>
      <c r="K71" s="520">
        <f>+I71*J71</f>
        <v>304784</v>
      </c>
      <c r="L71" s="120"/>
      <c r="M71" s="113"/>
    </row>
    <row r="72" spans="1:13" ht="30" customHeight="1">
      <c r="A72" s="113"/>
      <c r="B72" s="119"/>
      <c r="C72" s="519"/>
      <c r="D72" s="449">
        <v>3.2</v>
      </c>
      <c r="E72" s="450"/>
      <c r="F72" s="450"/>
      <c r="G72" s="389" t="s">
        <v>127</v>
      </c>
      <c r="H72" s="390"/>
      <c r="I72" s="416">
        <v>2</v>
      </c>
      <c r="J72" s="417">
        <v>855000</v>
      </c>
      <c r="K72" s="520">
        <f t="shared" ref="K72:K73" si="2">+I72*J72</f>
        <v>1710000</v>
      </c>
      <c r="L72" s="120"/>
      <c r="M72" s="113"/>
    </row>
    <row r="73" spans="1:13" ht="30" customHeight="1">
      <c r="A73" s="113"/>
      <c r="B73" s="119"/>
      <c r="C73" s="519"/>
      <c r="D73" s="449">
        <v>3.3</v>
      </c>
      <c r="E73" s="450"/>
      <c r="F73" s="450"/>
      <c r="G73" s="389" t="s">
        <v>128</v>
      </c>
      <c r="H73" s="390"/>
      <c r="I73" s="416">
        <v>2</v>
      </c>
      <c r="J73" s="417">
        <v>385000</v>
      </c>
      <c r="K73" s="520">
        <f t="shared" si="2"/>
        <v>770000</v>
      </c>
      <c r="L73" s="120"/>
      <c r="M73" s="113"/>
    </row>
    <row r="74" spans="1:13" ht="30" customHeight="1" thickBot="1">
      <c r="A74" s="113"/>
      <c r="B74" s="119"/>
      <c r="C74" s="519" t="s">
        <v>15</v>
      </c>
      <c r="D74" s="511"/>
      <c r="E74" s="458"/>
      <c r="F74" s="458"/>
      <c r="G74" s="482"/>
      <c r="H74" s="486"/>
      <c r="I74" s="416"/>
      <c r="J74" s="417"/>
      <c r="K74" s="516">
        <f>SUM(K71:K73)</f>
        <v>2784784</v>
      </c>
      <c r="L74" s="120"/>
      <c r="M74" s="113"/>
    </row>
    <row r="75" spans="1:13" ht="36" customHeight="1" thickBot="1">
      <c r="A75" s="113"/>
      <c r="B75" s="119"/>
      <c r="C75" s="398" t="s">
        <v>129</v>
      </c>
      <c r="D75" s="456"/>
      <c r="E75" s="456"/>
      <c r="F75" s="456"/>
      <c r="G75" s="456"/>
      <c r="H75" s="456"/>
      <c r="I75" s="456"/>
      <c r="J75" s="456"/>
      <c r="K75" s="457"/>
      <c r="L75" s="120"/>
      <c r="M75" s="113"/>
    </row>
    <row r="76" spans="1:13" ht="30" customHeight="1">
      <c r="A76" s="113"/>
      <c r="B76" s="119"/>
      <c r="C76" s="401" t="s">
        <v>5</v>
      </c>
      <c r="D76" s="402" t="s">
        <v>6</v>
      </c>
      <c r="E76" s="403" t="s">
        <v>7</v>
      </c>
      <c r="F76" s="404"/>
      <c r="G76" s="402" t="s">
        <v>8</v>
      </c>
      <c r="H76" s="402" t="s">
        <v>9</v>
      </c>
      <c r="I76" s="405" t="s">
        <v>10</v>
      </c>
      <c r="J76" s="405" t="s">
        <v>11</v>
      </c>
      <c r="K76" s="406" t="s">
        <v>12</v>
      </c>
      <c r="L76" s="120"/>
      <c r="M76" s="113"/>
    </row>
    <row r="77" spans="1:13" ht="30" customHeight="1" thickBot="1">
      <c r="A77" s="113"/>
      <c r="B77" s="119"/>
      <c r="C77" s="407"/>
      <c r="D77" s="408"/>
      <c r="E77" s="409" t="s">
        <v>13</v>
      </c>
      <c r="F77" s="410" t="s">
        <v>14</v>
      </c>
      <c r="G77" s="408"/>
      <c r="H77" s="408"/>
      <c r="I77" s="411"/>
      <c r="J77" s="411"/>
      <c r="K77" s="412"/>
      <c r="L77" s="120"/>
      <c r="M77" s="113"/>
    </row>
    <row r="78" spans="1:13" ht="30" customHeight="1">
      <c r="A78" s="113"/>
      <c r="B78" s="119"/>
      <c r="C78" s="413"/>
      <c r="D78" s="483" t="s">
        <v>102</v>
      </c>
      <c r="E78" s="379"/>
      <c r="F78" s="379"/>
      <c r="G78" s="414"/>
      <c r="H78" s="483"/>
      <c r="I78" s="501"/>
      <c r="J78" s="379"/>
      <c r="K78" s="415"/>
      <c r="L78" s="120"/>
      <c r="M78" s="113"/>
    </row>
    <row r="79" spans="1:13" ht="30" customHeight="1">
      <c r="A79" s="113"/>
      <c r="B79" s="119"/>
      <c r="C79" s="521"/>
      <c r="D79" s="462">
        <v>1.1000000000000001</v>
      </c>
      <c r="E79" s="461"/>
      <c r="F79" s="461"/>
      <c r="G79" s="526" t="s">
        <v>92</v>
      </c>
      <c r="H79" s="462" t="s">
        <v>93</v>
      </c>
      <c r="I79" s="527">
        <v>2.94</v>
      </c>
      <c r="J79" s="417">
        <v>134390</v>
      </c>
      <c r="K79" s="417">
        <f>+I79*J79</f>
        <v>395106.6</v>
      </c>
      <c r="L79" s="120"/>
      <c r="M79" s="113"/>
    </row>
    <row r="80" spans="1:13" ht="30" customHeight="1">
      <c r="A80" s="113"/>
      <c r="B80" s="119"/>
      <c r="C80" s="521"/>
      <c r="D80" s="462">
        <v>1.2</v>
      </c>
      <c r="E80" s="461"/>
      <c r="F80" s="461"/>
      <c r="G80" s="526" t="s">
        <v>94</v>
      </c>
      <c r="H80" s="462" t="s">
        <v>93</v>
      </c>
      <c r="I80" s="527">
        <v>12.25</v>
      </c>
      <c r="J80" s="417">
        <v>76217</v>
      </c>
      <c r="K80" s="417">
        <f>+I80*J80</f>
        <v>933658.25</v>
      </c>
      <c r="L80" s="120"/>
      <c r="M80" s="113"/>
    </row>
    <row r="81" spans="1:13" ht="30" customHeight="1">
      <c r="A81" s="113"/>
      <c r="B81" s="119"/>
      <c r="C81" s="519" t="s">
        <v>15</v>
      </c>
      <c r="D81" s="511"/>
      <c r="E81" s="458"/>
      <c r="F81" s="458"/>
      <c r="G81" s="482"/>
      <c r="H81" s="486"/>
      <c r="I81" s="416"/>
      <c r="J81" s="417"/>
      <c r="K81" s="516">
        <f>SUM(K79:K80)</f>
        <v>1328764.8500000001</v>
      </c>
      <c r="L81" s="120"/>
      <c r="M81" s="113"/>
    </row>
    <row r="82" spans="1:13" ht="30" customHeight="1">
      <c r="A82" s="113"/>
      <c r="B82" s="119"/>
      <c r="C82" s="463"/>
      <c r="D82" s="487" t="s">
        <v>95</v>
      </c>
      <c r="E82" s="399"/>
      <c r="F82" s="399"/>
      <c r="G82" s="464"/>
      <c r="H82" s="487"/>
      <c r="I82" s="504"/>
      <c r="J82" s="399"/>
      <c r="K82" s="465"/>
      <c r="L82" s="120"/>
      <c r="M82" s="113"/>
    </row>
    <row r="83" spans="1:13" ht="30" customHeight="1">
      <c r="A83" s="113"/>
      <c r="B83" s="119"/>
      <c r="C83" s="521"/>
      <c r="D83" s="462">
        <v>2.1</v>
      </c>
      <c r="E83" s="525"/>
      <c r="F83" s="525"/>
      <c r="G83" s="526" t="s">
        <v>96</v>
      </c>
      <c r="H83" s="462" t="s">
        <v>97</v>
      </c>
      <c r="I83" s="528">
        <v>24.5</v>
      </c>
      <c r="J83" s="417">
        <v>97623</v>
      </c>
      <c r="K83" s="417">
        <f>+I83*J83</f>
        <v>2391763.5</v>
      </c>
      <c r="L83" s="120"/>
      <c r="M83" s="113"/>
    </row>
    <row r="84" spans="1:13" ht="30" customHeight="1">
      <c r="A84" s="113"/>
      <c r="B84" s="119"/>
      <c r="C84" s="519" t="s">
        <v>15</v>
      </c>
      <c r="D84" s="511"/>
      <c r="E84" s="458"/>
      <c r="F84" s="458"/>
      <c r="G84" s="482"/>
      <c r="H84" s="486"/>
      <c r="I84" s="416"/>
      <c r="J84" s="417"/>
      <c r="K84" s="516">
        <f>SUM(K83)</f>
        <v>2391763.5</v>
      </c>
      <c r="L84" s="120"/>
      <c r="M84" s="113"/>
    </row>
    <row r="85" spans="1:13" ht="30" customHeight="1">
      <c r="A85" s="113"/>
      <c r="B85" s="119"/>
      <c r="C85" s="463"/>
      <c r="D85" s="487" t="s">
        <v>103</v>
      </c>
      <c r="E85" s="399"/>
      <c r="F85" s="399"/>
      <c r="G85" s="464"/>
      <c r="H85" s="487"/>
      <c r="I85" s="504"/>
      <c r="J85" s="399"/>
      <c r="K85" s="465"/>
      <c r="L85" s="120"/>
      <c r="M85" s="113"/>
    </row>
    <row r="86" spans="1:13" ht="30" customHeight="1">
      <c r="A86" s="113"/>
      <c r="B86" s="119"/>
      <c r="C86" s="521"/>
      <c r="D86" s="462">
        <v>3.1</v>
      </c>
      <c r="E86" s="525"/>
      <c r="F86" s="525"/>
      <c r="G86" s="526" t="s">
        <v>104</v>
      </c>
      <c r="H86" s="462" t="s">
        <v>97</v>
      </c>
      <c r="I86" s="527">
        <v>600</v>
      </c>
      <c r="J86" s="417">
        <v>16699</v>
      </c>
      <c r="K86" s="417">
        <f>+I86*J86</f>
        <v>10019400</v>
      </c>
      <c r="L86" s="120"/>
      <c r="M86" s="113"/>
    </row>
    <row r="87" spans="1:13" ht="30" customHeight="1" thickBot="1">
      <c r="A87" s="113"/>
      <c r="B87" s="119"/>
      <c r="C87" s="529" t="s">
        <v>15</v>
      </c>
      <c r="D87" s="530"/>
      <c r="E87" s="531"/>
      <c r="F87" s="531"/>
      <c r="G87" s="532"/>
      <c r="H87" s="533"/>
      <c r="I87" s="455"/>
      <c r="J87" s="534"/>
      <c r="K87" s="535">
        <f>SUM(K86)</f>
        <v>10019400</v>
      </c>
      <c r="L87" s="120"/>
      <c r="M87" s="113"/>
    </row>
    <row r="88" spans="1:13" ht="30" customHeight="1">
      <c r="A88" s="113"/>
      <c r="B88" s="119"/>
      <c r="C88" s="413"/>
      <c r="D88" s="483" t="s">
        <v>105</v>
      </c>
      <c r="E88" s="379"/>
      <c r="F88" s="379"/>
      <c r="G88" s="414"/>
      <c r="H88" s="483"/>
      <c r="I88" s="501"/>
      <c r="J88" s="379"/>
      <c r="K88" s="415"/>
      <c r="L88" s="120"/>
      <c r="M88" s="113"/>
    </row>
    <row r="89" spans="1:13" ht="49.5" customHeight="1">
      <c r="A89" s="113"/>
      <c r="B89" s="119"/>
      <c r="C89" s="515"/>
      <c r="D89" s="390">
        <v>4.0999999999999996</v>
      </c>
      <c r="E89" s="390"/>
      <c r="F89" s="390"/>
      <c r="G89" s="389" t="s">
        <v>106</v>
      </c>
      <c r="H89" s="390" t="s">
        <v>97</v>
      </c>
      <c r="I89" s="416">
        <v>503.053784384435</v>
      </c>
      <c r="J89" s="417">
        <v>23848</v>
      </c>
      <c r="K89" s="424">
        <f>+I89*J89</f>
        <v>11996826.650000006</v>
      </c>
      <c r="L89" s="120"/>
      <c r="M89" s="113"/>
    </row>
    <row r="90" spans="1:13" ht="30" customHeight="1">
      <c r="A90" s="113"/>
      <c r="B90" s="119"/>
      <c r="C90" s="515"/>
      <c r="D90" s="390">
        <v>4.2</v>
      </c>
      <c r="E90" s="390"/>
      <c r="F90" s="390"/>
      <c r="G90" s="389" t="s">
        <v>107</v>
      </c>
      <c r="H90" s="390" t="s">
        <v>99</v>
      </c>
      <c r="I90" s="416">
        <v>240</v>
      </c>
      <c r="J90" s="417">
        <v>24174</v>
      </c>
      <c r="K90" s="424">
        <f>+I90*J90</f>
        <v>5801760</v>
      </c>
      <c r="L90" s="120"/>
      <c r="M90" s="113"/>
    </row>
    <row r="91" spans="1:13" ht="30" customHeight="1" thickBot="1">
      <c r="A91" s="113"/>
      <c r="B91" s="119"/>
      <c r="C91" s="425" t="s">
        <v>15</v>
      </c>
      <c r="D91" s="441"/>
      <c r="E91" s="441"/>
      <c r="F91" s="441"/>
      <c r="G91" s="442"/>
      <c r="H91" s="443"/>
      <c r="I91" s="447"/>
      <c r="J91" s="444"/>
      <c r="K91" s="429">
        <f>SUM(K89:K90)</f>
        <v>17798586.650000006</v>
      </c>
      <c r="L91" s="120"/>
      <c r="M91" s="113"/>
    </row>
    <row r="92" spans="1:13" s="170" customFormat="1" ht="15.75" thickBot="1">
      <c r="A92" s="166"/>
      <c r="B92" s="167"/>
      <c r="C92" s="466"/>
      <c r="D92" s="488"/>
      <c r="E92" s="466"/>
      <c r="F92" s="466"/>
      <c r="G92" s="467"/>
      <c r="H92" s="488"/>
      <c r="I92" s="505"/>
      <c r="J92" s="466"/>
      <c r="K92" s="468"/>
      <c r="L92" s="169"/>
      <c r="M92" s="166"/>
    </row>
    <row r="93" spans="1:13" s="170" customFormat="1" ht="30" customHeight="1">
      <c r="A93" s="166"/>
      <c r="B93" s="167"/>
      <c r="C93" s="469"/>
      <c r="D93" s="470"/>
      <c r="E93" s="469"/>
      <c r="F93" s="469"/>
      <c r="G93" s="395" t="s">
        <v>91</v>
      </c>
      <c r="H93" s="471"/>
      <c r="I93" s="471"/>
      <c r="J93" s="472"/>
      <c r="K93" s="536">
        <f>+K15+K20+K22+K26</f>
        <v>40480335.999999985</v>
      </c>
      <c r="L93" s="169"/>
      <c r="M93" s="166"/>
    </row>
    <row r="94" spans="1:13" s="170" customFormat="1" ht="30" customHeight="1">
      <c r="A94" s="166"/>
      <c r="B94" s="167"/>
      <c r="C94" s="469"/>
      <c r="D94" s="470"/>
      <c r="E94" s="469"/>
      <c r="F94" s="469"/>
      <c r="G94" s="394" t="s">
        <v>108</v>
      </c>
      <c r="H94" s="473"/>
      <c r="I94" s="506"/>
      <c r="J94" s="474"/>
      <c r="K94" s="537">
        <f>+K37+K41+K45</f>
        <v>31538514.999999996</v>
      </c>
      <c r="L94" s="169"/>
      <c r="M94" s="166"/>
    </row>
    <row r="95" spans="1:13" s="170" customFormat="1" ht="30" customHeight="1">
      <c r="A95" s="166"/>
      <c r="B95" s="167"/>
      <c r="C95" s="469"/>
      <c r="D95" s="475"/>
      <c r="E95" s="475"/>
      <c r="F95" s="475"/>
      <c r="G95" s="394" t="s">
        <v>121</v>
      </c>
      <c r="H95" s="476"/>
      <c r="I95" s="507"/>
      <c r="J95" s="477"/>
      <c r="K95" s="537">
        <f>+K51+K54+K57+K60</f>
        <v>31538514.999999993</v>
      </c>
      <c r="L95" s="169"/>
      <c r="M95" s="166"/>
    </row>
    <row r="96" spans="1:13" s="170" customFormat="1" ht="30" customHeight="1">
      <c r="A96" s="166"/>
      <c r="B96" s="167"/>
      <c r="C96" s="173"/>
      <c r="D96" s="181"/>
      <c r="E96" s="181"/>
      <c r="F96" s="181"/>
      <c r="G96" s="512" t="s">
        <v>126</v>
      </c>
      <c r="H96" s="513"/>
      <c r="I96" s="513"/>
      <c r="J96" s="514"/>
      <c r="K96" s="537">
        <f>+K66+K69+K74</f>
        <v>6337239.0000000028</v>
      </c>
      <c r="L96" s="169"/>
      <c r="M96" s="166"/>
    </row>
    <row r="97" spans="1:13" s="170" customFormat="1" ht="30" customHeight="1" thickBot="1">
      <c r="A97" s="166"/>
      <c r="B97" s="167"/>
      <c r="C97" s="173"/>
      <c r="D97" s="174"/>
      <c r="E97" s="173"/>
      <c r="F97" s="173"/>
      <c r="G97" s="522" t="s">
        <v>129</v>
      </c>
      <c r="H97" s="523"/>
      <c r="I97" s="523"/>
      <c r="J97" s="524"/>
      <c r="K97" s="538">
        <f>+K81+K84+K87+K91</f>
        <v>31538515.000000007</v>
      </c>
      <c r="L97" s="169"/>
      <c r="M97" s="166"/>
    </row>
    <row r="98" spans="1:13" s="170" customFormat="1" ht="30" customHeight="1" thickBot="1">
      <c r="A98" s="166"/>
      <c r="B98" s="167"/>
      <c r="C98" s="173"/>
      <c r="D98" s="174"/>
      <c r="E98" s="173"/>
      <c r="F98" s="173"/>
      <c r="G98" s="384" t="s">
        <v>18</v>
      </c>
      <c r="H98" s="190"/>
      <c r="I98" s="508"/>
      <c r="J98" s="192"/>
      <c r="K98" s="168">
        <f>+K93+K94+K95+K96+K97</f>
        <v>141433119.99999997</v>
      </c>
      <c r="L98" s="169"/>
      <c r="M98" s="166"/>
    </row>
    <row r="99" spans="1:13" s="170" customFormat="1" ht="15">
      <c r="A99" s="166"/>
      <c r="B99" s="167"/>
      <c r="C99" s="173"/>
      <c r="D99" s="174"/>
      <c r="E99" s="174"/>
      <c r="F99" s="174"/>
      <c r="G99" s="385"/>
      <c r="H99" s="493"/>
      <c r="I99" s="509"/>
      <c r="J99" s="194"/>
      <c r="K99" s="195"/>
      <c r="L99" s="169"/>
      <c r="M99" s="166"/>
    </row>
    <row r="100" spans="1:13" ht="15.75" thickBot="1">
      <c r="A100" s="113"/>
      <c r="B100" s="211"/>
      <c r="C100" s="212"/>
      <c r="D100" s="213"/>
      <c r="E100" s="213"/>
      <c r="F100" s="212"/>
      <c r="G100" s="386"/>
      <c r="H100" s="494"/>
      <c r="I100" s="510"/>
      <c r="J100" s="212"/>
      <c r="K100" s="212"/>
      <c r="L100" s="215"/>
      <c r="M100" s="113"/>
    </row>
    <row r="101" spans="1:13" ht="15.75" thickTop="1">
      <c r="A101" s="113"/>
      <c r="B101" s="113"/>
      <c r="C101" s="113"/>
      <c r="D101" s="114"/>
      <c r="E101" s="114"/>
      <c r="F101" s="113"/>
      <c r="G101" s="382"/>
      <c r="H101" s="490"/>
      <c r="I101" s="499"/>
      <c r="J101" s="113"/>
      <c r="K101" s="113"/>
      <c r="L101" s="113"/>
      <c r="M101" s="113"/>
    </row>
  </sheetData>
  <mergeCells count="58">
    <mergeCell ref="D70:G70"/>
    <mergeCell ref="G96:J96"/>
    <mergeCell ref="C75:K75"/>
    <mergeCell ref="C76:C77"/>
    <mergeCell ref="D76:D77"/>
    <mergeCell ref="E76:F76"/>
    <mergeCell ref="G76:G77"/>
    <mergeCell ref="H76:H77"/>
    <mergeCell ref="I76:I77"/>
    <mergeCell ref="J76:J77"/>
    <mergeCell ref="K76:K77"/>
    <mergeCell ref="C61:K61"/>
    <mergeCell ref="C62:C63"/>
    <mergeCell ref="D62:D63"/>
    <mergeCell ref="E62:F62"/>
    <mergeCell ref="G62:G63"/>
    <mergeCell ref="H62:H63"/>
    <mergeCell ref="I62:I63"/>
    <mergeCell ref="J62:J63"/>
    <mergeCell ref="K62:K63"/>
    <mergeCell ref="D55:G55"/>
    <mergeCell ref="D58:G58"/>
    <mergeCell ref="C46:K46"/>
    <mergeCell ref="C47:C48"/>
    <mergeCell ref="D47:D48"/>
    <mergeCell ref="E47:F47"/>
    <mergeCell ref="G47:G48"/>
    <mergeCell ref="H47:H48"/>
    <mergeCell ref="I47:I48"/>
    <mergeCell ref="J47:J48"/>
    <mergeCell ref="K47:K48"/>
    <mergeCell ref="D38:G38"/>
    <mergeCell ref="C15:F15"/>
    <mergeCell ref="C26:H26"/>
    <mergeCell ref="C27:K27"/>
    <mergeCell ref="C28:C29"/>
    <mergeCell ref="D28:D29"/>
    <mergeCell ref="E28:F28"/>
    <mergeCell ref="G28:G29"/>
    <mergeCell ref="H28:H29"/>
    <mergeCell ref="I28:I29"/>
    <mergeCell ref="J28:J29"/>
    <mergeCell ref="K28:K29"/>
    <mergeCell ref="B1:G1"/>
    <mergeCell ref="G93:J93"/>
    <mergeCell ref="G97:J97"/>
    <mergeCell ref="C9:K9"/>
    <mergeCell ref="C6:K6"/>
    <mergeCell ref="I10:I11"/>
    <mergeCell ref="C5:K5"/>
    <mergeCell ref="J10:J11"/>
    <mergeCell ref="K10:K11"/>
    <mergeCell ref="C10:C11"/>
    <mergeCell ref="D10:D11"/>
    <mergeCell ref="G10:G11"/>
    <mergeCell ref="H10:H11"/>
    <mergeCell ref="E10:F10"/>
    <mergeCell ref="C7:K8"/>
  </mergeCells>
  <phoneticPr fontId="6" type="noConversion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B2" sqref="B2:F2"/>
    </sheetView>
  </sheetViews>
  <sheetFormatPr baseColWidth="10" defaultColWidth="11.42578125" defaultRowHeight="14.25"/>
  <cols>
    <col min="1" max="2" width="3.42578125" style="111" customWidth="1"/>
    <col min="3" max="3" width="7.85546875" style="111" customWidth="1"/>
    <col min="4" max="4" width="15.42578125" style="111" customWidth="1"/>
    <col min="5" max="5" width="16.140625" style="112" customWidth="1"/>
    <col min="6" max="6" width="17.5703125" style="111" customWidth="1"/>
    <col min="7" max="7" width="73.28515625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37" t="s">
        <v>0</v>
      </c>
      <c r="C1" s="237"/>
      <c r="D1" s="237"/>
      <c r="E1" s="237"/>
      <c r="F1" s="237"/>
      <c r="G1" s="237"/>
    </row>
    <row r="2" spans="1:13">
      <c r="B2" s="237" t="s">
        <v>1</v>
      </c>
      <c r="C2" s="237"/>
      <c r="D2" s="237"/>
      <c r="E2" s="237"/>
      <c r="F2" s="237"/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257" t="s">
        <v>2</v>
      </c>
      <c r="D5" s="257"/>
      <c r="E5" s="257"/>
      <c r="F5" s="257"/>
      <c r="G5" s="257"/>
      <c r="H5" s="257"/>
      <c r="I5" s="257"/>
      <c r="J5" s="257"/>
      <c r="K5" s="257"/>
      <c r="L5" s="120"/>
      <c r="M5" s="113"/>
    </row>
    <row r="6" spans="1:13" ht="15.75" thickBot="1">
      <c r="A6" s="113"/>
      <c r="B6" s="119"/>
      <c r="C6" s="247" t="s">
        <v>29</v>
      </c>
      <c r="D6" s="247"/>
      <c r="E6" s="247"/>
      <c r="F6" s="247"/>
      <c r="G6" s="247"/>
      <c r="H6" s="247"/>
      <c r="I6" s="247"/>
      <c r="J6" s="247"/>
      <c r="K6" s="247"/>
      <c r="L6" s="120"/>
      <c r="M6" s="113"/>
    </row>
    <row r="7" spans="1:13" s="124" customFormat="1" ht="16.5" customHeight="1">
      <c r="A7" s="121"/>
      <c r="B7" s="122"/>
      <c r="C7" s="258" t="s">
        <v>30</v>
      </c>
      <c r="D7" s="259"/>
      <c r="E7" s="259"/>
      <c r="F7" s="259"/>
      <c r="G7" s="259"/>
      <c r="H7" s="259"/>
      <c r="I7" s="259"/>
      <c r="J7" s="259"/>
      <c r="K7" s="260"/>
      <c r="L7" s="123"/>
      <c r="M7" s="121"/>
    </row>
    <row r="8" spans="1:13" ht="33.75" customHeight="1" thickBot="1">
      <c r="A8" s="113"/>
      <c r="B8" s="125"/>
      <c r="C8" s="261"/>
      <c r="D8" s="262"/>
      <c r="E8" s="262"/>
      <c r="F8" s="262"/>
      <c r="G8" s="262"/>
      <c r="H8" s="262"/>
      <c r="I8" s="262"/>
      <c r="J8" s="262"/>
      <c r="K8" s="263"/>
      <c r="L8" s="120"/>
      <c r="M8" s="113"/>
    </row>
    <row r="9" spans="1:13" ht="34.5" customHeight="1">
      <c r="A9" s="113"/>
      <c r="B9" s="125"/>
      <c r="C9" s="266" t="s">
        <v>31</v>
      </c>
      <c r="D9" s="267"/>
      <c r="E9" s="267"/>
      <c r="F9" s="267"/>
      <c r="G9" s="267"/>
      <c r="H9" s="267"/>
      <c r="I9" s="267"/>
      <c r="J9" s="267"/>
      <c r="K9" s="268"/>
      <c r="L9" s="120"/>
      <c r="M9" s="113"/>
    </row>
    <row r="10" spans="1:13" ht="30" customHeight="1" thickBot="1">
      <c r="A10" s="113"/>
      <c r="B10" s="125"/>
      <c r="C10" s="241"/>
      <c r="D10" s="241"/>
      <c r="E10" s="241"/>
      <c r="F10" s="241"/>
      <c r="G10" s="241"/>
      <c r="H10" s="241"/>
      <c r="I10" s="241"/>
      <c r="J10" s="241"/>
      <c r="K10" s="242"/>
      <c r="L10" s="120"/>
      <c r="M10" s="113"/>
    </row>
    <row r="11" spans="1:13" ht="30" customHeight="1">
      <c r="A11" s="113"/>
      <c r="B11" s="119"/>
      <c r="C11" s="253" t="s">
        <v>5</v>
      </c>
      <c r="D11" s="222" t="s">
        <v>6</v>
      </c>
      <c r="E11" s="224" t="s">
        <v>7</v>
      </c>
      <c r="F11" s="224"/>
      <c r="G11" s="253" t="s">
        <v>8</v>
      </c>
      <c r="H11" s="222" t="s">
        <v>9</v>
      </c>
      <c r="I11" s="222" t="s">
        <v>10</v>
      </c>
      <c r="J11" s="249" t="s">
        <v>11</v>
      </c>
      <c r="K11" s="251" t="s">
        <v>12</v>
      </c>
      <c r="L11" s="120"/>
      <c r="M11" s="113"/>
    </row>
    <row r="12" spans="1:13" ht="30" customHeight="1" thickBot="1">
      <c r="A12" s="113"/>
      <c r="B12" s="119"/>
      <c r="C12" s="254"/>
      <c r="D12" s="223"/>
      <c r="E12" s="126" t="s">
        <v>13</v>
      </c>
      <c r="F12" s="126" t="s">
        <v>14</v>
      </c>
      <c r="G12" s="254"/>
      <c r="H12" s="223"/>
      <c r="I12" s="223"/>
      <c r="J12" s="250"/>
      <c r="K12" s="252"/>
      <c r="L12" s="120"/>
      <c r="M12" s="113"/>
    </row>
    <row r="13" spans="1:13" ht="30" customHeight="1" thickBot="1">
      <c r="A13" s="113"/>
      <c r="B13" s="119"/>
      <c r="C13" s="127"/>
      <c r="D13" s="128"/>
      <c r="E13" s="128"/>
      <c r="F13" s="128"/>
      <c r="G13" s="128"/>
      <c r="H13" s="128"/>
      <c r="I13" s="128"/>
      <c r="J13" s="128"/>
      <c r="K13" s="129"/>
      <c r="L13" s="120"/>
      <c r="M13" s="113"/>
    </row>
    <row r="14" spans="1:13" ht="30" customHeight="1">
      <c r="A14" s="113"/>
      <c r="B14" s="119"/>
      <c r="C14" s="130"/>
      <c r="D14" s="131"/>
      <c r="E14" s="131"/>
      <c r="F14" s="131"/>
      <c r="G14" s="132"/>
      <c r="H14" s="131"/>
      <c r="I14" s="133"/>
      <c r="J14" s="134"/>
      <c r="K14" s="135"/>
      <c r="L14" s="120"/>
      <c r="M14" s="113"/>
    </row>
    <row r="15" spans="1:13" ht="30" customHeight="1" thickBot="1">
      <c r="A15" s="113"/>
      <c r="B15" s="119"/>
      <c r="C15" s="136" t="s">
        <v>15</v>
      </c>
      <c r="D15" s="137"/>
      <c r="E15" s="137"/>
      <c r="F15" s="137"/>
      <c r="G15" s="138"/>
      <c r="H15" s="137"/>
      <c r="I15" s="133"/>
      <c r="J15" s="139"/>
      <c r="K15" s="140"/>
      <c r="L15" s="120"/>
      <c r="M15" s="113"/>
    </row>
    <row r="16" spans="1:13" ht="30" customHeight="1" thickBot="1">
      <c r="A16" s="113"/>
      <c r="B16" s="119"/>
      <c r="C16" s="127"/>
      <c r="D16" s="128"/>
      <c r="E16" s="128"/>
      <c r="F16" s="128"/>
      <c r="G16" s="128"/>
      <c r="H16" s="128"/>
      <c r="I16" s="128"/>
      <c r="J16" s="128"/>
      <c r="K16" s="129"/>
      <c r="L16" s="120"/>
      <c r="M16" s="113"/>
    </row>
    <row r="17" spans="1:13" ht="30" customHeight="1">
      <c r="A17" s="113"/>
      <c r="B17" s="119"/>
      <c r="C17" s="130"/>
      <c r="D17" s="131"/>
      <c r="E17" s="131"/>
      <c r="F17" s="131"/>
      <c r="G17" s="141"/>
      <c r="H17" s="131"/>
      <c r="I17" s="133"/>
      <c r="J17" s="134"/>
      <c r="K17" s="142"/>
      <c r="L17" s="120"/>
      <c r="M17" s="113"/>
    </row>
    <row r="18" spans="1:13" ht="30" customHeight="1">
      <c r="A18" s="113"/>
      <c r="B18" s="119"/>
      <c r="C18" s="130"/>
      <c r="D18" s="131"/>
      <c r="E18" s="131"/>
      <c r="F18" s="131"/>
      <c r="G18" s="141"/>
      <c r="H18" s="131"/>
      <c r="I18" s="133"/>
      <c r="J18" s="134"/>
      <c r="K18" s="142"/>
      <c r="L18" s="120"/>
      <c r="M18" s="113"/>
    </row>
    <row r="19" spans="1:13" s="113" customFormat="1" ht="30" customHeight="1">
      <c r="B19" s="119"/>
      <c r="C19" s="130"/>
      <c r="D19" s="143"/>
      <c r="E19" s="143"/>
      <c r="F19" s="143"/>
      <c r="G19" s="144"/>
      <c r="H19" s="143"/>
      <c r="I19" s="133"/>
      <c r="J19" s="134"/>
      <c r="K19" s="142"/>
      <c r="L19" s="120"/>
    </row>
    <row r="20" spans="1:13" ht="30" customHeight="1">
      <c r="B20" s="145"/>
      <c r="C20" s="130"/>
      <c r="D20" s="131"/>
      <c r="E20" s="131"/>
      <c r="F20" s="131"/>
      <c r="G20" s="141"/>
      <c r="H20" s="131"/>
      <c r="I20" s="133"/>
      <c r="J20" s="134"/>
      <c r="K20" s="142"/>
      <c r="L20" s="146"/>
    </row>
    <row r="21" spans="1:13" ht="30" customHeight="1" thickBot="1">
      <c r="A21" s="113"/>
      <c r="B21" s="119"/>
      <c r="C21" s="136" t="s">
        <v>15</v>
      </c>
      <c r="D21" s="147"/>
      <c r="E21" s="148"/>
      <c r="F21" s="147"/>
      <c r="G21" s="147"/>
      <c r="H21" s="147"/>
      <c r="I21" s="133"/>
      <c r="J21" s="147"/>
      <c r="K21" s="140"/>
      <c r="L21" s="120"/>
      <c r="M21" s="113"/>
    </row>
    <row r="22" spans="1:13" ht="30" customHeight="1" thickBot="1">
      <c r="A22" s="113"/>
      <c r="B22" s="119"/>
      <c r="C22" s="127"/>
      <c r="D22" s="128"/>
      <c r="E22" s="128"/>
      <c r="F22" s="128"/>
      <c r="G22" s="128"/>
      <c r="H22" s="128"/>
      <c r="I22" s="128"/>
      <c r="J22" s="128"/>
      <c r="K22" s="129"/>
      <c r="L22" s="120"/>
      <c r="M22" s="113"/>
    </row>
    <row r="23" spans="1:13" ht="30" customHeight="1">
      <c r="A23" s="113"/>
      <c r="B23" s="119"/>
      <c r="C23" s="130"/>
      <c r="D23" s="149"/>
      <c r="E23" s="149"/>
      <c r="F23" s="149"/>
      <c r="G23" s="150"/>
      <c r="H23" s="149"/>
      <c r="I23" s="133"/>
      <c r="J23" s="134"/>
      <c r="K23" s="142"/>
      <c r="L23" s="120"/>
      <c r="M23" s="113"/>
    </row>
    <row r="24" spans="1:13" ht="30" customHeight="1">
      <c r="A24" s="113"/>
      <c r="B24" s="119"/>
      <c r="C24" s="130"/>
      <c r="D24" s="151"/>
      <c r="E24" s="151"/>
      <c r="F24" s="151"/>
      <c r="G24" s="150"/>
      <c r="H24" s="149"/>
      <c r="I24" s="133"/>
      <c r="J24" s="134"/>
      <c r="K24" s="142"/>
      <c r="L24" s="120"/>
      <c r="M24" s="113"/>
    </row>
    <row r="25" spans="1:13" ht="30" customHeight="1">
      <c r="A25" s="113"/>
      <c r="B25" s="119"/>
      <c r="C25" s="130"/>
      <c r="D25" s="149"/>
      <c r="E25" s="149"/>
      <c r="F25" s="149"/>
      <c r="G25" s="150"/>
      <c r="H25" s="149"/>
      <c r="I25" s="133"/>
      <c r="J25" s="134"/>
      <c r="K25" s="142"/>
      <c r="L25" s="120"/>
      <c r="M25" s="113"/>
    </row>
    <row r="26" spans="1:13" s="113" customFormat="1" ht="30" customHeight="1">
      <c r="B26" s="119"/>
      <c r="C26" s="130"/>
      <c r="D26" s="143"/>
      <c r="E26" s="143"/>
      <c r="F26" s="143"/>
      <c r="G26" s="152"/>
      <c r="H26" s="143"/>
      <c r="I26" s="133"/>
      <c r="J26" s="134"/>
      <c r="K26" s="142"/>
      <c r="L26" s="120"/>
    </row>
    <row r="27" spans="1:13" ht="30" customHeight="1">
      <c r="A27" s="113"/>
      <c r="B27" s="119"/>
      <c r="C27" s="130"/>
      <c r="D27" s="149"/>
      <c r="E27" s="149"/>
      <c r="F27" s="149"/>
      <c r="G27" s="150"/>
      <c r="H27" s="149"/>
      <c r="I27" s="133"/>
      <c r="J27" s="153"/>
      <c r="K27" s="142"/>
      <c r="L27" s="120"/>
      <c r="M27" s="113"/>
    </row>
    <row r="28" spans="1:13" s="113" customFormat="1" ht="30" customHeight="1">
      <c r="B28" s="119"/>
      <c r="C28" s="154"/>
      <c r="D28" s="143"/>
      <c r="E28" s="143"/>
      <c r="F28" s="143"/>
      <c r="G28" s="152"/>
      <c r="H28" s="143"/>
      <c r="I28" s="133"/>
      <c r="J28" s="153"/>
      <c r="K28" s="142"/>
      <c r="L28" s="120"/>
    </row>
    <row r="29" spans="1:13" ht="30" customHeight="1">
      <c r="A29" s="113"/>
      <c r="B29" s="119"/>
      <c r="C29" s="130"/>
      <c r="D29" s="149"/>
      <c r="E29" s="131"/>
      <c r="F29" s="149"/>
      <c r="G29" s="150"/>
      <c r="H29" s="149"/>
      <c r="I29" s="133"/>
      <c r="J29" s="134"/>
      <c r="K29" s="142"/>
      <c r="L29" s="120"/>
      <c r="M29" s="113"/>
    </row>
    <row r="30" spans="1:13" ht="30" customHeight="1">
      <c r="A30" s="113"/>
      <c r="B30" s="119"/>
      <c r="C30" s="130"/>
      <c r="D30" s="149"/>
      <c r="E30" s="149"/>
      <c r="F30" s="149"/>
      <c r="G30" s="150"/>
      <c r="H30" s="155"/>
      <c r="I30" s="133"/>
      <c r="J30" s="134"/>
      <c r="K30" s="142"/>
      <c r="L30" s="120"/>
      <c r="M30" s="113"/>
    </row>
    <row r="31" spans="1:13" ht="30" customHeight="1" thickBot="1">
      <c r="A31" s="113"/>
      <c r="B31" s="119"/>
      <c r="C31" s="156" t="s">
        <v>15</v>
      </c>
      <c r="D31" s="157"/>
      <c r="E31" s="157"/>
      <c r="F31" s="157"/>
      <c r="G31" s="158"/>
      <c r="H31" s="157"/>
      <c r="I31" s="133"/>
      <c r="J31" s="159"/>
      <c r="K31" s="160"/>
      <c r="L31" s="120"/>
      <c r="M31" s="113"/>
    </row>
    <row r="32" spans="1:13" ht="30" customHeight="1" thickBot="1">
      <c r="A32" s="113"/>
      <c r="B32" s="119"/>
      <c r="C32" s="127"/>
      <c r="D32" s="128"/>
      <c r="E32" s="128"/>
      <c r="F32" s="128"/>
      <c r="G32" s="128"/>
      <c r="H32" s="128"/>
      <c r="I32" s="128"/>
      <c r="J32" s="128"/>
      <c r="K32" s="129"/>
      <c r="L32" s="120"/>
      <c r="M32" s="113"/>
    </row>
    <row r="33" spans="1:13" ht="30" customHeight="1">
      <c r="A33" s="113"/>
      <c r="B33" s="119"/>
      <c r="C33" s="130"/>
      <c r="D33" s="149"/>
      <c r="E33" s="149"/>
      <c r="F33" s="149"/>
      <c r="G33" s="150"/>
      <c r="H33" s="149"/>
      <c r="I33" s="133"/>
      <c r="J33" s="134"/>
      <c r="K33" s="142"/>
      <c r="L33" s="120"/>
      <c r="M33" s="113"/>
    </row>
    <row r="34" spans="1:13" ht="30" customHeight="1">
      <c r="A34" s="113"/>
      <c r="B34" s="119"/>
      <c r="C34" s="130"/>
      <c r="D34" s="149"/>
      <c r="E34" s="149"/>
      <c r="F34" s="149"/>
      <c r="G34" s="150"/>
      <c r="H34" s="149"/>
      <c r="I34" s="133"/>
      <c r="J34" s="134"/>
      <c r="K34" s="142"/>
      <c r="L34" s="120"/>
      <c r="M34" s="113"/>
    </row>
    <row r="35" spans="1:13" ht="30" customHeight="1">
      <c r="A35" s="113"/>
      <c r="B35" s="119"/>
      <c r="C35" s="161"/>
      <c r="D35" s="149"/>
      <c r="E35" s="149"/>
      <c r="F35" s="149"/>
      <c r="G35" s="150"/>
      <c r="H35" s="149"/>
      <c r="I35" s="133"/>
      <c r="J35" s="134"/>
      <c r="K35" s="142"/>
      <c r="L35" s="120"/>
      <c r="M35" s="113"/>
    </row>
    <row r="36" spans="1:13" ht="30" customHeight="1" thickBot="1">
      <c r="A36" s="113"/>
      <c r="B36" s="119"/>
      <c r="C36" s="136" t="s">
        <v>15</v>
      </c>
      <c r="D36" s="162"/>
      <c r="E36" s="162"/>
      <c r="F36" s="162"/>
      <c r="G36" s="163"/>
      <c r="H36" s="164"/>
      <c r="I36" s="133"/>
      <c r="J36" s="139"/>
      <c r="K36" s="140"/>
      <c r="L36" s="120"/>
      <c r="M36" s="113"/>
    </row>
    <row r="37" spans="1:13" ht="30" customHeight="1" thickBot="1">
      <c r="A37" s="113"/>
      <c r="B37" s="119"/>
      <c r="C37" s="127"/>
      <c r="D37" s="128"/>
      <c r="E37" s="128"/>
      <c r="F37" s="128"/>
      <c r="G37" s="128"/>
      <c r="H37" s="128"/>
      <c r="I37" s="128"/>
      <c r="J37" s="128"/>
      <c r="K37" s="129"/>
      <c r="L37" s="120"/>
      <c r="M37" s="113"/>
    </row>
    <row r="38" spans="1:13" ht="30" customHeight="1">
      <c r="A38" s="113"/>
      <c r="B38" s="119"/>
      <c r="C38" s="130"/>
      <c r="D38" s="149"/>
      <c r="E38" s="149"/>
      <c r="F38" s="149"/>
      <c r="G38" s="150"/>
      <c r="H38" s="149"/>
      <c r="I38" s="133"/>
      <c r="J38" s="134"/>
      <c r="K38" s="142"/>
      <c r="L38" s="120"/>
      <c r="M38" s="113"/>
    </row>
    <row r="39" spans="1:13" ht="30" customHeight="1" thickBot="1">
      <c r="A39" s="113"/>
      <c r="B39" s="119"/>
      <c r="C39" s="136" t="s">
        <v>15</v>
      </c>
      <c r="D39" s="162"/>
      <c r="E39" s="162"/>
      <c r="F39" s="162"/>
      <c r="G39" s="165"/>
      <c r="H39" s="164"/>
      <c r="I39" s="133"/>
      <c r="J39" s="139"/>
      <c r="K39" s="140"/>
      <c r="L39" s="120"/>
      <c r="M39" s="113"/>
    </row>
    <row r="40" spans="1:13" s="170" customFormat="1" ht="30" customHeight="1" thickBot="1">
      <c r="A40" s="166"/>
      <c r="B40" s="167"/>
      <c r="C40" s="243" t="s">
        <v>16</v>
      </c>
      <c r="D40" s="264"/>
      <c r="E40" s="264"/>
      <c r="F40" s="264"/>
      <c r="G40" s="264"/>
      <c r="H40" s="264"/>
      <c r="I40" s="264"/>
      <c r="J40" s="265"/>
      <c r="K40" s="168"/>
      <c r="L40" s="169"/>
      <c r="M40" s="166"/>
    </row>
    <row r="41" spans="1:13" s="170" customFormat="1" ht="15.75" thickBot="1">
      <c r="A41" s="166"/>
      <c r="B41" s="167"/>
      <c r="C41" s="171"/>
      <c r="D41" s="171"/>
      <c r="E41" s="171"/>
      <c r="F41" s="171"/>
      <c r="G41" s="171"/>
      <c r="H41" s="171"/>
      <c r="I41" s="171"/>
      <c r="J41" s="171"/>
      <c r="K41" s="172"/>
      <c r="L41" s="169"/>
      <c r="M41" s="166"/>
    </row>
    <row r="42" spans="1:13" s="170" customFormat="1" ht="30" customHeight="1">
      <c r="A42" s="166"/>
      <c r="B42" s="167"/>
      <c r="C42" s="173"/>
      <c r="D42" s="174"/>
      <c r="E42" s="173"/>
      <c r="F42" s="173"/>
      <c r="G42" s="238"/>
      <c r="H42" s="239"/>
      <c r="I42" s="239"/>
      <c r="J42" s="240"/>
      <c r="K42" s="175"/>
      <c r="L42" s="169"/>
      <c r="M42" s="166"/>
    </row>
    <row r="43" spans="1:13" s="170" customFormat="1" ht="30" customHeight="1">
      <c r="A43" s="166"/>
      <c r="B43" s="167"/>
      <c r="C43" s="173"/>
      <c r="D43" s="174"/>
      <c r="E43" s="173"/>
      <c r="F43" s="173"/>
      <c r="G43" s="176"/>
      <c r="H43" s="177"/>
      <c r="I43" s="178"/>
      <c r="J43" s="179"/>
      <c r="K43" s="180"/>
      <c r="L43" s="169"/>
      <c r="M43" s="166"/>
    </row>
    <row r="44" spans="1:13" s="170" customFormat="1" ht="30" customHeight="1">
      <c r="A44" s="166"/>
      <c r="B44" s="167"/>
      <c r="C44" s="173"/>
      <c r="D44" s="181"/>
      <c r="E44" s="181"/>
      <c r="F44" s="181"/>
      <c r="G44" s="176"/>
      <c r="H44" s="182"/>
      <c r="I44" s="183"/>
      <c r="J44" s="184"/>
      <c r="K44" s="180"/>
      <c r="L44" s="169"/>
      <c r="M44" s="166"/>
    </row>
    <row r="45" spans="1:13" s="170" customFormat="1" ht="30" customHeight="1">
      <c r="A45" s="166"/>
      <c r="B45" s="167"/>
      <c r="C45" s="173"/>
      <c r="D45" s="181"/>
      <c r="E45" s="181"/>
      <c r="F45" s="181"/>
      <c r="G45" s="185" t="s">
        <v>17</v>
      </c>
      <c r="H45" s="182"/>
      <c r="I45" s="183"/>
      <c r="J45" s="184"/>
      <c r="K45" s="186"/>
      <c r="L45" s="169"/>
      <c r="M45" s="166"/>
    </row>
    <row r="46" spans="1:13" s="170" customFormat="1" ht="30" customHeight="1">
      <c r="A46" s="166"/>
      <c r="B46" s="167"/>
      <c r="C46" s="173"/>
      <c r="D46" s="174"/>
      <c r="E46" s="173"/>
      <c r="F46" s="173"/>
      <c r="G46" s="187"/>
      <c r="H46" s="182"/>
      <c r="I46" s="183"/>
      <c r="J46" s="188"/>
      <c r="K46" s="180"/>
      <c r="L46" s="169"/>
      <c r="M46" s="166"/>
    </row>
    <row r="47" spans="1:13" s="170" customFormat="1" ht="30" customHeight="1">
      <c r="A47" s="166"/>
      <c r="B47" s="167"/>
      <c r="C47" s="173"/>
      <c r="D47" s="174"/>
      <c r="E47" s="173"/>
      <c r="F47" s="173"/>
      <c r="G47" s="187"/>
      <c r="H47" s="182"/>
      <c r="I47" s="183"/>
      <c r="J47" s="188"/>
      <c r="K47" s="180"/>
      <c r="L47" s="169"/>
      <c r="M47" s="166"/>
    </row>
    <row r="48" spans="1:13" s="170" customFormat="1" ht="30" customHeight="1" thickBot="1">
      <c r="A48" s="166"/>
      <c r="B48" s="167"/>
      <c r="C48" s="173"/>
      <c r="D48" s="174"/>
      <c r="E48" s="173"/>
      <c r="F48" s="173"/>
      <c r="G48" s="216"/>
      <c r="H48" s="182"/>
      <c r="I48" s="183"/>
      <c r="J48" s="188"/>
      <c r="K48" s="186"/>
      <c r="L48" s="169"/>
      <c r="M48" s="166"/>
    </row>
    <row r="49" spans="1:13" s="170" customFormat="1" ht="30" customHeight="1" thickBot="1">
      <c r="A49" s="166"/>
      <c r="B49" s="167"/>
      <c r="C49" s="173"/>
      <c r="D49" s="174"/>
      <c r="E49" s="173"/>
      <c r="F49" s="173"/>
      <c r="G49" s="189" t="s">
        <v>18</v>
      </c>
      <c r="H49" s="190"/>
      <c r="I49" s="191"/>
      <c r="J49" s="192"/>
      <c r="K49" s="168"/>
      <c r="L49" s="169"/>
      <c r="M49" s="166"/>
    </row>
    <row r="50" spans="1:13" s="170" customFormat="1" ht="15.75" thickBot="1">
      <c r="A50" s="166"/>
      <c r="B50" s="167"/>
      <c r="C50" s="173"/>
      <c r="D50" s="174"/>
      <c r="E50" s="174"/>
      <c r="F50" s="174"/>
      <c r="G50" s="173"/>
      <c r="H50" s="173"/>
      <c r="I50" s="193"/>
      <c r="J50" s="194"/>
      <c r="K50" s="195"/>
      <c r="L50" s="169"/>
      <c r="M50" s="166"/>
    </row>
    <row r="51" spans="1:13" s="170" customFormat="1" ht="15">
      <c r="A51" s="166"/>
      <c r="B51" s="167"/>
      <c r="C51" s="196"/>
      <c r="D51" s="245"/>
      <c r="E51" s="245"/>
      <c r="F51" s="245"/>
      <c r="G51" s="245"/>
      <c r="H51" s="245"/>
      <c r="I51" s="245"/>
      <c r="J51" s="245"/>
      <c r="K51" s="246"/>
      <c r="L51" s="197"/>
      <c r="M51" s="166"/>
    </row>
    <row r="52" spans="1:13" s="170" customFormat="1" ht="46.5" customHeight="1">
      <c r="A52" s="166"/>
      <c r="B52" s="167"/>
      <c r="C52" s="231" t="s">
        <v>32</v>
      </c>
      <c r="D52" s="232"/>
      <c r="E52" s="232"/>
      <c r="F52" s="232"/>
      <c r="G52" s="232"/>
      <c r="H52" s="244" t="s">
        <v>8</v>
      </c>
      <c r="I52" s="244"/>
      <c r="J52" s="244"/>
      <c r="K52" s="198" t="s">
        <v>19</v>
      </c>
      <c r="L52" s="199"/>
      <c r="M52" s="166"/>
    </row>
    <row r="53" spans="1:13" s="170" customFormat="1" ht="32.25" customHeight="1">
      <c r="A53" s="166"/>
      <c r="B53" s="167"/>
      <c r="C53" s="231" t="s">
        <v>33</v>
      </c>
      <c r="D53" s="232"/>
      <c r="E53" s="232"/>
      <c r="F53" s="232"/>
      <c r="G53" s="232"/>
      <c r="H53" s="236" t="s">
        <v>20</v>
      </c>
      <c r="I53" s="236"/>
      <c r="J53" s="200" t="s">
        <v>21</v>
      </c>
      <c r="K53" s="201" t="s">
        <v>34</v>
      </c>
      <c r="L53" s="217"/>
      <c r="M53" s="166"/>
    </row>
    <row r="54" spans="1:13" s="170" customFormat="1" ht="30" customHeight="1">
      <c r="A54" s="166"/>
      <c r="B54" s="167"/>
      <c r="C54" s="231" t="s">
        <v>22</v>
      </c>
      <c r="D54" s="232"/>
      <c r="E54" s="232"/>
      <c r="F54" s="232"/>
      <c r="G54" s="232"/>
      <c r="H54" s="233" t="s">
        <v>23</v>
      </c>
      <c r="I54" s="234"/>
      <c r="J54" s="200" t="s">
        <v>24</v>
      </c>
      <c r="K54" s="201" t="s">
        <v>34</v>
      </c>
      <c r="L54" s="199"/>
      <c r="M54" s="166"/>
    </row>
    <row r="55" spans="1:13" s="203" customFormat="1" ht="58.5" customHeight="1">
      <c r="A55" s="166"/>
      <c r="B55" s="167"/>
      <c r="C55" s="202"/>
      <c r="D55" s="204"/>
      <c r="E55" s="204"/>
      <c r="F55" s="204"/>
      <c r="G55" s="205"/>
      <c r="H55" s="235" t="s">
        <v>25</v>
      </c>
      <c r="I55" s="236"/>
      <c r="J55" s="200" t="s">
        <v>26</v>
      </c>
      <c r="K55" s="201" t="s">
        <v>34</v>
      </c>
      <c r="L55" s="169"/>
      <c r="M55" s="166"/>
    </row>
    <row r="56" spans="1:13" ht="57.75" customHeight="1">
      <c r="A56" s="113"/>
      <c r="B56" s="119"/>
      <c r="C56" s="206"/>
      <c r="D56" s="207"/>
      <c r="E56" s="207"/>
      <c r="F56" s="207"/>
      <c r="G56" s="208"/>
      <c r="H56" s="236" t="s">
        <v>27</v>
      </c>
      <c r="I56" s="236"/>
      <c r="J56" s="200" t="s">
        <v>28</v>
      </c>
      <c r="K56" s="201" t="s">
        <v>34</v>
      </c>
      <c r="L56" s="120"/>
      <c r="M56" s="113"/>
    </row>
    <row r="57" spans="1:13" ht="15.75" thickBot="1">
      <c r="A57" s="113"/>
      <c r="B57" s="119"/>
      <c r="C57" s="206"/>
      <c r="D57" s="209"/>
      <c r="E57" s="209"/>
      <c r="F57" s="207"/>
      <c r="G57" s="210"/>
      <c r="H57" s="255"/>
      <c r="I57" s="255"/>
      <c r="J57" s="255"/>
      <c r="K57" s="256"/>
      <c r="L57" s="120"/>
      <c r="M57" s="113"/>
    </row>
    <row r="58" spans="1:13" ht="47.25" customHeight="1">
      <c r="A58" s="113"/>
      <c r="B58" s="119"/>
      <c r="C58" s="218"/>
      <c r="D58" s="219"/>
      <c r="E58" s="219"/>
      <c r="F58" s="218"/>
      <c r="G58" s="219"/>
      <c r="H58" s="218"/>
      <c r="I58" s="218"/>
      <c r="J58" s="218"/>
      <c r="K58" s="218"/>
      <c r="L58" s="120"/>
      <c r="M58" s="113"/>
    </row>
    <row r="59" spans="1:13" ht="47.25" customHeight="1">
      <c r="A59" s="113"/>
      <c r="B59" s="119"/>
      <c r="C59" s="219"/>
      <c r="D59" s="219"/>
      <c r="E59" s="219"/>
      <c r="F59" s="219"/>
      <c r="G59" s="220" t="s">
        <v>35</v>
      </c>
      <c r="H59" s="219"/>
      <c r="I59" s="219"/>
      <c r="J59" s="219"/>
      <c r="K59" s="219"/>
      <c r="L59" s="120"/>
      <c r="M59" s="113"/>
    </row>
    <row r="60" spans="1:13" ht="15.75" thickBot="1">
      <c r="A60" s="113"/>
      <c r="B60" s="211"/>
      <c r="C60" s="212"/>
      <c r="D60" s="212"/>
      <c r="E60" s="213"/>
      <c r="F60" s="212"/>
      <c r="G60" s="214"/>
      <c r="H60" s="212"/>
      <c r="I60" s="212"/>
      <c r="J60" s="212"/>
      <c r="K60" s="212"/>
      <c r="L60" s="215"/>
      <c r="M60" s="113"/>
    </row>
    <row r="61" spans="1:13" ht="15.75" thickTop="1">
      <c r="A61" s="113"/>
      <c r="B61" s="113"/>
      <c r="C61" s="113"/>
      <c r="D61" s="113"/>
      <c r="E61" s="114"/>
      <c r="F61" s="113"/>
      <c r="G61" s="113"/>
      <c r="H61" s="113"/>
      <c r="I61" s="113"/>
      <c r="J61" s="113"/>
      <c r="K61" s="113"/>
      <c r="L61" s="113"/>
      <c r="M61" s="113"/>
    </row>
    <row r="63" spans="1:13">
      <c r="H63" s="221"/>
    </row>
  </sheetData>
  <mergeCells count="27"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view="pageBreakPreview" topLeftCell="A2" zoomScale="80" zoomScaleNormal="80" zoomScaleSheetLayoutView="80" workbookViewId="0">
      <selection activeCell="B2" sqref="B2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371" t="s">
        <v>0</v>
      </c>
      <c r="C1" s="371"/>
      <c r="D1" s="371"/>
      <c r="E1" s="371"/>
      <c r="F1" s="371"/>
      <c r="G1" s="371"/>
      <c r="H1" s="371"/>
      <c r="I1" s="371"/>
      <c r="J1" s="371"/>
      <c r="K1" s="371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72" t="s">
        <v>36</v>
      </c>
      <c r="D5" s="372"/>
      <c r="E5" s="372"/>
      <c r="F5" s="372"/>
      <c r="G5" s="372"/>
      <c r="H5" s="372"/>
      <c r="I5" s="372"/>
      <c r="J5" s="372"/>
      <c r="K5" s="372"/>
      <c r="L5" s="372"/>
      <c r="M5" s="372"/>
      <c r="N5" s="372"/>
      <c r="O5" s="372"/>
      <c r="P5" s="87"/>
    </row>
    <row r="6" spans="2:16">
      <c r="B6" s="86"/>
      <c r="P6" s="88"/>
    </row>
    <row r="7" spans="2:16">
      <c r="B7" s="86"/>
      <c r="C7" s="330"/>
      <c r="D7" s="332"/>
      <c r="E7" s="333"/>
      <c r="F7" s="333"/>
      <c r="G7" s="333"/>
      <c r="H7" s="333"/>
      <c r="I7" s="333"/>
      <c r="J7" s="333"/>
      <c r="K7" s="334"/>
      <c r="L7" s="345"/>
      <c r="M7" s="346"/>
      <c r="N7" s="346"/>
      <c r="O7" s="347"/>
      <c r="P7" s="89"/>
    </row>
    <row r="8" spans="2:16">
      <c r="B8" s="86"/>
      <c r="C8" s="331"/>
      <c r="D8" s="335" t="s">
        <v>37</v>
      </c>
      <c r="E8" s="336"/>
      <c r="F8" s="336"/>
      <c r="G8" s="336"/>
      <c r="H8" s="336"/>
      <c r="I8" s="336"/>
      <c r="J8" s="336"/>
      <c r="K8" s="337"/>
      <c r="L8" s="348"/>
      <c r="M8" s="349"/>
      <c r="N8" s="349"/>
      <c r="O8" s="350"/>
      <c r="P8" s="89"/>
    </row>
    <row r="9" spans="2:16">
      <c r="B9" s="86"/>
      <c r="C9" s="331"/>
      <c r="D9" s="335"/>
      <c r="E9" s="336"/>
      <c r="F9" s="336"/>
      <c r="G9" s="336"/>
      <c r="H9" s="336"/>
      <c r="I9" s="336"/>
      <c r="J9" s="336"/>
      <c r="K9" s="337"/>
      <c r="L9" s="338" t="s">
        <v>38</v>
      </c>
      <c r="M9" s="351"/>
      <c r="N9" s="352"/>
      <c r="O9" s="353"/>
      <c r="P9" s="89"/>
    </row>
    <row r="10" spans="2:16">
      <c r="B10" s="86"/>
      <c r="C10" s="331"/>
      <c r="D10" s="335" t="s">
        <v>39</v>
      </c>
      <c r="E10" s="336"/>
      <c r="F10" s="336"/>
      <c r="G10" s="336"/>
      <c r="H10" s="336"/>
      <c r="I10" s="336"/>
      <c r="J10" s="336"/>
      <c r="K10" s="337"/>
      <c r="L10" s="339"/>
      <c r="M10" s="354"/>
      <c r="N10" s="355"/>
      <c r="O10" s="356"/>
      <c r="P10" s="90"/>
    </row>
    <row r="11" spans="2:16" ht="12.75" customHeight="1">
      <c r="B11" s="86"/>
      <c r="C11" s="331"/>
      <c r="D11" s="373"/>
      <c r="E11" s="374"/>
      <c r="F11" s="374"/>
      <c r="G11" s="374"/>
      <c r="H11" s="374"/>
      <c r="I11" s="374"/>
      <c r="J11" s="374"/>
      <c r="K11" s="375"/>
      <c r="L11" s="338" t="s">
        <v>40</v>
      </c>
      <c r="M11" s="338">
        <v>1</v>
      </c>
      <c r="N11" s="338" t="s">
        <v>41</v>
      </c>
      <c r="O11" s="343">
        <v>1</v>
      </c>
      <c r="P11" s="89"/>
    </row>
    <row r="12" spans="2:16">
      <c r="B12" s="86"/>
      <c r="C12" s="331"/>
      <c r="D12" s="373"/>
      <c r="E12" s="374"/>
      <c r="F12" s="374"/>
      <c r="G12" s="374"/>
      <c r="H12" s="374"/>
      <c r="I12" s="374"/>
      <c r="J12" s="374"/>
      <c r="K12" s="375"/>
      <c r="L12" s="357"/>
      <c r="M12" s="357"/>
      <c r="N12" s="357"/>
      <c r="O12" s="344"/>
      <c r="P12" s="89"/>
    </row>
    <row r="13" spans="2:16">
      <c r="B13" s="86"/>
      <c r="C13" s="331"/>
      <c r="D13" s="335" t="s">
        <v>42</v>
      </c>
      <c r="E13" s="336"/>
      <c r="F13" s="336"/>
      <c r="G13" s="336"/>
      <c r="H13" s="336"/>
      <c r="I13" s="336"/>
      <c r="J13" s="336"/>
      <c r="K13" s="337"/>
      <c r="L13" s="357"/>
      <c r="M13" s="357"/>
      <c r="N13" s="357"/>
      <c r="O13" s="344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43</v>
      </c>
      <c r="M15" s="10" t="s">
        <v>44</v>
      </c>
      <c r="N15" s="10" t="s">
        <v>45</v>
      </c>
      <c r="O15" s="11" t="s">
        <v>46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275" t="s">
        <v>47</v>
      </c>
      <c r="D17" s="276"/>
      <c r="E17" s="276"/>
      <c r="F17" s="276"/>
      <c r="G17" s="3"/>
      <c r="H17" s="3"/>
      <c r="I17" s="3" t="s">
        <v>48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60" t="s">
        <v>49</v>
      </c>
      <c r="D21" s="361"/>
      <c r="E21" s="361"/>
      <c r="F21" s="361"/>
      <c r="G21" s="361"/>
      <c r="H21" s="361"/>
      <c r="I21" s="361"/>
      <c r="J21" s="361"/>
      <c r="K21" s="361"/>
      <c r="L21" s="361"/>
      <c r="M21" s="361"/>
      <c r="N21" s="361"/>
      <c r="O21" s="362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50</v>
      </c>
      <c r="D23" s="340" t="s">
        <v>8</v>
      </c>
      <c r="E23" s="341"/>
      <c r="F23" s="341"/>
      <c r="G23" s="341"/>
      <c r="H23" s="341"/>
      <c r="I23" s="341"/>
      <c r="J23" s="341"/>
      <c r="K23" s="341"/>
      <c r="L23" s="342"/>
      <c r="M23" s="358" t="s">
        <v>51</v>
      </c>
      <c r="N23" s="359"/>
      <c r="O23" s="28" t="s">
        <v>10</v>
      </c>
      <c r="P23" s="95"/>
    </row>
    <row r="24" spans="2:16">
      <c r="B24" s="86"/>
      <c r="C24" s="29"/>
      <c r="D24" s="364"/>
      <c r="E24" s="370"/>
      <c r="F24" s="370"/>
      <c r="G24" s="370"/>
      <c r="H24" s="370"/>
      <c r="I24" s="370"/>
      <c r="J24" s="370"/>
      <c r="K24" s="370"/>
      <c r="L24" s="365"/>
      <c r="M24" s="364"/>
      <c r="N24" s="365"/>
      <c r="O24" s="30"/>
      <c r="P24" s="96"/>
    </row>
    <row r="25" spans="2:16">
      <c r="B25" s="86"/>
      <c r="C25" s="312" t="s">
        <v>52</v>
      </c>
      <c r="D25" s="313"/>
      <c r="E25" s="313"/>
      <c r="F25" s="313"/>
      <c r="G25" s="313"/>
      <c r="H25" s="313"/>
      <c r="I25" s="313"/>
      <c r="J25" s="313"/>
      <c r="K25" s="313"/>
      <c r="L25" s="313"/>
      <c r="M25" s="313"/>
      <c r="N25" s="313"/>
      <c r="O25" s="314"/>
      <c r="P25" s="97"/>
    </row>
    <row r="26" spans="2:16">
      <c r="B26" s="86"/>
      <c r="C26" s="315"/>
      <c r="D26" s="316"/>
      <c r="E26" s="316"/>
      <c r="F26" s="316"/>
      <c r="G26" s="316"/>
      <c r="H26" s="316"/>
      <c r="I26" s="316"/>
      <c r="J26" s="316"/>
      <c r="K26" s="316"/>
      <c r="L26" s="316"/>
      <c r="M26" s="316"/>
      <c r="N26" s="316"/>
      <c r="O26" s="317"/>
      <c r="P26" s="97"/>
    </row>
    <row r="27" spans="2:16">
      <c r="B27" s="86"/>
      <c r="C27" s="318"/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20"/>
      <c r="P27" s="97"/>
    </row>
    <row r="28" spans="2:16">
      <c r="B28" s="86"/>
      <c r="C28" s="302" t="s">
        <v>8</v>
      </c>
      <c r="D28" s="366"/>
      <c r="E28" s="366"/>
      <c r="F28" s="366"/>
      <c r="G28" s="367"/>
      <c r="H28" s="308" t="s">
        <v>53</v>
      </c>
      <c r="I28" s="366"/>
      <c r="J28" s="368" t="s">
        <v>54</v>
      </c>
      <c r="K28" s="369"/>
      <c r="L28" s="32" t="s">
        <v>55</v>
      </c>
      <c r="M28" s="308" t="s">
        <v>56</v>
      </c>
      <c r="N28" s="309"/>
      <c r="O28" s="33" t="s">
        <v>57</v>
      </c>
      <c r="P28" s="98"/>
    </row>
    <row r="29" spans="2:16">
      <c r="B29" s="86"/>
      <c r="C29" s="283"/>
      <c r="D29" s="284"/>
      <c r="E29" s="284"/>
      <c r="F29" s="284"/>
      <c r="G29" s="324"/>
      <c r="H29" s="363"/>
      <c r="I29" s="324"/>
      <c r="J29" s="363"/>
      <c r="K29" s="324"/>
      <c r="L29" s="34"/>
      <c r="M29" s="321"/>
      <c r="N29" s="322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21"/>
      <c r="N30" s="322"/>
      <c r="O30" s="35"/>
      <c r="P30" s="99"/>
    </row>
    <row r="31" spans="2:16">
      <c r="B31" s="86"/>
      <c r="C31" s="298"/>
      <c r="D31" s="299"/>
      <c r="E31" s="299"/>
      <c r="F31" s="299"/>
      <c r="G31" s="323"/>
      <c r="H31" s="327"/>
      <c r="I31" s="323"/>
      <c r="J31" s="327"/>
      <c r="K31" s="323"/>
      <c r="L31" s="40"/>
      <c r="M31" s="328"/>
      <c r="N31" s="329"/>
      <c r="O31" s="35"/>
      <c r="P31" s="99"/>
    </row>
    <row r="32" spans="2:16">
      <c r="B32" s="86"/>
      <c r="C32" s="289" t="s">
        <v>58</v>
      </c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1"/>
      <c r="O32" s="41"/>
      <c r="P32" s="100"/>
    </row>
    <row r="33" spans="2:16" ht="13.5" customHeight="1">
      <c r="B33" s="86"/>
      <c r="C33" s="312" t="s">
        <v>59</v>
      </c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4"/>
      <c r="P33" s="97"/>
    </row>
    <row r="34" spans="2:16">
      <c r="B34" s="86"/>
      <c r="C34" s="315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7"/>
      <c r="P34" s="97"/>
    </row>
    <row r="35" spans="2:16">
      <c r="B35" s="86"/>
      <c r="C35" s="318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20"/>
      <c r="P35" s="97"/>
    </row>
    <row r="36" spans="2:16">
      <c r="B36" s="86"/>
      <c r="C36" s="302" t="s">
        <v>8</v>
      </c>
      <c r="D36" s="303"/>
      <c r="E36" s="303"/>
      <c r="F36" s="303"/>
      <c r="G36" s="303"/>
      <c r="H36" s="303"/>
      <c r="I36" s="303"/>
      <c r="J36" s="309"/>
      <c r="K36" s="31" t="s">
        <v>51</v>
      </c>
      <c r="L36" s="32" t="s">
        <v>10</v>
      </c>
      <c r="M36" s="308" t="s">
        <v>60</v>
      </c>
      <c r="N36" s="309"/>
      <c r="O36" s="33" t="s">
        <v>57</v>
      </c>
      <c r="P36" s="98"/>
    </row>
    <row r="37" spans="2:16">
      <c r="B37" s="86"/>
      <c r="C37" s="283"/>
      <c r="D37" s="284"/>
      <c r="E37" s="284"/>
      <c r="F37" s="284"/>
      <c r="G37" s="284"/>
      <c r="H37" s="284"/>
      <c r="I37" s="284"/>
      <c r="J37" s="324"/>
      <c r="K37" s="43"/>
      <c r="L37" s="44"/>
      <c r="M37" s="325"/>
      <c r="N37" s="326"/>
      <c r="O37" s="35"/>
      <c r="P37" s="99"/>
    </row>
    <row r="38" spans="2:16">
      <c r="B38" s="86"/>
      <c r="C38" s="298"/>
      <c r="D38" s="299"/>
      <c r="E38" s="299"/>
      <c r="F38" s="299"/>
      <c r="G38" s="299"/>
      <c r="H38" s="299"/>
      <c r="I38" s="299"/>
      <c r="J38" s="323"/>
      <c r="K38" s="37"/>
      <c r="L38" s="45"/>
      <c r="M38" s="300"/>
      <c r="N38" s="301"/>
      <c r="O38" s="46"/>
      <c r="P38" s="99"/>
    </row>
    <row r="39" spans="2:16">
      <c r="B39" s="86"/>
      <c r="C39" s="289" t="s">
        <v>58</v>
      </c>
      <c r="D39" s="290"/>
      <c r="E39" s="290"/>
      <c r="F39" s="290"/>
      <c r="G39" s="290"/>
      <c r="H39" s="290"/>
      <c r="I39" s="290"/>
      <c r="J39" s="290"/>
      <c r="K39" s="290"/>
      <c r="L39" s="290"/>
      <c r="M39" s="290"/>
      <c r="N39" s="291"/>
      <c r="O39" s="47">
        <v>0</v>
      </c>
      <c r="P39" s="99"/>
    </row>
    <row r="40" spans="2:16">
      <c r="B40" s="86"/>
      <c r="C40" s="312" t="s">
        <v>61</v>
      </c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4"/>
      <c r="P40" s="97"/>
    </row>
    <row r="41" spans="2:16">
      <c r="B41" s="86"/>
      <c r="C41" s="315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7"/>
      <c r="P41" s="97"/>
    </row>
    <row r="42" spans="2:16">
      <c r="B42" s="86"/>
      <c r="C42" s="318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20"/>
      <c r="P42" s="97"/>
    </row>
    <row r="43" spans="2:16" ht="28.5">
      <c r="B43" s="86"/>
      <c r="C43" s="302" t="s">
        <v>62</v>
      </c>
      <c r="D43" s="303"/>
      <c r="E43" s="303"/>
      <c r="F43" s="303"/>
      <c r="G43" s="303"/>
      <c r="H43" s="303"/>
      <c r="I43" s="303"/>
      <c r="J43" s="48" t="s">
        <v>63</v>
      </c>
      <c r="K43" s="49" t="s">
        <v>64</v>
      </c>
      <c r="L43" s="50" t="s">
        <v>65</v>
      </c>
      <c r="M43" s="308" t="s">
        <v>66</v>
      </c>
      <c r="N43" s="309"/>
      <c r="O43" s="33" t="s">
        <v>57</v>
      </c>
      <c r="P43" s="98"/>
    </row>
    <row r="44" spans="2:16">
      <c r="B44" s="86"/>
      <c r="C44" s="283"/>
      <c r="D44" s="284"/>
      <c r="E44" s="284"/>
      <c r="F44" s="284"/>
      <c r="G44" s="284"/>
      <c r="H44" s="284"/>
      <c r="I44" s="284"/>
      <c r="J44" s="51"/>
      <c r="K44" s="52"/>
      <c r="L44" s="51"/>
      <c r="M44" s="306"/>
      <c r="N44" s="307"/>
      <c r="O44" s="35"/>
      <c r="P44" s="99"/>
    </row>
    <row r="45" spans="2:16">
      <c r="B45" s="86"/>
      <c r="C45" s="298"/>
      <c r="D45" s="299"/>
      <c r="E45" s="299"/>
      <c r="F45" s="299"/>
      <c r="G45" s="299"/>
      <c r="H45" s="299"/>
      <c r="I45" s="299"/>
      <c r="J45" s="53"/>
      <c r="K45" s="54"/>
      <c r="L45" s="53"/>
      <c r="M45" s="300"/>
      <c r="N45" s="301"/>
      <c r="O45" s="55"/>
      <c r="P45" s="99"/>
    </row>
    <row r="46" spans="2:16">
      <c r="B46" s="86"/>
      <c r="C46" s="289" t="s">
        <v>58</v>
      </c>
      <c r="D46" s="290"/>
      <c r="E46" s="290"/>
      <c r="F46" s="290"/>
      <c r="G46" s="290"/>
      <c r="H46" s="290"/>
      <c r="I46" s="290"/>
      <c r="J46" s="290"/>
      <c r="K46" s="290"/>
      <c r="L46" s="290"/>
      <c r="M46" s="290"/>
      <c r="N46" s="291"/>
      <c r="O46" s="41"/>
      <c r="P46" s="100"/>
    </row>
    <row r="47" spans="2:16">
      <c r="B47" s="86"/>
      <c r="C47" s="312" t="s">
        <v>67</v>
      </c>
      <c r="D47" s="313"/>
      <c r="E47" s="313"/>
      <c r="F47" s="313"/>
      <c r="G47" s="313"/>
      <c r="H47" s="313"/>
      <c r="I47" s="313"/>
      <c r="J47" s="313"/>
      <c r="K47" s="313"/>
      <c r="L47" s="313"/>
      <c r="M47" s="313"/>
      <c r="N47" s="313"/>
      <c r="O47" s="314"/>
      <c r="P47" s="97"/>
    </row>
    <row r="48" spans="2:16">
      <c r="B48" s="86"/>
      <c r="C48" s="315"/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7"/>
      <c r="P48" s="97"/>
    </row>
    <row r="49" spans="2:16">
      <c r="B49" s="86"/>
      <c r="C49" s="318"/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20"/>
      <c r="P49" s="97"/>
    </row>
    <row r="50" spans="2:16" ht="28.5">
      <c r="B50" s="86"/>
      <c r="C50" s="302" t="s">
        <v>68</v>
      </c>
      <c r="D50" s="303"/>
      <c r="E50" s="303"/>
      <c r="F50" s="303"/>
      <c r="G50" s="303"/>
      <c r="H50" s="303"/>
      <c r="I50" s="303"/>
      <c r="J50" s="32" t="s">
        <v>69</v>
      </c>
      <c r="K50" s="49" t="s">
        <v>70</v>
      </c>
      <c r="L50" s="48" t="s">
        <v>71</v>
      </c>
      <c r="M50" s="304" t="s">
        <v>56</v>
      </c>
      <c r="N50" s="305"/>
      <c r="O50" s="57" t="s">
        <v>57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10"/>
      <c r="N51" s="311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10"/>
      <c r="N52" s="311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06"/>
      <c r="N53" s="307"/>
      <c r="O53" s="63"/>
      <c r="P53" s="102"/>
    </row>
    <row r="54" spans="2:16">
      <c r="B54" s="86"/>
      <c r="C54" s="298"/>
      <c r="D54" s="299"/>
      <c r="E54" s="299"/>
      <c r="F54" s="299"/>
      <c r="G54" s="299"/>
      <c r="H54" s="299"/>
      <c r="I54" s="299"/>
      <c r="J54" s="53"/>
      <c r="K54" s="54"/>
      <c r="L54" s="53"/>
      <c r="M54" s="300"/>
      <c r="N54" s="301"/>
      <c r="O54" s="55"/>
      <c r="P54" s="99"/>
    </row>
    <row r="55" spans="2:16">
      <c r="B55" s="86"/>
      <c r="C55" s="289" t="s">
        <v>58</v>
      </c>
      <c r="D55" s="290"/>
      <c r="E55" s="290"/>
      <c r="F55" s="290"/>
      <c r="G55" s="290"/>
      <c r="H55" s="290"/>
      <c r="I55" s="290"/>
      <c r="J55" s="290"/>
      <c r="K55" s="290"/>
      <c r="L55" s="290"/>
      <c r="M55" s="290"/>
      <c r="N55" s="291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292" t="s">
        <v>72</v>
      </c>
      <c r="D57" s="293"/>
      <c r="E57" s="293"/>
      <c r="F57" s="293"/>
      <c r="G57" s="293"/>
      <c r="H57" s="293"/>
      <c r="I57" s="293"/>
      <c r="J57" s="293"/>
      <c r="K57" s="293"/>
      <c r="L57" s="293"/>
      <c r="M57" s="293"/>
      <c r="N57" s="294"/>
      <c r="O57" s="64"/>
      <c r="P57" s="103"/>
    </row>
    <row r="58" spans="2:16">
      <c r="B58" s="86"/>
      <c r="C58" s="312" t="s">
        <v>73</v>
      </c>
      <c r="D58" s="313"/>
      <c r="E58" s="313"/>
      <c r="F58" s="313"/>
      <c r="G58" s="313"/>
      <c r="H58" s="313"/>
      <c r="I58" s="313"/>
      <c r="J58" s="313"/>
      <c r="K58" s="313"/>
      <c r="L58" s="313"/>
      <c r="M58" s="313"/>
      <c r="N58" s="313"/>
      <c r="O58" s="314"/>
      <c r="P58" s="97"/>
    </row>
    <row r="59" spans="2:16">
      <c r="B59" s="86"/>
      <c r="C59" s="315"/>
      <c r="D59" s="316"/>
      <c r="E59" s="316"/>
      <c r="F59" s="316"/>
      <c r="G59" s="316"/>
      <c r="H59" s="316"/>
      <c r="I59" s="316"/>
      <c r="J59" s="316"/>
      <c r="K59" s="316"/>
      <c r="L59" s="316"/>
      <c r="M59" s="316"/>
      <c r="N59" s="316"/>
      <c r="O59" s="317"/>
      <c r="P59" s="97"/>
    </row>
    <row r="60" spans="2:16">
      <c r="B60" s="86"/>
      <c r="C60" s="318"/>
      <c r="D60" s="319"/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320"/>
      <c r="P60" s="97"/>
    </row>
    <row r="61" spans="2:16">
      <c r="B61" s="86"/>
      <c r="C61" s="302" t="s">
        <v>74</v>
      </c>
      <c r="D61" s="303"/>
      <c r="E61" s="303"/>
      <c r="F61" s="303"/>
      <c r="G61" s="303"/>
      <c r="H61" s="303"/>
      <c r="I61" s="303"/>
      <c r="J61" s="42"/>
      <c r="K61" s="56"/>
      <c r="L61" s="48" t="s">
        <v>75</v>
      </c>
      <c r="M61" s="304" t="s">
        <v>76</v>
      </c>
      <c r="N61" s="305"/>
      <c r="O61" s="65"/>
      <c r="P61" s="101"/>
    </row>
    <row r="62" spans="2:16">
      <c r="B62" s="86"/>
      <c r="C62" s="283" t="s">
        <v>77</v>
      </c>
      <c r="D62" s="284"/>
      <c r="E62" s="284"/>
      <c r="F62" s="284"/>
      <c r="G62" s="284"/>
      <c r="H62" s="284"/>
      <c r="I62" s="284"/>
      <c r="J62" s="66"/>
      <c r="K62" s="67"/>
      <c r="L62" s="68"/>
      <c r="M62" s="285"/>
      <c r="N62" s="286"/>
      <c r="O62" s="69"/>
      <c r="P62" s="104"/>
    </row>
    <row r="63" spans="2:16">
      <c r="B63" s="86"/>
      <c r="C63" s="36" t="s">
        <v>78</v>
      </c>
      <c r="D63" s="37"/>
      <c r="E63" s="37"/>
      <c r="F63" s="37"/>
      <c r="G63" s="37"/>
      <c r="H63" s="37"/>
      <c r="I63" s="37"/>
      <c r="J63" s="66"/>
      <c r="K63" s="67"/>
      <c r="L63" s="68"/>
      <c r="M63" s="285"/>
      <c r="N63" s="286"/>
      <c r="O63" s="69"/>
      <c r="P63" s="104"/>
    </row>
    <row r="64" spans="2:16">
      <c r="B64" s="86"/>
      <c r="C64" s="20" t="s">
        <v>79</v>
      </c>
      <c r="D64" s="21"/>
      <c r="E64" s="21"/>
      <c r="F64" s="21"/>
      <c r="G64" s="21"/>
      <c r="H64" s="21"/>
      <c r="I64" s="21"/>
      <c r="J64" s="70"/>
      <c r="K64" s="71"/>
      <c r="L64" s="68"/>
      <c r="M64" s="287"/>
      <c r="N64" s="288"/>
      <c r="O64" s="69"/>
      <c r="P64" s="104"/>
    </row>
    <row r="65" spans="2:16">
      <c r="B65" s="86"/>
      <c r="C65" s="289" t="s">
        <v>58</v>
      </c>
      <c r="D65" s="290"/>
      <c r="E65" s="290"/>
      <c r="F65" s="290"/>
      <c r="G65" s="290"/>
      <c r="H65" s="290"/>
      <c r="I65" s="290"/>
      <c r="J65" s="290"/>
      <c r="K65" s="290"/>
      <c r="L65" s="290"/>
      <c r="M65" s="290"/>
      <c r="N65" s="291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292" t="s">
        <v>80</v>
      </c>
      <c r="D67" s="293"/>
      <c r="E67" s="293"/>
      <c r="F67" s="293"/>
      <c r="G67" s="293"/>
      <c r="H67" s="293"/>
      <c r="I67" s="293"/>
      <c r="J67" s="293"/>
      <c r="K67" s="293"/>
      <c r="L67" s="293"/>
      <c r="M67" s="293"/>
      <c r="N67" s="294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81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82</v>
      </c>
      <c r="O72" s="27"/>
      <c r="P72" s="88"/>
    </row>
    <row r="73" spans="2:16">
      <c r="B73" s="86"/>
      <c r="C73" s="26"/>
      <c r="H73" s="74" t="s">
        <v>83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84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85</v>
      </c>
      <c r="O75" s="27"/>
      <c r="P75" s="88"/>
    </row>
    <row r="76" spans="2:16">
      <c r="B76" s="86"/>
      <c r="C76" s="77" t="s">
        <v>86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280"/>
      <c r="D77" s="281"/>
      <c r="E77" s="281"/>
      <c r="F77" s="281"/>
      <c r="G77" s="281"/>
      <c r="H77" s="281"/>
      <c r="I77" s="281"/>
      <c r="J77" s="281"/>
      <c r="K77" s="281"/>
      <c r="L77" s="281"/>
      <c r="M77" s="281"/>
      <c r="N77" s="281"/>
      <c r="O77" s="282"/>
      <c r="P77" s="93"/>
    </row>
    <row r="78" spans="2:16">
      <c r="B78" s="86"/>
      <c r="C78" s="280"/>
      <c r="D78" s="281"/>
      <c r="E78" s="281"/>
      <c r="F78" s="281"/>
      <c r="G78" s="281"/>
      <c r="H78" s="281"/>
      <c r="I78" s="281"/>
      <c r="J78" s="281"/>
      <c r="K78" s="281"/>
      <c r="L78" s="281"/>
      <c r="M78" s="281"/>
      <c r="N78" s="281"/>
      <c r="O78" s="282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87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277" t="s">
        <v>88</v>
      </c>
      <c r="D81" s="278"/>
      <c r="E81" s="278"/>
      <c r="F81" s="278"/>
      <c r="G81" s="278"/>
      <c r="H81" s="278"/>
      <c r="I81" s="278"/>
      <c r="J81" s="278"/>
      <c r="K81" s="278"/>
      <c r="L81" s="278"/>
      <c r="M81" s="278"/>
      <c r="N81" s="278"/>
      <c r="O81" s="279"/>
      <c r="P81" s="106"/>
    </row>
    <row r="82" spans="2:16" ht="28.5" customHeight="1">
      <c r="B82" s="86"/>
      <c r="C82" s="277"/>
      <c r="D82" s="278"/>
      <c r="E82" s="278"/>
      <c r="F82" s="278"/>
      <c r="G82" s="278"/>
      <c r="H82" s="278"/>
      <c r="I82" s="278"/>
      <c r="J82" s="278"/>
      <c r="K82" s="278"/>
      <c r="L82" s="278"/>
      <c r="M82" s="278"/>
      <c r="N82" s="278"/>
      <c r="O82" s="279"/>
      <c r="P82" s="106"/>
    </row>
    <row r="83" spans="2:16" ht="12.95" customHeight="1">
      <c r="B83" s="86"/>
      <c r="C83" s="295" t="s">
        <v>89</v>
      </c>
      <c r="D83" s="296"/>
      <c r="E83" s="296"/>
      <c r="F83" s="296"/>
      <c r="G83" s="296"/>
      <c r="H83" s="296"/>
      <c r="I83" s="296"/>
      <c r="J83" s="296"/>
      <c r="K83" s="296"/>
      <c r="L83" s="296"/>
      <c r="M83" s="296"/>
      <c r="N83" s="296"/>
      <c r="O83" s="297"/>
      <c r="P83" s="106"/>
    </row>
    <row r="84" spans="2:16" ht="32.25" customHeight="1">
      <c r="B84" s="86"/>
      <c r="C84" s="295"/>
      <c r="D84" s="296"/>
      <c r="E84" s="296"/>
      <c r="F84" s="296"/>
      <c r="G84" s="296"/>
      <c r="H84" s="296"/>
      <c r="I84" s="296"/>
      <c r="J84" s="296"/>
      <c r="K84" s="296"/>
      <c r="L84" s="296"/>
      <c r="M84" s="296"/>
      <c r="N84" s="296"/>
      <c r="O84" s="297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81</v>
      </c>
      <c r="O86" s="27"/>
      <c r="P86" s="88"/>
    </row>
    <row r="87" spans="2:16">
      <c r="B87" s="86"/>
      <c r="C87" s="26"/>
      <c r="H87" s="1" t="s">
        <v>82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90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84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269"/>
      <c r="L90" s="269"/>
      <c r="M90" s="269"/>
      <c r="N90" s="269"/>
      <c r="O90" s="270"/>
      <c r="P90" s="107"/>
    </row>
    <row r="91" spans="2:16" ht="18.75" customHeight="1">
      <c r="B91" s="86"/>
      <c r="C91" s="273"/>
      <c r="D91" s="274"/>
      <c r="E91" s="274"/>
      <c r="F91" s="54"/>
      <c r="G91" s="54"/>
      <c r="H91" s="54"/>
      <c r="I91" s="54"/>
      <c r="J91" s="54"/>
      <c r="K91" s="271"/>
      <c r="L91" s="271"/>
      <c r="M91" s="271"/>
      <c r="N91" s="271"/>
      <c r="O91" s="272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J28:K28"/>
    <mergeCell ref="M28:N28"/>
    <mergeCell ref="D24:L24"/>
    <mergeCell ref="C25:O27"/>
    <mergeCell ref="B1:K1"/>
    <mergeCell ref="C5:O5"/>
    <mergeCell ref="M11:M13"/>
    <mergeCell ref="N11:N13"/>
    <mergeCell ref="D13:K13"/>
    <mergeCell ref="D11:K12"/>
    <mergeCell ref="D23:L23"/>
    <mergeCell ref="C33:O35"/>
    <mergeCell ref="O11:O13"/>
    <mergeCell ref="L7:O8"/>
    <mergeCell ref="M9:O10"/>
    <mergeCell ref="D10:K10"/>
    <mergeCell ref="L11:L13"/>
    <mergeCell ref="M23:N23"/>
    <mergeCell ref="C21:O21"/>
    <mergeCell ref="C29:G29"/>
    <mergeCell ref="H29:I29"/>
    <mergeCell ref="J29:K29"/>
    <mergeCell ref="M29:N29"/>
    <mergeCell ref="M24:N24"/>
    <mergeCell ref="C28:G28"/>
    <mergeCell ref="H28:I28"/>
    <mergeCell ref="C7:C13"/>
    <mergeCell ref="D7:K7"/>
    <mergeCell ref="D8:K8"/>
    <mergeCell ref="D9:K9"/>
    <mergeCell ref="L9:L10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LILIANA STEPHANIE  ZAMBRANO CARDENAS</cp:lastModifiedBy>
  <cp:revision/>
  <dcterms:created xsi:type="dcterms:W3CDTF">2006-06-27T16:47:25Z</dcterms:created>
  <dcterms:modified xsi:type="dcterms:W3CDTF">2026-08-10T22:48:49Z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