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https://itmeduco-my.sharepoint.com/personal/jorgeortiz_itm_edu_co/Documents/Documentos/ITM/PROCESOS/2026/MINIMAS/MC DE 2026 - MNTO EQUIPOS OPTICOS - ANDRES A/"/>
    </mc:Choice>
  </mc:AlternateContent>
  <xr:revisionPtr revIDLastSave="3" documentId="13_ncr:1_{45319FE5-71C6-4438-A4C0-4C8E2DEFEF0D}" xr6:coauthVersionLast="47" xr6:coauthVersionMax="47" xr10:uidLastSave="{50FF809E-C014-4D94-BFF6-FFF87698D7DA}"/>
  <bookViews>
    <workbookView xWindow="21480" yWindow="-120" windowWidth="29040" windowHeight="15720" xr2:uid="{D7CE2060-1250-4A99-9D2B-956835961EF5}"/>
  </bookViews>
  <sheets>
    <sheet name="Estudio del Mercad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4" i="1" l="1"/>
  <c r="G21" i="1"/>
  <c r="G22" i="1"/>
  <c r="G23" i="1"/>
  <c r="G17" i="1"/>
  <c r="G18" i="1"/>
  <c r="G19" i="1"/>
  <c r="G20" i="1"/>
  <c r="G16" i="1"/>
  <c r="G25" i="1" l="1"/>
  <c r="G26" i="1" s="1"/>
</calcChain>
</file>

<file path=xl/sharedStrings.xml><?xml version="1.0" encoding="utf-8"?>
<sst xmlns="http://schemas.openxmlformats.org/spreadsheetml/2006/main" count="46" uniqueCount="37">
  <si>
    <t>ITEM</t>
  </si>
  <si>
    <t>ESPECIFICACIONES TÉCNICAS DETALLADAS</t>
  </si>
  <si>
    <t>VALOR  TOTAL ANTES DEL IVA</t>
  </si>
  <si>
    <t>VALOR TOTAL ANTES DEL IVA</t>
  </si>
  <si>
    <t>VALOR TOTAL IVA INCLUIDO</t>
  </si>
  <si>
    <t>COTIZANTE 1</t>
  </si>
  <si>
    <t>PROMEDIO</t>
  </si>
  <si>
    <t>VALOR UNITARIO ANTES DE IVA</t>
  </si>
  <si>
    <t>FECHA</t>
  </si>
  <si>
    <t>CÓDIGO</t>
  </si>
  <si>
    <t>VERSIÓN</t>
  </si>
  <si>
    <t>IDENTIFICACIÓN DE LA NECESIDAD Y DEFINICIÓN DEL PRESUPUESTO</t>
  </si>
  <si>
    <t>NOMBRE DEL CONTACTO</t>
  </si>
  <si>
    <t>DATOS DE CONTACTO</t>
  </si>
  <si>
    <t>FECHA DE LA COTIZACIÓN</t>
  </si>
  <si>
    <t>VIGENCIA DE LA COTIZACIÓN</t>
  </si>
  <si>
    <t>Este documento  hace parte de los estudios previos y  como tal debe anexarse a la documentación del proceso de contratación que se solicita</t>
  </si>
  <si>
    <t>FBS 090</t>
  </si>
  <si>
    <t>03</t>
  </si>
  <si>
    <t>29-09-2023</t>
  </si>
  <si>
    <r>
      <t>VALOR DEL IVA</t>
    </r>
    <r>
      <rPr>
        <b/>
        <sz val="11"/>
        <rFont val="Arial Narrow"/>
        <family val="2"/>
      </rPr>
      <t xml:space="preserve"> (19%)</t>
    </r>
  </si>
  <si>
    <t>CANT</t>
  </si>
  <si>
    <t>Und</t>
  </si>
  <si>
    <t>un</t>
  </si>
  <si>
    <t>Mantenimiento preventivo anual para microscopio óptico  marca Leica, referencia Leica DM750M.
El servicio deberá incluir  las siguientes actividades:
1.	Inspección técnica general del equipo, verificando el estado de los componentes ópticos, mecánicos y eléctricos.
2.	Limpieza general del sistema óptico y mecánico, incluyendo: oculares, objetivos, lentes, prismas, condensador (si aplica), superficies ópticas accesibles, mecanismos internos y externos.
3.	Ajuste y verificación de componentes mecánicos, incluyendo: sistema de enfoque macrométrico y micrométrico, revólver portaobjetivos, desplazamiento y fijación de la platina, verificación de suavidad y precisión en los movimientos.
4.	Revisión del sistema óptico, verificando alineación, centrado y calidad de imagen.
5.	Revisión del sistema de iluminación, comprobando funcionamiento, intensidad y uniformidad de la iluminación.
6.	Lubricación de mecanismos y partes móviles, utilizando lubricantes adecuados para equipos ópticos de precisión.
7.	Pruebas de funcionamiento del equipo posterior al mantenimiento.
8. Informe técnico de servicio  de las actividades realizadas, diagnóstico del estado operativo e identificación puntual de componentes con desgaste.                                                Viáticos y transporte de personal  y equipos o instrumentos requeridos para prestar el servicio en las instalaciones del laboratorio en el itm.</t>
  </si>
  <si>
    <t>Mantenimiento preventivo anual para microscopio óptico metalográfico marca Nexcope, modelo Nexcope MT500.
El servicio deberá incluir las siguientes actividades:
1.	Inspección técnica general del equipo, verificando el estado de los componentes ópticos, mecánicos y eléctricos.
2.	Limpieza general del sistema óptico, incluyendo: oculares, objetivos, lentes internas accesibles, prismas, sistema de iluminación, filtros ópticos (si aplica).
3.	Limpieza de componentes mecánicos, incluyendo: platina mecánica, guías de desplazamiento, revólver portaobjetivos, superficies internas accesibles.
4.	Ajuste y verificación de componentes mecánicos, incluyendo: sistema de enfoque macrométrico y micrométrico, revólver portaobjetivos, desplazamiento de la platina en ejes X-Y, control de tensión del sistema de enfoque.
5.	Revisión del sistema óptico, verificando: alineación del sistema óptico, centrado del sistema de iluminación, calidad de imagen y contraste.
6.	Revisión del sistema de iluminación, incluyendo: funcionamiento de la fuente de luz, intensidad luminosa, estado de lámparas o módulos LED, verificación del sistema de control de iluminación.
7.	Lubricación de mecanismos y partes móviles, utilizando lubricantes adecuados para equipos ópticos de precisión.
8.	Pruebas de funcionamiento y verificación operativa del equipo posterior al mantenimiento
9. Informe técnico de servicio  de las actividades realizadas, diagnóstico del estado operativo e identificación puntual de componentes con desgaste.                                            Viáticos y transporte de personal  y equipos o instrumentos requeridos para prestar el servicio en las instalaciones del laboratorio en el itm.</t>
  </si>
  <si>
    <t>Mantenimiento preventivo de Microscopio trinocular Olympus BX43:
Rango de medida: 4x – 100x
Limpieza interna y externa
Limpieza y revisión de los lentes
Revisión de los interruptores de encendido y apagado del equipo y de la luz
Revisión del carro 
Viáticos y transporte de personal  y equipos o instrumentos requeridos para prestar el servicio en las instalaciones del laboratorio en el itm.</t>
  </si>
  <si>
    <t>Mantenimiento preventivo de Microscopio estereoscopico Carl Zeiss Discovery V12
Rango de medida: 7.5x a 15x
Limpieza interna y externa
Limpieza y revisión de los lentes
Revisión de los interruptores de encendido y apagado del equipo y de la luz
Revisión del carro
Viáticos y transporte de personal  y equipos o instrumentos requeridos para prestar el servicio en las instalaciones del laboratorio en el itm.</t>
  </si>
  <si>
    <t>Mantenimiento preventivo de Estereomicroscopio con cámara LEICA EZ4D, Limpieza interna y externa
Limpieza y revisión de los lentes
Revisión de los interruptores de encendido y apagado del equipo y de la luz
Revisión del carro
Viáticos y transporte de personal  y equipos o instrumentos requeridos para prestar el servicio en las instalaciones del laboratorio en el itm.</t>
  </si>
  <si>
    <t>Mantenimiento preventivo de Estereomicroscopio Carl Zeiss Stemi 305, Limpieza interna y externa
Limpieza y revisión de los lentes
Revisión de los interruptores de encendido y apagado del equipo y de la luz
Revisión del carro
Viáticos y transporte de personal  y equipos o instrumentos requeridos para prestar el servicio en las instalaciones del laboratorio en el itm.</t>
  </si>
  <si>
    <t>Mantenimiento preventivo de Estereomicroscopio Carl Zeiss Stemi 308, Limpieza interna y externa
Limpieza y revisión de los lentes
Revisión de los interruptores de encendido y apagado del equipo y de la luz
Revisión del carro
Viáticos y transporte de personal  y equipos o instrumentos requeridos para prestar el servicio en las instalaciones del laboratorio en el itm.</t>
  </si>
  <si>
    <t>Mantenimiento correctivo de Autoclave automática horizontal Biobase BKM-Z24 Blll, limpieza interna, revisión de panes de control dado que comienza a trabajar, pero no termina el ciclo. Viáticos y transporte de personal  y equipos o instrumentos requeridos para prestar el servicio en las instalaciones del laboratorio en el itm.</t>
  </si>
  <si>
    <t>DIMSSA</t>
  </si>
  <si>
    <t>comercial@dimssasas.com</t>
  </si>
  <si>
    <t>Ing. Diego A. Garnica C.</t>
  </si>
  <si>
    <t>60 días</t>
  </si>
  <si>
    <r>
      <t xml:space="preserve">OBJETO A CONTRATAR: </t>
    </r>
    <r>
      <rPr>
        <sz val="11"/>
        <color theme="1"/>
        <rFont val="Arial Narrow"/>
        <family val="2"/>
      </rPr>
      <t>PRESTACIÓN DEL SERVICIO DE MANTENIMIENTO PREVENTIVO Y CORRECTIVO PARA EQUIPOS ÓPTICOS PERTENCIENTES A LOS LABORATORIOS DE MATERIALES POLIMÉRICOS Y CURADURÍA DE PARQUE 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</si>
</sst>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6" x14ac:knownFonts="1">
    <font>
      <sz val="11"/>
      <color theme="1"/>
      <name val="Calibri"/>
      <family val="2"/>
      <scheme val="minor"/>
    </font>
    <font>
      <sz val="11"/>
      <color theme="1"/>
      <name val="Calibri"/>
      <family val="2"/>
      <scheme val="minor"/>
    </font>
    <font>
      <b/>
      <sz val="11"/>
      <color rgb="FFFFFFFF"/>
      <name val="Arial Narrow"/>
      <family val="2"/>
    </font>
    <font>
      <sz val="11"/>
      <color rgb="FF000000"/>
      <name val="Arial Narrow"/>
      <family val="2"/>
    </font>
    <font>
      <b/>
      <sz val="11"/>
      <color theme="1"/>
      <name val="Arial Narrow"/>
      <family val="2"/>
    </font>
    <font>
      <sz val="11"/>
      <color theme="1"/>
      <name val="Arial Narrow"/>
      <family val="2"/>
    </font>
    <font>
      <b/>
      <sz val="16"/>
      <color rgb="FFFF0000"/>
      <name val="Arial Narrow"/>
      <family val="2"/>
    </font>
    <font>
      <b/>
      <sz val="11"/>
      <name val="Arial Narrow"/>
      <family val="2"/>
    </font>
    <font>
      <sz val="10.5"/>
      <color rgb="FF000000"/>
      <name val="Arial Narrow"/>
      <family val="2"/>
    </font>
    <font>
      <sz val="11"/>
      <name val="Arial Narrow"/>
      <family val="2"/>
    </font>
    <font>
      <b/>
      <sz val="11"/>
      <color rgb="FF000000"/>
      <name val="Arial Narrow"/>
      <family val="2"/>
    </font>
    <font>
      <b/>
      <sz val="10.5"/>
      <color rgb="FF000000"/>
      <name val="Arial Narrow"/>
      <family val="2"/>
    </font>
    <font>
      <sz val="11"/>
      <name val="Calibri"/>
      <family val="2"/>
      <scheme val="minor"/>
    </font>
    <font>
      <i/>
      <sz val="11"/>
      <name val="Arial Narrow"/>
      <family val="2"/>
    </font>
    <font>
      <i/>
      <sz val="11"/>
      <color rgb="FF000000"/>
      <name val="Arial Narrow"/>
      <family val="2"/>
    </font>
    <font>
      <u/>
      <sz val="11"/>
      <color theme="10"/>
      <name val="Calibri"/>
      <family val="2"/>
      <scheme val="minor"/>
    </font>
  </fonts>
  <fills count="8">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249977111117893"/>
        <bgColor indexed="64"/>
      </patternFill>
    </fill>
    <fill>
      <patternFill patternType="solid">
        <fgColor rgb="FFFFFF00"/>
        <bgColor indexed="64"/>
      </patternFill>
    </fill>
    <fill>
      <patternFill patternType="solid">
        <fgColor indexed="65"/>
        <bgColor theme="0"/>
      </patternFill>
    </fill>
  </fills>
  <borders count="4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5" fillId="0" borderId="0" applyNumberFormat="0" applyFill="0" applyBorder="0" applyAlignment="0" applyProtection="0"/>
  </cellStyleXfs>
  <cellXfs count="81">
    <xf numFmtId="0" fontId="0" fillId="0" borderId="0" xfId="0"/>
    <xf numFmtId="0" fontId="2" fillId="2" borderId="2" xfId="0" applyFont="1" applyFill="1" applyBorder="1" applyAlignment="1">
      <alignment horizontal="center" vertical="center" wrapText="1"/>
    </xf>
    <xf numFmtId="0" fontId="4" fillId="0" borderId="2" xfId="0" applyFont="1" applyBorder="1" applyAlignment="1">
      <alignment horizontal="right"/>
    </xf>
    <xf numFmtId="0" fontId="5" fillId="0" borderId="0" xfId="0" applyFont="1"/>
    <xf numFmtId="0" fontId="2" fillId="5" borderId="2" xfId="0" applyFont="1" applyFill="1" applyBorder="1" applyAlignment="1">
      <alignment horizontal="center" vertical="center" wrapText="1"/>
    </xf>
    <xf numFmtId="0" fontId="4" fillId="0" borderId="13" xfId="0" applyFont="1" applyBorder="1" applyAlignment="1">
      <alignment horizontal="right"/>
    </xf>
    <xf numFmtId="0" fontId="5" fillId="0" borderId="14" xfId="0" applyFont="1" applyBorder="1"/>
    <xf numFmtId="0" fontId="5" fillId="0" borderId="16" xfId="0" applyFont="1" applyBorder="1"/>
    <xf numFmtId="44" fontId="4" fillId="4" borderId="16" xfId="1" applyFont="1" applyFill="1" applyBorder="1" applyAlignment="1">
      <alignment horizontal="center" vertical="center" wrapText="1"/>
    </xf>
    <xf numFmtId="44" fontId="4" fillId="4" borderId="19" xfId="1" applyFont="1" applyFill="1" applyBorder="1" applyAlignment="1">
      <alignment horizontal="center" vertical="center" wrapText="1"/>
    </xf>
    <xf numFmtId="9" fontId="5" fillId="0" borderId="0" xfId="0" applyNumberFormat="1" applyFont="1"/>
    <xf numFmtId="44" fontId="5" fillId="0" borderId="0" xfId="0" applyNumberFormat="1" applyFont="1"/>
    <xf numFmtId="9" fontId="5" fillId="0" borderId="0" xfId="2" applyFont="1"/>
    <xf numFmtId="0" fontId="8" fillId="0" borderId="2" xfId="0" applyFont="1" applyBorder="1" applyAlignment="1" applyProtection="1">
      <alignment horizontal="center" vertical="center" wrapText="1"/>
      <protection locked="0"/>
    </xf>
    <xf numFmtId="0" fontId="10" fillId="0" borderId="2" xfId="0" applyFont="1" applyBorder="1" applyAlignment="1">
      <alignment horizontal="center" vertical="center" wrapText="1"/>
    </xf>
    <xf numFmtId="0" fontId="11" fillId="7" borderId="2" xfId="0" applyFont="1" applyFill="1" applyBorder="1" applyAlignment="1" applyProtection="1">
      <alignment horizontal="center" vertical="center" wrapText="1"/>
      <protection locked="0"/>
    </xf>
    <xf numFmtId="0" fontId="12" fillId="0" borderId="2" xfId="0" applyFont="1" applyBorder="1" applyAlignment="1">
      <alignment vertical="top" wrapText="1"/>
    </xf>
    <xf numFmtId="0" fontId="13" fillId="0" borderId="2" xfId="0" applyFont="1" applyBorder="1" applyAlignment="1">
      <alignment horizontal="justify" vertical="center" wrapText="1"/>
    </xf>
    <xf numFmtId="0" fontId="14" fillId="0" borderId="2" xfId="0" applyFont="1" applyBorder="1" applyAlignment="1">
      <alignment horizontal="justify" vertical="center" wrapText="1"/>
    </xf>
    <xf numFmtId="0" fontId="3" fillId="0" borderId="2" xfId="0" applyFont="1" applyBorder="1" applyAlignment="1">
      <alignment horizontal="justify" vertical="center" wrapText="1"/>
    </xf>
    <xf numFmtId="0" fontId="9" fillId="0" borderId="18" xfId="0" applyFont="1" applyBorder="1" applyAlignment="1">
      <alignment horizontal="left" vertical="top"/>
    </xf>
    <xf numFmtId="0" fontId="9" fillId="0" borderId="19" xfId="0" applyFont="1" applyBorder="1" applyAlignment="1">
      <alignment horizontal="left" vertical="top"/>
    </xf>
    <xf numFmtId="0" fontId="5" fillId="0" borderId="37" xfId="0" applyFont="1" applyBorder="1" applyAlignment="1">
      <alignment horizontal="center"/>
    </xf>
    <xf numFmtId="0" fontId="5" fillId="0" borderId="38" xfId="0" applyFont="1" applyBorder="1" applyAlignment="1">
      <alignment horizontal="center"/>
    </xf>
    <xf numFmtId="0" fontId="5" fillId="0" borderId="39" xfId="0" applyFont="1" applyBorder="1" applyAlignment="1">
      <alignment horizontal="center"/>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5" fillId="0" borderId="42" xfId="0" applyFont="1" applyBorder="1" applyAlignment="1">
      <alignment horizontal="left"/>
    </xf>
    <xf numFmtId="0" fontId="5" fillId="0" borderId="4" xfId="0" applyFont="1" applyBorder="1" applyAlignment="1">
      <alignment horizontal="left"/>
    </xf>
    <xf numFmtId="0" fontId="6" fillId="6" borderId="0" xfId="0" applyFont="1" applyFill="1" applyAlignment="1">
      <alignment horizontal="center"/>
    </xf>
    <xf numFmtId="0" fontId="2" fillId="2" borderId="1"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2" borderId="27" xfId="0" applyFont="1" applyFill="1" applyBorder="1" applyAlignment="1">
      <alignment horizontal="center" vertical="center" textRotation="90" wrapText="1"/>
    </xf>
    <xf numFmtId="0" fontId="2" fillId="2" borderId="29"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4" fillId="3" borderId="31"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4" fillId="3" borderId="32" xfId="0" applyFont="1" applyFill="1" applyBorder="1" applyAlignment="1">
      <alignment horizontal="right" vertical="center" wrapText="1"/>
    </xf>
    <xf numFmtId="0" fontId="4" fillId="3" borderId="33" xfId="0" applyFont="1" applyFill="1" applyBorder="1" applyAlignment="1">
      <alignment horizontal="right" vertical="center" wrapText="1"/>
    </xf>
    <xf numFmtId="0" fontId="4" fillId="3" borderId="34" xfId="0" applyFont="1" applyFill="1" applyBorder="1" applyAlignment="1">
      <alignment horizontal="right" vertical="center" wrapText="1"/>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5" xfId="0" applyFont="1" applyBorder="1" applyAlignment="1">
      <alignment horizontal="left" vertical="center"/>
    </xf>
    <xf numFmtId="0" fontId="4" fillId="0" borderId="2" xfId="0" applyFont="1" applyBorder="1" applyAlignment="1">
      <alignment horizontal="left" vertical="center"/>
    </xf>
    <xf numFmtId="0" fontId="9" fillId="0" borderId="13" xfId="0" applyFont="1" applyBorder="1" applyAlignment="1">
      <alignment horizontal="left" vertical="top"/>
    </xf>
    <xf numFmtId="0" fontId="9" fillId="0" borderId="14" xfId="0" applyFont="1" applyBorder="1" applyAlignment="1">
      <alignment horizontal="left" vertical="top"/>
    </xf>
    <xf numFmtId="0" fontId="15" fillId="0" borderId="2" xfId="3" applyBorder="1" applyAlignment="1">
      <alignment horizontal="left" vertical="top" wrapText="1"/>
    </xf>
    <xf numFmtId="0" fontId="9" fillId="0" borderId="2" xfId="0" applyFont="1" applyBorder="1" applyAlignment="1">
      <alignment horizontal="left" vertical="top"/>
    </xf>
    <xf numFmtId="0" fontId="9" fillId="0" borderId="16" xfId="0" applyFont="1" applyBorder="1" applyAlignment="1">
      <alignment horizontal="left" vertical="top"/>
    </xf>
    <xf numFmtId="14" fontId="9" fillId="0" borderId="2" xfId="0" applyNumberFormat="1" applyFont="1" applyBorder="1" applyAlignment="1">
      <alignment horizontal="left" vertical="top"/>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20" xfId="0" applyFont="1" applyBorder="1" applyAlignment="1">
      <alignment horizontal="center"/>
    </xf>
    <xf numFmtId="0" fontId="5" fillId="0" borderId="21" xfId="0" applyFont="1" applyBorder="1" applyAlignment="1">
      <alignment horizontal="center"/>
    </xf>
    <xf numFmtId="0" fontId="5" fillId="0" borderId="24" xfId="0" applyFont="1" applyBorder="1" applyAlignment="1">
      <alignment horizontal="center"/>
    </xf>
    <xf numFmtId="0" fontId="5" fillId="0" borderId="10" xfId="0" applyFont="1" applyBorder="1" applyAlignment="1">
      <alignment horizontal="center"/>
    </xf>
    <xf numFmtId="0" fontId="5" fillId="0" borderId="25" xfId="0" applyFont="1" applyBorder="1" applyAlignment="1">
      <alignment horizontal="center"/>
    </xf>
    <xf numFmtId="0" fontId="5" fillId="0" borderId="11" xfId="0" applyFont="1" applyBorder="1" applyAlignment="1">
      <alignment horizontal="center"/>
    </xf>
    <xf numFmtId="0" fontId="5" fillId="0" borderId="31" xfId="0" applyFont="1" applyBorder="1" applyAlignment="1">
      <alignment horizontal="center"/>
    </xf>
    <xf numFmtId="0" fontId="5" fillId="0" borderId="4" xfId="0" applyFont="1" applyBorder="1" applyAlignment="1">
      <alignment horizontal="center"/>
    </xf>
    <xf numFmtId="0" fontId="5" fillId="0" borderId="35" xfId="0" applyFont="1" applyBorder="1" applyAlignment="1">
      <alignment horizontal="center"/>
    </xf>
    <xf numFmtId="0" fontId="5" fillId="0" borderId="32" xfId="0" applyFont="1" applyBorder="1" applyAlignment="1">
      <alignment horizontal="center"/>
    </xf>
    <xf numFmtId="0" fontId="5" fillId="0" borderId="33" xfId="0" applyFont="1" applyBorder="1" applyAlignment="1">
      <alignment horizontal="center"/>
    </xf>
    <xf numFmtId="0" fontId="5" fillId="0" borderId="36" xfId="0" applyFont="1" applyBorder="1" applyAlignment="1">
      <alignment horizontal="center"/>
    </xf>
    <xf numFmtId="0" fontId="4" fillId="0" borderId="26" xfId="0" applyFont="1" applyBorder="1" applyAlignment="1">
      <alignment horizontal="left" vertical="center" wrapText="1"/>
    </xf>
    <xf numFmtId="0" fontId="4" fillId="0" borderId="5" xfId="0" applyFont="1" applyBorder="1" applyAlignment="1">
      <alignment horizontal="left" vertical="center" wrapText="1"/>
    </xf>
    <xf numFmtId="0" fontId="4" fillId="0" borderId="40" xfId="0" applyFont="1" applyBorder="1" applyAlignment="1">
      <alignment horizontal="left" vertical="center" wrapText="1"/>
    </xf>
    <xf numFmtId="0" fontId="4" fillId="0" borderId="25" xfId="0" applyFont="1" applyBorder="1" applyAlignment="1">
      <alignment horizontal="left" vertical="center" wrapText="1"/>
    </xf>
    <xf numFmtId="0" fontId="4" fillId="0" borderId="8" xfId="0" applyFont="1" applyBorder="1" applyAlignment="1">
      <alignment horizontal="left" vertical="center" wrapText="1"/>
    </xf>
    <xf numFmtId="0" fontId="4" fillId="0" borderId="41" xfId="0" applyFont="1" applyBorder="1" applyAlignment="1">
      <alignment horizontal="left" vertical="center" wrapText="1"/>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1830481</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37765" cy="64198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ercial@dimssasa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K31"/>
  <sheetViews>
    <sheetView tabSelected="1" zoomScale="83" zoomScaleNormal="83" workbookViewId="0">
      <selection activeCell="M15" sqref="M15"/>
    </sheetView>
  </sheetViews>
  <sheetFormatPr baseColWidth="10" defaultColWidth="11.42578125" defaultRowHeight="16.5" x14ac:dyDescent="0.3"/>
  <cols>
    <col min="1" max="1" width="3.140625" style="3" customWidth="1" collapsed="1"/>
    <col min="2" max="2" width="103.85546875" style="3" customWidth="1" collapsed="1"/>
    <col min="3" max="3" width="3.85546875" style="3" customWidth="1" collapsed="1"/>
    <col min="4" max="4" width="5" style="3" customWidth="1" collapsed="1"/>
    <col min="5" max="5" width="15.7109375" style="3" customWidth="1"/>
    <col min="6" max="7" width="15.7109375" style="3" customWidth="1" collapsed="1"/>
    <col min="8" max="8" width="12" style="3" bestFit="1" customWidth="1"/>
    <col min="9" max="9" width="14.42578125" style="3" customWidth="1" collapsed="1"/>
    <col min="10" max="11" width="11.42578125" style="3"/>
    <col min="12" max="16384" width="11.42578125" style="3" collapsed="1"/>
  </cols>
  <sheetData>
    <row r="1" spans="1:7" ht="14.1" customHeight="1" x14ac:dyDescent="0.3">
      <c r="A1" s="63"/>
      <c r="B1" s="64"/>
      <c r="C1" s="54" t="s">
        <v>11</v>
      </c>
      <c r="D1" s="55"/>
      <c r="E1" s="56"/>
      <c r="F1" s="5" t="s">
        <v>9</v>
      </c>
      <c r="G1" s="6" t="s">
        <v>17</v>
      </c>
    </row>
    <row r="2" spans="1:7" x14ac:dyDescent="0.3">
      <c r="A2" s="65"/>
      <c r="B2" s="66"/>
      <c r="C2" s="57"/>
      <c r="D2" s="58"/>
      <c r="E2" s="59"/>
      <c r="F2" s="2" t="s">
        <v>10</v>
      </c>
      <c r="G2" s="7" t="s">
        <v>18</v>
      </c>
    </row>
    <row r="3" spans="1:7" x14ac:dyDescent="0.3">
      <c r="A3" s="67"/>
      <c r="B3" s="68"/>
      <c r="C3" s="60"/>
      <c r="D3" s="61"/>
      <c r="E3" s="62"/>
      <c r="F3" s="2" t="s">
        <v>8</v>
      </c>
      <c r="G3" s="7" t="s">
        <v>19</v>
      </c>
    </row>
    <row r="4" spans="1:7" x14ac:dyDescent="0.3">
      <c r="A4" s="69"/>
      <c r="B4" s="70"/>
      <c r="C4" s="70"/>
      <c r="D4" s="70"/>
      <c r="E4" s="70"/>
      <c r="F4" s="70"/>
      <c r="G4" s="71"/>
    </row>
    <row r="5" spans="1:7" ht="24.95" customHeight="1" x14ac:dyDescent="0.3">
      <c r="A5" s="75" t="s">
        <v>36</v>
      </c>
      <c r="B5" s="76"/>
      <c r="C5" s="76"/>
      <c r="D5" s="76"/>
      <c r="E5" s="76"/>
      <c r="F5" s="76"/>
      <c r="G5" s="77"/>
    </row>
    <row r="6" spans="1:7" ht="21.6" customHeight="1" x14ac:dyDescent="0.3">
      <c r="A6" s="78"/>
      <c r="B6" s="79"/>
      <c r="C6" s="79"/>
      <c r="D6" s="79"/>
      <c r="E6" s="79"/>
      <c r="F6" s="79"/>
      <c r="G6" s="80"/>
    </row>
    <row r="7" spans="1:7" ht="17.25" thickBot="1" x14ac:dyDescent="0.35">
      <c r="A7" s="72"/>
      <c r="B7" s="73"/>
      <c r="C7" s="73"/>
      <c r="D7" s="73"/>
      <c r="E7" s="73"/>
      <c r="F7" s="73"/>
      <c r="G7" s="74"/>
    </row>
    <row r="8" spans="1:7" x14ac:dyDescent="0.3">
      <c r="A8" s="44" t="s">
        <v>5</v>
      </c>
      <c r="B8" s="45"/>
      <c r="C8" s="45"/>
      <c r="D8" s="48" t="s">
        <v>32</v>
      </c>
      <c r="E8" s="48"/>
      <c r="F8" s="48"/>
      <c r="G8" s="49"/>
    </row>
    <row r="9" spans="1:7" x14ac:dyDescent="0.3">
      <c r="A9" s="46" t="s">
        <v>12</v>
      </c>
      <c r="B9" s="47"/>
      <c r="C9" s="47"/>
      <c r="D9" s="27" t="s">
        <v>34</v>
      </c>
      <c r="E9" s="28"/>
      <c r="F9" s="28"/>
      <c r="G9" s="28"/>
    </row>
    <row r="10" spans="1:7" x14ac:dyDescent="0.3">
      <c r="A10" s="46" t="s">
        <v>13</v>
      </c>
      <c r="B10" s="47"/>
      <c r="C10" s="47"/>
      <c r="D10" s="50" t="s">
        <v>33</v>
      </c>
      <c r="E10" s="51"/>
      <c r="F10" s="51"/>
      <c r="G10" s="52"/>
    </row>
    <row r="11" spans="1:7" x14ac:dyDescent="0.3">
      <c r="A11" s="46" t="s">
        <v>14</v>
      </c>
      <c r="B11" s="47"/>
      <c r="C11" s="47"/>
      <c r="D11" s="53">
        <v>38864</v>
      </c>
      <c r="E11" s="51"/>
      <c r="F11" s="51"/>
      <c r="G11" s="52"/>
    </row>
    <row r="12" spans="1:7" ht="17.25" thickBot="1" x14ac:dyDescent="0.35">
      <c r="A12" s="25" t="s">
        <v>15</v>
      </c>
      <c r="B12" s="26"/>
      <c r="C12" s="26"/>
      <c r="D12" s="20" t="s">
        <v>35</v>
      </c>
      <c r="E12" s="20"/>
      <c r="F12" s="20"/>
      <c r="G12" s="21"/>
    </row>
    <row r="13" spans="1:7" ht="17.25" thickBot="1" x14ac:dyDescent="0.35">
      <c r="A13" s="22"/>
      <c r="B13" s="23"/>
      <c r="C13" s="23"/>
      <c r="D13" s="23"/>
      <c r="E13" s="23"/>
      <c r="F13" s="23"/>
      <c r="G13" s="24"/>
    </row>
    <row r="14" spans="1:7" x14ac:dyDescent="0.3">
      <c r="A14" s="32" t="s">
        <v>0</v>
      </c>
      <c r="B14" s="34" t="s">
        <v>1</v>
      </c>
      <c r="C14" s="30" t="s">
        <v>22</v>
      </c>
      <c r="D14" s="30" t="s">
        <v>21</v>
      </c>
      <c r="E14" s="1" t="s">
        <v>32</v>
      </c>
      <c r="F14" s="4" t="s">
        <v>6</v>
      </c>
      <c r="G14" s="36" t="s">
        <v>2</v>
      </c>
    </row>
    <row r="15" spans="1:7" ht="49.5" x14ac:dyDescent="0.3">
      <c r="A15" s="33"/>
      <c r="B15" s="35"/>
      <c r="C15" s="31"/>
      <c r="D15" s="31"/>
      <c r="E15" s="1" t="s">
        <v>7</v>
      </c>
      <c r="F15" s="1" t="s">
        <v>7</v>
      </c>
      <c r="G15" s="37"/>
    </row>
    <row r="16" spans="1:7" ht="205.5" customHeight="1" x14ac:dyDescent="0.3">
      <c r="A16" s="15">
        <v>1</v>
      </c>
      <c r="B16" s="16" t="s">
        <v>24</v>
      </c>
      <c r="C16" s="14" t="s">
        <v>23</v>
      </c>
      <c r="D16" s="13">
        <v>1</v>
      </c>
      <c r="E16" s="8">
        <v>390000</v>
      </c>
      <c r="F16" s="8">
        <v>390000</v>
      </c>
      <c r="G16" s="8">
        <f t="shared" ref="G16:G23" si="0">+ROUND((F16*D16), 0)</f>
        <v>390000</v>
      </c>
    </row>
    <row r="17" spans="1:9" ht="270" customHeight="1" x14ac:dyDescent="0.3">
      <c r="A17" s="15">
        <v>2</v>
      </c>
      <c r="B17" s="16" t="s">
        <v>25</v>
      </c>
      <c r="C17" s="14" t="s">
        <v>23</v>
      </c>
      <c r="D17" s="13">
        <v>1</v>
      </c>
      <c r="E17" s="8">
        <v>390000</v>
      </c>
      <c r="F17" s="8">
        <v>390000</v>
      </c>
      <c r="G17" s="8">
        <f t="shared" si="0"/>
        <v>390000</v>
      </c>
    </row>
    <row r="18" spans="1:9" ht="132" x14ac:dyDescent="0.3">
      <c r="A18" s="15">
        <v>3</v>
      </c>
      <c r="B18" s="17" t="s">
        <v>26</v>
      </c>
      <c r="C18" s="14" t="s">
        <v>23</v>
      </c>
      <c r="D18" s="13">
        <v>1</v>
      </c>
      <c r="E18" s="8">
        <v>390000</v>
      </c>
      <c r="F18" s="8">
        <v>390000</v>
      </c>
      <c r="G18" s="8">
        <f t="shared" si="0"/>
        <v>390000</v>
      </c>
    </row>
    <row r="19" spans="1:9" ht="132" x14ac:dyDescent="0.3">
      <c r="A19" s="15">
        <v>4</v>
      </c>
      <c r="B19" s="18" t="s">
        <v>27</v>
      </c>
      <c r="C19" s="14" t="s">
        <v>23</v>
      </c>
      <c r="D19" s="13">
        <v>1</v>
      </c>
      <c r="E19" s="8">
        <v>320000</v>
      </c>
      <c r="F19" s="8">
        <v>320000</v>
      </c>
      <c r="G19" s="8">
        <f t="shared" si="0"/>
        <v>320000</v>
      </c>
    </row>
    <row r="20" spans="1:9" ht="99" x14ac:dyDescent="0.3">
      <c r="A20" s="15">
        <v>5</v>
      </c>
      <c r="B20" s="18" t="s">
        <v>28</v>
      </c>
      <c r="C20" s="14" t="s">
        <v>23</v>
      </c>
      <c r="D20" s="13">
        <v>1</v>
      </c>
      <c r="E20" s="8">
        <v>280000</v>
      </c>
      <c r="F20" s="8">
        <v>280000</v>
      </c>
      <c r="G20" s="8">
        <f t="shared" si="0"/>
        <v>280000</v>
      </c>
    </row>
    <row r="21" spans="1:9" ht="99" x14ac:dyDescent="0.3">
      <c r="A21" s="15">
        <v>6</v>
      </c>
      <c r="B21" s="18" t="s">
        <v>29</v>
      </c>
      <c r="C21" s="14" t="s">
        <v>23</v>
      </c>
      <c r="D21" s="13">
        <v>1</v>
      </c>
      <c r="E21" s="8">
        <v>280000</v>
      </c>
      <c r="F21" s="8">
        <v>280000</v>
      </c>
      <c r="G21" s="8">
        <f t="shared" si="0"/>
        <v>280000</v>
      </c>
    </row>
    <row r="22" spans="1:9" ht="99" x14ac:dyDescent="0.3">
      <c r="A22" s="15">
        <v>7</v>
      </c>
      <c r="B22" s="18" t="s">
        <v>30</v>
      </c>
      <c r="C22" s="14" t="s">
        <v>23</v>
      </c>
      <c r="D22" s="13">
        <v>1</v>
      </c>
      <c r="E22" s="8">
        <v>280000</v>
      </c>
      <c r="F22" s="8">
        <v>280000</v>
      </c>
      <c r="G22" s="8">
        <f t="shared" si="0"/>
        <v>280000</v>
      </c>
    </row>
    <row r="23" spans="1:9" ht="49.5" x14ac:dyDescent="0.3">
      <c r="A23" s="15">
        <v>8</v>
      </c>
      <c r="B23" s="19" t="s">
        <v>31</v>
      </c>
      <c r="C23" s="14" t="s">
        <v>23</v>
      </c>
      <c r="D23" s="13">
        <v>1</v>
      </c>
      <c r="E23" s="8">
        <v>650000</v>
      </c>
      <c r="F23" s="8">
        <v>650000</v>
      </c>
      <c r="G23" s="8">
        <f t="shared" si="0"/>
        <v>650000</v>
      </c>
    </row>
    <row r="24" spans="1:9" ht="16.5" customHeight="1" x14ac:dyDescent="0.3">
      <c r="A24" s="38" t="s">
        <v>3</v>
      </c>
      <c r="B24" s="39"/>
      <c r="C24" s="39"/>
      <c r="D24" s="39"/>
      <c r="E24" s="39"/>
      <c r="F24" s="40"/>
      <c r="G24" s="8">
        <f>SUM(G16:G23)</f>
        <v>2980000</v>
      </c>
    </row>
    <row r="25" spans="1:9" ht="16.5" customHeight="1" x14ac:dyDescent="0.3">
      <c r="A25" s="38" t="s">
        <v>20</v>
      </c>
      <c r="B25" s="39"/>
      <c r="C25" s="39"/>
      <c r="D25" s="39"/>
      <c r="E25" s="39"/>
      <c r="F25" s="40"/>
      <c r="G25" s="8">
        <f>+ROUND((G24*19%), 0)</f>
        <v>566200</v>
      </c>
      <c r="H25" s="11"/>
    </row>
    <row r="26" spans="1:9" ht="16.5" customHeight="1" thickBot="1" x14ac:dyDescent="0.35">
      <c r="A26" s="41" t="s">
        <v>4</v>
      </c>
      <c r="B26" s="42"/>
      <c r="C26" s="42"/>
      <c r="D26" s="42"/>
      <c r="E26" s="42"/>
      <c r="F26" s="43"/>
      <c r="G26" s="9">
        <f>+ROUND(SUM(G24:G25), 0)</f>
        <v>3546200</v>
      </c>
      <c r="I26" s="8"/>
    </row>
    <row r="27" spans="1:9" x14ac:dyDescent="0.3">
      <c r="D27" s="10">
        <v>0.19</v>
      </c>
      <c r="E27" s="11"/>
    </row>
    <row r="28" spans="1:9" x14ac:dyDescent="0.3">
      <c r="E28" s="11"/>
    </row>
    <row r="29" spans="1:9" ht="20.25" x14ac:dyDescent="0.3">
      <c r="A29" s="29" t="s">
        <v>16</v>
      </c>
      <c r="B29" s="29"/>
      <c r="C29" s="29"/>
      <c r="D29" s="29"/>
      <c r="E29" s="29"/>
      <c r="F29" s="29"/>
      <c r="G29" s="29"/>
    </row>
    <row r="31" spans="1:9" x14ac:dyDescent="0.3">
      <c r="E31" s="12"/>
    </row>
  </sheetData>
  <mergeCells count="25">
    <mergeCell ref="A5:G6"/>
    <mergeCell ref="C1:E3"/>
    <mergeCell ref="A1:B3"/>
    <mergeCell ref="A4:G4"/>
    <mergeCell ref="A7:G7"/>
    <mergeCell ref="A8:C8"/>
    <mergeCell ref="A9:C9"/>
    <mergeCell ref="A10:C10"/>
    <mergeCell ref="A11:C11"/>
    <mergeCell ref="D8:G8"/>
    <mergeCell ref="D10:G10"/>
    <mergeCell ref="D11:G11"/>
    <mergeCell ref="D12:G12"/>
    <mergeCell ref="A13:G13"/>
    <mergeCell ref="A12:C12"/>
    <mergeCell ref="D9:G9"/>
    <mergeCell ref="A29:G29"/>
    <mergeCell ref="C14:C15"/>
    <mergeCell ref="A14:A15"/>
    <mergeCell ref="B14:B15"/>
    <mergeCell ref="D14:D15"/>
    <mergeCell ref="G14:G15"/>
    <mergeCell ref="A24:F24"/>
    <mergeCell ref="A25:F25"/>
    <mergeCell ref="A26:F26"/>
  </mergeCells>
  <dataValidations disablePrompts="1" count="1">
    <dataValidation allowBlank="1" showInputMessage="1" showErrorMessage="1" errorTitle="Elemento no válido" error="Por favor, selecciona un elemento de la lista" sqref="B16:B23" xr:uid="{86A5F0C6-5A70-409B-BA9A-32D946C8343E}"/>
  </dataValidations>
  <hyperlinks>
    <hyperlink ref="D10" r:id="rId1" xr:uid="{BBB3C556-4FD3-4CCB-9EE4-4A79222002B3}"/>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Jorge Ivan Ortiz Ochoa</cp:lastModifiedBy>
  <cp:lastPrinted>2026-06-19T19:24:49Z</cp:lastPrinted>
  <dcterms:created xsi:type="dcterms:W3CDTF">2023-09-27T15:10:58Z</dcterms:created>
  <dcterms:modified xsi:type="dcterms:W3CDTF">2026-07-28T14:55:03Z</dcterms:modified>
</cp:coreProperties>
</file>