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d.docs.live.net/4c7a8aede2ebd427/Documents/CONTRATACIÓN 2026 ALCALDÍA DE MOSQUERA/MÍNIMA  CUANTÍA SALIDA PENSIONADO/Mínima Cuantía Salida Pensionado V2/"/>
    </mc:Choice>
  </mc:AlternateContent>
  <xr:revisionPtr revIDLastSave="12" documentId="13_ncr:1_{533D63B1-FA74-4D44-B9B1-FC8A70007526}" xr6:coauthVersionLast="47" xr6:coauthVersionMax="47" xr10:uidLastSave="{7F2AE346-DC6B-4D7C-9C00-B7BAA101D223}"/>
  <bookViews>
    <workbookView xWindow="-120" yWindow="-120" windowWidth="29040" windowHeight="17520" xr2:uid="{348AA785-DAA0-441E-9E3D-0107951B562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4" i="1" l="1"/>
  <c r="I4" i="1"/>
  <c r="F5" i="1"/>
  <c r="I5" i="1"/>
  <c r="F6" i="1"/>
  <c r="I6" i="1"/>
  <c r="F7" i="1"/>
  <c r="I7" i="1"/>
  <c r="F8" i="1"/>
  <c r="I8" i="1"/>
  <c r="F9" i="1"/>
  <c r="I9" i="1"/>
  <c r="F11" i="1"/>
  <c r="I11" i="1"/>
  <c r="F12" i="1"/>
  <c r="I12" i="1"/>
  <c r="F13" i="1"/>
  <c r="I13" i="1"/>
  <c r="F14" i="1"/>
  <c r="I14" i="1"/>
  <c r="L14" i="1"/>
  <c r="L13" i="1"/>
  <c r="L12" i="1"/>
  <c r="L11" i="1"/>
  <c r="L9" i="1"/>
  <c r="L8" i="1"/>
  <c r="L7" i="1"/>
  <c r="L6" i="1"/>
  <c r="L5" i="1"/>
  <c r="L4" i="1"/>
  <c r="N14" i="1"/>
  <c r="N13" i="1"/>
  <c r="N12" i="1"/>
  <c r="N11" i="1"/>
  <c r="N10" i="1"/>
  <c r="N9" i="1"/>
  <c r="N8" i="1"/>
  <c r="N7" i="1"/>
  <c r="N6" i="1"/>
  <c r="N5" i="1"/>
  <c r="N4" i="1"/>
  <c r="N15" i="1" l="1"/>
</calcChain>
</file>

<file path=xl/sharedStrings.xml><?xml version="1.0" encoding="utf-8"?>
<sst xmlns="http://schemas.openxmlformats.org/spreadsheetml/2006/main" count="31" uniqueCount="24">
  <si>
    <t>ÍTEM</t>
  </si>
  <si>
    <t>DESCRIPCIÓN</t>
  </si>
  <si>
    <t>CAN</t>
  </si>
  <si>
    <t>VALOR TOTAL</t>
  </si>
  <si>
    <t xml:space="preserve">Servicio de viejoteca con una duración mínima de dos (2) horas que incluya sonido profesional, iluminación ambiental y artística, DJ y animador, pitos y sombreros y demás elementos de ambientación necesarios para el desarrollo de la actividad, 
El servicio deberá contemplar el montaje, operación y desmonte de equipos. </t>
  </si>
  <si>
    <t>PUNTO DE HIDRATACIÓN: Punto de hidratación durante la jornada (bebida hidratante natural o artificial 400 ml, mínimo dos (2) bebidas por persona</t>
  </si>
  <si>
    <t>Transporte de ida y regreso del municipio de Mosquera al lugar del evento, en buses con capacidad para 40 personas, modelos recientes (modelos 2018 o superiores), equipados mínimo con aire acondicionado, baños, tv, wifi, cinturones de seguridad y demás condiciones de seguridad para los pasajeros.  todos los seguros, conductores profesionales, etc., disponibilidad de tiempo total para el desplazamiento a lugares cercanos para visitas turísticas en caso de ser requerido por parte del supervisor.</t>
  </si>
  <si>
    <t>Recreadores y/o personal de apoyo logístico, con título de bachiller y experiencia de 1 año en el área de recreación, cultura y deporte.</t>
  </si>
  <si>
    <t xml:space="preserve">Auxiliar de Enfermería, contar con título técnico y experiencia mínima de un (1) año en el área de la salud. </t>
  </si>
  <si>
    <t xml:space="preserve">Coordinador logístico, contar con título técnico y/o tecnólogo en gestión logística, y experiencia mínima de 2 años como coordinador logístico en evento. </t>
  </si>
  <si>
    <t>PRESUPUESTO</t>
  </si>
  <si>
    <t>VALOR UNITARIO</t>
  </si>
  <si>
    <t>IMPUESTO</t>
  </si>
  <si>
    <t>PRESTACIÓN DE SERVICIOS PARA LA ORGANIZACIÓN Y ACOMPAÑAMIENTO LOGÍSTICO DE UNA SALIDA LÚDICO-RECREATIVA CON OCASIÓN A LA CELEBRACIÓN DEL DÍA DEL PENSIONADO PARA LA POBLACION ADULTO MAYOR DEL MUNICIPIO DE MOSQUERA CUNDINAMARCA</t>
  </si>
  <si>
    <t>Cotización 1 Corporación Integral Soluciones Inmediatas</t>
  </si>
  <si>
    <t>Cotización 2 Martha Yamile Ramírez</t>
  </si>
  <si>
    <t>Cotización 3 Fundación Colombia Amiga</t>
  </si>
  <si>
    <t>Promedio</t>
  </si>
  <si>
    <r>
      <rPr>
        <b/>
        <sz val="12"/>
        <color theme="1"/>
        <rFont val="Arial Narrow"/>
        <family val="2"/>
      </rPr>
      <t>NOTA 1:</t>
    </r>
    <r>
      <rPr>
        <sz val="12"/>
        <color theme="1"/>
        <rFont val="Arial Narrow"/>
        <family val="2"/>
      </rPr>
      <t xml:space="preserve"> El Proponente deberá verificar en su oferta que esta de ninguna manera supere o exceda el valor  de los ítems unitarios estimados por EL MUNICIPIO en el estudio de mercado, so pena de rechazo de su propuesta
</t>
    </r>
    <r>
      <rPr>
        <b/>
        <sz val="12"/>
        <color theme="1"/>
        <rFont val="Arial Narrow"/>
        <family val="2"/>
      </rPr>
      <t>NOTA 2</t>
    </r>
    <r>
      <rPr>
        <sz val="12"/>
        <color theme="1"/>
        <rFont val="Arial Narrow"/>
        <family val="2"/>
      </rPr>
      <t xml:space="preserve">: Dentro del valor están incluidos los gastos por legalización del contrato y todos los impuestos, tasas, contribuciones y tributos tanto de orden nacional como de orden local, en consecuencia, el proponente deberá incluir dentro del valor total de la oferta todos los impuestos nacionales, departamentales y municipales a los que haya lugar. </t>
    </r>
  </si>
  <si>
    <r>
      <t>·</t>
    </r>
    <r>
      <rPr>
        <sz val="7"/>
        <color rgb="FF000000"/>
        <rFont val="Arial Narrow"/>
        <family val="2"/>
      </rPr>
      <t xml:space="preserve">  </t>
    </r>
    <r>
      <rPr>
        <sz val="10"/>
        <color rgb="FF000000"/>
        <rFont val="Arial Narrow"/>
        <family val="2"/>
      </rPr>
      <t xml:space="preserve">souvenir:  cobija viajera elaborada en 100% poliéster, de textura suave, liviana y de fácil transporte. Dimensiones mínimas ancho: 100 cm * 60 cm de largo, el color será definido por la supervisión del contrato, deberá venir empacado debidamente garantizando su conservación y entrega. </t>
    </r>
  </si>
  <si>
    <t>Pasadía ubicado a una distancia no mayor a 50 km de la alcaldía del municipio de Mosquera, con la capacidad de 250 personas con Auditorios y salones con sistemas de control inteligente para audio y video, sistemas de sonido, sistemas de iluminación computarizada, ambiental y artística interacción de luces y show programable, proyección de archivos de imágenes y video HD o tecnología equivalente o superior. Escenarios para la realización de actividades (Deportivas y culturales, zona wiffi, amplias zonas verdes, zona húmeda, piscina, senderos ecológicos para caminatas, mesa de billar, ping pong, mini tejo, rana, tejo, deberá contar con restaurante para 250 personas simultáneamente, contar con baterías sanitarias y , duchas en condiciones óptimas de funcionamiento.</t>
  </si>
  <si>
    <r>
      <t xml:space="preserve">DESAYUNO: Caldo de costilla 250gr, huevos al gusto 80gr porción de fruta 125gr, jugo natural 9oz, bebida caliente 9oz, canasta de panes mantequilla y mermelada.
</t>
    </r>
    <r>
      <rPr>
        <u/>
        <sz val="11"/>
        <color theme="1"/>
        <rFont val="Arial Narrow"/>
        <family val="2"/>
      </rPr>
      <t>NOTA: El costo de la ración alimentaria aquí señalada, incluye la prestación del servicio de las manipuladoras de alimentos.</t>
    </r>
    <r>
      <rPr>
        <sz val="11"/>
        <color theme="1"/>
        <rFont val="Arial Narrow"/>
        <family val="2"/>
      </rPr>
      <t xml:space="preserve"> </t>
    </r>
  </si>
  <si>
    <r>
      <t xml:space="preserve">ALMUERZO: Mixto de 3 carnes: porciones de punta de anca 130 gr, carne de cerdo 130 gr y pollo grille 130 gr, acompañadas de papa salada, yuca frita, plátano maduro y ensalada de aguacate. Bebida: jugo natural en vaso de 12 oz o gaseosa de 600 ml 
</t>
    </r>
    <r>
      <rPr>
        <u/>
        <sz val="11"/>
        <color theme="1"/>
        <rFont val="Arial Narrow"/>
        <family val="2"/>
      </rPr>
      <t xml:space="preserve">NOTA: El costo de la ración alimentaria aquí señalada, incluye la prestación del servicio de las manipuladoras de alimentos. </t>
    </r>
    <r>
      <rPr>
        <sz val="11"/>
        <color theme="1"/>
        <rFont val="Arial Narrow"/>
        <family val="2"/>
      </rPr>
      <t xml:space="preserve"> </t>
    </r>
  </si>
  <si>
    <r>
      <t xml:space="preserve">REFRIGERIO P.M. consta de: “bebida gaseosa o jugo de  200ml, emparedado pan blanco, dos lonjas de jamón y dos lonjas de queso, paquete de papas fritas 35 gr,una manzana” empacado en caja de cartón tipo lonchera y entregado en el lugar del evento.
</t>
    </r>
    <r>
      <rPr>
        <u/>
        <sz val="10"/>
        <color rgb="FF000000"/>
        <rFont val="Arial Narrow"/>
        <family val="2"/>
      </rPr>
      <t>NOTA: El costo de la ración alimentaria aquí señalada, incluye la prestación del servicio de las manipuladoras de alimentos</t>
    </r>
    <r>
      <rPr>
        <sz val="10"/>
        <color rgb="FF000000"/>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</si>
</sst>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1" x14ac:knownFonts="1">
    <font>
      <sz val="11"/>
      <color theme="1"/>
      <name val="Aptos Narrow"/>
      <family val="2"/>
      <scheme val="minor"/>
    </font>
    <font>
      <sz val="11"/>
      <color theme="1"/>
      <name val="Aptos Narrow"/>
      <family val="2"/>
      <scheme val="minor"/>
    </font>
    <font>
      <sz val="10"/>
      <color rgb="FF000000"/>
      <name val="Arial Narrow"/>
      <family val="2"/>
    </font>
    <font>
      <sz val="11"/>
      <color theme="1"/>
      <name val="Arial Narrow"/>
      <family val="2"/>
    </font>
    <font>
      <sz val="12"/>
      <color theme="1"/>
      <name val="Arial Narrow"/>
      <family val="2"/>
    </font>
    <font>
      <b/>
      <sz val="12"/>
      <color theme="1"/>
      <name val="Arial Narrow"/>
      <family val="2"/>
    </font>
    <font>
      <b/>
      <sz val="11"/>
      <color theme="1"/>
      <name val="Arial Narrow"/>
      <family val="2"/>
    </font>
    <font>
      <sz val="7"/>
      <color rgb="FF000000"/>
      <name val="Arial Narrow"/>
      <family val="2"/>
    </font>
    <font>
      <sz val="11"/>
      <color rgb="FF000000"/>
      <name val="Arial Narrow"/>
      <family val="2"/>
    </font>
    <font>
      <u/>
      <sz val="11"/>
      <color theme="1"/>
      <name val="Arial Narrow"/>
      <family val="2"/>
    </font>
    <font>
      <u/>
      <sz val="10"/>
      <color rgb="FF000000"/>
      <name val="Arial Narrow"/>
      <family val="2"/>
    </font>
  </fonts>
  <fills count="7">
    <fill>
      <patternFill patternType="none"/>
    </fill>
    <fill>
      <patternFill patternType="gray125"/>
    </fill>
    <fill>
      <patternFill patternType="solid">
        <fgColor theme="3" tint="0.89999084444715716"/>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60">
    <xf numFmtId="0" fontId="0" fillId="0" borderId="0" xfId="0"/>
    <xf numFmtId="0" fontId="0" fillId="0" borderId="0" xfId="0" applyAlignment="1">
      <alignment vertical="center"/>
    </xf>
    <xf numFmtId="0" fontId="0" fillId="0" borderId="0" xfId="0" applyAlignment="1">
      <alignment horizontal="center" vertical="center"/>
    </xf>
    <xf numFmtId="44" fontId="0" fillId="0" borderId="0" xfId="1" applyFont="1" applyAlignment="1">
      <alignment horizontal="center" vertical="center"/>
    </xf>
    <xf numFmtId="0" fontId="2" fillId="0" borderId="1" xfId="0" applyFont="1" applyBorder="1" applyAlignment="1">
      <alignment wrapText="1"/>
    </xf>
    <xf numFmtId="0" fontId="3" fillId="0" borderId="8" xfId="0" applyFont="1" applyBorder="1" applyAlignment="1">
      <alignment vertical="center"/>
    </xf>
    <xf numFmtId="0" fontId="3" fillId="0" borderId="15" xfId="0" applyFont="1" applyBorder="1"/>
    <xf numFmtId="0" fontId="3" fillId="0" borderId="15" xfId="0" applyFont="1" applyBorder="1" applyAlignment="1">
      <alignment horizontal="center" vertical="center"/>
    </xf>
    <xf numFmtId="0" fontId="6" fillId="5" borderId="1" xfId="0" applyFont="1" applyFill="1" applyBorder="1" applyAlignment="1">
      <alignment horizont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44" fontId="6" fillId="2" borderId="20" xfId="1" applyFont="1" applyFill="1" applyBorder="1" applyAlignment="1">
      <alignment horizontal="center" vertical="center"/>
    </xf>
    <xf numFmtId="44" fontId="6" fillId="2" borderId="21" xfId="1" applyFont="1" applyFill="1" applyBorder="1" applyAlignment="1">
      <alignment horizontal="center" vertical="center"/>
    </xf>
    <xf numFmtId="44" fontId="6" fillId="3" borderId="20" xfId="1" applyFont="1" applyFill="1" applyBorder="1" applyAlignment="1">
      <alignment horizontal="center" vertical="center"/>
    </xf>
    <xf numFmtId="44" fontId="6" fillId="3" borderId="21" xfId="1" applyFont="1" applyFill="1" applyBorder="1" applyAlignment="1">
      <alignment horizontal="center" vertical="center"/>
    </xf>
    <xf numFmtId="44" fontId="6" fillId="4" borderId="20" xfId="1" applyFont="1" applyFill="1" applyBorder="1" applyAlignment="1">
      <alignment horizontal="center" vertical="center"/>
    </xf>
    <xf numFmtId="0" fontId="6" fillId="5" borderId="22" xfId="0" applyFont="1" applyFill="1" applyBorder="1" applyAlignment="1">
      <alignment vertical="center"/>
    </xf>
    <xf numFmtId="0" fontId="3" fillId="0" borderId="4" xfId="0" applyFont="1" applyBorder="1" applyAlignment="1">
      <alignment horizontal="center" vertical="center"/>
    </xf>
    <xf numFmtId="0" fontId="3" fillId="0" borderId="1" xfId="0" applyFont="1" applyBorder="1" applyAlignment="1">
      <alignment wrapText="1"/>
    </xf>
    <xf numFmtId="0" fontId="3" fillId="0" borderId="1" xfId="0" applyFont="1" applyBorder="1" applyAlignment="1">
      <alignment horizontal="center" vertical="center"/>
    </xf>
    <xf numFmtId="44" fontId="3" fillId="2" borderId="11" xfId="1" applyFont="1" applyFill="1" applyBorder="1" applyAlignment="1">
      <alignment horizontal="center" vertical="center"/>
    </xf>
    <xf numFmtId="164" fontId="3" fillId="2" borderId="5" xfId="1" applyNumberFormat="1" applyFont="1" applyFill="1" applyBorder="1" applyAlignment="1">
      <alignment horizontal="center" vertical="center"/>
    </xf>
    <xf numFmtId="44" fontId="3" fillId="3" borderId="5" xfId="1" applyFont="1" applyFill="1" applyBorder="1" applyAlignment="1">
      <alignment horizontal="center" vertical="center"/>
    </xf>
    <xf numFmtId="44" fontId="3" fillId="3" borderId="11" xfId="1" applyFont="1" applyFill="1" applyBorder="1" applyAlignment="1">
      <alignment horizontal="center" vertical="center"/>
    </xf>
    <xf numFmtId="164" fontId="3" fillId="3" borderId="5" xfId="1" applyNumberFormat="1" applyFont="1" applyFill="1" applyBorder="1" applyAlignment="1">
      <alignment horizontal="center" vertical="center"/>
    </xf>
    <xf numFmtId="44" fontId="3" fillId="4" borderId="5" xfId="1" applyFont="1" applyFill="1" applyBorder="1" applyAlignment="1">
      <alignment horizontal="center" vertical="center"/>
    </xf>
    <xf numFmtId="44" fontId="3" fillId="4" borderId="11" xfId="1" applyFont="1" applyFill="1" applyBorder="1" applyAlignment="1">
      <alignment horizontal="center" vertical="center"/>
    </xf>
    <xf numFmtId="164" fontId="3" fillId="4" borderId="11" xfId="1" applyNumberFormat="1" applyFont="1" applyFill="1" applyBorder="1" applyAlignment="1">
      <alignment horizontal="center" vertical="center"/>
    </xf>
    <xf numFmtId="164" fontId="6" fillId="5" borderId="13" xfId="1" applyNumberFormat="1" applyFont="1" applyFill="1" applyBorder="1" applyAlignment="1">
      <alignment horizontal="center" vertical="center"/>
    </xf>
    <xf numFmtId="0" fontId="2" fillId="0" borderId="1" xfId="0" applyFont="1" applyBorder="1" applyAlignment="1">
      <alignment horizontal="justify" vertical="center"/>
    </xf>
    <xf numFmtId="0" fontId="6" fillId="0" borderId="8" xfId="0" applyFont="1" applyBorder="1" applyAlignment="1">
      <alignment vertical="center"/>
    </xf>
    <xf numFmtId="44" fontId="6" fillId="0" borderId="12" xfId="1" applyFont="1" applyBorder="1" applyAlignment="1">
      <alignment horizontal="center"/>
    </xf>
    <xf numFmtId="44" fontId="6" fillId="2" borderId="10" xfId="1" applyFont="1" applyFill="1" applyBorder="1" applyAlignment="1">
      <alignment horizontal="center" vertical="center"/>
    </xf>
    <xf numFmtId="44" fontId="6" fillId="6" borderId="10" xfId="1" applyFont="1" applyFill="1" applyBorder="1" applyAlignment="1">
      <alignment horizontal="center" vertical="center"/>
    </xf>
    <xf numFmtId="44" fontId="6" fillId="3" borderId="10" xfId="1" applyFont="1" applyFill="1" applyBorder="1" applyAlignment="1">
      <alignment horizontal="center" vertical="center"/>
    </xf>
    <xf numFmtId="44" fontId="6" fillId="4" borderId="12" xfId="1" applyFont="1" applyFill="1" applyBorder="1" applyAlignment="1">
      <alignment horizontal="center" vertical="center"/>
    </xf>
    <xf numFmtId="164" fontId="6" fillId="5" borderId="14" xfId="0" applyNumberFormat="1" applyFont="1" applyFill="1" applyBorder="1"/>
    <xf numFmtId="0" fontId="8" fillId="0" borderId="0" xfId="0" applyFont="1"/>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44" fontId="6" fillId="3" borderId="11" xfId="1" applyFont="1" applyFill="1" applyBorder="1" applyAlignment="1">
      <alignment horizontal="center" vertical="center"/>
    </xf>
    <xf numFmtId="44" fontId="6" fillId="3" borderId="23" xfId="1" applyFont="1" applyFill="1" applyBorder="1" applyAlignment="1">
      <alignment horizontal="center" vertical="center"/>
    </xf>
    <xf numFmtId="44" fontId="6" fillId="3" borderId="24" xfId="1" applyFont="1" applyFill="1" applyBorder="1" applyAlignment="1">
      <alignment horizontal="center" vertical="center"/>
    </xf>
    <xf numFmtId="44" fontId="6" fillId="4" borderId="11" xfId="1" applyFont="1" applyFill="1" applyBorder="1" applyAlignment="1">
      <alignment horizontal="center" vertical="center"/>
    </xf>
    <xf numFmtId="44" fontId="6" fillId="4" borderId="23" xfId="1" applyFont="1" applyFill="1" applyBorder="1" applyAlignment="1">
      <alignment horizontal="center" vertical="center"/>
    </xf>
    <xf numFmtId="44" fontId="6" fillId="4" borderId="24" xfId="1" applyFont="1" applyFill="1" applyBorder="1" applyAlignment="1">
      <alignment horizontal="center" vertical="center"/>
    </xf>
    <xf numFmtId="44" fontId="6" fillId="0" borderId="11" xfId="1" applyFont="1" applyBorder="1" applyAlignment="1">
      <alignment horizontal="center" vertical="center" wrapText="1"/>
    </xf>
    <xf numFmtId="44" fontId="6" fillId="0" borderId="23" xfId="1" applyFont="1" applyBorder="1" applyAlignment="1">
      <alignment horizontal="center" vertical="center" wrapText="1"/>
    </xf>
    <xf numFmtId="44" fontId="6" fillId="0" borderId="24" xfId="1"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6"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9" xfId="0" applyFont="1" applyBorder="1" applyAlignment="1">
      <alignment horizontal="center" vertical="center" wrapText="1"/>
    </xf>
    <xf numFmtId="0" fontId="6" fillId="0" borderId="9" xfId="0" applyFont="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62465-77E2-4A8A-89FB-4D310E6A636A}">
  <dimension ref="A1:N20"/>
  <sheetViews>
    <sheetView tabSelected="1" topLeftCell="B4" zoomScale="110" zoomScaleNormal="110" workbookViewId="0">
      <selection activeCell="F8" sqref="F8"/>
    </sheetView>
  </sheetViews>
  <sheetFormatPr baseColWidth="10" defaultRowHeight="15" x14ac:dyDescent="0.25"/>
  <cols>
    <col min="2" max="2" width="7.5703125" style="1" customWidth="1"/>
    <col min="3" max="3" width="68.7109375" customWidth="1"/>
    <col min="4" max="4" width="7.28515625" style="2" customWidth="1"/>
    <col min="5" max="6" width="15.28515625" style="3" customWidth="1"/>
    <col min="7" max="7" width="15.28515625" style="3" bestFit="1" customWidth="1"/>
    <col min="8" max="12" width="15.28515625" style="3" customWidth="1"/>
    <col min="13" max="13" width="15.28515625" style="3" bestFit="1" customWidth="1"/>
    <col min="14" max="14" width="14.28515625" bestFit="1" customWidth="1"/>
  </cols>
  <sheetData>
    <row r="1" spans="1:14" ht="48" customHeight="1" x14ac:dyDescent="0.25">
      <c r="B1" s="38" t="s">
        <v>13</v>
      </c>
      <c r="C1" s="39"/>
      <c r="D1" s="39"/>
      <c r="E1" s="39"/>
      <c r="F1" s="39"/>
      <c r="G1" s="39"/>
      <c r="H1" s="39"/>
      <c r="I1" s="39"/>
      <c r="J1" s="39"/>
      <c r="K1" s="39"/>
      <c r="L1" s="39"/>
      <c r="M1" s="39"/>
      <c r="N1" s="40"/>
    </row>
    <row r="2" spans="1:14" ht="17.25" thickBot="1" x14ac:dyDescent="0.35">
      <c r="B2" s="5"/>
      <c r="C2" s="6"/>
      <c r="D2" s="7"/>
      <c r="E2" s="47" t="s">
        <v>14</v>
      </c>
      <c r="F2" s="48"/>
      <c r="G2" s="49"/>
      <c r="H2" s="41" t="s">
        <v>15</v>
      </c>
      <c r="I2" s="42"/>
      <c r="J2" s="43"/>
      <c r="K2" s="44" t="s">
        <v>16</v>
      </c>
      <c r="L2" s="45"/>
      <c r="M2" s="46"/>
      <c r="N2" s="8" t="s">
        <v>17</v>
      </c>
    </row>
    <row r="3" spans="1:14" ht="33" customHeight="1" x14ac:dyDescent="0.25">
      <c r="B3" s="9" t="s">
        <v>0</v>
      </c>
      <c r="C3" s="10" t="s">
        <v>1</v>
      </c>
      <c r="D3" s="10" t="s">
        <v>2</v>
      </c>
      <c r="E3" s="11" t="s">
        <v>11</v>
      </c>
      <c r="F3" s="11" t="s">
        <v>12</v>
      </c>
      <c r="G3" s="12" t="s">
        <v>3</v>
      </c>
      <c r="H3" s="13" t="s">
        <v>11</v>
      </c>
      <c r="I3" s="13" t="s">
        <v>12</v>
      </c>
      <c r="J3" s="14" t="s">
        <v>3</v>
      </c>
      <c r="K3" s="15" t="s">
        <v>11</v>
      </c>
      <c r="L3" s="15" t="s">
        <v>12</v>
      </c>
      <c r="M3" s="15" t="s">
        <v>3</v>
      </c>
      <c r="N3" s="16" t="s">
        <v>10</v>
      </c>
    </row>
    <row r="4" spans="1:14" ht="165" x14ac:dyDescent="0.3">
      <c r="A4" s="37"/>
      <c r="B4" s="17">
        <v>1</v>
      </c>
      <c r="C4" s="18" t="s">
        <v>20</v>
      </c>
      <c r="D4" s="19">
        <v>250</v>
      </c>
      <c r="E4" s="20">
        <v>24369.75</v>
      </c>
      <c r="F4" s="20">
        <f>+E4*19%</f>
        <v>4630.2524999999996</v>
      </c>
      <c r="G4" s="21">
        <v>7250000.625</v>
      </c>
      <c r="H4" s="22">
        <v>20168.07</v>
      </c>
      <c r="I4" s="23">
        <f>+H4*19%</f>
        <v>3831.9333000000001</v>
      </c>
      <c r="J4" s="24">
        <v>6000000.8250000002</v>
      </c>
      <c r="K4" s="25">
        <v>25210.080000000002</v>
      </c>
      <c r="L4" s="26">
        <f>+K4*19%</f>
        <v>4789.9152000000004</v>
      </c>
      <c r="M4" s="27">
        <v>7499998.8000000007</v>
      </c>
      <c r="N4" s="28">
        <f t="shared" ref="N4:N14" si="0">+ROUND(((M4+J4+G4)/3),0)</f>
        <v>6916667</v>
      </c>
    </row>
    <row r="5" spans="1:14" ht="82.5" x14ac:dyDescent="0.3">
      <c r="B5" s="17">
        <v>2</v>
      </c>
      <c r="C5" s="18" t="s">
        <v>21</v>
      </c>
      <c r="D5" s="19">
        <v>250</v>
      </c>
      <c r="E5" s="20">
        <v>16806.72</v>
      </c>
      <c r="F5" s="20">
        <f>+E5*8%</f>
        <v>1344.5376000000001</v>
      </c>
      <c r="G5" s="21">
        <v>4537814.4000000004</v>
      </c>
      <c r="H5" s="22">
        <v>18518.53</v>
      </c>
      <c r="I5" s="23">
        <f>+H5*8%</f>
        <v>1481.4823999999999</v>
      </c>
      <c r="J5" s="24">
        <v>5000003.0999999996</v>
      </c>
      <c r="K5" s="25">
        <v>21000</v>
      </c>
      <c r="L5" s="26">
        <f>+K5*8%</f>
        <v>1680</v>
      </c>
      <c r="M5" s="27">
        <v>5670000</v>
      </c>
      <c r="N5" s="28">
        <f t="shared" si="0"/>
        <v>5069273</v>
      </c>
    </row>
    <row r="6" spans="1:14" ht="111.75" customHeight="1" x14ac:dyDescent="0.3">
      <c r="B6" s="17">
        <v>3</v>
      </c>
      <c r="C6" s="18" t="s">
        <v>22</v>
      </c>
      <c r="D6" s="19">
        <v>250</v>
      </c>
      <c r="E6" s="20">
        <v>31932.77</v>
      </c>
      <c r="F6" s="20">
        <f>+E6*8%</f>
        <v>2554.6215999999999</v>
      </c>
      <c r="G6" s="21">
        <v>8621847.9000000004</v>
      </c>
      <c r="H6" s="22">
        <v>32400</v>
      </c>
      <c r="I6" s="23">
        <f>+H6*8%</f>
        <v>2592</v>
      </c>
      <c r="J6" s="24">
        <v>8748000</v>
      </c>
      <c r="K6" s="25">
        <v>32000</v>
      </c>
      <c r="L6" s="26">
        <f>+K6*8%</f>
        <v>2560</v>
      </c>
      <c r="M6" s="27">
        <v>8640000</v>
      </c>
      <c r="N6" s="28">
        <f t="shared" si="0"/>
        <v>8669949</v>
      </c>
    </row>
    <row r="7" spans="1:14" ht="82.5" x14ac:dyDescent="0.3">
      <c r="B7" s="17">
        <v>4</v>
      </c>
      <c r="C7" s="18" t="s">
        <v>4</v>
      </c>
      <c r="D7" s="19">
        <v>1</v>
      </c>
      <c r="E7" s="20">
        <v>2605042.02</v>
      </c>
      <c r="F7" s="20">
        <f>+E7*19%</f>
        <v>494957.98379999999</v>
      </c>
      <c r="G7" s="21">
        <v>3100000.0038000001</v>
      </c>
      <c r="H7" s="22">
        <v>2521008</v>
      </c>
      <c r="I7" s="23">
        <f>+H7*19%</f>
        <v>478991.52</v>
      </c>
      <c r="J7" s="24">
        <v>2999999.52</v>
      </c>
      <c r="K7" s="25">
        <v>2941176.47</v>
      </c>
      <c r="L7" s="26">
        <f>+K7*19%</f>
        <v>558823.52930000005</v>
      </c>
      <c r="M7" s="27">
        <v>3499999.9993000003</v>
      </c>
      <c r="N7" s="28">
        <f t="shared" si="0"/>
        <v>3200000</v>
      </c>
    </row>
    <row r="8" spans="1:14" ht="90.75" customHeight="1" x14ac:dyDescent="0.25">
      <c r="B8" s="17">
        <v>5</v>
      </c>
      <c r="C8" s="4" t="s">
        <v>23</v>
      </c>
      <c r="D8" s="19">
        <v>250</v>
      </c>
      <c r="E8" s="20">
        <v>10084.030000000001</v>
      </c>
      <c r="F8" s="20">
        <f>+E8*8%</f>
        <v>806.72240000000011</v>
      </c>
      <c r="G8" s="21">
        <v>2722688.1</v>
      </c>
      <c r="H8" s="22">
        <v>10400</v>
      </c>
      <c r="I8" s="23">
        <f>+H8*8%</f>
        <v>832</v>
      </c>
      <c r="J8" s="24">
        <v>2808000</v>
      </c>
      <c r="K8" s="25">
        <v>11500</v>
      </c>
      <c r="L8" s="26">
        <f>+K8*8%</f>
        <v>920</v>
      </c>
      <c r="M8" s="27">
        <v>3105000</v>
      </c>
      <c r="N8" s="28">
        <f t="shared" si="0"/>
        <v>2878563</v>
      </c>
    </row>
    <row r="9" spans="1:14" ht="33" x14ac:dyDescent="0.3">
      <c r="B9" s="17">
        <v>6</v>
      </c>
      <c r="C9" s="18" t="s">
        <v>5</v>
      </c>
      <c r="D9" s="19">
        <v>500</v>
      </c>
      <c r="E9" s="20">
        <v>2521.0100000000002</v>
      </c>
      <c r="F9" s="20">
        <f>+E9*19%</f>
        <v>478.99190000000004</v>
      </c>
      <c r="G9" s="21">
        <v>1500000.9500000002</v>
      </c>
      <c r="H9" s="22">
        <v>2200</v>
      </c>
      <c r="I9" s="23">
        <f>+H9*19%</f>
        <v>418</v>
      </c>
      <c r="J9" s="24">
        <v>1309000</v>
      </c>
      <c r="K9" s="25">
        <v>2521.0100000000002</v>
      </c>
      <c r="L9" s="26">
        <f>+K9*19%</f>
        <v>478.99190000000004</v>
      </c>
      <c r="M9" s="27">
        <v>1500000.9500000002</v>
      </c>
      <c r="N9" s="28">
        <f t="shared" si="0"/>
        <v>1436334</v>
      </c>
    </row>
    <row r="10" spans="1:14" ht="89.25" customHeight="1" x14ac:dyDescent="0.25">
      <c r="B10" s="17">
        <v>7</v>
      </c>
      <c r="C10" s="4" t="s">
        <v>6</v>
      </c>
      <c r="D10" s="19">
        <v>7</v>
      </c>
      <c r="E10" s="20">
        <v>1800000</v>
      </c>
      <c r="F10" s="20">
        <v>0</v>
      </c>
      <c r="G10" s="21">
        <v>12600000</v>
      </c>
      <c r="H10" s="22">
        <v>1800000</v>
      </c>
      <c r="I10" s="23">
        <v>0</v>
      </c>
      <c r="J10" s="24">
        <v>12600000</v>
      </c>
      <c r="K10" s="25">
        <v>2000000</v>
      </c>
      <c r="L10" s="26">
        <v>0</v>
      </c>
      <c r="M10" s="27">
        <v>14000000</v>
      </c>
      <c r="N10" s="28">
        <f t="shared" si="0"/>
        <v>13066667</v>
      </c>
    </row>
    <row r="11" spans="1:14" ht="26.25" x14ac:dyDescent="0.25">
      <c r="B11" s="17">
        <v>8</v>
      </c>
      <c r="C11" s="4" t="s">
        <v>7</v>
      </c>
      <c r="D11" s="19">
        <v>3</v>
      </c>
      <c r="E11" s="20">
        <v>100840.34</v>
      </c>
      <c r="F11" s="20">
        <f t="shared" ref="F11:F14" si="1">+E11*19%</f>
        <v>19159.6646</v>
      </c>
      <c r="G11" s="21">
        <v>360000.01380000002</v>
      </c>
      <c r="H11" s="22">
        <v>84033.61</v>
      </c>
      <c r="I11" s="23">
        <f t="shared" ref="I11:I14" si="2">+H11*19%</f>
        <v>15966.385900000001</v>
      </c>
      <c r="J11" s="24">
        <v>299999.98770000006</v>
      </c>
      <c r="K11" s="25">
        <v>100840.34</v>
      </c>
      <c r="L11" s="26">
        <f t="shared" ref="L11:L14" si="3">+K11*19%</f>
        <v>19159.6646</v>
      </c>
      <c r="M11" s="27">
        <v>360000.01380000002</v>
      </c>
      <c r="N11" s="28">
        <f t="shared" si="0"/>
        <v>340000</v>
      </c>
    </row>
    <row r="12" spans="1:14" ht="26.25" x14ac:dyDescent="0.25">
      <c r="B12" s="17">
        <v>9</v>
      </c>
      <c r="C12" s="4" t="s">
        <v>8</v>
      </c>
      <c r="D12" s="19">
        <v>1</v>
      </c>
      <c r="E12" s="20">
        <v>151260.5</v>
      </c>
      <c r="F12" s="20">
        <f t="shared" si="1"/>
        <v>28739.494999999999</v>
      </c>
      <c r="G12" s="21">
        <v>179999.995</v>
      </c>
      <c r="H12" s="22">
        <v>168067</v>
      </c>
      <c r="I12" s="23">
        <f t="shared" si="2"/>
        <v>31932.73</v>
      </c>
      <c r="J12" s="24">
        <v>199999.73</v>
      </c>
      <c r="K12" s="25">
        <v>184873.95</v>
      </c>
      <c r="L12" s="26">
        <f t="shared" si="3"/>
        <v>35126.050500000005</v>
      </c>
      <c r="M12" s="27">
        <v>220000.00050000002</v>
      </c>
      <c r="N12" s="28">
        <f t="shared" si="0"/>
        <v>200000</v>
      </c>
    </row>
    <row r="13" spans="1:14" ht="26.25" x14ac:dyDescent="0.25">
      <c r="B13" s="17">
        <v>10</v>
      </c>
      <c r="C13" s="4" t="s">
        <v>9</v>
      </c>
      <c r="D13" s="19">
        <v>1</v>
      </c>
      <c r="E13" s="20">
        <v>109243.7</v>
      </c>
      <c r="F13" s="20">
        <f t="shared" si="1"/>
        <v>20756.303</v>
      </c>
      <c r="G13" s="21">
        <v>130000.003</v>
      </c>
      <c r="H13" s="22">
        <v>105042</v>
      </c>
      <c r="I13" s="23">
        <f t="shared" si="2"/>
        <v>19957.98</v>
      </c>
      <c r="J13" s="24">
        <v>124999.98</v>
      </c>
      <c r="K13" s="25">
        <v>126050.42</v>
      </c>
      <c r="L13" s="26">
        <f t="shared" si="3"/>
        <v>23949.5798</v>
      </c>
      <c r="M13" s="27">
        <v>149999.99979999999</v>
      </c>
      <c r="N13" s="28">
        <f t="shared" si="0"/>
        <v>135000</v>
      </c>
    </row>
    <row r="14" spans="1:14" ht="51" x14ac:dyDescent="0.25">
      <c r="B14" s="17">
        <v>11</v>
      </c>
      <c r="C14" s="29" t="s">
        <v>19</v>
      </c>
      <c r="D14" s="19">
        <v>250</v>
      </c>
      <c r="E14" s="20">
        <v>15126.05</v>
      </c>
      <c r="F14" s="20">
        <f t="shared" si="1"/>
        <v>2873.9494999999997</v>
      </c>
      <c r="G14" s="21">
        <v>4499999.8749999991</v>
      </c>
      <c r="H14" s="22">
        <v>15126.05</v>
      </c>
      <c r="I14" s="23">
        <f t="shared" si="2"/>
        <v>2873.9494999999997</v>
      </c>
      <c r="J14" s="24">
        <v>4499999.8749999991</v>
      </c>
      <c r="K14" s="25">
        <v>15546.22</v>
      </c>
      <c r="L14" s="26">
        <f t="shared" si="3"/>
        <v>2953.7817999999997</v>
      </c>
      <c r="M14" s="27">
        <v>4625000.4499999993</v>
      </c>
      <c r="N14" s="28">
        <f t="shared" si="0"/>
        <v>4541667</v>
      </c>
    </row>
    <row r="15" spans="1:14" ht="17.25" thickBot="1" x14ac:dyDescent="0.35">
      <c r="B15" s="30"/>
      <c r="C15" s="59" t="s">
        <v>3</v>
      </c>
      <c r="D15" s="59"/>
      <c r="E15" s="31"/>
      <c r="F15" s="31"/>
      <c r="G15" s="32">
        <v>45502351.865599997</v>
      </c>
      <c r="H15" s="33"/>
      <c r="I15" s="33"/>
      <c r="J15" s="34">
        <v>44590003.017699994</v>
      </c>
      <c r="K15" s="33"/>
      <c r="L15" s="33"/>
      <c r="M15" s="35">
        <v>49270000.213400006</v>
      </c>
      <c r="N15" s="36">
        <f>SUM(N4:N14)</f>
        <v>46454120</v>
      </c>
    </row>
    <row r="16" spans="1:14" x14ac:dyDescent="0.25">
      <c r="B16" s="50" t="s">
        <v>18</v>
      </c>
      <c r="C16" s="51"/>
      <c r="D16" s="51"/>
      <c r="E16" s="51"/>
      <c r="F16" s="51"/>
      <c r="G16" s="51"/>
      <c r="H16" s="51"/>
      <c r="I16" s="51"/>
      <c r="J16" s="51"/>
      <c r="K16" s="51"/>
      <c r="L16" s="51"/>
      <c r="M16" s="51"/>
      <c r="N16" s="52"/>
    </row>
    <row r="17" spans="2:14" x14ac:dyDescent="0.25">
      <c r="B17" s="53"/>
      <c r="C17" s="54"/>
      <c r="D17" s="54"/>
      <c r="E17" s="54"/>
      <c r="F17" s="54"/>
      <c r="G17" s="54"/>
      <c r="H17" s="54"/>
      <c r="I17" s="54"/>
      <c r="J17" s="54"/>
      <c r="K17" s="54"/>
      <c r="L17" s="54"/>
      <c r="M17" s="54"/>
      <c r="N17" s="55"/>
    </row>
    <row r="18" spans="2:14" x14ac:dyDescent="0.25">
      <c r="B18" s="53"/>
      <c r="C18" s="54"/>
      <c r="D18" s="54"/>
      <c r="E18" s="54"/>
      <c r="F18" s="54"/>
      <c r="G18" s="54"/>
      <c r="H18" s="54"/>
      <c r="I18" s="54"/>
      <c r="J18" s="54"/>
      <c r="K18" s="54"/>
      <c r="L18" s="54"/>
      <c r="M18" s="54"/>
      <c r="N18" s="55"/>
    </row>
    <row r="19" spans="2:14" x14ac:dyDescent="0.25">
      <c r="B19" s="53"/>
      <c r="C19" s="54"/>
      <c r="D19" s="54"/>
      <c r="E19" s="54"/>
      <c r="F19" s="54"/>
      <c r="G19" s="54"/>
      <c r="H19" s="54"/>
      <c r="I19" s="54"/>
      <c r="J19" s="54"/>
      <c r="K19" s="54"/>
      <c r="L19" s="54"/>
      <c r="M19" s="54"/>
      <c r="N19" s="55"/>
    </row>
    <row r="20" spans="2:14" ht="15.75" thickBot="1" x14ac:dyDescent="0.3">
      <c r="B20" s="56"/>
      <c r="C20" s="57"/>
      <c r="D20" s="57"/>
      <c r="E20" s="57"/>
      <c r="F20" s="57"/>
      <c r="G20" s="57"/>
      <c r="H20" s="57"/>
      <c r="I20" s="57"/>
      <c r="J20" s="57"/>
      <c r="K20" s="57"/>
      <c r="L20" s="57"/>
      <c r="M20" s="57"/>
      <c r="N20" s="58"/>
    </row>
  </sheetData>
  <mergeCells count="6">
    <mergeCell ref="B1:N1"/>
    <mergeCell ref="H2:J2"/>
    <mergeCell ref="K2:M2"/>
    <mergeCell ref="E2:G2"/>
    <mergeCell ref="B16:N20"/>
    <mergeCell ref="C15: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sebastian castillo garzon</dc:creator>
  <cp:lastModifiedBy>Adriana Carolina Muñoz Morales</cp:lastModifiedBy>
  <dcterms:created xsi:type="dcterms:W3CDTF">2026-07-23T20:52:45Z</dcterms:created>
  <dcterms:modified xsi:type="dcterms:W3CDTF">2026-08-11T01:19:58Z</dcterms:modified>
</cp:coreProperties>
</file>