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TO\Desktop\ALPA\FORMULACION ALPA\2026\6.TALLER MANTENIMIENTO VEHICULOS\"/>
    </mc:Choice>
  </mc:AlternateContent>
  <xr:revisionPtr revIDLastSave="0" documentId="13_ncr:1_{2A762931-C85D-4BBD-91EF-8BD5B503018C}" xr6:coauthVersionLast="47" xr6:coauthVersionMax="47" xr10:uidLastSave="{00000000-0000-0000-0000-000000000000}"/>
  <bookViews>
    <workbookView xWindow="-120" yWindow="-120" windowWidth="20730" windowHeight="11160" tabRatio="900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TRATAMIENTO'!$B$2:$X$35</definedName>
    <definedName name="_xlnm.Print_Area" localSheetId="0">CONTEXTO!$B$2:$F$19</definedName>
    <definedName name="_xlnm.Print_Area" localSheetId="2">EVALUACION!$B$2:$L$50</definedName>
    <definedName name="_xlnm.Print_Area" localSheetId="3">'EVALUACION CON CONTROLES'!$B$2:$R$42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TRATAMIENTO'!$B$39:$B$41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9"/>
</workbook>
</file>

<file path=xl/calcChain.xml><?xml version="1.0" encoding="utf-8"?>
<calcChain xmlns="http://schemas.openxmlformats.org/spreadsheetml/2006/main">
  <c r="M12" i="6" l="1"/>
  <c r="M13" i="6"/>
  <c r="M14" i="6"/>
  <c r="M15" i="6"/>
  <c r="M16" i="6"/>
  <c r="M17" i="6"/>
  <c r="M11" i="6"/>
  <c r="K23" i="11"/>
  <c r="K22" i="11"/>
  <c r="K21" i="11"/>
  <c r="K20" i="11"/>
  <c r="L20" i="11" s="1"/>
  <c r="K14" i="6" s="1"/>
  <c r="K19" i="11"/>
  <c r="K18" i="11"/>
  <c r="K17" i="11"/>
  <c r="B6" i="11"/>
  <c r="B6" i="6" s="1"/>
  <c r="I16" i="15"/>
  <c r="J16" i="15"/>
  <c r="C16" i="15"/>
  <c r="J11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17" i="15"/>
  <c r="D12" i="6" s="1"/>
  <c r="C17" i="15"/>
  <c r="C12" i="6" s="1"/>
  <c r="I17" i="15"/>
  <c r="J17" i="15"/>
  <c r="P12" i="6" s="1"/>
  <c r="P11" i="6"/>
  <c r="O11" i="6"/>
  <c r="C11" i="6"/>
  <c r="F11" i="6" s="1"/>
  <c r="L23" i="11"/>
  <c r="K17" i="6" s="1"/>
  <c r="L22" i="11"/>
  <c r="K16" i="6" s="1"/>
  <c r="L21" i="11"/>
  <c r="K15" i="6" s="1"/>
  <c r="J13" i="6"/>
  <c r="J12" i="6"/>
  <c r="B16" i="15"/>
  <c r="D11" i="6" s="1"/>
  <c r="X11" i="6"/>
  <c r="W11" i="6"/>
  <c r="V11" i="6"/>
  <c r="U11" i="6"/>
  <c r="T11" i="6"/>
  <c r="S11" i="6"/>
  <c r="N11" i="6"/>
  <c r="I11" i="6"/>
  <c r="H11" i="6"/>
  <c r="G11" i="6"/>
  <c r="J16" i="6"/>
  <c r="K22" i="15" l="1"/>
  <c r="Q17" i="6" s="1"/>
  <c r="B6" i="15"/>
  <c r="L19" i="11"/>
  <c r="K13" i="6" s="1"/>
  <c r="J17" i="6"/>
  <c r="L18" i="11"/>
  <c r="K12" i="6" s="1"/>
  <c r="E17" i="6"/>
  <c r="F17" i="6"/>
  <c r="K21" i="15"/>
  <c r="E11" i="6"/>
  <c r="L22" i="15"/>
  <c r="R17" i="6" s="1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L17" i="11"/>
  <c r="K11" i="6" s="1"/>
  <c r="O12" i="6"/>
  <c r="O13" i="6"/>
  <c r="J14" i="6"/>
  <c r="Q15" i="6" l="1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<sst xmlns="http://schemas.openxmlformats.org/spreadsheetml/2006/main" count="511" uniqueCount="188">
  <si>
    <t>Catastrófico</t>
  </si>
  <si>
    <t>Moderado</t>
  </si>
  <si>
    <t>Probabilidad</t>
  </si>
  <si>
    <t>Impacto</t>
  </si>
  <si>
    <t>Regulatorios</t>
  </si>
  <si>
    <t>%</t>
  </si>
  <si>
    <t>Financieros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</si>
  <si>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</si>
  <si>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</si>
  <si>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</si>
  <si>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</si>
  <si>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</si>
  <si>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</si>
  <si>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</si>
  <si>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</si>
  <si>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</si>
  <si>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</si>
  <si>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</si>
  <si>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</si>
  <si>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</si>
  <si>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</si>
  <si>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</si>
  <si>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</si>
  <si>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</si>
  <si>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</si>
  <si>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</si>
  <si>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</si>
  <si>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</si>
  <si>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</si>
  <si>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</si>
  <si>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</si>
  <si>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</si>
  <si>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</si>
  <si>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</si>
  <si>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</si>
  <si>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</si>
  <si>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</si>
  <si>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</si>
  <si>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</si>
  <si>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</si>
  <si>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</si>
  <si>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</si>
  <si>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</si>
  <si>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</si>
  <si>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</si>
  <si>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</si>
  <si>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</si>
  <si>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</si>
  <si>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</si>
  <si>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</si>
  <si>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</si>
  <si>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</si>
  <si>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</si>
  <si>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</si>
  <si>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</si>
  <si>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</si>
  <si>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</si>
  <si>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</si>
  <si>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</si>
  <si>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</si>
  <si>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</si>
  <si>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</si>
  <si>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</si>
  <si>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</si>
  <si>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</si>
  <si>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</si>
  <si>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</si>
  <si>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</si>
  <si>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Variación de tasas o tarifas</t>
  </si>
  <si>
    <t>Demora en el inicio previsto para la ejecución de la obra</t>
  </si>
  <si>
    <t>Fuentes de materiales</t>
  </si>
  <si>
    <t>Programación de obra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</si>
  <si>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</si>
  <si>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</si>
  <si>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</si>
  <si>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</si>
  <si>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Nuevos desarrollos técnologicos o estandares que influyen en la ejecución del contrato</t>
  </si>
  <si>
    <t>Obsolecencia técnologica</t>
  </si>
  <si>
    <t>Técnologicos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</si>
  <si>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</si>
  <si>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</si>
  <si>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</si>
  <si>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</si>
  <si>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</si>
  <si>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</si>
  <si>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</si>
  <si>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</si>
  <si>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</si>
  <si>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</si>
  <si>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</si>
  <si>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</si>
  <si>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</si>
  <si>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</si>
  <si>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</si>
  <si>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</si>
  <si>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</si>
  <si>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</si>
  <si>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</si>
  <si>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</si>
  <si>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</si>
  <si>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</si>
  <si>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Calidad  de  las  obras</t>
  </si>
  <si>
    <t>Riesgo   geológico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</si>
  <si>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</si>
  <si>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</si>
  <si>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</si>
  <si>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</si>
  <si>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</si>
  <si>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</si>
  <si>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</si>
  <si>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</si>
  <si>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</si>
  <si>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</si>
  <si>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</si>
  <si>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</si>
  <si>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</si>
  <si>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</si>
  <si>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</si>
  <si>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</si>
  <si>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</si>
  <si>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</si>
  <si>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</si>
  <si>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</si>
  <si>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</si>
  <si>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</si>
  <si>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</si>
  <si>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</si>
  <si>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</si>
  <si>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</si>
  <si>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</si>
  <si>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</si>
  <si>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</si>
  <si>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</si>
  <si>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</si>
  <si>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</si>
  <si>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</si>
  <si>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</si>
  <si>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</si>
  <si>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</si>
  <si>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</si>
  <si>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</si>
  <si>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</si>
  <si>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</si>
  <si>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</si>
  <si>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</si>
  <si>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</si>
  <si>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</si>
  <si>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</si>
  <si>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</si>
  <si>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</si>
  <si>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</si>
  <si>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</si>
  <si>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</si>
  <si>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</si>
  <si>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</si>
  <si>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</si>
  <si>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</si>
  <si>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</si>
  <si>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r>
      <rPr>
        <b/>
        <u/>
        <sz val="12"/>
        <rFont val="Garamond"/>
        <family val="1"/>
      </rPr>
      <t>Objeto del Proceso de Contratación:</t>
    </r>
    <r>
      <rPr>
        <b/>
        <sz val="12"/>
        <rFont val="Garamond"/>
        <family val="1"/>
      </rPr>
      <t>“Contratar el servicio de mantenimiento integral preventivo y correctivo, incluido suministro e instalación de repuestos y accesorios, con mano de obra especializada al parque automotor del FDL de Puente Aranda, a monto agotable  ”.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</si>
  <si>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(Proveedores,talleres),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</si>
  <si>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Factores ambientales: </t>
    </r>
    <r>
      <rPr>
        <sz val="12"/>
        <rFont val="Garamond"/>
        <family val="1"/>
      </rPr>
      <t xml:space="preserve">El contratista debe manejar normas ambientales para el destino final de algunos repuestos que se retiran cuando se hace mantenimiento correctivo al sistema. </t>
    </r>
    <r>
      <rPr>
        <b/>
        <sz val="12"/>
        <rFont val="Garamond"/>
        <family val="1"/>
      </rPr>
      <t xml:space="preserve"> </t>
    </r>
  </si>
  <si>
    <r>
      <t xml:space="preserve">Sector del objeto del Proceso de Contratación y su mercado: </t>
    </r>
    <r>
      <rPr>
        <sz val="12"/>
        <rFont val="Garamond"/>
        <family val="1"/>
      </rPr>
      <t>Se realizará contratación directa</t>
    </r>
  </si>
  <si>
    <r>
      <t>Normativa aplicable al objeto del Proceso de Contratación:</t>
    </r>
    <r>
      <rPr>
        <sz val="12"/>
        <rFont val="Garamond"/>
        <family val="1"/>
      </rPr>
      <t xml:space="preserve"> La modalidad de selección pertinente para “"Contratar el servicio de mantenimiento integral preventivo y correctivo, incluido suministro e instalación de repuestos y accesorios, con mano de obra especializada al parque automotor del FDL de Puente Aranda, a monto agotable  ”, Ley 80/1993; Decreto 1082 de 2015; Ley 1474 de 2011, demás normas y decretos complementarios que apliquen.
De conformidad con lo establecido en la norma referida el presente proceso de contratación se justifica en atención al objeto a contratar y al valor del presupuesto oficial.</t>
    </r>
  </si>
  <si>
    <r>
      <t xml:space="preserve">Experiencia propia y de otras Entidades Estatales en Procesos de Contratación del mismo tipo: </t>
    </r>
    <r>
      <rPr>
        <sz val="12"/>
        <rFont val="Garamond"/>
        <family val="1"/>
      </rPr>
      <t>-La Entidad contrata anualmente el proceso de mantenimiento vehiculos, el cual se hace necerario para cumplir las metas del plan de desarrollo local en Optimizar los procesos de inspección vigilancia y control a través de la gestión institucional, garantizando los recursos humanos y administrativos necesarios; así las cosas se cuenta con la experiencia adquirida en el adelantamiento de este tipo de procesos que ha sido la necesaria para cumplir con la meta anual y lograr el cumplimiento de las objetivos establecidos.</t>
    </r>
  </si>
  <si>
    <t>a) pérdida de tiempo. b) necesidad de iniciar un nuevo proceso de contractual. c) No se puede satisfacer la necesidad de la entidad.</t>
  </si>
  <si>
    <t>Retrasos en el inicio de la ejecución del contrato.</t>
  </si>
  <si>
    <t>Productos importados suban de costo por la variacion del mercado</t>
  </si>
  <si>
    <t xml:space="preserve">No tener insumos o repuestos </t>
  </si>
  <si>
    <t>Modificación en los valores unitarios por moficación de impuestos o creación de nuevos impuestos o elminación de los mismos siempre que afecten el contrato.</t>
  </si>
  <si>
    <t>La no ejecución de la actividad por las condiciones ambientales.</t>
  </si>
  <si>
    <t>Realizar las especificaciones claras de acuerdo a las necesidades existentes</t>
  </si>
  <si>
    <t>Hacer Seguimiento al proponente adjudicatario para que realice la firma del contrato dentro de los tiempos justos</t>
  </si>
  <si>
    <t>Se debe contemplar un plan de contingencia previo a cada actividad</t>
  </si>
  <si>
    <t>Realizar la correcta programacion de mantenimientos según disponibildad de insumos confirmada por el proveedor.</t>
  </si>
  <si>
    <t>Seguimiento a la normatividad vigente</t>
  </si>
  <si>
    <t>Validación en conjunto con el contratista respecto a posibles cambios que surjan durante la ejecucion del contrato</t>
  </si>
  <si>
    <t>Revisión, ajuste y seguimiento en la fase de ejecución, así como seguimiento a las normatividades existentes que se lleguen a surtirse durante la ejecución.</t>
  </si>
  <si>
    <t>SI</t>
  </si>
  <si>
    <t>CONTRATANTE</t>
  </si>
  <si>
    <t>EN LA ETAPA DE PLANEACIÓN</t>
  </si>
  <si>
    <t>EN LA ETAPA DE SELECCIÓN</t>
  </si>
  <si>
    <t>REVISAR SERVICIOS A CONTRATAR</t>
  </si>
  <si>
    <t>CUANDO SE HAGA NECESARIO</t>
  </si>
  <si>
    <t>NO</t>
  </si>
  <si>
    <t>EN LA ETAPA DE CONTRATACIÓN</t>
  </si>
  <si>
    <t>REALIZAR EL SEGUIMIENTO CON EL ADJUDICATARIO</t>
  </si>
  <si>
    <t>EN LA ETAPA DE EJECUCIÓN</t>
  </si>
  <si>
    <t>SUPERVISION DE LA EJECUCION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</si>
</sst>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8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1" fontId="7" fillId="0" borderId="34" xfId="0" applyNumberFormat="1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4" fillId="5" borderId="35" xfId="0" applyFont="1" applyFill="1" applyBorder="1" applyAlignment="1">
      <alignment horizontal="left" vertical="top" wrapText="1"/>
    </xf>
    <xf numFmtId="0" fontId="17" fillId="5" borderId="3" xfId="0" applyFont="1" applyFill="1" applyBorder="1" applyAlignment="1">
      <alignment horizontal="left" vertical="top" wrapText="1"/>
    </xf>
    <xf numFmtId="0" fontId="17" fillId="5" borderId="19" xfId="0" applyFont="1" applyFill="1" applyBorder="1" applyAlignment="1">
      <alignment horizontal="left" vertical="top" wrapText="1"/>
    </xf>
    <xf numFmtId="0" fontId="14" fillId="5" borderId="3" xfId="0" applyFont="1" applyFill="1" applyBorder="1" applyAlignment="1">
      <alignment horizontal="left" vertical="top" wrapText="1"/>
    </xf>
    <xf numFmtId="0" fontId="14" fillId="5" borderId="19" xfId="0" applyFont="1" applyFill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5" borderId="36" xfId="0" applyFont="1" applyFill="1" applyBorder="1" applyAlignment="1">
      <alignment horizontal="left" vertical="top" wrapText="1"/>
    </xf>
    <xf numFmtId="0" fontId="14" fillId="5" borderId="9" xfId="0" applyFont="1" applyFill="1" applyBorder="1" applyAlignment="1">
      <alignment horizontal="left" vertical="top" wrapText="1"/>
    </xf>
    <xf numFmtId="0" fontId="14" fillId="5" borderId="38" xfId="0" applyFont="1" applyFill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7" fillId="0" borderId="65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1" fillId="4" borderId="30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1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left" vertical="top" wrapText="1" readingOrder="1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20" fillId="9" borderId="44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/>
    </xf>
    <xf numFmtId="0" fontId="20" fillId="6" borderId="44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0" borderId="51" xfId="0" applyFont="1" applyBorder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2" xfId="0" applyFont="1" applyBorder="1" applyAlignment="1">
      <alignment horizontal="right" vertical="center" textRotation="90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abSelected="1" topLeftCell="A6" zoomScale="85" zoomScaleNormal="85" zoomScalePageLayoutView="40" workbookViewId="0">
      <selection activeCell="B6" sqref="B6:F6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32"/>
      <c r="C2" s="147" t="s">
        <v>139</v>
      </c>
      <c r="D2" s="148"/>
      <c r="E2" s="149"/>
      <c r="F2" s="156" t="s">
        <v>157</v>
      </c>
    </row>
    <row r="3" spans="2:6" ht="42.75" customHeight="1" x14ac:dyDescent="0.2">
      <c r="B3" s="132"/>
      <c r="C3" s="150"/>
      <c r="D3" s="151"/>
      <c r="E3" s="152"/>
      <c r="F3" s="157"/>
    </row>
    <row r="4" spans="2:6" ht="41.25" customHeight="1" x14ac:dyDescent="0.2">
      <c r="B4" s="132"/>
      <c r="C4" s="153"/>
      <c r="D4" s="154"/>
      <c r="E4" s="155"/>
      <c r="F4" s="145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36" t="s">
        <v>127</v>
      </c>
      <c r="C6" s="137"/>
      <c r="D6" s="137"/>
      <c r="E6" s="137"/>
      <c r="F6" s="138"/>
    </row>
    <row r="7" spans="2:6" ht="78.75" customHeight="1" x14ac:dyDescent="0.2">
      <c r="B7" s="144" t="s">
        <v>140</v>
      </c>
      <c r="C7" s="145"/>
      <c r="D7" s="145"/>
      <c r="E7" s="145"/>
      <c r="F7" s="146"/>
    </row>
    <row r="8" spans="2:6" ht="21" customHeight="1" x14ac:dyDescent="0.2">
      <c r="B8" s="139" t="s">
        <v>158</v>
      </c>
      <c r="C8" s="140"/>
      <c r="D8" s="140"/>
      <c r="E8" s="140"/>
      <c r="F8" s="141"/>
    </row>
    <row r="9" spans="2:6" ht="34.5" customHeight="1" x14ac:dyDescent="0.2">
      <c r="B9" s="139" t="s">
        <v>159</v>
      </c>
      <c r="C9" s="142"/>
      <c r="D9" s="142"/>
      <c r="E9" s="142"/>
      <c r="F9" s="143"/>
    </row>
    <row r="10" spans="2:6" ht="36" customHeight="1" x14ac:dyDescent="0.2">
      <c r="B10" s="133" t="s">
        <v>141</v>
      </c>
      <c r="C10" s="134"/>
      <c r="D10" s="134"/>
      <c r="E10" s="134"/>
      <c r="F10" s="135"/>
    </row>
    <row r="11" spans="2:6" ht="72" customHeight="1" x14ac:dyDescent="0.2">
      <c r="B11" s="133" t="s">
        <v>154</v>
      </c>
      <c r="C11" s="134"/>
      <c r="D11" s="134"/>
      <c r="E11" s="134"/>
      <c r="F11" s="135"/>
    </row>
    <row r="12" spans="2:6" ht="34.5" customHeight="1" x14ac:dyDescent="0.2">
      <c r="B12" s="133" t="s">
        <v>155</v>
      </c>
      <c r="C12" s="134"/>
      <c r="D12" s="134"/>
      <c r="E12" s="134"/>
      <c r="F12" s="135"/>
    </row>
    <row r="13" spans="2:6" ht="44.25" customHeight="1" x14ac:dyDescent="0.2">
      <c r="B13" s="133" t="s">
        <v>142</v>
      </c>
      <c r="C13" s="134"/>
      <c r="D13" s="134"/>
      <c r="E13" s="134"/>
      <c r="F13" s="135"/>
    </row>
    <row r="14" spans="2:6" ht="26.25" customHeight="1" x14ac:dyDescent="0.2">
      <c r="B14" s="133" t="s">
        <v>143</v>
      </c>
      <c r="C14" s="134"/>
      <c r="D14" s="134"/>
      <c r="E14" s="134"/>
      <c r="F14" s="135"/>
    </row>
    <row r="15" spans="2:6" ht="22.5" customHeight="1" x14ac:dyDescent="0.2">
      <c r="B15" s="133" t="s">
        <v>144</v>
      </c>
      <c r="C15" s="134"/>
      <c r="D15" s="134"/>
      <c r="E15" s="134"/>
      <c r="F15" s="135"/>
    </row>
    <row r="16" spans="2:6" ht="33" customHeight="1" x14ac:dyDescent="0.2">
      <c r="B16" s="133" t="s">
        <v>160</v>
      </c>
      <c r="C16" s="134"/>
      <c r="D16" s="134"/>
      <c r="E16" s="134"/>
      <c r="F16" s="135"/>
    </row>
    <row r="17" spans="2:6" ht="36.75" customHeight="1" x14ac:dyDescent="0.2">
      <c r="B17" s="133" t="s">
        <v>161</v>
      </c>
      <c r="C17" s="134"/>
      <c r="D17" s="134"/>
      <c r="E17" s="134"/>
      <c r="F17" s="135"/>
    </row>
    <row r="18" spans="2:6" ht="116.25" customHeight="1" x14ac:dyDescent="0.2">
      <c r="B18" s="139" t="s">
        <v>162</v>
      </c>
      <c r="C18" s="142"/>
      <c r="D18" s="142"/>
      <c r="E18" s="142"/>
      <c r="F18" s="143"/>
    </row>
    <row r="19" spans="2:6" ht="76.5" customHeight="1" thickBot="1" x14ac:dyDescent="0.25">
      <c r="B19" s="159" t="s">
        <v>163</v>
      </c>
      <c r="C19" s="160"/>
      <c r="D19" s="160"/>
      <c r="E19" s="160"/>
      <c r="F19" s="161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58"/>
      <c r="C22" s="158"/>
      <c r="D22" s="158"/>
      <c r="E22" s="158"/>
      <c r="F22" s="158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B8" zoomScale="70" zoomScaleNormal="70" zoomScalePageLayoutView="85" workbookViewId="0">
      <selection activeCell="B16" sqref="B16:F16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32"/>
      <c r="C2" s="147" t="s">
        <v>138</v>
      </c>
      <c r="D2" s="148"/>
      <c r="E2" s="149"/>
      <c r="F2" s="156" t="s">
        <v>157</v>
      </c>
    </row>
    <row r="3" spans="2:6" ht="51" customHeight="1" x14ac:dyDescent="0.2">
      <c r="B3" s="132"/>
      <c r="C3" s="150"/>
      <c r="D3" s="151"/>
      <c r="E3" s="152"/>
      <c r="F3" s="157"/>
    </row>
    <row r="4" spans="2:6" ht="54" customHeight="1" x14ac:dyDescent="0.2">
      <c r="B4" s="132"/>
      <c r="C4" s="153"/>
      <c r="D4" s="154"/>
      <c r="E4" s="155"/>
      <c r="F4" s="145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62" t="s">
        <v>8</v>
      </c>
      <c r="C6" s="163"/>
      <c r="D6" s="163"/>
      <c r="E6" s="163"/>
      <c r="F6" s="164"/>
    </row>
    <row r="7" spans="2:6" ht="42.75" customHeight="1" x14ac:dyDescent="0.2">
      <c r="B7" s="165" t="s">
        <v>156</v>
      </c>
      <c r="C7" s="166"/>
      <c r="D7" s="166"/>
      <c r="E7" s="166"/>
      <c r="F7" s="166"/>
    </row>
    <row r="8" spans="2:6" ht="63" customHeight="1" x14ac:dyDescent="0.2">
      <c r="B8" s="167"/>
      <c r="C8" s="168"/>
      <c r="D8" s="168"/>
      <c r="E8" s="168"/>
      <c r="F8" s="168"/>
    </row>
    <row r="9" spans="2:6" ht="37.5" customHeight="1" x14ac:dyDescent="0.2">
      <c r="B9" s="167"/>
      <c r="C9" s="168"/>
      <c r="D9" s="168"/>
      <c r="E9" s="168"/>
      <c r="F9" s="168"/>
    </row>
    <row r="10" spans="2:6" ht="43.5" customHeight="1" x14ac:dyDescent="0.2">
      <c r="B10" s="167"/>
      <c r="C10" s="168"/>
      <c r="D10" s="168"/>
      <c r="E10" s="168"/>
      <c r="F10" s="168"/>
    </row>
    <row r="11" spans="2:6" ht="58.5" customHeight="1" x14ac:dyDescent="0.2">
      <c r="B11" s="167"/>
      <c r="C11" s="168"/>
      <c r="D11" s="168"/>
      <c r="E11" s="168"/>
      <c r="F11" s="168"/>
    </row>
    <row r="12" spans="2:6" ht="46.5" customHeight="1" x14ac:dyDescent="0.2">
      <c r="B12" s="167"/>
      <c r="C12" s="168"/>
      <c r="D12" s="168"/>
      <c r="E12" s="168"/>
      <c r="F12" s="168"/>
    </row>
    <row r="13" spans="2:6" ht="47.25" customHeight="1" x14ac:dyDescent="0.2">
      <c r="B13" s="167"/>
      <c r="C13" s="168"/>
      <c r="D13" s="168"/>
      <c r="E13" s="168"/>
      <c r="F13" s="168"/>
    </row>
    <row r="14" spans="2:6" ht="22.5" customHeight="1" thickBot="1" x14ac:dyDescent="0.25">
      <c r="B14" s="169"/>
      <c r="C14" s="170"/>
      <c r="D14" s="170"/>
      <c r="E14" s="170"/>
      <c r="F14" s="170"/>
    </row>
    <row r="15" spans="2:6" ht="16.5" customHeight="1" thickBot="1" x14ac:dyDescent="0.25">
      <c r="B15" s="178" t="s">
        <v>110</v>
      </c>
      <c r="C15" s="179"/>
      <c r="D15" s="179"/>
      <c r="E15" s="179"/>
      <c r="F15" s="180"/>
    </row>
    <row r="16" spans="2:6" ht="127.5" customHeight="1" x14ac:dyDescent="0.2">
      <c r="B16" s="171" t="s">
        <v>150</v>
      </c>
      <c r="C16" s="172"/>
      <c r="D16" s="172"/>
      <c r="E16" s="172"/>
      <c r="F16" s="173"/>
    </row>
    <row r="17" spans="2:6" ht="19.5" customHeight="1" x14ac:dyDescent="0.2">
      <c r="B17" s="47"/>
      <c r="C17" s="48" t="s">
        <v>38</v>
      </c>
      <c r="D17" s="176" t="s">
        <v>36</v>
      </c>
      <c r="E17" s="176" t="s">
        <v>37</v>
      </c>
      <c r="F17" s="174" t="s">
        <v>35</v>
      </c>
    </row>
    <row r="18" spans="2:6" ht="21" customHeight="1" x14ac:dyDescent="0.2">
      <c r="B18" s="47"/>
      <c r="C18" s="48" t="s">
        <v>84</v>
      </c>
      <c r="D18" s="177"/>
      <c r="E18" s="177"/>
      <c r="F18" s="175"/>
    </row>
    <row r="19" spans="2:6" ht="18.75" customHeight="1" x14ac:dyDescent="0.2">
      <c r="B19" s="49" t="s">
        <v>39</v>
      </c>
      <c r="C19" s="50"/>
      <c r="D19" s="51" t="s">
        <v>87</v>
      </c>
      <c r="E19" s="52" t="s">
        <v>88</v>
      </c>
      <c r="F19" s="53" t="s">
        <v>33</v>
      </c>
    </row>
    <row r="20" spans="2:6" ht="18.75" customHeight="1" x14ac:dyDescent="0.2">
      <c r="B20" s="54" t="s">
        <v>40</v>
      </c>
      <c r="C20" s="55"/>
      <c r="D20" s="51" t="s">
        <v>87</v>
      </c>
      <c r="E20" s="52" t="s">
        <v>88</v>
      </c>
      <c r="F20" s="58" t="s">
        <v>33</v>
      </c>
    </row>
    <row r="21" spans="2:6" ht="18.75" customHeight="1" x14ac:dyDescent="0.2">
      <c r="B21" s="54" t="s">
        <v>129</v>
      </c>
      <c r="C21" s="55"/>
      <c r="D21" s="51" t="s">
        <v>87</v>
      </c>
      <c r="E21" s="52" t="s">
        <v>88</v>
      </c>
      <c r="F21" s="58" t="s">
        <v>31</v>
      </c>
    </row>
    <row r="22" spans="2:6" ht="18.75" customHeight="1" x14ac:dyDescent="0.2">
      <c r="B22" s="54" t="s">
        <v>41</v>
      </c>
      <c r="C22" s="55"/>
      <c r="D22" s="51" t="s">
        <v>87</v>
      </c>
      <c r="E22" s="52" t="s">
        <v>88</v>
      </c>
      <c r="F22" s="58" t="s">
        <v>33</v>
      </c>
    </row>
    <row r="23" spans="2:6" ht="18.75" customHeight="1" x14ac:dyDescent="0.2">
      <c r="B23" s="54" t="s">
        <v>80</v>
      </c>
      <c r="C23" s="55"/>
      <c r="D23" s="51" t="s">
        <v>87</v>
      </c>
      <c r="E23" s="52" t="s">
        <v>88</v>
      </c>
      <c r="F23" s="58" t="s">
        <v>33</v>
      </c>
    </row>
    <row r="24" spans="2:6" ht="18.75" customHeight="1" x14ac:dyDescent="0.2">
      <c r="B24" s="54" t="s">
        <v>43</v>
      </c>
      <c r="C24" s="55"/>
      <c r="D24" s="51" t="s">
        <v>87</v>
      </c>
      <c r="E24" s="52" t="s">
        <v>88</v>
      </c>
      <c r="F24" s="58" t="s">
        <v>33</v>
      </c>
    </row>
    <row r="25" spans="2:6" ht="18.75" customHeight="1" x14ac:dyDescent="0.2">
      <c r="B25" s="54" t="s">
        <v>132</v>
      </c>
      <c r="C25" s="55"/>
      <c r="D25" s="51" t="s">
        <v>87</v>
      </c>
      <c r="E25" s="52" t="s">
        <v>88</v>
      </c>
      <c r="F25" s="59" t="s">
        <v>31</v>
      </c>
    </row>
    <row r="26" spans="2:6" ht="18.75" customHeight="1" x14ac:dyDescent="0.2">
      <c r="B26" s="54" t="s">
        <v>42</v>
      </c>
      <c r="C26" s="55"/>
      <c r="D26" s="51" t="s">
        <v>87</v>
      </c>
      <c r="E26" s="52" t="s">
        <v>88</v>
      </c>
      <c r="F26" s="58" t="s">
        <v>33</v>
      </c>
    </row>
    <row r="27" spans="2:6" ht="18.75" customHeight="1" x14ac:dyDescent="0.2">
      <c r="B27" s="54" t="s">
        <v>73</v>
      </c>
      <c r="C27" s="55"/>
      <c r="D27" s="51" t="s">
        <v>87</v>
      </c>
      <c r="E27" s="52" t="s">
        <v>88</v>
      </c>
      <c r="F27" s="58" t="s">
        <v>33</v>
      </c>
    </row>
    <row r="28" spans="2:6" ht="18.75" customHeight="1" x14ac:dyDescent="0.2">
      <c r="B28" s="54" t="s">
        <v>44</v>
      </c>
      <c r="C28" s="55"/>
      <c r="D28" s="51" t="s">
        <v>87</v>
      </c>
      <c r="E28" s="52" t="s">
        <v>88</v>
      </c>
      <c r="F28" s="58" t="s">
        <v>33</v>
      </c>
    </row>
    <row r="29" spans="2:6" ht="18.75" customHeight="1" x14ac:dyDescent="0.2">
      <c r="B29" s="60" t="s">
        <v>45</v>
      </c>
      <c r="C29" s="61"/>
      <c r="D29" s="51" t="s">
        <v>87</v>
      </c>
      <c r="E29" s="52" t="s">
        <v>88</v>
      </c>
      <c r="F29" s="63" t="s">
        <v>33</v>
      </c>
    </row>
    <row r="30" spans="2:6" ht="24" customHeight="1" x14ac:dyDescent="0.2">
      <c r="B30" s="47"/>
      <c r="C30" s="48" t="s">
        <v>81</v>
      </c>
      <c r="D30" s="64"/>
      <c r="E30" s="64"/>
      <c r="F30" s="65"/>
    </row>
    <row r="31" spans="2:6" ht="19.5" customHeight="1" x14ac:dyDescent="0.2">
      <c r="B31" s="49" t="s">
        <v>47</v>
      </c>
      <c r="C31" s="66"/>
      <c r="D31" s="51" t="s">
        <v>87</v>
      </c>
      <c r="E31" s="52" t="s">
        <v>88</v>
      </c>
      <c r="F31" s="53" t="s">
        <v>33</v>
      </c>
    </row>
    <row r="32" spans="2:6" ht="19.5" customHeight="1" x14ac:dyDescent="0.2">
      <c r="B32" s="181" t="s">
        <v>46</v>
      </c>
      <c r="C32" s="182"/>
      <c r="D32" s="51" t="s">
        <v>87</v>
      </c>
      <c r="E32" s="52" t="s">
        <v>88</v>
      </c>
      <c r="F32" s="58" t="s">
        <v>33</v>
      </c>
    </row>
    <row r="33" spans="2:6" ht="19.5" customHeight="1" x14ac:dyDescent="0.2">
      <c r="B33" s="181" t="s">
        <v>79</v>
      </c>
      <c r="C33" s="182"/>
      <c r="D33" s="51" t="s">
        <v>87</v>
      </c>
      <c r="E33" s="52" t="s">
        <v>88</v>
      </c>
      <c r="F33" s="58" t="s">
        <v>33</v>
      </c>
    </row>
    <row r="34" spans="2:6" ht="19.5" customHeight="1" x14ac:dyDescent="0.2">
      <c r="B34" s="54" t="s">
        <v>48</v>
      </c>
      <c r="C34" s="67"/>
      <c r="D34" s="51" t="s">
        <v>87</v>
      </c>
      <c r="E34" s="52" t="s">
        <v>88</v>
      </c>
      <c r="F34" s="58" t="s">
        <v>33</v>
      </c>
    </row>
    <row r="35" spans="2:6" ht="19.5" customHeight="1" x14ac:dyDescent="0.2">
      <c r="B35" s="54" t="s">
        <v>49</v>
      </c>
      <c r="C35" s="67"/>
      <c r="D35" s="51" t="s">
        <v>87</v>
      </c>
      <c r="E35" s="52" t="s">
        <v>88</v>
      </c>
      <c r="F35" s="58" t="s">
        <v>33</v>
      </c>
    </row>
    <row r="36" spans="2:6" ht="19.5" customHeight="1" x14ac:dyDescent="0.2">
      <c r="B36" s="181" t="s">
        <v>51</v>
      </c>
      <c r="C36" s="182"/>
      <c r="D36" s="51" t="s">
        <v>87</v>
      </c>
      <c r="E36" s="52" t="s">
        <v>89</v>
      </c>
      <c r="F36" s="58" t="s">
        <v>33</v>
      </c>
    </row>
    <row r="37" spans="2:6" ht="19.5" customHeight="1" x14ac:dyDescent="0.2">
      <c r="B37" s="185" t="s">
        <v>50</v>
      </c>
      <c r="C37" s="186"/>
      <c r="D37" s="51" t="s">
        <v>87</v>
      </c>
      <c r="E37" s="52" t="s">
        <v>88</v>
      </c>
      <c r="F37" s="63" t="s">
        <v>33</v>
      </c>
    </row>
    <row r="38" spans="2:6" ht="23.25" customHeight="1" x14ac:dyDescent="0.2">
      <c r="B38" s="47"/>
      <c r="C38" s="48" t="s">
        <v>82</v>
      </c>
      <c r="D38" s="70"/>
      <c r="E38" s="70"/>
      <c r="F38" s="71"/>
    </row>
    <row r="39" spans="2:6" ht="19.5" customHeight="1" x14ac:dyDescent="0.2">
      <c r="B39" s="183" t="s">
        <v>133</v>
      </c>
      <c r="C39" s="184"/>
      <c r="D39" s="51" t="s">
        <v>87</v>
      </c>
      <c r="E39" s="52" t="s">
        <v>89</v>
      </c>
      <c r="F39" s="53" t="s">
        <v>33</v>
      </c>
    </row>
    <row r="40" spans="2:6" ht="19.5" customHeight="1" x14ac:dyDescent="0.2">
      <c r="B40" s="72" t="s">
        <v>52</v>
      </c>
      <c r="C40" s="67"/>
      <c r="D40" s="56" t="s">
        <v>87</v>
      </c>
      <c r="E40" s="57" t="s">
        <v>89</v>
      </c>
      <c r="F40" s="58" t="s">
        <v>33</v>
      </c>
    </row>
    <row r="41" spans="2:6" ht="19.5" customHeight="1" x14ac:dyDescent="0.2">
      <c r="B41" s="181" t="s">
        <v>130</v>
      </c>
      <c r="C41" s="182"/>
      <c r="D41" s="56" t="s">
        <v>87</v>
      </c>
      <c r="E41" s="57" t="s">
        <v>88</v>
      </c>
      <c r="F41" s="58" t="s">
        <v>33</v>
      </c>
    </row>
    <row r="42" spans="2:6" ht="19.5" customHeight="1" x14ac:dyDescent="0.2">
      <c r="B42" s="54" t="s">
        <v>49</v>
      </c>
      <c r="C42" s="67"/>
      <c r="D42" s="56" t="s">
        <v>87</v>
      </c>
      <c r="E42" s="57" t="s">
        <v>88</v>
      </c>
      <c r="F42" s="58" t="s">
        <v>33</v>
      </c>
    </row>
    <row r="43" spans="2:6" ht="19.5" customHeight="1" x14ac:dyDescent="0.2">
      <c r="B43" s="60" t="s">
        <v>53</v>
      </c>
      <c r="C43" s="68"/>
      <c r="D43" s="69" t="s">
        <v>87</v>
      </c>
      <c r="E43" s="62" t="s">
        <v>89</v>
      </c>
      <c r="F43" s="63" t="s">
        <v>33</v>
      </c>
    </row>
    <row r="44" spans="2:6" ht="23.25" customHeight="1" x14ac:dyDescent="0.2">
      <c r="B44" s="47"/>
      <c r="C44" s="48" t="s">
        <v>83</v>
      </c>
      <c r="D44" s="73"/>
      <c r="E44" s="73"/>
      <c r="F44" s="74"/>
    </row>
    <row r="45" spans="2:6" ht="19.5" customHeight="1" x14ac:dyDescent="0.2">
      <c r="B45" s="183" t="s">
        <v>54</v>
      </c>
      <c r="C45" s="184"/>
      <c r="D45" s="56" t="s">
        <v>87</v>
      </c>
      <c r="E45" s="52" t="s">
        <v>89</v>
      </c>
      <c r="F45" s="75" t="s">
        <v>31</v>
      </c>
    </row>
    <row r="46" spans="2:6" ht="19.5" customHeight="1" x14ac:dyDescent="0.2">
      <c r="B46" s="181" t="s">
        <v>55</v>
      </c>
      <c r="C46" s="182"/>
      <c r="D46" s="56" t="s">
        <v>87</v>
      </c>
      <c r="E46" s="57" t="s">
        <v>89</v>
      </c>
      <c r="F46" s="76" t="s">
        <v>31</v>
      </c>
    </row>
    <row r="47" spans="2:6" ht="19.5" customHeight="1" x14ac:dyDescent="0.2">
      <c r="B47" s="181" t="s">
        <v>56</v>
      </c>
      <c r="C47" s="182"/>
      <c r="D47" s="56" t="s">
        <v>87</v>
      </c>
      <c r="E47" s="57" t="s">
        <v>89</v>
      </c>
      <c r="F47" s="76" t="s">
        <v>31</v>
      </c>
    </row>
    <row r="48" spans="2:6" ht="19.5" customHeight="1" x14ac:dyDescent="0.2">
      <c r="B48" s="181" t="s">
        <v>57</v>
      </c>
      <c r="C48" s="182"/>
      <c r="D48" s="56" t="s">
        <v>87</v>
      </c>
      <c r="E48" s="57" t="s">
        <v>89</v>
      </c>
      <c r="F48" s="76" t="s">
        <v>32</v>
      </c>
    </row>
    <row r="49" spans="2:6" ht="19.5" customHeight="1" x14ac:dyDescent="0.2">
      <c r="B49" s="181" t="s">
        <v>58</v>
      </c>
      <c r="C49" s="182"/>
      <c r="D49" s="56" t="s">
        <v>87</v>
      </c>
      <c r="E49" s="57" t="s">
        <v>89</v>
      </c>
      <c r="F49" s="76" t="s">
        <v>31</v>
      </c>
    </row>
    <row r="50" spans="2:6" ht="19.5" customHeight="1" x14ac:dyDescent="0.2">
      <c r="B50" s="54" t="s">
        <v>59</v>
      </c>
      <c r="C50" s="67"/>
      <c r="D50" s="56" t="s">
        <v>87</v>
      </c>
      <c r="E50" s="57" t="s">
        <v>89</v>
      </c>
      <c r="F50" s="76" t="s">
        <v>31</v>
      </c>
    </row>
    <row r="51" spans="2:6" ht="21" customHeight="1" x14ac:dyDescent="0.2">
      <c r="B51" s="54" t="s">
        <v>60</v>
      </c>
      <c r="C51" s="67"/>
      <c r="D51" s="56" t="s">
        <v>87</v>
      </c>
      <c r="E51" s="57" t="s">
        <v>89</v>
      </c>
      <c r="F51" s="76" t="s">
        <v>31</v>
      </c>
    </row>
    <row r="52" spans="2:6" ht="19.5" customHeight="1" x14ac:dyDescent="0.2">
      <c r="B52" s="181" t="s">
        <v>61</v>
      </c>
      <c r="C52" s="182"/>
      <c r="D52" s="56" t="s">
        <v>87</v>
      </c>
      <c r="E52" s="57" t="s">
        <v>88</v>
      </c>
      <c r="F52" s="76" t="s">
        <v>31</v>
      </c>
    </row>
    <row r="53" spans="2:6" ht="19.5" customHeight="1" x14ac:dyDescent="0.2">
      <c r="B53" s="181" t="s">
        <v>62</v>
      </c>
      <c r="C53" s="182"/>
      <c r="D53" s="56" t="s">
        <v>87</v>
      </c>
      <c r="E53" s="57" t="s">
        <v>89</v>
      </c>
      <c r="F53" s="76" t="s">
        <v>33</v>
      </c>
    </row>
    <row r="54" spans="2:6" ht="19.5" customHeight="1" x14ac:dyDescent="0.2">
      <c r="B54" s="181" t="s">
        <v>63</v>
      </c>
      <c r="C54" s="182"/>
      <c r="D54" s="56" t="s">
        <v>87</v>
      </c>
      <c r="E54" s="57" t="s">
        <v>89</v>
      </c>
      <c r="F54" s="76" t="s">
        <v>33</v>
      </c>
    </row>
    <row r="55" spans="2:6" ht="19.5" customHeight="1" x14ac:dyDescent="0.2">
      <c r="B55" s="181" t="s">
        <v>64</v>
      </c>
      <c r="C55" s="182"/>
      <c r="D55" s="56" t="s">
        <v>87</v>
      </c>
      <c r="E55" s="57" t="s">
        <v>89</v>
      </c>
      <c r="F55" s="76" t="s">
        <v>33</v>
      </c>
    </row>
    <row r="56" spans="2:6" ht="19.5" customHeight="1" x14ac:dyDescent="0.2">
      <c r="B56" s="181" t="s">
        <v>65</v>
      </c>
      <c r="C56" s="182"/>
      <c r="D56" s="56" t="s">
        <v>87</v>
      </c>
      <c r="E56" s="57" t="s">
        <v>89</v>
      </c>
      <c r="F56" s="76" t="s">
        <v>4</v>
      </c>
    </row>
    <row r="57" spans="2:6" ht="19.5" customHeight="1" x14ac:dyDescent="0.2">
      <c r="B57" s="181" t="s">
        <v>66</v>
      </c>
      <c r="C57" s="182"/>
      <c r="D57" s="56" t="s">
        <v>87</v>
      </c>
      <c r="E57" s="57" t="s">
        <v>89</v>
      </c>
      <c r="F57" s="76" t="s">
        <v>4</v>
      </c>
    </row>
    <row r="58" spans="2:6" ht="19.5" customHeight="1" x14ac:dyDescent="0.2">
      <c r="B58" s="54" t="s">
        <v>67</v>
      </c>
      <c r="C58" s="67"/>
      <c r="D58" s="56" t="s">
        <v>87</v>
      </c>
      <c r="E58" s="57" t="s">
        <v>89</v>
      </c>
      <c r="F58" s="76" t="s">
        <v>4</v>
      </c>
    </row>
    <row r="59" spans="2:6" ht="19.5" customHeight="1" x14ac:dyDescent="0.2">
      <c r="B59" s="181" t="s">
        <v>68</v>
      </c>
      <c r="C59" s="182"/>
      <c r="D59" s="56" t="s">
        <v>87</v>
      </c>
      <c r="E59" s="57" t="s">
        <v>89</v>
      </c>
      <c r="F59" s="76" t="s">
        <v>6</v>
      </c>
    </row>
    <row r="60" spans="2:6" ht="19.5" customHeight="1" x14ac:dyDescent="0.2">
      <c r="B60" s="181" t="s">
        <v>69</v>
      </c>
      <c r="C60" s="182"/>
      <c r="D60" s="56" t="s">
        <v>87</v>
      </c>
      <c r="E60" s="57" t="s">
        <v>89</v>
      </c>
      <c r="F60" s="58" t="s">
        <v>33</v>
      </c>
    </row>
    <row r="61" spans="2:6" ht="19.5" customHeight="1" x14ac:dyDescent="0.2">
      <c r="B61" s="181" t="s">
        <v>70</v>
      </c>
      <c r="C61" s="182"/>
      <c r="D61" s="56" t="s">
        <v>87</v>
      </c>
      <c r="E61" s="57" t="s">
        <v>89</v>
      </c>
      <c r="F61" s="58" t="s">
        <v>33</v>
      </c>
    </row>
    <row r="62" spans="2:6" ht="19.5" customHeight="1" x14ac:dyDescent="0.2">
      <c r="B62" s="181" t="s">
        <v>71</v>
      </c>
      <c r="C62" s="182"/>
      <c r="D62" s="56" t="s">
        <v>87</v>
      </c>
      <c r="E62" s="57" t="s">
        <v>89</v>
      </c>
      <c r="F62" s="58" t="s">
        <v>33</v>
      </c>
    </row>
    <row r="63" spans="2:6" ht="19.5" customHeight="1" x14ac:dyDescent="0.2">
      <c r="B63" s="181" t="s">
        <v>101</v>
      </c>
      <c r="C63" s="182"/>
      <c r="D63" s="56" t="s">
        <v>87</v>
      </c>
      <c r="E63" s="57" t="s">
        <v>89</v>
      </c>
      <c r="F63" s="58" t="s">
        <v>33</v>
      </c>
    </row>
    <row r="64" spans="2:6" ht="19.5" customHeight="1" x14ac:dyDescent="0.2">
      <c r="B64" s="54" t="s">
        <v>76</v>
      </c>
      <c r="C64" s="67"/>
      <c r="D64" s="56" t="s">
        <v>87</v>
      </c>
      <c r="E64" s="57" t="s">
        <v>89</v>
      </c>
      <c r="F64" s="58" t="s">
        <v>78</v>
      </c>
    </row>
    <row r="65" spans="2:6" ht="19.5" customHeight="1" x14ac:dyDescent="0.2">
      <c r="B65" s="181" t="s">
        <v>77</v>
      </c>
      <c r="C65" s="182"/>
      <c r="D65" s="56" t="s">
        <v>87</v>
      </c>
      <c r="E65" s="57" t="s">
        <v>89</v>
      </c>
      <c r="F65" s="58" t="s">
        <v>78</v>
      </c>
    </row>
    <row r="66" spans="2:6" ht="19.5" customHeight="1" x14ac:dyDescent="0.2">
      <c r="B66" s="54" t="s">
        <v>102</v>
      </c>
      <c r="C66" s="55"/>
      <c r="D66" s="56" t="s">
        <v>87</v>
      </c>
      <c r="E66" s="57" t="s">
        <v>89</v>
      </c>
      <c r="F66" s="76" t="s">
        <v>74</v>
      </c>
    </row>
    <row r="67" spans="2:6" ht="19.5" customHeight="1" x14ac:dyDescent="0.2">
      <c r="B67" s="54" t="s">
        <v>75</v>
      </c>
      <c r="C67" s="67"/>
      <c r="D67" s="56" t="s">
        <v>87</v>
      </c>
      <c r="E67" s="57" t="s">
        <v>89</v>
      </c>
      <c r="F67" s="76" t="s">
        <v>74</v>
      </c>
    </row>
    <row r="68" spans="2:6" ht="19.5" customHeight="1" thickBot="1" x14ac:dyDescent="0.25">
      <c r="B68" s="77" t="s">
        <v>72</v>
      </c>
      <c r="C68" s="78"/>
      <c r="D68" s="79" t="s">
        <v>87</v>
      </c>
      <c r="E68" s="80" t="s">
        <v>89</v>
      </c>
      <c r="F68" s="81" t="s">
        <v>34</v>
      </c>
    </row>
    <row r="73" spans="2:6" hidden="1" x14ac:dyDescent="0.2">
      <c r="B73" s="6" t="s">
        <v>87</v>
      </c>
    </row>
    <row r="74" spans="2:6" hidden="1" x14ac:dyDescent="0.2">
      <c r="B74" s="7" t="s">
        <v>85</v>
      </c>
    </row>
    <row r="75" spans="2:6" hidden="1" x14ac:dyDescent="0.2">
      <c r="B75" s="7" t="s">
        <v>86</v>
      </c>
    </row>
    <row r="76" spans="2:6" hidden="1" x14ac:dyDescent="0.2"/>
    <row r="77" spans="2:6" hidden="1" x14ac:dyDescent="0.2">
      <c r="B77" t="s">
        <v>88</v>
      </c>
    </row>
    <row r="78" spans="2:6" hidden="1" x14ac:dyDescent="0.2">
      <c r="B78" t="s">
        <v>89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55"/>
  <sheetViews>
    <sheetView showGridLines="0" topLeftCell="A7" zoomScale="70" zoomScaleNormal="70" zoomScalePageLayoutView="70" workbookViewId="0">
      <selection activeCell="B7" sqref="B7:L7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32"/>
      <c r="C2" s="147" t="s">
        <v>138</v>
      </c>
      <c r="D2" s="148"/>
      <c r="E2" s="148"/>
      <c r="F2" s="148"/>
      <c r="G2" s="148"/>
      <c r="H2" s="148"/>
      <c r="I2" s="148"/>
      <c r="J2" s="149"/>
      <c r="K2" s="204" t="s">
        <v>157</v>
      </c>
      <c r="L2" s="205"/>
    </row>
    <row r="3" spans="2:17" ht="42" customHeight="1" x14ac:dyDescent="0.2">
      <c r="B3" s="132"/>
      <c r="C3" s="150"/>
      <c r="D3" s="151"/>
      <c r="E3" s="151"/>
      <c r="F3" s="151"/>
      <c r="G3" s="151"/>
      <c r="H3" s="151"/>
      <c r="I3" s="151"/>
      <c r="J3" s="152"/>
      <c r="K3" s="206"/>
      <c r="L3" s="207"/>
    </row>
    <row r="4" spans="2:17" ht="36.75" customHeight="1" x14ac:dyDescent="0.2">
      <c r="B4" s="132"/>
      <c r="C4" s="153"/>
      <c r="D4" s="154"/>
      <c r="E4" s="154"/>
      <c r="F4" s="154"/>
      <c r="G4" s="154"/>
      <c r="H4" s="154"/>
      <c r="I4" s="154"/>
      <c r="J4" s="155"/>
      <c r="K4" s="208"/>
      <c r="L4" s="209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195" t="str">
        <f>CONTEXTO!B8</f>
        <v>Objeto del Proceso de Contratación:“Contratar el servicio de mantenimiento integral preventivo y correctivo, incluido suministro e instalación de repuestos y accesorios, con mano de obra especializada al parque automotor del FDL de Puente Aranda, a monto agotable  ”.</v>
      </c>
      <c r="C6" s="196"/>
      <c r="D6" s="196"/>
      <c r="E6" s="196"/>
      <c r="F6" s="196"/>
      <c r="G6" s="196"/>
      <c r="H6" s="196"/>
      <c r="I6" s="196"/>
      <c r="J6" s="196"/>
      <c r="K6" s="196"/>
      <c r="L6" s="197"/>
      <c r="M6" s="1"/>
      <c r="N6" s="1"/>
      <c r="O6" s="1"/>
      <c r="P6" s="1"/>
      <c r="Q6" s="1"/>
    </row>
    <row r="7" spans="2:17" ht="24.75" customHeight="1" x14ac:dyDescent="0.2">
      <c r="B7" s="201" t="s">
        <v>110</v>
      </c>
      <c r="C7" s="202"/>
      <c r="D7" s="202"/>
      <c r="E7" s="202"/>
      <c r="F7" s="202"/>
      <c r="G7" s="202"/>
      <c r="H7" s="202"/>
      <c r="I7" s="202"/>
      <c r="J7" s="202"/>
      <c r="K7" s="202"/>
      <c r="L7" s="203"/>
    </row>
    <row r="8" spans="2:17" ht="18" customHeight="1" x14ac:dyDescent="0.25">
      <c r="B8" s="125" t="s">
        <v>153</v>
      </c>
      <c r="C8" s="126"/>
      <c r="D8" s="126"/>
      <c r="E8" s="126"/>
      <c r="F8" s="126"/>
      <c r="G8" s="126"/>
      <c r="H8" s="126"/>
      <c r="I8" s="126"/>
      <c r="J8" s="126"/>
      <c r="K8" s="126"/>
      <c r="L8" s="127"/>
    </row>
    <row r="9" spans="2:17" ht="15.75" x14ac:dyDescent="0.25">
      <c r="B9" s="125" t="s">
        <v>151</v>
      </c>
      <c r="C9" s="128"/>
      <c r="D9" s="128"/>
      <c r="E9" s="128"/>
      <c r="F9" s="128"/>
      <c r="G9" s="128"/>
      <c r="H9" s="128"/>
      <c r="I9" s="129"/>
      <c r="J9" s="128"/>
      <c r="K9" s="128"/>
      <c r="L9" s="130"/>
    </row>
    <row r="10" spans="2:17" ht="15.75" x14ac:dyDescent="0.25">
      <c r="B10" s="125" t="s">
        <v>146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30"/>
    </row>
    <row r="11" spans="2:17" ht="15.75" x14ac:dyDescent="0.25">
      <c r="B11" s="125" t="s">
        <v>147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30"/>
    </row>
    <row r="12" spans="2:17" ht="18" customHeight="1" x14ac:dyDescent="0.2">
      <c r="B12" s="198" t="s">
        <v>145</v>
      </c>
      <c r="C12" s="199"/>
      <c r="D12" s="199"/>
      <c r="E12" s="199"/>
      <c r="F12" s="199"/>
      <c r="G12" s="199"/>
      <c r="H12" s="199"/>
      <c r="I12" s="199"/>
      <c r="J12" s="199"/>
      <c r="K12" s="199"/>
      <c r="L12" s="200"/>
    </row>
    <row r="13" spans="2:17" ht="15.75" x14ac:dyDescent="0.25">
      <c r="B13" s="125" t="s">
        <v>149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30"/>
    </row>
    <row r="14" spans="2:17" ht="7.5" customHeight="1" thickBot="1" x14ac:dyDescent="0.25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17" ht="33.75" customHeight="1" thickBot="1" x14ac:dyDescent="0.25">
      <c r="B15" s="192" t="s">
        <v>126</v>
      </c>
      <c r="C15" s="193"/>
      <c r="D15" s="193"/>
      <c r="E15" s="193"/>
      <c r="F15" s="193"/>
      <c r="G15" s="194"/>
      <c r="H15" s="189" t="s">
        <v>124</v>
      </c>
      <c r="I15" s="190"/>
      <c r="J15" s="190"/>
      <c r="K15" s="190"/>
      <c r="L15" s="191"/>
    </row>
    <row r="16" spans="2:17" ht="40.5" customHeight="1" thickBot="1" x14ac:dyDescent="0.25">
      <c r="B16" s="88" t="s">
        <v>90</v>
      </c>
      <c r="C16" s="187" t="s">
        <v>95</v>
      </c>
      <c r="D16" s="187"/>
      <c r="E16" s="187"/>
      <c r="F16" s="187"/>
      <c r="G16" s="187"/>
      <c r="H16" s="89" t="s">
        <v>96</v>
      </c>
      <c r="I16" s="89" t="s">
        <v>7</v>
      </c>
      <c r="J16" s="89" t="s">
        <v>3</v>
      </c>
      <c r="K16" s="89" t="s">
        <v>103</v>
      </c>
      <c r="L16" s="90" t="s">
        <v>98</v>
      </c>
    </row>
    <row r="17" spans="2:14" ht="53.25" customHeight="1" thickBot="1" x14ac:dyDescent="0.25">
      <c r="B17" s="95" t="s">
        <v>84</v>
      </c>
      <c r="C17" s="213" t="s">
        <v>80</v>
      </c>
      <c r="D17" s="214"/>
      <c r="E17" s="214"/>
      <c r="F17" s="214"/>
      <c r="G17" s="215"/>
      <c r="H17" s="91" t="s">
        <v>164</v>
      </c>
      <c r="I17" s="92">
        <v>1</v>
      </c>
      <c r="J17" s="93">
        <v>2</v>
      </c>
      <c r="K17" s="93">
        <f t="shared" ref="K17:K23" si="0">+I17+J17</f>
        <v>3</v>
      </c>
      <c r="L17" s="94" t="str">
        <f t="shared" ref="L17:L23" si="1">IF(K17&lt;=4,"BAJO",IF(K17=5,"MEDIO",IF(K17=6,"ALTO",IF(K17=7,"ALTO","EXTREMO"))))</f>
        <v>BAJO</v>
      </c>
    </row>
    <row r="18" spans="2:14" ht="53.25" customHeight="1" x14ac:dyDescent="0.2">
      <c r="B18" s="95" t="s">
        <v>82</v>
      </c>
      <c r="C18" s="188" t="s">
        <v>49</v>
      </c>
      <c r="D18" s="188"/>
      <c r="E18" s="188"/>
      <c r="F18" s="188"/>
      <c r="G18" s="188"/>
      <c r="H18" s="91" t="s">
        <v>165</v>
      </c>
      <c r="I18" s="92">
        <v>1</v>
      </c>
      <c r="J18" s="93">
        <v>4</v>
      </c>
      <c r="K18" s="93">
        <f t="shared" si="0"/>
        <v>5</v>
      </c>
      <c r="L18" s="97" t="str">
        <f t="shared" si="1"/>
        <v>MEDIO</v>
      </c>
    </row>
    <row r="19" spans="2:14" ht="53.25" customHeight="1" x14ac:dyDescent="0.2">
      <c r="B19" s="95" t="s">
        <v>83</v>
      </c>
      <c r="C19" s="188" t="s">
        <v>56</v>
      </c>
      <c r="D19" s="188"/>
      <c r="E19" s="188"/>
      <c r="F19" s="188"/>
      <c r="G19" s="188"/>
      <c r="H19" s="96" t="s">
        <v>166</v>
      </c>
      <c r="I19" s="92">
        <v>3</v>
      </c>
      <c r="J19" s="93">
        <v>3</v>
      </c>
      <c r="K19" s="93">
        <f t="shared" si="0"/>
        <v>6</v>
      </c>
      <c r="L19" s="97" t="str">
        <f t="shared" si="1"/>
        <v>ALTO</v>
      </c>
    </row>
    <row r="20" spans="2:14" ht="53.25" customHeight="1" x14ac:dyDescent="0.2">
      <c r="B20" s="95" t="s">
        <v>83</v>
      </c>
      <c r="C20" s="188" t="s">
        <v>59</v>
      </c>
      <c r="D20" s="188"/>
      <c r="E20" s="188"/>
      <c r="F20" s="188"/>
      <c r="G20" s="188"/>
      <c r="H20" s="96" t="s">
        <v>167</v>
      </c>
      <c r="I20" s="92">
        <v>3</v>
      </c>
      <c r="J20" s="93">
        <v>2</v>
      </c>
      <c r="K20" s="93">
        <f t="shared" si="0"/>
        <v>5</v>
      </c>
      <c r="L20" s="97" t="str">
        <f t="shared" si="1"/>
        <v>MEDIO</v>
      </c>
    </row>
    <row r="21" spans="2:14" ht="53.25" customHeight="1" x14ac:dyDescent="0.2">
      <c r="B21" s="95" t="s">
        <v>83</v>
      </c>
      <c r="C21" s="188" t="s">
        <v>57</v>
      </c>
      <c r="D21" s="188"/>
      <c r="E21" s="188"/>
      <c r="F21" s="188"/>
      <c r="G21" s="188"/>
      <c r="H21" s="96" t="s">
        <v>168</v>
      </c>
      <c r="I21" s="92">
        <v>3</v>
      </c>
      <c r="J21" s="93">
        <v>2</v>
      </c>
      <c r="K21" s="93">
        <f t="shared" si="0"/>
        <v>5</v>
      </c>
      <c r="L21" s="97" t="str">
        <f t="shared" si="1"/>
        <v>MEDIO</v>
      </c>
    </row>
    <row r="22" spans="2:14" ht="53.25" customHeight="1" x14ac:dyDescent="0.2">
      <c r="B22" s="95" t="s">
        <v>83</v>
      </c>
      <c r="C22" s="188" t="s">
        <v>59</v>
      </c>
      <c r="D22" s="188"/>
      <c r="E22" s="188"/>
      <c r="F22" s="188"/>
      <c r="G22" s="188"/>
      <c r="H22" s="96" t="s">
        <v>167</v>
      </c>
      <c r="I22" s="92">
        <v>4</v>
      </c>
      <c r="J22" s="93">
        <v>2</v>
      </c>
      <c r="K22" s="93">
        <f t="shared" si="0"/>
        <v>6</v>
      </c>
      <c r="L22" s="97" t="str">
        <f t="shared" si="1"/>
        <v>ALTO</v>
      </c>
    </row>
    <row r="23" spans="2:14" ht="53.25" customHeight="1" thickBot="1" x14ac:dyDescent="0.25">
      <c r="B23" s="95" t="s">
        <v>83</v>
      </c>
      <c r="C23" s="188" t="s">
        <v>75</v>
      </c>
      <c r="D23" s="188"/>
      <c r="E23" s="188"/>
      <c r="F23" s="188"/>
      <c r="G23" s="188"/>
      <c r="H23" s="96" t="s">
        <v>169</v>
      </c>
      <c r="I23" s="92">
        <v>3</v>
      </c>
      <c r="J23" s="93">
        <v>2</v>
      </c>
      <c r="K23" s="93">
        <f t="shared" si="0"/>
        <v>5</v>
      </c>
      <c r="L23" s="97" t="str">
        <f t="shared" si="1"/>
        <v>MEDIO</v>
      </c>
    </row>
    <row r="24" spans="2:14" ht="12.75" customHeight="1" x14ac:dyDescent="0.2">
      <c r="B24" s="98"/>
      <c r="C24" s="99"/>
      <c r="D24" s="99"/>
      <c r="E24" s="99"/>
      <c r="F24" s="99"/>
      <c r="G24" s="99"/>
      <c r="H24" s="99"/>
      <c r="I24" s="99"/>
      <c r="J24" s="99"/>
      <c r="K24" s="99"/>
      <c r="L24" s="100"/>
    </row>
    <row r="25" spans="2:14" x14ac:dyDescent="0.2">
      <c r="B25" s="82"/>
      <c r="C25" s="231"/>
      <c r="D25" s="231"/>
      <c r="E25" s="231"/>
      <c r="F25" s="83"/>
      <c r="G25" s="83"/>
      <c r="H25" s="217"/>
      <c r="I25" s="217"/>
      <c r="J25" s="83"/>
      <c r="K25" s="83"/>
      <c r="L25" s="84"/>
    </row>
    <row r="26" spans="2:14" ht="19.5" customHeight="1" x14ac:dyDescent="0.2">
      <c r="B26" s="210" t="s">
        <v>2</v>
      </c>
      <c r="C26" s="211" t="s">
        <v>15</v>
      </c>
      <c r="D26" s="211"/>
      <c r="E26" s="101" t="s">
        <v>14</v>
      </c>
      <c r="F26" s="83"/>
      <c r="G26" s="216" t="s">
        <v>3</v>
      </c>
      <c r="H26" s="102" t="s">
        <v>20</v>
      </c>
      <c r="I26" s="102" t="s">
        <v>14</v>
      </c>
      <c r="J26" s="83"/>
      <c r="K26" s="83"/>
      <c r="L26" s="84"/>
    </row>
    <row r="27" spans="2:14" ht="21" customHeight="1" x14ac:dyDescent="0.2">
      <c r="B27" s="210"/>
      <c r="C27" s="212" t="s">
        <v>9</v>
      </c>
      <c r="D27" s="212"/>
      <c r="E27" s="103">
        <v>1</v>
      </c>
      <c r="F27" s="83"/>
      <c r="G27" s="216"/>
      <c r="H27" s="103" t="s">
        <v>17</v>
      </c>
      <c r="I27" s="104">
        <v>1</v>
      </c>
      <c r="J27" s="83"/>
      <c r="K27" s="83"/>
      <c r="L27" s="84"/>
    </row>
    <row r="28" spans="2:14" ht="15.75" customHeight="1" x14ac:dyDescent="0.2">
      <c r="B28" s="210"/>
      <c r="C28" s="212" t="s">
        <v>10</v>
      </c>
      <c r="D28" s="212"/>
      <c r="E28" s="103">
        <v>2</v>
      </c>
      <c r="F28" s="83"/>
      <c r="G28" s="216"/>
      <c r="H28" s="103" t="s">
        <v>18</v>
      </c>
      <c r="I28" s="104">
        <v>2</v>
      </c>
      <c r="J28" s="83"/>
      <c r="K28" s="83"/>
      <c r="L28" s="84"/>
      <c r="N28" s="5"/>
    </row>
    <row r="29" spans="2:14" ht="24.75" customHeight="1" x14ac:dyDescent="0.2">
      <c r="B29" s="210"/>
      <c r="C29" s="212" t="s">
        <v>11</v>
      </c>
      <c r="D29" s="212"/>
      <c r="E29" s="103">
        <v>3</v>
      </c>
      <c r="F29" s="83"/>
      <c r="G29" s="216"/>
      <c r="H29" s="103" t="s">
        <v>1</v>
      </c>
      <c r="I29" s="104">
        <v>3</v>
      </c>
      <c r="J29" s="83"/>
      <c r="K29" s="83"/>
      <c r="L29" s="84"/>
    </row>
    <row r="30" spans="2:14" ht="18" customHeight="1" x14ac:dyDescent="0.2">
      <c r="B30" s="210"/>
      <c r="C30" s="212" t="s">
        <v>12</v>
      </c>
      <c r="D30" s="212"/>
      <c r="E30" s="103">
        <v>4</v>
      </c>
      <c r="F30" s="83"/>
      <c r="G30" s="216"/>
      <c r="H30" s="103" t="s">
        <v>19</v>
      </c>
      <c r="I30" s="104">
        <v>4</v>
      </c>
      <c r="J30" s="83"/>
      <c r="K30" s="83"/>
      <c r="L30" s="84"/>
    </row>
    <row r="31" spans="2:14" ht="29.25" customHeight="1" x14ac:dyDescent="0.2">
      <c r="B31" s="210"/>
      <c r="C31" s="212" t="s">
        <v>13</v>
      </c>
      <c r="D31" s="212"/>
      <c r="E31" s="103">
        <v>5</v>
      </c>
      <c r="F31" s="83"/>
      <c r="G31" s="216"/>
      <c r="H31" s="103" t="s">
        <v>0</v>
      </c>
      <c r="I31" s="104">
        <v>5</v>
      </c>
      <c r="J31" s="83"/>
      <c r="K31" s="83"/>
      <c r="L31" s="84"/>
    </row>
    <row r="32" spans="2:14" ht="16.5" customHeight="1" x14ac:dyDescent="0.2">
      <c r="B32" s="105"/>
      <c r="C32" s="106"/>
      <c r="D32" s="106"/>
      <c r="E32" s="106"/>
      <c r="F32" s="83"/>
      <c r="G32" s="106"/>
      <c r="H32" s="106"/>
      <c r="I32" s="106"/>
      <c r="J32" s="106"/>
      <c r="K32" s="106"/>
      <c r="L32" s="84"/>
    </row>
    <row r="33" spans="2:12" ht="16.5" customHeight="1" x14ac:dyDescent="0.2">
      <c r="B33" s="105"/>
      <c r="C33" s="217" t="s">
        <v>22</v>
      </c>
      <c r="D33" s="217"/>
      <c r="E33" s="217"/>
      <c r="F33" s="217"/>
      <c r="G33" s="217"/>
      <c r="H33" s="228"/>
      <c r="I33" s="228"/>
      <c r="J33" s="228"/>
      <c r="K33" s="228"/>
      <c r="L33" s="84"/>
    </row>
    <row r="34" spans="2:12" ht="69.75" customHeight="1" x14ac:dyDescent="0.2">
      <c r="B34" s="105"/>
      <c r="C34" s="212" t="s">
        <v>112</v>
      </c>
      <c r="D34" s="212"/>
      <c r="E34" s="212"/>
      <c r="F34" s="103" t="s">
        <v>114</v>
      </c>
      <c r="G34" s="103" t="s">
        <v>121</v>
      </c>
      <c r="H34" s="103" t="s">
        <v>119</v>
      </c>
      <c r="I34" s="212" t="s">
        <v>117</v>
      </c>
      <c r="J34" s="212"/>
      <c r="K34" s="212" t="s">
        <v>115</v>
      </c>
      <c r="L34" s="218"/>
    </row>
    <row r="35" spans="2:12" ht="69.75" customHeight="1" x14ac:dyDescent="0.2">
      <c r="B35" s="105"/>
      <c r="C35" s="212" t="s">
        <v>113</v>
      </c>
      <c r="D35" s="212"/>
      <c r="E35" s="212"/>
      <c r="F35" s="103" t="s">
        <v>123</v>
      </c>
      <c r="G35" s="103" t="s">
        <v>122</v>
      </c>
      <c r="H35" s="103" t="s">
        <v>120</v>
      </c>
      <c r="I35" s="212" t="s">
        <v>118</v>
      </c>
      <c r="J35" s="212"/>
      <c r="K35" s="212" t="s">
        <v>116</v>
      </c>
      <c r="L35" s="218"/>
    </row>
    <row r="36" spans="2:12" x14ac:dyDescent="0.2">
      <c r="B36" s="82"/>
      <c r="C36" s="211" t="s">
        <v>23</v>
      </c>
      <c r="D36" s="211"/>
      <c r="E36" s="211" t="s">
        <v>14</v>
      </c>
      <c r="F36" s="107" t="s">
        <v>17</v>
      </c>
      <c r="G36" s="107" t="s">
        <v>18</v>
      </c>
      <c r="H36" s="108" t="s">
        <v>1</v>
      </c>
      <c r="I36" s="220" t="s">
        <v>19</v>
      </c>
      <c r="J36" s="220"/>
      <c r="K36" s="211" t="s">
        <v>0</v>
      </c>
      <c r="L36" s="229"/>
    </row>
    <row r="37" spans="2:12" x14ac:dyDescent="0.2">
      <c r="B37" s="82"/>
      <c r="C37" s="211"/>
      <c r="D37" s="211"/>
      <c r="E37" s="211"/>
      <c r="F37" s="109">
        <v>1</v>
      </c>
      <c r="G37" s="109">
        <v>2</v>
      </c>
      <c r="H37" s="109">
        <v>3</v>
      </c>
      <c r="I37" s="226">
        <v>4</v>
      </c>
      <c r="J37" s="226"/>
      <c r="K37" s="226">
        <v>5</v>
      </c>
      <c r="L37" s="230"/>
    </row>
    <row r="38" spans="2:12" ht="19.5" customHeight="1" x14ac:dyDescent="0.2">
      <c r="B38" s="82"/>
      <c r="C38" s="212" t="s">
        <v>9</v>
      </c>
      <c r="D38" s="212"/>
      <c r="E38" s="110">
        <v>1</v>
      </c>
      <c r="F38" s="111">
        <v>2</v>
      </c>
      <c r="G38" s="111">
        <v>3</v>
      </c>
      <c r="H38" s="111">
        <v>4</v>
      </c>
      <c r="I38" s="227">
        <v>5</v>
      </c>
      <c r="J38" s="227"/>
      <c r="K38" s="221">
        <v>6</v>
      </c>
      <c r="L38" s="222"/>
    </row>
    <row r="39" spans="2:12" ht="21.75" customHeight="1" x14ac:dyDescent="0.2">
      <c r="B39" s="82"/>
      <c r="C39" s="212" t="s">
        <v>10</v>
      </c>
      <c r="D39" s="212"/>
      <c r="E39" s="110">
        <v>2</v>
      </c>
      <c r="F39" s="111">
        <v>3</v>
      </c>
      <c r="G39" s="111">
        <v>4</v>
      </c>
      <c r="H39" s="112">
        <v>5</v>
      </c>
      <c r="I39" s="221">
        <v>6</v>
      </c>
      <c r="J39" s="221"/>
      <c r="K39" s="223">
        <v>7</v>
      </c>
      <c r="L39" s="224"/>
    </row>
    <row r="40" spans="2:12" ht="26.25" customHeight="1" x14ac:dyDescent="0.2">
      <c r="B40" s="82"/>
      <c r="C40" s="212" t="s">
        <v>11</v>
      </c>
      <c r="D40" s="212"/>
      <c r="E40" s="110">
        <v>3</v>
      </c>
      <c r="F40" s="111">
        <v>4</v>
      </c>
      <c r="G40" s="112">
        <v>5</v>
      </c>
      <c r="H40" s="113">
        <v>6</v>
      </c>
      <c r="I40" s="221">
        <v>7</v>
      </c>
      <c r="J40" s="221"/>
      <c r="K40" s="219">
        <v>8</v>
      </c>
      <c r="L40" s="225"/>
    </row>
    <row r="41" spans="2:12" ht="21" customHeight="1" x14ac:dyDescent="0.2">
      <c r="B41" s="82"/>
      <c r="C41" s="212" t="s">
        <v>12</v>
      </c>
      <c r="D41" s="212"/>
      <c r="E41" s="110">
        <v>4</v>
      </c>
      <c r="F41" s="112">
        <v>5</v>
      </c>
      <c r="G41" s="113">
        <v>6</v>
      </c>
      <c r="H41" s="113">
        <v>7</v>
      </c>
      <c r="I41" s="219">
        <v>8</v>
      </c>
      <c r="J41" s="219"/>
      <c r="K41" s="219">
        <v>9</v>
      </c>
      <c r="L41" s="225"/>
    </row>
    <row r="42" spans="2:12" ht="27" customHeight="1" x14ac:dyDescent="0.2">
      <c r="B42" s="82"/>
      <c r="C42" s="212" t="s">
        <v>13</v>
      </c>
      <c r="D42" s="212"/>
      <c r="E42" s="110">
        <v>5</v>
      </c>
      <c r="F42" s="113">
        <v>6</v>
      </c>
      <c r="G42" s="113">
        <v>7</v>
      </c>
      <c r="H42" s="114">
        <v>8</v>
      </c>
      <c r="I42" s="219">
        <v>9</v>
      </c>
      <c r="J42" s="219"/>
      <c r="K42" s="219">
        <v>10</v>
      </c>
      <c r="L42" s="225"/>
    </row>
    <row r="43" spans="2:12" x14ac:dyDescent="0.2">
      <c r="B43" s="82"/>
      <c r="C43" s="83"/>
      <c r="D43" s="83"/>
      <c r="E43" s="83"/>
      <c r="F43" s="83"/>
      <c r="G43" s="83"/>
      <c r="H43" s="83"/>
      <c r="I43" s="83"/>
      <c r="J43" s="83"/>
      <c r="K43" s="83"/>
      <c r="L43" s="84"/>
    </row>
    <row r="44" spans="2:12" ht="19.5" customHeight="1" x14ac:dyDescent="0.2">
      <c r="B44" s="82"/>
      <c r="C44" s="83"/>
      <c r="D44" s="83"/>
      <c r="E44" s="83"/>
      <c r="F44" s="83"/>
      <c r="G44" s="217" t="s">
        <v>16</v>
      </c>
      <c r="H44" s="217"/>
      <c r="I44" s="83"/>
      <c r="J44" s="83"/>
      <c r="K44" s="83"/>
      <c r="L44" s="84"/>
    </row>
    <row r="45" spans="2:12" ht="18" customHeight="1" x14ac:dyDescent="0.2">
      <c r="B45" s="82"/>
      <c r="C45" s="83"/>
      <c r="D45" s="83"/>
      <c r="E45" s="83"/>
      <c r="F45" s="83"/>
      <c r="G45" s="107" t="s">
        <v>22</v>
      </c>
      <c r="H45" s="115" t="s">
        <v>23</v>
      </c>
      <c r="I45" s="83"/>
      <c r="J45" s="83"/>
      <c r="K45" s="83"/>
      <c r="L45" s="84"/>
    </row>
    <row r="46" spans="2:12" ht="18" customHeight="1" x14ac:dyDescent="0.2">
      <c r="B46" s="82"/>
      <c r="C46" s="83"/>
      <c r="D46" s="83"/>
      <c r="E46" s="83"/>
      <c r="F46" s="83"/>
      <c r="G46" s="114" t="s">
        <v>24</v>
      </c>
      <c r="H46" s="116" t="s">
        <v>25</v>
      </c>
      <c r="I46" s="83"/>
      <c r="J46" s="83"/>
      <c r="K46" s="83"/>
      <c r="L46" s="84"/>
    </row>
    <row r="47" spans="2:12" ht="18" customHeight="1" x14ac:dyDescent="0.2">
      <c r="B47" s="82"/>
      <c r="C47" s="83"/>
      <c r="D47" s="83"/>
      <c r="E47" s="83"/>
      <c r="F47" s="83"/>
      <c r="G47" s="113" t="s">
        <v>26</v>
      </c>
      <c r="H47" s="116" t="s">
        <v>27</v>
      </c>
      <c r="I47" s="83"/>
      <c r="J47" s="83"/>
      <c r="K47" s="83"/>
      <c r="L47" s="84"/>
    </row>
    <row r="48" spans="2:12" ht="18" customHeight="1" x14ac:dyDescent="0.2">
      <c r="B48" s="82"/>
      <c r="C48" s="83"/>
      <c r="D48" s="83"/>
      <c r="E48" s="83"/>
      <c r="F48" s="83"/>
      <c r="G48" s="112">
        <v>5</v>
      </c>
      <c r="H48" s="116" t="s">
        <v>28</v>
      </c>
      <c r="I48" s="83"/>
      <c r="J48" s="83"/>
      <c r="K48" s="83"/>
      <c r="L48" s="84"/>
    </row>
    <row r="49" spans="2:12" ht="18" customHeight="1" x14ac:dyDescent="0.2">
      <c r="B49" s="82"/>
      <c r="C49" s="83"/>
      <c r="D49" s="83"/>
      <c r="E49" s="83"/>
      <c r="F49" s="83"/>
      <c r="G49" s="111" t="s">
        <v>29</v>
      </c>
      <c r="H49" s="116" t="s">
        <v>30</v>
      </c>
      <c r="I49" s="83"/>
      <c r="J49" s="83"/>
      <c r="K49" s="83"/>
      <c r="L49" s="84"/>
    </row>
    <row r="50" spans="2:12" ht="13.5" thickBot="1" x14ac:dyDescent="0.25">
      <c r="B50" s="85"/>
      <c r="C50" s="86"/>
      <c r="D50" s="86"/>
      <c r="E50" s="86"/>
      <c r="F50" s="86"/>
      <c r="G50" s="86"/>
      <c r="H50" s="86"/>
      <c r="I50" s="86"/>
      <c r="J50" s="86"/>
      <c r="K50" s="86"/>
      <c r="L50" s="87"/>
    </row>
    <row r="54" spans="2:12" hidden="1" x14ac:dyDescent="0.2">
      <c r="B54" s="7" t="s">
        <v>124</v>
      </c>
    </row>
    <row r="55" spans="2:12" hidden="1" x14ac:dyDescent="0.2">
      <c r="B55" s="7" t="s">
        <v>125</v>
      </c>
    </row>
  </sheetData>
  <mergeCells count="55">
    <mergeCell ref="C40:D40"/>
    <mergeCell ref="C36:D37"/>
    <mergeCell ref="I37:J37"/>
    <mergeCell ref="H25:I25"/>
    <mergeCell ref="C35:E35"/>
    <mergeCell ref="C38:D38"/>
    <mergeCell ref="I38:J38"/>
    <mergeCell ref="C31:D31"/>
    <mergeCell ref="C34:E34"/>
    <mergeCell ref="I39:J39"/>
    <mergeCell ref="E36:E37"/>
    <mergeCell ref="C33:K33"/>
    <mergeCell ref="K36:L36"/>
    <mergeCell ref="K37:L37"/>
    <mergeCell ref="K35:L35"/>
    <mergeCell ref="C25:E25"/>
    <mergeCell ref="G44:H44"/>
    <mergeCell ref="C39:D39"/>
    <mergeCell ref="K34:L34"/>
    <mergeCell ref="C42:D42"/>
    <mergeCell ref="C41:D41"/>
    <mergeCell ref="I42:J42"/>
    <mergeCell ref="I36:J36"/>
    <mergeCell ref="I34:J34"/>
    <mergeCell ref="I35:J35"/>
    <mergeCell ref="K38:L38"/>
    <mergeCell ref="K39:L39"/>
    <mergeCell ref="K40:L40"/>
    <mergeCell ref="K41:L41"/>
    <mergeCell ref="K42:L42"/>
    <mergeCell ref="I41:J41"/>
    <mergeCell ref="I40:J40"/>
    <mergeCell ref="B26:B31"/>
    <mergeCell ref="C26:D26"/>
    <mergeCell ref="C27:D27"/>
    <mergeCell ref="C17:G17"/>
    <mergeCell ref="C28:D28"/>
    <mergeCell ref="C29:D29"/>
    <mergeCell ref="C30:D30"/>
    <mergeCell ref="G26:G31"/>
    <mergeCell ref="C22:G22"/>
    <mergeCell ref="C23:G23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</mergeCells>
  <phoneticPr fontId="1" type="noConversion"/>
  <conditionalFormatting sqref="J17:K23">
    <cfRule type="expression" dxfId="18" priority="1" stopIfTrue="1">
      <formula>"""bajo"""</formula>
    </cfRule>
  </conditionalFormatting>
  <conditionalFormatting sqref="L17:L23">
    <cfRule type="cellIs" dxfId="17" priority="3" stopIfTrue="1" operator="equal">
      <formula>"EXTREMO"</formula>
    </cfRule>
    <cfRule type="cellIs" dxfId="16" priority="4" stopIfTrue="1" operator="equal">
      <formula>"ALTO"</formula>
    </cfRule>
    <cfRule type="cellIs" dxfId="15" priority="5" stopIfTrue="1" operator="equal">
      <formula>"MEDIO"</formula>
    </cfRule>
    <cfRule type="cellIs" dxfId="14" priority="6" stopIfTrue="1" operator="equal">
      <formula>"BAJO"</formula>
    </cfRule>
  </conditionalFormatting>
  <dataValidations count="10">
    <dataValidation type="list" allowBlank="1" showInputMessage="1" showErrorMessage="1" sqref="H15" xr:uid="{00000000-0002-0000-0200-000002000000}">
      <formula1>$B$54:$B$55</formula1>
    </dataValidation>
    <dataValidation type="list" allowBlank="1" showInputMessage="1" showErrorMessage="1" sqref="C18:G18" xr:uid="{3B39203D-B984-46AE-A0D8-8721DAE10F03}">
      <formula1>INDIRECT($B$17)</formula1>
    </dataValidation>
    <dataValidation type="list" allowBlank="1" showInputMessage="1" showErrorMessage="1" sqref="B17:B23" xr:uid="{00000000-0002-0000-0200-000004000000}">
      <formula1>"PLANEACIÓN,SELECCIÓN,CONTRATACIÓN,EJECUCIÓN"</formula1>
    </dataValidation>
    <dataValidation type="list" allowBlank="1" showInputMessage="1" showErrorMessage="1" sqref="C19:G19" xr:uid="{AE5CD931-14B9-48F3-990A-9867E4425394}">
      <formula1>INDIRECT($B$18)</formula1>
    </dataValidation>
    <dataValidation type="list" allowBlank="1" showInputMessage="1" showErrorMessage="1" sqref="C20:G20" xr:uid="{FC957DA6-C50D-418E-8ED5-07C0A485A806}">
      <formula1>INDIRECT($B$19)</formula1>
    </dataValidation>
    <dataValidation type="list" allowBlank="1" showInputMessage="1" showErrorMessage="1" sqref="C21:G21" xr:uid="{EE37C2DD-6362-46FA-BC7A-817223D1C4BD}">
      <formula1>INDIRECT($B$20)</formula1>
    </dataValidation>
    <dataValidation type="list" allowBlank="1" showInputMessage="1" showErrorMessage="1" sqref="C22:G22" xr:uid="{DF3D72B7-EF38-4155-8D29-453CFB297E4D}">
      <formula1>INDIRECT($B$21)</formula1>
    </dataValidation>
    <dataValidation type="list" allowBlank="1" showInputMessage="1" showErrorMessage="1" sqref="C23:G23" xr:uid="{F1E920A6-D674-4C4C-A052-E8A963869139}">
      <formula1>INDIRECT($B$22)</formula1>
    </dataValidation>
    <dataValidation type="list" allowBlank="1" showInputMessage="1" showErrorMessage="1" sqref="C17:G17" xr:uid="{CE995166-C08C-4BF1-AC48-BC375B9A4083}">
      <formula1>INDIRECT($B$16)</formula1>
    </dataValidation>
    <dataValidation type="list" allowBlank="1" showInputMessage="1" showErrorMessage="1" sqref="I17:J23" xr:uid="{77D20D56-B6BD-4A80-9BE0-73143F705969}">
      <formula1>#REF!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2"/>
  <sheetViews>
    <sheetView showGridLines="0" topLeftCell="F5" zoomScale="90" zoomScaleNormal="90" zoomScalePageLayoutView="70" workbookViewId="0">
      <selection activeCell="M31" sqref="M31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32"/>
      <c r="C2" s="147" t="s">
        <v>138</v>
      </c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9"/>
      <c r="Q2" s="204" t="s">
        <v>157</v>
      </c>
      <c r="R2" s="205"/>
    </row>
    <row r="3" spans="2:26" ht="30" customHeight="1" x14ac:dyDescent="0.2">
      <c r="B3" s="132"/>
      <c r="C3" s="150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2"/>
      <c r="Q3" s="206"/>
      <c r="R3" s="207"/>
    </row>
    <row r="4" spans="2:26" ht="39.75" customHeight="1" x14ac:dyDescent="0.2">
      <c r="B4" s="13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5"/>
      <c r="Q4" s="208"/>
      <c r="R4" s="209"/>
    </row>
    <row r="5" spans="2:26" ht="13.5" thickBot="1" x14ac:dyDescent="0.25"/>
    <row r="6" spans="2:26" ht="78.75" customHeight="1" thickBot="1" x14ac:dyDescent="0.25">
      <c r="B6" s="235" t="str">
        <f>+EVALUACION!B6</f>
        <v>Objeto del Proceso de Contratación:“Contratar el servicio de mantenimiento integral preventivo y correctivo, incluido suministro e instalación de repuestos y accesorios, con mano de obra especializada al parque automotor del FDL de Puente Aranda, a monto agotable  ”.</v>
      </c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7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38" t="s">
        <v>110</v>
      </c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40"/>
    </row>
    <row r="8" spans="2:26" ht="15.75" x14ac:dyDescent="0.25">
      <c r="B8" s="245" t="s">
        <v>111</v>
      </c>
      <c r="C8" s="246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</row>
    <row r="9" spans="2:26" ht="34.5" customHeight="1" x14ac:dyDescent="0.2">
      <c r="B9" s="243" t="s">
        <v>148</v>
      </c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</row>
    <row r="10" spans="2:26" ht="15.75" x14ac:dyDescent="0.25">
      <c r="B10" s="245" t="s">
        <v>152</v>
      </c>
      <c r="C10" s="246"/>
      <c r="D10" s="246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246"/>
      <c r="P10" s="246"/>
      <c r="Q10" s="246"/>
      <c r="R10" s="246"/>
    </row>
    <row r="11" spans="2:26" x14ac:dyDescent="0.2">
      <c r="B11" s="82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17" t="s">
        <v>90</v>
      </c>
      <c r="C15" s="242" t="s">
        <v>95</v>
      </c>
      <c r="D15" s="242"/>
      <c r="E15" s="242"/>
      <c r="F15" s="242"/>
      <c r="G15" s="187" t="s">
        <v>100</v>
      </c>
      <c r="H15" s="187"/>
      <c r="I15" s="89" t="s">
        <v>7</v>
      </c>
      <c r="J15" s="89" t="s">
        <v>3</v>
      </c>
      <c r="K15" s="89" t="s">
        <v>103</v>
      </c>
      <c r="L15" s="89" t="s">
        <v>98</v>
      </c>
      <c r="M15" s="89" t="s">
        <v>104</v>
      </c>
      <c r="N15" s="89" t="s">
        <v>105</v>
      </c>
      <c r="O15" s="89" t="s">
        <v>106</v>
      </c>
      <c r="P15" s="89" t="s">
        <v>107</v>
      </c>
      <c r="Q15" s="89" t="s">
        <v>134</v>
      </c>
      <c r="R15" s="11" t="s">
        <v>109</v>
      </c>
    </row>
    <row r="16" spans="2:26" s="27" customFormat="1" ht="57.75" customHeight="1" x14ac:dyDescent="0.2">
      <c r="B16" s="118" t="str">
        <f>+EVALUACION!B17</f>
        <v>PLANEACIÓN</v>
      </c>
      <c r="C16" s="241" t="str">
        <f>+EVALUACION!C17</f>
        <v>Inadecuada elaboración de estudios y diseños</v>
      </c>
      <c r="D16" s="241"/>
      <c r="E16" s="241"/>
      <c r="F16" s="241"/>
      <c r="G16" s="233" t="s">
        <v>170</v>
      </c>
      <c r="H16" s="234"/>
      <c r="I16" s="119">
        <f>+EVALUACION!I17</f>
        <v>1</v>
      </c>
      <c r="J16" s="119">
        <f>+EVALUACION!J17</f>
        <v>2</v>
      </c>
      <c r="K16" s="119">
        <f>+I16+J16</f>
        <v>3</v>
      </c>
      <c r="L16" s="119" t="str">
        <f>IF(K16&lt;=4,"BAJO",IF(K16=5,"MEDIO",IF(K16=6,"ALTO",IF(K16=7,"ALTO","EXTREMO"))))</f>
        <v>BAJO</v>
      </c>
      <c r="M16" s="92" t="s">
        <v>177</v>
      </c>
      <c r="N16" s="121" t="s">
        <v>178</v>
      </c>
      <c r="O16" s="121" t="s">
        <v>179</v>
      </c>
      <c r="P16" s="121" t="s">
        <v>180</v>
      </c>
      <c r="Q16" s="121" t="s">
        <v>181</v>
      </c>
      <c r="R16" s="121" t="s">
        <v>182</v>
      </c>
    </row>
    <row r="17" spans="2:23" s="27" customFormat="1" ht="57.75" customHeight="1" x14ac:dyDescent="0.2">
      <c r="B17" s="120" t="str">
        <f>+EVALUACION!B18</f>
        <v>CONTRATACIÓN</v>
      </c>
      <c r="C17" s="232" t="str">
        <f>+EVALUACION!C18</f>
        <v>No publicación de la documentación del proceso de selección en el SECOP</v>
      </c>
      <c r="D17" s="232"/>
      <c r="E17" s="232"/>
      <c r="F17" s="232"/>
      <c r="G17" s="233" t="s">
        <v>171</v>
      </c>
      <c r="H17" s="234"/>
      <c r="I17" s="124">
        <f>+EVALUACION!I18</f>
        <v>1</v>
      </c>
      <c r="J17" s="92">
        <f>+EVALUACION!J18</f>
        <v>4</v>
      </c>
      <c r="K17" s="92">
        <f>+I17+J17</f>
        <v>5</v>
      </c>
      <c r="L17" s="92" t="str">
        <f>IF(K17&lt;=4,"BAJO",IF(K17=5,"MEDIO",IF(K17=6,"ALTO",IF(K17=7,"ALTO","EXTREMO"))))</f>
        <v>MEDIO</v>
      </c>
      <c r="M17" s="92" t="s">
        <v>183</v>
      </c>
      <c r="N17" s="121" t="s">
        <v>136</v>
      </c>
      <c r="O17" s="121" t="s">
        <v>184</v>
      </c>
      <c r="P17" s="121" t="s">
        <v>184</v>
      </c>
      <c r="Q17" s="121" t="s">
        <v>185</v>
      </c>
      <c r="R17" s="121" t="s">
        <v>182</v>
      </c>
    </row>
    <row r="18" spans="2:23" s="27" customFormat="1" ht="57.75" customHeight="1" x14ac:dyDescent="0.2">
      <c r="B18" s="120" t="str">
        <f>+EVALUACION!B19</f>
        <v>EJECUCIÓN</v>
      </c>
      <c r="C18" s="232" t="str">
        <f>+EVALUACION!C19</f>
        <v>Variación de los precios del mercado</v>
      </c>
      <c r="D18" s="232"/>
      <c r="E18" s="232"/>
      <c r="F18" s="232"/>
      <c r="G18" s="233" t="s">
        <v>172</v>
      </c>
      <c r="H18" s="234"/>
      <c r="I18" s="92">
        <f>+EVALUACION!I19</f>
        <v>3</v>
      </c>
      <c r="J18" s="92">
        <f>+EVALUACION!J19</f>
        <v>3</v>
      </c>
      <c r="K18" s="92">
        <f t="shared" ref="K18:K22" si="0">+I18+J18</f>
        <v>6</v>
      </c>
      <c r="L18" s="92" t="str">
        <f t="shared" ref="L18:L22" si="1">IF(K18&lt;=4,"BAJO",IF(K18=5,"MEDIO",IF(K18=6,"ALTO",IF(K18=7,"ALTO","EXTREMO"))))</f>
        <v>ALTO</v>
      </c>
      <c r="M18" s="92" t="s">
        <v>177</v>
      </c>
      <c r="N18" s="121" t="s">
        <v>136</v>
      </c>
      <c r="O18" s="121" t="s">
        <v>186</v>
      </c>
      <c r="P18" s="121" t="s">
        <v>186</v>
      </c>
      <c r="Q18" s="121" t="s">
        <v>187</v>
      </c>
      <c r="R18" s="121" t="s">
        <v>182</v>
      </c>
    </row>
    <row r="19" spans="2:23" s="27" customFormat="1" ht="57.75" customHeight="1" x14ac:dyDescent="0.2">
      <c r="B19" s="120" t="str">
        <f>+EVALUACION!B20</f>
        <v>EJECUCIÓN</v>
      </c>
      <c r="C19" s="232" t="str">
        <f>+EVALUACION!C20</f>
        <v>Variación en la disponibilidad o en el costo de los insumos necesarios para prestar los servicios.</v>
      </c>
      <c r="D19" s="232"/>
      <c r="E19" s="232"/>
      <c r="F19" s="232"/>
      <c r="G19" s="233" t="s">
        <v>173</v>
      </c>
      <c r="H19" s="234"/>
      <c r="I19" s="92">
        <f>+EVALUACION!I20</f>
        <v>3</v>
      </c>
      <c r="J19" s="92">
        <f>+EVALUACION!J20</f>
        <v>2</v>
      </c>
      <c r="K19" s="92">
        <f t="shared" si="0"/>
        <v>5</v>
      </c>
      <c r="L19" s="92" t="str">
        <f t="shared" si="1"/>
        <v>MEDIO</v>
      </c>
      <c r="M19" s="92" t="s">
        <v>177</v>
      </c>
      <c r="N19" s="121" t="s">
        <v>136</v>
      </c>
      <c r="O19" s="121" t="s">
        <v>186</v>
      </c>
      <c r="P19" s="121" t="s">
        <v>186</v>
      </c>
      <c r="Q19" s="121" t="s">
        <v>187</v>
      </c>
      <c r="R19" s="121" t="s">
        <v>182</v>
      </c>
    </row>
    <row r="20" spans="2:23" s="27" customFormat="1" ht="57.75" customHeight="1" x14ac:dyDescent="0.2">
      <c r="B20" s="120" t="str">
        <f>+EVALUACION!B21</f>
        <v>EJECUCIÓN</v>
      </c>
      <c r="C20" s="232" t="str">
        <f>+EVALUACION!C21</f>
        <v>Factores políticos o macroeconómicos.</v>
      </c>
      <c r="D20" s="232"/>
      <c r="E20" s="232"/>
      <c r="F20" s="232"/>
      <c r="G20" s="233" t="s">
        <v>174</v>
      </c>
      <c r="H20" s="234"/>
      <c r="I20" s="92">
        <f>+EVALUACION!I21</f>
        <v>3</v>
      </c>
      <c r="J20" s="92">
        <f>+EVALUACION!J21</f>
        <v>2</v>
      </c>
      <c r="K20" s="92">
        <f t="shared" si="0"/>
        <v>5</v>
      </c>
      <c r="L20" s="92" t="str">
        <f t="shared" si="1"/>
        <v>MEDIO</v>
      </c>
      <c r="M20" s="92" t="s">
        <v>177</v>
      </c>
      <c r="N20" s="121" t="s">
        <v>178</v>
      </c>
      <c r="O20" s="121" t="s">
        <v>186</v>
      </c>
      <c r="P20" s="121" t="s">
        <v>186</v>
      </c>
      <c r="Q20" s="121" t="s">
        <v>187</v>
      </c>
      <c r="R20" s="121" t="s">
        <v>182</v>
      </c>
    </row>
    <row r="21" spans="2:23" s="27" customFormat="1" ht="57.75" customHeight="1" x14ac:dyDescent="0.2">
      <c r="B21" s="120" t="str">
        <f>+EVALUACION!B22</f>
        <v>EJECUCIÓN</v>
      </c>
      <c r="C21" s="232" t="str">
        <f>+EVALUACION!C22</f>
        <v>Variación en la disponibilidad o en el costo de los insumos necesarios para prestar los servicios.</v>
      </c>
      <c r="D21" s="232"/>
      <c r="E21" s="232"/>
      <c r="F21" s="232"/>
      <c r="G21" s="233" t="s">
        <v>175</v>
      </c>
      <c r="H21" s="234"/>
      <c r="I21" s="92">
        <f>+EVALUACION!I22</f>
        <v>4</v>
      </c>
      <c r="J21" s="92">
        <f>+EVALUACION!J22</f>
        <v>2</v>
      </c>
      <c r="K21" s="92">
        <f t="shared" si="0"/>
        <v>6</v>
      </c>
      <c r="L21" s="92" t="str">
        <f t="shared" si="1"/>
        <v>ALTO</v>
      </c>
      <c r="M21" s="92" t="s">
        <v>177</v>
      </c>
      <c r="N21" s="121" t="s">
        <v>178</v>
      </c>
      <c r="O21" s="121" t="s">
        <v>186</v>
      </c>
      <c r="P21" s="121" t="s">
        <v>186</v>
      </c>
      <c r="Q21" s="121" t="s">
        <v>187</v>
      </c>
      <c r="R21" s="121" t="s">
        <v>182</v>
      </c>
    </row>
    <row r="22" spans="2:23" s="27" customFormat="1" ht="57.75" customHeight="1" x14ac:dyDescent="0.2">
      <c r="B22" s="120" t="str">
        <f>+EVALUACION!B23</f>
        <v>EJECUCIÓN</v>
      </c>
      <c r="C22" s="232" t="str">
        <f>+EVALUACION!C23</f>
        <v>Eventos naturales tales como lluvias, inundaciones y sequias entre otros</v>
      </c>
      <c r="D22" s="232"/>
      <c r="E22" s="232"/>
      <c r="F22" s="232"/>
      <c r="G22" s="233" t="s">
        <v>176</v>
      </c>
      <c r="H22" s="234"/>
      <c r="I22" s="92">
        <f>+EVALUACION!I23</f>
        <v>3</v>
      </c>
      <c r="J22" s="92">
        <f>+EVALUACION!J23</f>
        <v>2</v>
      </c>
      <c r="K22" s="92">
        <f t="shared" si="0"/>
        <v>5</v>
      </c>
      <c r="L22" s="92" t="str">
        <f t="shared" si="1"/>
        <v>MEDIO</v>
      </c>
      <c r="M22" s="92" t="s">
        <v>177</v>
      </c>
      <c r="N22" s="121" t="s">
        <v>178</v>
      </c>
      <c r="O22" s="121" t="s">
        <v>186</v>
      </c>
      <c r="P22" s="121" t="s">
        <v>186</v>
      </c>
      <c r="Q22" s="121" t="s">
        <v>187</v>
      </c>
      <c r="R22" s="121" t="s">
        <v>182</v>
      </c>
    </row>
    <row r="23" spans="2:23" ht="12.75" customHeight="1" x14ac:dyDescent="0.2"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3"/>
    </row>
    <row r="24" spans="2:23" x14ac:dyDescent="0.2">
      <c r="B24" s="82"/>
      <c r="C24" s="256" t="s">
        <v>16</v>
      </c>
      <c r="D24" s="256"/>
      <c r="E24" s="256"/>
      <c r="F24" s="256"/>
      <c r="G24" s="83"/>
      <c r="H24" s="217" t="s">
        <v>21</v>
      </c>
      <c r="I24" s="217"/>
      <c r="J24" s="217"/>
      <c r="K24" s="217"/>
      <c r="L24" s="122"/>
      <c r="M24" s="122"/>
      <c r="N24" s="122"/>
      <c r="O24" s="122"/>
      <c r="P24" s="122"/>
      <c r="Q24" s="122"/>
      <c r="R24" s="3"/>
    </row>
    <row r="25" spans="2:23" ht="19.5" customHeight="1" x14ac:dyDescent="0.2">
      <c r="B25" s="210" t="s">
        <v>2</v>
      </c>
      <c r="C25" s="259" t="s">
        <v>15</v>
      </c>
      <c r="D25" s="263"/>
      <c r="E25" s="260"/>
      <c r="F25" s="101" t="s">
        <v>14</v>
      </c>
      <c r="G25" s="83"/>
      <c r="H25" s="259" t="s">
        <v>20</v>
      </c>
      <c r="I25" s="260"/>
      <c r="J25" s="259" t="s">
        <v>14</v>
      </c>
      <c r="K25" s="260"/>
      <c r="L25" s="106"/>
      <c r="M25" s="106"/>
      <c r="N25" s="217" t="s">
        <v>16</v>
      </c>
      <c r="O25" s="217"/>
      <c r="P25" s="217"/>
      <c r="Q25" s="106"/>
      <c r="R25" s="3"/>
    </row>
    <row r="26" spans="2:23" ht="21" customHeight="1" x14ac:dyDescent="0.2">
      <c r="B26" s="210"/>
      <c r="C26" s="233" t="s">
        <v>9</v>
      </c>
      <c r="D26" s="253"/>
      <c r="E26" s="234"/>
      <c r="F26" s="103">
        <v>1</v>
      </c>
      <c r="G26" s="83"/>
      <c r="H26" s="233" t="s">
        <v>17</v>
      </c>
      <c r="I26" s="234"/>
      <c r="J26" s="233">
        <v>1</v>
      </c>
      <c r="K26" s="234"/>
      <c r="L26" s="106"/>
      <c r="M26" s="106"/>
      <c r="N26" s="257" t="s">
        <v>22</v>
      </c>
      <c r="O26" s="258"/>
      <c r="P26" s="115" t="s">
        <v>23</v>
      </c>
      <c r="Q26" s="106"/>
      <c r="R26" s="3"/>
    </row>
    <row r="27" spans="2:23" ht="15.75" customHeight="1" x14ac:dyDescent="0.2">
      <c r="B27" s="210"/>
      <c r="C27" s="233" t="s">
        <v>10</v>
      </c>
      <c r="D27" s="253"/>
      <c r="E27" s="234"/>
      <c r="F27" s="103">
        <v>2</v>
      </c>
      <c r="G27" s="83"/>
      <c r="H27" s="233" t="s">
        <v>18</v>
      </c>
      <c r="I27" s="234"/>
      <c r="J27" s="233">
        <v>2</v>
      </c>
      <c r="K27" s="234"/>
      <c r="L27" s="106"/>
      <c r="M27" s="106"/>
      <c r="N27" s="249" t="s">
        <v>24</v>
      </c>
      <c r="O27" s="250"/>
      <c r="P27" s="116" t="s">
        <v>25</v>
      </c>
      <c r="Q27" s="106"/>
      <c r="R27" s="3"/>
      <c r="T27" s="5"/>
      <c r="U27" s="5"/>
      <c r="V27" s="5"/>
      <c r="W27" s="5"/>
    </row>
    <row r="28" spans="2:23" ht="24.75" customHeight="1" x14ac:dyDescent="0.2">
      <c r="B28" s="210"/>
      <c r="C28" s="233" t="s">
        <v>11</v>
      </c>
      <c r="D28" s="253"/>
      <c r="E28" s="234"/>
      <c r="F28" s="103">
        <v>3</v>
      </c>
      <c r="G28" s="83"/>
      <c r="H28" s="233" t="s">
        <v>1</v>
      </c>
      <c r="I28" s="234"/>
      <c r="J28" s="233">
        <v>3</v>
      </c>
      <c r="K28" s="234"/>
      <c r="L28" s="106"/>
      <c r="M28" s="106"/>
      <c r="N28" s="223" t="s">
        <v>26</v>
      </c>
      <c r="O28" s="248"/>
      <c r="P28" s="116" t="s">
        <v>27</v>
      </c>
      <c r="Q28" s="106"/>
      <c r="R28" s="3"/>
    </row>
    <row r="29" spans="2:23" ht="18" customHeight="1" x14ac:dyDescent="0.2">
      <c r="B29" s="210"/>
      <c r="C29" s="233" t="s">
        <v>12</v>
      </c>
      <c r="D29" s="253"/>
      <c r="E29" s="234"/>
      <c r="F29" s="103">
        <v>4</v>
      </c>
      <c r="G29" s="83"/>
      <c r="H29" s="233" t="s">
        <v>19</v>
      </c>
      <c r="I29" s="234"/>
      <c r="J29" s="233">
        <v>4</v>
      </c>
      <c r="K29" s="234"/>
      <c r="L29" s="106"/>
      <c r="M29" s="106"/>
      <c r="N29" s="254">
        <v>5</v>
      </c>
      <c r="O29" s="255"/>
      <c r="P29" s="116" t="s">
        <v>28</v>
      </c>
      <c r="Q29" s="106"/>
      <c r="R29" s="3"/>
    </row>
    <row r="30" spans="2:23" ht="21" customHeight="1" thickBot="1" x14ac:dyDescent="0.25">
      <c r="B30" s="210"/>
      <c r="C30" s="233" t="s">
        <v>13</v>
      </c>
      <c r="D30" s="253"/>
      <c r="E30" s="234"/>
      <c r="F30" s="103">
        <v>5</v>
      </c>
      <c r="G30" s="83"/>
      <c r="H30" s="233" t="s">
        <v>0</v>
      </c>
      <c r="I30" s="234"/>
      <c r="J30" s="233">
        <v>5</v>
      </c>
      <c r="K30" s="234"/>
      <c r="L30" s="106"/>
      <c r="M30" s="106"/>
      <c r="N30" s="261" t="s">
        <v>29</v>
      </c>
      <c r="O30" s="262"/>
      <c r="P30" s="123" t="s">
        <v>30</v>
      </c>
      <c r="Q30" s="106"/>
      <c r="R30" s="3"/>
    </row>
    <row r="31" spans="2:23" x14ac:dyDescent="0.2"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3"/>
    </row>
    <row r="32" spans="2:23" ht="18" customHeight="1" x14ac:dyDescent="0.2">
      <c r="B32" s="82"/>
      <c r="C32" s="217" t="s">
        <v>22</v>
      </c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3"/>
    </row>
    <row r="33" spans="2:18" ht="68.25" customHeight="1" x14ac:dyDescent="0.2">
      <c r="B33" s="82"/>
      <c r="C33" s="233" t="s">
        <v>112</v>
      </c>
      <c r="D33" s="253"/>
      <c r="E33" s="253"/>
      <c r="F33" s="234"/>
      <c r="G33" s="233" t="s">
        <v>114</v>
      </c>
      <c r="H33" s="234"/>
      <c r="I33" s="233" t="s">
        <v>121</v>
      </c>
      <c r="J33" s="253"/>
      <c r="K33" s="234"/>
      <c r="L33" s="233" t="s">
        <v>119</v>
      </c>
      <c r="M33" s="234"/>
      <c r="N33" s="233" t="s">
        <v>117</v>
      </c>
      <c r="O33" s="234"/>
      <c r="P33" s="233" t="s">
        <v>115</v>
      </c>
      <c r="Q33" s="234"/>
      <c r="R33" s="3"/>
    </row>
    <row r="34" spans="2:18" ht="60" customHeight="1" x14ac:dyDescent="0.2">
      <c r="B34" s="82"/>
      <c r="C34" s="233" t="s">
        <v>113</v>
      </c>
      <c r="D34" s="253"/>
      <c r="E34" s="253"/>
      <c r="F34" s="234"/>
      <c r="G34" s="233" t="s">
        <v>123</v>
      </c>
      <c r="H34" s="234"/>
      <c r="I34" s="233" t="s">
        <v>122</v>
      </c>
      <c r="J34" s="253"/>
      <c r="K34" s="234"/>
      <c r="L34" s="233" t="s">
        <v>120</v>
      </c>
      <c r="M34" s="234"/>
      <c r="N34" s="233" t="s">
        <v>118</v>
      </c>
      <c r="O34" s="234"/>
      <c r="P34" s="233" t="s">
        <v>116</v>
      </c>
      <c r="Q34" s="234"/>
      <c r="R34" s="3"/>
    </row>
    <row r="35" spans="2:18" x14ac:dyDescent="0.2">
      <c r="B35" s="82"/>
      <c r="C35" s="265" t="s">
        <v>15</v>
      </c>
      <c r="D35" s="266"/>
      <c r="E35" s="267"/>
      <c r="F35" s="271" t="s">
        <v>14</v>
      </c>
      <c r="G35" s="257" t="s">
        <v>17</v>
      </c>
      <c r="H35" s="258"/>
      <c r="I35" s="257" t="s">
        <v>18</v>
      </c>
      <c r="J35" s="276"/>
      <c r="K35" s="258"/>
      <c r="L35" s="257" t="s">
        <v>1</v>
      </c>
      <c r="M35" s="258"/>
      <c r="N35" s="257" t="s">
        <v>19</v>
      </c>
      <c r="O35" s="258"/>
      <c r="P35" s="259" t="s">
        <v>0</v>
      </c>
      <c r="Q35" s="260"/>
      <c r="R35" s="3"/>
    </row>
    <row r="36" spans="2:18" x14ac:dyDescent="0.2">
      <c r="B36" s="82"/>
      <c r="C36" s="268"/>
      <c r="D36" s="269"/>
      <c r="E36" s="270"/>
      <c r="F36" s="272"/>
      <c r="G36" s="273">
        <v>1</v>
      </c>
      <c r="H36" s="274"/>
      <c r="I36" s="273">
        <v>2</v>
      </c>
      <c r="J36" s="277"/>
      <c r="K36" s="274"/>
      <c r="L36" s="273">
        <v>3</v>
      </c>
      <c r="M36" s="274"/>
      <c r="N36" s="273">
        <v>4</v>
      </c>
      <c r="O36" s="274"/>
      <c r="P36" s="273">
        <v>5</v>
      </c>
      <c r="Q36" s="274"/>
      <c r="R36" s="3"/>
    </row>
    <row r="37" spans="2:18" ht="19.5" customHeight="1" x14ac:dyDescent="0.2">
      <c r="B37" s="82"/>
      <c r="C37" s="233" t="s">
        <v>9</v>
      </c>
      <c r="D37" s="253"/>
      <c r="E37" s="234"/>
      <c r="F37" s="110">
        <v>1</v>
      </c>
      <c r="G37" s="251">
        <v>2</v>
      </c>
      <c r="H37" s="252"/>
      <c r="I37" s="251">
        <v>3</v>
      </c>
      <c r="J37" s="275"/>
      <c r="K37" s="252"/>
      <c r="L37" s="251">
        <v>4</v>
      </c>
      <c r="M37" s="252"/>
      <c r="N37" s="254">
        <v>5</v>
      </c>
      <c r="O37" s="255"/>
      <c r="P37" s="223">
        <v>6</v>
      </c>
      <c r="Q37" s="248"/>
      <c r="R37" s="3"/>
    </row>
    <row r="38" spans="2:18" ht="21.75" customHeight="1" x14ac:dyDescent="0.2">
      <c r="B38" s="82"/>
      <c r="C38" s="233" t="s">
        <v>10</v>
      </c>
      <c r="D38" s="253"/>
      <c r="E38" s="234"/>
      <c r="F38" s="110">
        <v>2</v>
      </c>
      <c r="G38" s="251">
        <v>3</v>
      </c>
      <c r="H38" s="252"/>
      <c r="I38" s="251">
        <v>4</v>
      </c>
      <c r="J38" s="275"/>
      <c r="K38" s="252"/>
      <c r="L38" s="254">
        <v>5</v>
      </c>
      <c r="M38" s="255"/>
      <c r="N38" s="223">
        <v>6</v>
      </c>
      <c r="O38" s="248"/>
      <c r="P38" s="223">
        <v>7</v>
      </c>
      <c r="Q38" s="248"/>
      <c r="R38" s="3"/>
    </row>
    <row r="39" spans="2:18" ht="21" customHeight="1" x14ac:dyDescent="0.2">
      <c r="B39" s="82"/>
      <c r="C39" s="233" t="s">
        <v>11</v>
      </c>
      <c r="D39" s="253"/>
      <c r="E39" s="234"/>
      <c r="F39" s="110">
        <v>3</v>
      </c>
      <c r="G39" s="251">
        <v>4</v>
      </c>
      <c r="H39" s="252"/>
      <c r="I39" s="254">
        <v>5</v>
      </c>
      <c r="J39" s="264"/>
      <c r="K39" s="255"/>
      <c r="L39" s="223">
        <v>6</v>
      </c>
      <c r="M39" s="248"/>
      <c r="N39" s="223">
        <v>7</v>
      </c>
      <c r="O39" s="248"/>
      <c r="P39" s="249">
        <v>8</v>
      </c>
      <c r="Q39" s="250"/>
      <c r="R39" s="3"/>
    </row>
    <row r="40" spans="2:18" ht="21" customHeight="1" x14ac:dyDescent="0.2">
      <c r="B40" s="82"/>
      <c r="C40" s="233" t="s">
        <v>12</v>
      </c>
      <c r="D40" s="253"/>
      <c r="E40" s="234"/>
      <c r="F40" s="110">
        <v>4</v>
      </c>
      <c r="G40" s="254">
        <v>5</v>
      </c>
      <c r="H40" s="255"/>
      <c r="I40" s="223">
        <v>6</v>
      </c>
      <c r="J40" s="247"/>
      <c r="K40" s="248"/>
      <c r="L40" s="223">
        <v>7</v>
      </c>
      <c r="M40" s="248"/>
      <c r="N40" s="249">
        <v>8</v>
      </c>
      <c r="O40" s="250"/>
      <c r="P40" s="249">
        <v>9</v>
      </c>
      <c r="Q40" s="250"/>
      <c r="R40" s="3"/>
    </row>
    <row r="41" spans="2:18" ht="21" customHeight="1" x14ac:dyDescent="0.2">
      <c r="B41" s="82"/>
      <c r="C41" s="233" t="s">
        <v>13</v>
      </c>
      <c r="D41" s="253"/>
      <c r="E41" s="234"/>
      <c r="F41" s="110">
        <v>5</v>
      </c>
      <c r="G41" s="223">
        <v>6</v>
      </c>
      <c r="H41" s="248"/>
      <c r="I41" s="223">
        <v>7</v>
      </c>
      <c r="J41" s="247"/>
      <c r="K41" s="248"/>
      <c r="L41" s="249">
        <v>8</v>
      </c>
      <c r="M41" s="250"/>
      <c r="N41" s="249">
        <v>9</v>
      </c>
      <c r="O41" s="250"/>
      <c r="P41" s="249">
        <v>10</v>
      </c>
      <c r="Q41" s="250"/>
      <c r="R41" s="3"/>
    </row>
    <row r="42" spans="2:18" ht="13.5" thickBot="1" x14ac:dyDescent="0.25">
      <c r="B42" s="85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9"/>
    </row>
  </sheetData>
  <mergeCells count="106">
    <mergeCell ref="I37:K37"/>
    <mergeCell ref="I33:K33"/>
    <mergeCell ref="I40:K40"/>
    <mergeCell ref="C32:Q32"/>
    <mergeCell ref="G35:H35"/>
    <mergeCell ref="G36:H36"/>
    <mergeCell ref="G37:H37"/>
    <mergeCell ref="L41:M41"/>
    <mergeCell ref="L39:M39"/>
    <mergeCell ref="L36:M36"/>
    <mergeCell ref="G41:H41"/>
    <mergeCell ref="I38:K38"/>
    <mergeCell ref="N36:O36"/>
    <mergeCell ref="N37:O37"/>
    <mergeCell ref="N38:O38"/>
    <mergeCell ref="N39:O39"/>
    <mergeCell ref="N40:O40"/>
    <mergeCell ref="L40:M40"/>
    <mergeCell ref="P37:Q37"/>
    <mergeCell ref="P38:Q38"/>
    <mergeCell ref="L37:M37"/>
    <mergeCell ref="L38:M38"/>
    <mergeCell ref="I35:K35"/>
    <mergeCell ref="P36:Q36"/>
    <mergeCell ref="I36:K36"/>
    <mergeCell ref="L35:M35"/>
    <mergeCell ref="N35:O35"/>
    <mergeCell ref="P35:Q35"/>
    <mergeCell ref="P39:Q39"/>
    <mergeCell ref="P40:Q40"/>
    <mergeCell ref="B25:B30"/>
    <mergeCell ref="C25:E25"/>
    <mergeCell ref="H25:I25"/>
    <mergeCell ref="C37:E37"/>
    <mergeCell ref="C38:E38"/>
    <mergeCell ref="C39:E39"/>
    <mergeCell ref="C33:F33"/>
    <mergeCell ref="C34:F34"/>
    <mergeCell ref="I39:K39"/>
    <mergeCell ref="C29:E29"/>
    <mergeCell ref="C30:E30"/>
    <mergeCell ref="H30:I30"/>
    <mergeCell ref="J30:K30"/>
    <mergeCell ref="C35:E36"/>
    <mergeCell ref="J29:K29"/>
    <mergeCell ref="F35:F36"/>
    <mergeCell ref="H29:I29"/>
    <mergeCell ref="G33:H33"/>
    <mergeCell ref="G34:H34"/>
    <mergeCell ref="N28:O28"/>
    <mergeCell ref="N33:O33"/>
    <mergeCell ref="N34:O34"/>
    <mergeCell ref="L33:M33"/>
    <mergeCell ref="L34:M34"/>
    <mergeCell ref="N29:O29"/>
    <mergeCell ref="N30:O30"/>
    <mergeCell ref="P33:Q33"/>
    <mergeCell ref="P34:Q34"/>
    <mergeCell ref="I41:K41"/>
    <mergeCell ref="P41:Q41"/>
    <mergeCell ref="N41:O41"/>
    <mergeCell ref="G38:H38"/>
    <mergeCell ref="C40:E40"/>
    <mergeCell ref="G39:H39"/>
    <mergeCell ref="G40:H40"/>
    <mergeCell ref="H26:I26"/>
    <mergeCell ref="C24:F24"/>
    <mergeCell ref="H24:K24"/>
    <mergeCell ref="I34:K34"/>
    <mergeCell ref="J26:K26"/>
    <mergeCell ref="C27:E27"/>
    <mergeCell ref="H27:I27"/>
    <mergeCell ref="C41:E41"/>
    <mergeCell ref="N25:P25"/>
    <mergeCell ref="N26:O26"/>
    <mergeCell ref="N27:O27"/>
    <mergeCell ref="C28:E28"/>
    <mergeCell ref="H28:I28"/>
    <mergeCell ref="J28:K28"/>
    <mergeCell ref="J25:K25"/>
    <mergeCell ref="C26:E26"/>
    <mergeCell ref="J27:K27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B6:R6"/>
    <mergeCell ref="B7:R7"/>
    <mergeCell ref="G16:H16"/>
    <mergeCell ref="G15:H15"/>
    <mergeCell ref="C21:F21"/>
    <mergeCell ref="G21:H21"/>
  </mergeCells>
  <conditionalFormatting sqref="J16:K22">
    <cfRule type="expression" dxfId="13" priority="30" stopIfTrue="1">
      <formula>"""bajo"""</formula>
    </cfRule>
  </conditionalFormatting>
  <conditionalFormatting sqref="L16:L22">
    <cfRule type="cellIs" dxfId="12" priority="25" stopIfTrue="1" operator="equal">
      <formula>"EXTREMO"</formula>
    </cfRule>
    <cfRule type="cellIs" dxfId="11" priority="26" stopIfTrue="1" operator="equal">
      <formula>"ALTO"</formula>
    </cfRule>
    <cfRule type="cellIs" dxfId="10" priority="27" stopIfTrue="1" operator="equal">
      <formula>"MEDIO"</formula>
    </cfRule>
    <cfRule type="cellIs" dxfId="9" priority="28" stopIfTrue="1" operator="equal">
      <formula>"BAJO"</formula>
    </cfRule>
  </conditionalFormatting>
  <conditionalFormatting sqref="M16:Q22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6"/>
  <sheetViews>
    <sheetView showGridLines="0" topLeftCell="A7" zoomScale="70" zoomScaleNormal="70" zoomScaleSheetLayoutView="25" zoomScalePageLayoutView="70" workbookViewId="0">
      <selection activeCell="L18" sqref="L18"/>
    </sheetView>
  </sheetViews>
  <sheetFormatPr baseColWidth="10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296"/>
      <c r="C2" s="297" t="s">
        <v>138</v>
      </c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04" t="s">
        <v>157</v>
      </c>
      <c r="X2" s="303"/>
    </row>
    <row r="3" spans="2:24" s="14" customFormat="1" ht="31.5" customHeight="1" x14ac:dyDescent="0.2">
      <c r="B3" s="296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7"/>
      <c r="S3" s="297"/>
      <c r="T3" s="297"/>
      <c r="U3" s="297"/>
      <c r="V3" s="297"/>
      <c r="W3" s="304"/>
      <c r="X3" s="305"/>
    </row>
    <row r="4" spans="2:24" s="14" customFormat="1" ht="47.25" customHeight="1" x14ac:dyDescent="0.2">
      <c r="B4" s="296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7"/>
      <c r="T4" s="297"/>
      <c r="U4" s="297"/>
      <c r="V4" s="297"/>
      <c r="W4" s="306"/>
      <c r="X4" s="307"/>
    </row>
    <row r="5" spans="2:24" s="14" customFormat="1" ht="32.25" customHeight="1" thickBot="1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91.5" customHeight="1" x14ac:dyDescent="0.2">
      <c r="B6" s="283" t="str">
        <f>+EVALUACION!B6</f>
        <v>Objeto del Proceso de Contratación:“Contratar el servicio de mantenimiento integral preventivo y correctivo, incluido suministro e instalación de repuestos y accesorios, con mano de obra especializada al parque automotor del FDL de Puente Aranda, a monto agotable  ”.</v>
      </c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5"/>
    </row>
    <row r="7" spans="2:24" ht="26.25" customHeight="1" x14ac:dyDescent="0.2">
      <c r="B7" s="308" t="s">
        <v>131</v>
      </c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2"/>
      <c r="P7" s="292"/>
      <c r="Q7" s="292"/>
      <c r="R7" s="292"/>
      <c r="S7" s="292"/>
      <c r="T7" s="292"/>
      <c r="U7" s="292"/>
      <c r="V7" s="292"/>
      <c r="W7" s="292"/>
      <c r="X7" s="309"/>
    </row>
    <row r="8" spans="2:24" ht="20.25" customHeight="1" x14ac:dyDescent="0.2">
      <c r="B8" s="308"/>
      <c r="C8" s="292"/>
      <c r="D8" s="292"/>
      <c r="E8" s="292"/>
      <c r="F8" s="292"/>
      <c r="G8" s="292"/>
      <c r="H8" s="292"/>
      <c r="I8" s="292"/>
      <c r="J8" s="292"/>
      <c r="K8" s="292"/>
      <c r="L8" s="292"/>
      <c r="M8" s="292"/>
      <c r="N8" s="292"/>
      <c r="O8" s="292"/>
      <c r="P8" s="292"/>
      <c r="Q8" s="292"/>
      <c r="R8" s="292"/>
      <c r="S8" s="292"/>
      <c r="T8" s="292"/>
      <c r="U8" s="292"/>
      <c r="V8" s="292"/>
      <c r="W8" s="292"/>
      <c r="X8" s="309"/>
    </row>
    <row r="9" spans="2:24" ht="24.75" customHeight="1" thickBot="1" x14ac:dyDescent="0.25">
      <c r="B9" s="281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X9" s="46"/>
    </row>
    <row r="10" spans="2:24" ht="106.5" customHeight="1" thickBot="1" x14ac:dyDescent="0.25">
      <c r="B10" s="28" t="s">
        <v>91</v>
      </c>
      <c r="C10" s="29" t="s">
        <v>95</v>
      </c>
      <c r="D10" s="30" t="s">
        <v>94</v>
      </c>
      <c r="E10" s="30" t="s">
        <v>92</v>
      </c>
      <c r="F10" s="30" t="s">
        <v>93</v>
      </c>
      <c r="G10" s="29" t="s">
        <v>96</v>
      </c>
      <c r="H10" s="30" t="s">
        <v>2</v>
      </c>
      <c r="I10" s="30" t="s">
        <v>3</v>
      </c>
      <c r="J10" s="30" t="s">
        <v>97</v>
      </c>
      <c r="K10" s="30" t="s">
        <v>98</v>
      </c>
      <c r="L10" s="30" t="s">
        <v>99</v>
      </c>
      <c r="M10" s="29" t="s">
        <v>5</v>
      </c>
      <c r="N10" s="29" t="s">
        <v>100</v>
      </c>
      <c r="O10" s="30" t="s">
        <v>2</v>
      </c>
      <c r="P10" s="30" t="s">
        <v>3</v>
      </c>
      <c r="Q10" s="30" t="s">
        <v>97</v>
      </c>
      <c r="R10" s="30" t="s">
        <v>98</v>
      </c>
      <c r="S10" s="29" t="s">
        <v>104</v>
      </c>
      <c r="T10" s="29" t="s">
        <v>105</v>
      </c>
      <c r="U10" s="29" t="s">
        <v>106</v>
      </c>
      <c r="V10" s="29" t="s">
        <v>107</v>
      </c>
      <c r="W10" s="29" t="s">
        <v>108</v>
      </c>
      <c r="X10" s="31" t="s">
        <v>109</v>
      </c>
    </row>
    <row r="11" spans="2:24" ht="195" customHeight="1" thickBot="1" x14ac:dyDescent="0.25">
      <c r="B11" s="32">
        <v>1</v>
      </c>
      <c r="C11" s="33" t="str">
        <f>+'EVALUACION CON CONTROLES'!C16:F16</f>
        <v>Inadecuada elaboración de estudios y diseños</v>
      </c>
      <c r="D11" s="34" t="str">
        <f>+'EVALUACION CON CONTROLES'!B16</f>
        <v>PLANEACIÓN</v>
      </c>
      <c r="E11" s="34" t="str">
        <f>VLOOKUP(C11,'IDENTIFICACION Y ANALISIS'!$B$19:$F$68,3,FALSE)</f>
        <v>General</v>
      </c>
      <c r="F11" s="34" t="str">
        <f>VLOOKUP(C11,'IDENTIFICACION Y ANALISIS'!$B$19:$F$68,4,FALSE)</f>
        <v>Interno</v>
      </c>
      <c r="G11" s="33" t="str">
        <f>+EVALUACION!H17</f>
        <v>a) pérdida de tiempo. b) necesidad de iniciar un nuevo proceso de contractual. c) No se puede satisfacer la necesidad de la entidad.</v>
      </c>
      <c r="H11" s="33">
        <f>+EVALUACION!I17</f>
        <v>1</v>
      </c>
      <c r="I11" s="33">
        <f>+EVALUACION!J17</f>
        <v>2</v>
      </c>
      <c r="J11" s="33">
        <f>+EVALUACION!K17</f>
        <v>3</v>
      </c>
      <c r="K11" s="34" t="str">
        <f>+EVALUACION!L17</f>
        <v>BAJO</v>
      </c>
      <c r="L11" s="33" t="s">
        <v>135</v>
      </c>
      <c r="M11" s="131">
        <f>AVERAGE(H11,I11,J11)</f>
        <v>2</v>
      </c>
      <c r="N11" s="33" t="str">
        <f>+'EVALUACION CON CONTROLES'!G16</f>
        <v>Realizar las especificaciones claras de acuerdo a las necesidades existentes</v>
      </c>
      <c r="O11" s="33">
        <f>+'EVALUACION CON CONTROLES'!I16</f>
        <v>1</v>
      </c>
      <c r="P11" s="33">
        <f>+'EVALUACION CON CONTROLES'!J16</f>
        <v>2</v>
      </c>
      <c r="Q11" s="33">
        <f>+'EVALUACION CON CONTROLES'!K16</f>
        <v>3</v>
      </c>
      <c r="R11" s="34" t="str">
        <f>+'EVALUACION CON CONTROLES'!L16</f>
        <v>BAJO</v>
      </c>
      <c r="S11" s="33" t="str">
        <f>+'EVALUACION CON CONTROLES'!M16</f>
        <v>SI</v>
      </c>
      <c r="T11" s="33" t="str">
        <f>+'EVALUACION CON CONTROLES'!N16</f>
        <v>CONTRATANTE</v>
      </c>
      <c r="U11" s="33" t="str">
        <f>+'EVALUACION CON CONTROLES'!O16</f>
        <v>EN LA ETAPA DE PLANEACIÓN</v>
      </c>
      <c r="V11" s="33" t="str">
        <f>+'EVALUACION CON CONTROLES'!P16</f>
        <v>EN LA ETAPA DE SELECCIÓN</v>
      </c>
      <c r="W11" s="33" t="str">
        <f>+'EVALUACION CON CONTROLES'!Q16</f>
        <v>REVISAR SERVICIOS A CONTRATAR</v>
      </c>
      <c r="X11" s="35" t="str">
        <f>+'EVALUACION CON CONTROLES'!R16</f>
        <v>CUANDO SE HAGA NECESARIO</v>
      </c>
    </row>
    <row r="12" spans="2:24" ht="106.5" customHeight="1" thickBot="1" x14ac:dyDescent="0.25">
      <c r="B12" s="17">
        <v>2</v>
      </c>
      <c r="C12" s="19" t="str">
        <f>+'EVALUACION CON CONTROLES'!C17:F17</f>
        <v>No publicación de la documentación del proceso de selección en el SECOP</v>
      </c>
      <c r="D12" s="18" t="str">
        <f>+'EVALUACION CON CONTROLES'!B17</f>
        <v>CONTRATACIÓN</v>
      </c>
      <c r="E12" s="18" t="str">
        <f>VLOOKUP(C12,'IDENTIFICACION Y ANALISIS'!$B$19:$F$68,3,FALSE)</f>
        <v>General</v>
      </c>
      <c r="F12" s="18" t="str">
        <f>VLOOKUP(C12,'IDENTIFICACION Y ANALISIS'!$B$19:$F$68,4,FALSE)</f>
        <v>Interno</v>
      </c>
      <c r="G12" s="19" t="str">
        <f>+EVALUACION!H18</f>
        <v>Retrasos en el inicio de la ejecución del contrato.</v>
      </c>
      <c r="H12" s="19">
        <f>+EVALUACION!I18</f>
        <v>1</v>
      </c>
      <c r="I12" s="19">
        <f>+EVALUACION!J18</f>
        <v>4</v>
      </c>
      <c r="J12" s="19">
        <f>+EVALUACION!K18</f>
        <v>5</v>
      </c>
      <c r="K12" s="18" t="str">
        <f>+EVALUACION!L18</f>
        <v>MEDIO</v>
      </c>
      <c r="L12" s="19" t="s">
        <v>137</v>
      </c>
      <c r="M12" s="131">
        <f t="shared" ref="M12:M17" si="0">AVERAGE(H12,I12,J12)</f>
        <v>3.3333333333333335</v>
      </c>
      <c r="N12" s="19" t="str">
        <f>+'EVALUACION CON CONTROLES'!G17</f>
        <v>Hacer Seguimiento al proponente adjudicatario para que realice la firma del contrato dentro de los tiempos justos</v>
      </c>
      <c r="O12" s="19">
        <f>+'EVALUACION CON CONTROLES'!I17</f>
        <v>1</v>
      </c>
      <c r="P12" s="19">
        <f>+'EVALUACION CON CONTROLES'!J17</f>
        <v>4</v>
      </c>
      <c r="Q12" s="19">
        <f>+'EVALUACION CON CONTROLES'!K17</f>
        <v>5</v>
      </c>
      <c r="R12" s="18" t="str">
        <f>+'EVALUACION CON CONTROLES'!L17</f>
        <v>MEDIO</v>
      </c>
      <c r="S12" s="19" t="str">
        <f>+'EVALUACION CON CONTROLES'!M17</f>
        <v>NO</v>
      </c>
      <c r="T12" s="19" t="str">
        <f>+'EVALUACION CON CONTROLES'!N17</f>
        <v>CONTRATISTA</v>
      </c>
      <c r="U12" s="19" t="str">
        <f>+'EVALUACION CON CONTROLES'!O17</f>
        <v>EN LA ETAPA DE CONTRATACIÓN</v>
      </c>
      <c r="V12" s="19" t="str">
        <f>+'EVALUACION CON CONTROLES'!P17</f>
        <v>EN LA ETAPA DE CONTRATACIÓN</v>
      </c>
      <c r="W12" s="19" t="str">
        <f>+'EVALUACION CON CONTROLES'!Q17</f>
        <v>REALIZAR EL SEGUIMIENTO CON EL ADJUDICATARIO</v>
      </c>
      <c r="X12" s="20" t="str">
        <f>+'EVALUACION CON CONTROLES'!R17</f>
        <v>CUANDO SE HAGA NECESARIO</v>
      </c>
    </row>
    <row r="13" spans="2:24" ht="106.5" customHeight="1" thickBot="1" x14ac:dyDescent="0.25">
      <c r="B13" s="17">
        <v>3</v>
      </c>
      <c r="C13" s="19" t="str">
        <f>+'EVALUACION CON CONTROLES'!C18:F18</f>
        <v>Variación de los precios del mercado</v>
      </c>
      <c r="D13" s="18" t="str">
        <f>+'EVALUACION CON CONTROLES'!B18</f>
        <v>EJECUCIÓN</v>
      </c>
      <c r="E13" s="18" t="str">
        <f>VLOOKUP(C13,'IDENTIFICACION Y ANALISIS'!$B$19:$F$68,3,FALSE)</f>
        <v>General</v>
      </c>
      <c r="F13" s="18" t="str">
        <f>VLOOKUP(C13,'IDENTIFICACION Y ANALISIS'!$B$19:$F$68,4,FALSE)</f>
        <v>Externo</v>
      </c>
      <c r="G13" s="19" t="str">
        <f>+EVALUACION!H19</f>
        <v>Productos importados suban de costo por la variacion del mercado</v>
      </c>
      <c r="H13" s="19">
        <f>+EVALUACION!I19</f>
        <v>3</v>
      </c>
      <c r="I13" s="19">
        <f>+EVALUACION!J19</f>
        <v>3</v>
      </c>
      <c r="J13" s="19">
        <f>+EVALUACION!K19</f>
        <v>6</v>
      </c>
      <c r="K13" s="18" t="str">
        <f>+EVALUACION!L19</f>
        <v>ALTO</v>
      </c>
      <c r="L13" s="19" t="s">
        <v>135</v>
      </c>
      <c r="M13" s="131">
        <f t="shared" si="0"/>
        <v>4</v>
      </c>
      <c r="N13" s="19" t="str">
        <f>+'EVALUACION CON CONTROLES'!G18</f>
        <v>Se debe contemplar un plan de contingencia previo a cada actividad</v>
      </c>
      <c r="O13" s="19">
        <f>+'EVALUACION CON CONTROLES'!I18</f>
        <v>3</v>
      </c>
      <c r="P13" s="19">
        <f>+'EVALUACION CON CONTROLES'!J18</f>
        <v>3</v>
      </c>
      <c r="Q13" s="19">
        <f>+'EVALUACION CON CONTROLES'!K18</f>
        <v>6</v>
      </c>
      <c r="R13" s="18" t="str">
        <f>+'EVALUACION CON CONTROLES'!L18</f>
        <v>ALTO</v>
      </c>
      <c r="S13" s="19" t="str">
        <f>+'EVALUACION CON CONTROLES'!M18</f>
        <v>SI</v>
      </c>
      <c r="T13" s="19" t="str">
        <f>+'EVALUACION CON CONTROLES'!N18</f>
        <v>CONTRATISTA</v>
      </c>
      <c r="U13" s="19" t="str">
        <f>+'EVALUACION CON CONTROLES'!O18</f>
        <v>EN LA ETAPA DE EJECUCIÓN</v>
      </c>
      <c r="V13" s="19" t="str">
        <f>+'EVALUACION CON CONTROLES'!P18</f>
        <v>EN LA ETAPA DE EJECUCIÓN</v>
      </c>
      <c r="W13" s="19" t="str">
        <f>+'EVALUACION CON CONTROLES'!Q18</f>
        <v>SUPERVISION DE LA EJECUCION DEL CONTRATO</v>
      </c>
      <c r="X13" s="20" t="str">
        <f>+'EVALUACION CON CONTROLES'!R18</f>
        <v>CUANDO SE HAGA NECESARIO</v>
      </c>
    </row>
    <row r="14" spans="2:24" ht="106.5" customHeight="1" thickBot="1" x14ac:dyDescent="0.25">
      <c r="B14" s="17">
        <v>4</v>
      </c>
      <c r="C14" s="19" t="str">
        <f>+'EVALUACION CON CONTROLES'!C19:F19</f>
        <v>Variación en la disponibilidad o en el costo de los insumos necesarios para prestar los servicios.</v>
      </c>
      <c r="D14" s="18" t="str">
        <f>+'EVALUACION CON CONTROLES'!B19</f>
        <v>EJECUCIÓN</v>
      </c>
      <c r="E14" s="18" t="str">
        <f>VLOOKUP(C14,'IDENTIFICACION Y ANALISIS'!$B$19:$F$68,3,FALSE)</f>
        <v>General</v>
      </c>
      <c r="F14" s="18" t="str">
        <f>VLOOKUP(C14,'IDENTIFICACION Y ANALISIS'!$B$19:$F$68,4,FALSE)</f>
        <v>Externo</v>
      </c>
      <c r="G14" s="19" t="str">
        <f>+EVALUACION!H20</f>
        <v xml:space="preserve">No tener insumos o repuestos </v>
      </c>
      <c r="H14" s="19">
        <f>+EVALUACION!I20</f>
        <v>3</v>
      </c>
      <c r="I14" s="19">
        <f>+EVALUACION!J20</f>
        <v>2</v>
      </c>
      <c r="J14" s="19">
        <f>+EVALUACION!K20</f>
        <v>5</v>
      </c>
      <c r="K14" s="18" t="str">
        <f>+EVALUACION!L20</f>
        <v>MEDIO</v>
      </c>
      <c r="L14" s="19" t="s">
        <v>136</v>
      </c>
      <c r="M14" s="131">
        <f t="shared" si="0"/>
        <v>3.3333333333333335</v>
      </c>
      <c r="N14" s="19" t="str">
        <f>+'EVALUACION CON CONTROLES'!G19</f>
        <v>Realizar la correcta programacion de mantenimientos según disponibildad de insumos confirmada por el proveedor.</v>
      </c>
      <c r="O14" s="19">
        <f>+'EVALUACION CON CONTROLES'!I19</f>
        <v>3</v>
      </c>
      <c r="P14" s="19">
        <f>+'EVALUACION CON CONTROLES'!J19</f>
        <v>2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SI</v>
      </c>
      <c r="T14" s="19" t="str">
        <f>+'EVALUACION CON CONTROLES'!N19</f>
        <v>CONTRATISTA</v>
      </c>
      <c r="U14" s="19" t="str">
        <f>+'EVALUACION CON CONTROLES'!O19</f>
        <v>EN LA ETAPA DE EJECUCIÓN</v>
      </c>
      <c r="V14" s="19" t="str">
        <f>+'EVALUACION CON CONTROLES'!P19</f>
        <v>EN LA ETAPA DE EJECUCIÓN</v>
      </c>
      <c r="W14" s="19" t="str">
        <f>+'EVALUACION CON CONTROLES'!Q19</f>
        <v>SUPERVISION DE LA EJECUCION DEL CONTRATO</v>
      </c>
      <c r="X14" s="20" t="str">
        <f>+'EVALUACION CON CONTROLES'!R19</f>
        <v>CUANDO SE HAGA NECESARIO</v>
      </c>
    </row>
    <row r="15" spans="2:24" ht="106.5" customHeight="1" thickBot="1" x14ac:dyDescent="0.25">
      <c r="B15" s="17">
        <v>5</v>
      </c>
      <c r="C15" s="19" t="str">
        <f>+'EVALUACION CON CONTROLES'!C20:F20</f>
        <v>Factores políticos o macroeconómicos.</v>
      </c>
      <c r="D15" s="18" t="str">
        <f>+'EVALUACION CON CONTROLES'!B20</f>
        <v>EJECUCIÓN</v>
      </c>
      <c r="E15" s="18" t="str">
        <f>VLOOKUP(C15,'IDENTIFICACION Y ANALISIS'!$B$19:$F$68,3,FALSE)</f>
        <v>General</v>
      </c>
      <c r="F15" s="18" t="str">
        <f>VLOOKUP(C15,'IDENTIFICACION Y ANALISIS'!$B$19:$F$68,4,FALSE)</f>
        <v>Externo</v>
      </c>
      <c r="G15" s="19" t="str">
        <f>+EVALUACION!H21</f>
        <v>Modificación en los valores unitarios por moficación de impuestos o creación de nuevos impuestos o elminación de los mismos siempre que afecten el contrato.</v>
      </c>
      <c r="H15" s="19">
        <f>+EVALUACION!I21</f>
        <v>3</v>
      </c>
      <c r="I15" s="19">
        <f>+EVALUACION!J21</f>
        <v>2</v>
      </c>
      <c r="J15" s="19">
        <f>+EVALUACION!K21</f>
        <v>5</v>
      </c>
      <c r="K15" s="18" t="str">
        <f>+EVALUACION!L21</f>
        <v>MEDIO</v>
      </c>
      <c r="L15" s="19" t="s">
        <v>136</v>
      </c>
      <c r="M15" s="131">
        <f t="shared" si="0"/>
        <v>3.3333333333333335</v>
      </c>
      <c r="N15" s="19" t="str">
        <f>+'EVALUACION CON CONTROLES'!G20</f>
        <v>Seguimiento a la normatividad vigente</v>
      </c>
      <c r="O15" s="19">
        <f>+'EVALUACION CON CONTROLES'!I20</f>
        <v>3</v>
      </c>
      <c r="P15" s="19">
        <f>+'EVALUACION CON CONTROLES'!J20</f>
        <v>2</v>
      </c>
      <c r="Q15" s="19">
        <f>+'EVALUACION CON CONTROLES'!K20</f>
        <v>5</v>
      </c>
      <c r="R15" s="18" t="str">
        <f>+'EVALUACION CON CONTROLES'!L20</f>
        <v>MEDIO</v>
      </c>
      <c r="S15" s="19" t="str">
        <f>+'EVALUACION CON CONTROLES'!M20</f>
        <v>SI</v>
      </c>
      <c r="T15" s="19" t="str">
        <f>+'EVALUACION CON CONTROLES'!N20</f>
        <v>CONTRATANTE</v>
      </c>
      <c r="U15" s="19" t="str">
        <f>+'EVALUACION CON CONTROLES'!O20</f>
        <v>EN LA ETAPA DE EJECUCIÓN</v>
      </c>
      <c r="V15" s="19" t="str">
        <f>+'EVALUACION CON CONTROLES'!P20</f>
        <v>EN LA ETAPA DE EJECUCIÓN</v>
      </c>
      <c r="W15" s="19" t="str">
        <f>+'EVALUACION CON CONTROLES'!Q20</f>
        <v>SUPERVISION DE LA EJECUCION DEL CONTRATO</v>
      </c>
      <c r="X15" s="20" t="str">
        <f>+'EVALUACION CON CONTROLES'!R20</f>
        <v>CUANDO SE HAGA NECESARIO</v>
      </c>
    </row>
    <row r="16" spans="2:24" ht="106.5" customHeight="1" thickBot="1" x14ac:dyDescent="0.25">
      <c r="B16" s="17">
        <v>6</v>
      </c>
      <c r="C16" s="19" t="str">
        <f>+'EVALUACION CON CONTROLES'!C21:F21</f>
        <v>Variación en la disponibilidad o en el costo de los insumos necesarios para prestar los servicios.</v>
      </c>
      <c r="D16" s="18" t="str">
        <f>+'EVALUACION CON CONTROLES'!B21</f>
        <v>EJECUCIÓN</v>
      </c>
      <c r="E16" s="18" t="str">
        <f>VLOOKUP(C16,'IDENTIFICACION Y ANALISIS'!$B$19:$F$68,3,FALSE)</f>
        <v>General</v>
      </c>
      <c r="F16" s="18" t="str">
        <f>VLOOKUP(C16,'IDENTIFICACION Y ANALISIS'!$B$19:$F$68,4,FALSE)</f>
        <v>Externo</v>
      </c>
      <c r="G16" s="19" t="str">
        <f>+EVALUACION!H22</f>
        <v xml:space="preserve">No tener insumos o repuestos </v>
      </c>
      <c r="H16" s="19">
        <f>+EVALUACION!I22</f>
        <v>4</v>
      </c>
      <c r="I16" s="19">
        <f>+EVALUACION!J22</f>
        <v>2</v>
      </c>
      <c r="J16" s="19">
        <f>+EVALUACION!K22</f>
        <v>6</v>
      </c>
      <c r="K16" s="18" t="str">
        <f>+EVALUACION!L22</f>
        <v>ALTO</v>
      </c>
      <c r="L16" s="19" t="s">
        <v>136</v>
      </c>
      <c r="M16" s="131">
        <f t="shared" si="0"/>
        <v>4</v>
      </c>
      <c r="N16" s="19" t="str">
        <f>+'EVALUACION CON CONTROLES'!G21</f>
        <v>Validación en conjunto con el contratista respecto a posibles cambios que surjan durante la ejecucion del contrato</v>
      </c>
      <c r="O16" s="19">
        <f>+'EVALUACION CON CONTROLES'!I21</f>
        <v>4</v>
      </c>
      <c r="P16" s="19">
        <f>+'EVALUACION CON CONTROLES'!J21</f>
        <v>2</v>
      </c>
      <c r="Q16" s="19">
        <f>+'EVALUACION CON CONTROLES'!K21</f>
        <v>6</v>
      </c>
      <c r="R16" s="18" t="str">
        <f>+'EVALUACION CON CONTROLES'!L21</f>
        <v>ALTO</v>
      </c>
      <c r="S16" s="19" t="str">
        <f>+'EVALUACION CON CONTROLES'!M21</f>
        <v>SI</v>
      </c>
      <c r="T16" s="19" t="str">
        <f>+'EVALUACION CON CONTROLES'!N21</f>
        <v>CONTRATANTE</v>
      </c>
      <c r="U16" s="19" t="str">
        <f>+'EVALUACION CON CONTROLES'!O21</f>
        <v>EN LA ETAPA DE EJECUCIÓN</v>
      </c>
      <c r="V16" s="19" t="str">
        <f>+'EVALUACION CON CONTROLES'!P21</f>
        <v>EN LA ETAPA DE EJECUCIÓN</v>
      </c>
      <c r="W16" s="19" t="str">
        <f>+'EVALUACION CON CONTROLES'!Q21</f>
        <v>SUPERVISION DE LA EJECUCION DEL CONTRATO</v>
      </c>
      <c r="X16" s="20" t="str">
        <f>+'EVALUACION CON CONTROLES'!R21</f>
        <v>CUANDO SE HAGA NECESARIO</v>
      </c>
    </row>
    <row r="17" spans="2:24" ht="106.5" customHeight="1" x14ac:dyDescent="0.2">
      <c r="B17" s="17">
        <v>7</v>
      </c>
      <c r="C17" s="19" t="str">
        <f>+'EVALUACION CON CONTROLES'!C22:F22</f>
        <v>Eventos naturales tales como lluvias, inundaciones y sequias entre otros</v>
      </c>
      <c r="D17" s="18" t="str">
        <f>+'EVALUACION CON CONTROLES'!B22</f>
        <v>EJECUCIÓN</v>
      </c>
      <c r="E17" s="18" t="str">
        <f>VLOOKUP(C17,'IDENTIFICACION Y ANALISIS'!$B$19:$F$68,3,FALSE)</f>
        <v>General</v>
      </c>
      <c r="F17" s="18" t="str">
        <f>VLOOKUP(C17,'IDENTIFICACION Y ANALISIS'!$B$19:$F$68,4,FALSE)</f>
        <v>Externo</v>
      </c>
      <c r="G17" s="19" t="str">
        <f>+EVALUACION!H23</f>
        <v>La no ejecución de la actividad por las condiciones ambientales.</v>
      </c>
      <c r="H17" s="19">
        <f>+EVALUACION!I23</f>
        <v>3</v>
      </c>
      <c r="I17" s="19">
        <f>+EVALUACION!J23</f>
        <v>2</v>
      </c>
      <c r="J17" s="19">
        <f>+EVALUACION!K23</f>
        <v>5</v>
      </c>
      <c r="K17" s="18" t="str">
        <f>+EVALUACION!L23</f>
        <v>MEDIO</v>
      </c>
      <c r="L17" s="19" t="s">
        <v>136</v>
      </c>
      <c r="M17" s="131">
        <f t="shared" si="0"/>
        <v>3.3333333333333335</v>
      </c>
      <c r="N17" s="19" t="str">
        <f>+'EVALUACION CON CONTROLES'!G22</f>
        <v>Revisión, ajuste y seguimiento en la fase de ejecución, así como seguimiento a las normatividades existentes que se lleguen a surtirse durante la ejecución.</v>
      </c>
      <c r="O17" s="19">
        <f>+'EVALUACION CON CONTROLES'!I22</f>
        <v>3</v>
      </c>
      <c r="P17" s="19">
        <f>+'EVALUACION CON CONTROLES'!J22</f>
        <v>2</v>
      </c>
      <c r="Q17" s="19">
        <f>+'EVALUACION CON CONTROLES'!K22</f>
        <v>5</v>
      </c>
      <c r="R17" s="18" t="str">
        <f>+'EVALUACION CON CONTROLES'!L22</f>
        <v>MEDIO</v>
      </c>
      <c r="S17" s="19" t="str">
        <f>+'EVALUACION CON CONTROLES'!M22</f>
        <v>SI</v>
      </c>
      <c r="T17" s="19" t="str">
        <f>+'EVALUACION CON CONTROLES'!N22</f>
        <v>CONTRATANTE</v>
      </c>
      <c r="U17" s="19" t="str">
        <f>+'EVALUACION CON CONTROLES'!O22</f>
        <v>EN LA ETAPA DE EJECUCIÓN</v>
      </c>
      <c r="V17" s="19" t="str">
        <f>+'EVALUACION CON CONTROLES'!P22</f>
        <v>EN LA ETAPA DE EJECUCIÓN</v>
      </c>
      <c r="W17" s="19" t="str">
        <f>+'EVALUACION CON CONTROLES'!Q22</f>
        <v>SUPERVISION DE LA EJECUCION DEL CONTRATO</v>
      </c>
      <c r="X17" s="20" t="str">
        <f>+'EVALUACION CON CONTROLES'!R22</f>
        <v>CUANDO SE HAGA NECESARIO</v>
      </c>
    </row>
    <row r="18" spans="2:24" ht="13.5" customHeight="1" x14ac:dyDescent="0.2">
      <c r="B18" s="45"/>
      <c r="X18" s="46"/>
    </row>
    <row r="19" spans="2:24" ht="13.5" customHeight="1" x14ac:dyDescent="0.25">
      <c r="B19" s="45"/>
      <c r="E19" s="14"/>
      <c r="F19" s="286" t="s">
        <v>128</v>
      </c>
      <c r="G19" s="286"/>
      <c r="H19" s="14"/>
      <c r="I19" s="14"/>
      <c r="J19" s="287" t="s">
        <v>21</v>
      </c>
      <c r="K19" s="287"/>
      <c r="L19" s="287"/>
      <c r="M19" s="287"/>
      <c r="X19" s="46"/>
    </row>
    <row r="20" spans="2:24" ht="13.5" customHeight="1" x14ac:dyDescent="0.2">
      <c r="B20" s="45"/>
      <c r="E20" s="302" t="s">
        <v>2</v>
      </c>
      <c r="F20" s="41" t="s">
        <v>15</v>
      </c>
      <c r="G20" s="41" t="s">
        <v>14</v>
      </c>
      <c r="H20" s="14"/>
      <c r="I20" s="14"/>
      <c r="J20" s="316" t="s">
        <v>20</v>
      </c>
      <c r="K20" s="317"/>
      <c r="L20" s="316" t="s">
        <v>14</v>
      </c>
      <c r="M20" s="317"/>
      <c r="X20" s="46"/>
    </row>
    <row r="21" spans="2:24" ht="13.5" customHeight="1" x14ac:dyDescent="0.2">
      <c r="B21" s="45"/>
      <c r="E21" s="302"/>
      <c r="F21" s="19" t="s">
        <v>9</v>
      </c>
      <c r="G21" s="19">
        <v>1</v>
      </c>
      <c r="H21" s="14"/>
      <c r="I21" s="14"/>
      <c r="J21" s="290" t="s">
        <v>17</v>
      </c>
      <c r="K21" s="291"/>
      <c r="L21" s="292">
        <v>1</v>
      </c>
      <c r="M21" s="292"/>
      <c r="X21" s="46"/>
    </row>
    <row r="22" spans="2:24" ht="13.5" customHeight="1" x14ac:dyDescent="0.2">
      <c r="B22" s="45"/>
      <c r="E22" s="302"/>
      <c r="F22" s="19" t="s">
        <v>10</v>
      </c>
      <c r="G22" s="19">
        <v>2</v>
      </c>
      <c r="H22" s="14"/>
      <c r="I22" s="14"/>
      <c r="J22" s="290" t="s">
        <v>18</v>
      </c>
      <c r="K22" s="291"/>
      <c r="L22" s="292">
        <v>2</v>
      </c>
      <c r="M22" s="292"/>
      <c r="X22" s="46"/>
    </row>
    <row r="23" spans="2:24" ht="13.5" customHeight="1" x14ac:dyDescent="0.2">
      <c r="B23" s="45"/>
      <c r="E23" s="302"/>
      <c r="F23" s="19" t="s">
        <v>11</v>
      </c>
      <c r="G23" s="19">
        <v>3</v>
      </c>
      <c r="H23" s="14"/>
      <c r="I23" s="14"/>
      <c r="J23" s="290" t="s">
        <v>1</v>
      </c>
      <c r="K23" s="291"/>
      <c r="L23" s="292">
        <v>3</v>
      </c>
      <c r="M23" s="292"/>
      <c r="X23" s="46"/>
    </row>
    <row r="24" spans="2:24" ht="13.5" customHeight="1" x14ac:dyDescent="0.2">
      <c r="B24" s="45"/>
      <c r="E24" s="302"/>
      <c r="F24" s="19" t="s">
        <v>12</v>
      </c>
      <c r="G24" s="19">
        <v>4</v>
      </c>
      <c r="H24" s="14"/>
      <c r="I24" s="14"/>
      <c r="J24" s="290" t="s">
        <v>19</v>
      </c>
      <c r="K24" s="291"/>
      <c r="L24" s="292">
        <v>4</v>
      </c>
      <c r="M24" s="292"/>
      <c r="X24" s="46"/>
    </row>
    <row r="25" spans="2:24" ht="13.5" customHeight="1" x14ac:dyDescent="0.2">
      <c r="B25" s="45"/>
      <c r="E25" s="302"/>
      <c r="F25" s="19" t="s">
        <v>13</v>
      </c>
      <c r="G25" s="19">
        <v>5</v>
      </c>
      <c r="H25" s="14"/>
      <c r="I25" s="14"/>
      <c r="J25" s="290" t="s">
        <v>0</v>
      </c>
      <c r="K25" s="291"/>
      <c r="L25" s="292">
        <v>5</v>
      </c>
      <c r="M25" s="292"/>
      <c r="X25" s="46"/>
    </row>
    <row r="26" spans="2:24" ht="13.5" customHeight="1" x14ac:dyDescent="0.2">
      <c r="B26" s="45"/>
      <c r="D26" s="14"/>
      <c r="E26" s="14"/>
      <c r="F26" s="14"/>
      <c r="G26" s="14"/>
      <c r="H26" s="14"/>
      <c r="I26" s="14"/>
      <c r="J26" s="14"/>
      <c r="K26" s="14"/>
      <c r="L26" s="14"/>
      <c r="M26" s="14"/>
      <c r="X26" s="46"/>
    </row>
    <row r="27" spans="2:24" ht="13.5" customHeight="1" x14ac:dyDescent="0.25">
      <c r="B27" s="45"/>
      <c r="D27" s="287" t="s">
        <v>22</v>
      </c>
      <c r="E27" s="287"/>
      <c r="F27" s="287"/>
      <c r="G27" s="287"/>
      <c r="H27" s="287"/>
      <c r="I27" s="287"/>
      <c r="J27" s="287"/>
      <c r="K27" s="287"/>
      <c r="X27" s="46"/>
    </row>
    <row r="28" spans="2:24" ht="13.5" customHeight="1" x14ac:dyDescent="0.25">
      <c r="B28" s="45"/>
      <c r="D28" s="298" t="s">
        <v>15</v>
      </c>
      <c r="E28" s="298" t="s">
        <v>14</v>
      </c>
      <c r="F28" s="293" t="s">
        <v>17</v>
      </c>
      <c r="G28" s="293"/>
      <c r="H28" s="288" t="s">
        <v>18</v>
      </c>
      <c r="I28" s="289"/>
      <c r="J28" s="42" t="s">
        <v>1</v>
      </c>
      <c r="K28" s="42" t="s">
        <v>19</v>
      </c>
      <c r="L28" s="41" t="s">
        <v>0</v>
      </c>
      <c r="P28" s="287" t="s">
        <v>16</v>
      </c>
      <c r="Q28" s="287"/>
      <c r="R28" s="287"/>
      <c r="S28" s="287"/>
      <c r="T28" s="287"/>
      <c r="X28" s="46"/>
    </row>
    <row r="29" spans="2:24" ht="13.5" customHeight="1" x14ac:dyDescent="0.2">
      <c r="B29" s="45"/>
      <c r="D29" s="298"/>
      <c r="E29" s="298"/>
      <c r="F29" s="301">
        <v>1</v>
      </c>
      <c r="G29" s="301"/>
      <c r="H29" s="299">
        <v>2</v>
      </c>
      <c r="I29" s="300"/>
      <c r="J29" s="43">
        <v>3</v>
      </c>
      <c r="K29" s="43">
        <v>4</v>
      </c>
      <c r="L29" s="43">
        <v>5</v>
      </c>
      <c r="P29" s="293" t="s">
        <v>22</v>
      </c>
      <c r="Q29" s="293"/>
      <c r="R29" s="293"/>
      <c r="S29" s="293" t="s">
        <v>23</v>
      </c>
      <c r="T29" s="293"/>
      <c r="X29" s="46"/>
    </row>
    <row r="30" spans="2:24" ht="13.5" customHeight="1" x14ac:dyDescent="0.2">
      <c r="B30" s="45"/>
      <c r="D30" s="19" t="s">
        <v>9</v>
      </c>
      <c r="E30" s="21">
        <v>1</v>
      </c>
      <c r="F30" s="279">
        <v>2</v>
      </c>
      <c r="G30" s="279"/>
      <c r="H30" s="313">
        <v>3</v>
      </c>
      <c r="I30" s="314"/>
      <c r="J30" s="39">
        <v>4</v>
      </c>
      <c r="K30" s="44">
        <v>5</v>
      </c>
      <c r="L30" s="38">
        <v>6</v>
      </c>
      <c r="P30" s="280" t="s">
        <v>24</v>
      </c>
      <c r="Q30" s="280"/>
      <c r="R30" s="280"/>
      <c r="S30" s="278" t="s">
        <v>25</v>
      </c>
      <c r="T30" s="278"/>
      <c r="X30" s="46"/>
    </row>
    <row r="31" spans="2:24" ht="13.5" customHeight="1" x14ac:dyDescent="0.2">
      <c r="B31" s="45"/>
      <c r="D31" s="19" t="s">
        <v>10</v>
      </c>
      <c r="E31" s="21">
        <v>2</v>
      </c>
      <c r="F31" s="279">
        <v>3</v>
      </c>
      <c r="G31" s="279"/>
      <c r="H31" s="313">
        <v>4</v>
      </c>
      <c r="I31" s="314"/>
      <c r="J31" s="44">
        <v>5</v>
      </c>
      <c r="K31" s="38">
        <v>6</v>
      </c>
      <c r="L31" s="38">
        <v>7</v>
      </c>
      <c r="P31" s="310" t="s">
        <v>26</v>
      </c>
      <c r="Q31" s="310"/>
      <c r="R31" s="310"/>
      <c r="S31" s="278" t="s">
        <v>27</v>
      </c>
      <c r="T31" s="278"/>
      <c r="X31" s="46"/>
    </row>
    <row r="32" spans="2:24" ht="13.5" customHeight="1" x14ac:dyDescent="0.2">
      <c r="B32" s="45"/>
      <c r="D32" s="19" t="s">
        <v>11</v>
      </c>
      <c r="E32" s="21">
        <v>3</v>
      </c>
      <c r="F32" s="279">
        <v>4</v>
      </c>
      <c r="G32" s="279"/>
      <c r="H32" s="294">
        <v>5</v>
      </c>
      <c r="I32" s="295"/>
      <c r="J32" s="38">
        <v>6</v>
      </c>
      <c r="K32" s="38">
        <v>7</v>
      </c>
      <c r="L32" s="40">
        <v>8</v>
      </c>
      <c r="P32" s="315">
        <v>5</v>
      </c>
      <c r="Q32" s="315"/>
      <c r="R32" s="315"/>
      <c r="S32" s="278" t="s">
        <v>28</v>
      </c>
      <c r="T32" s="278"/>
      <c r="X32" s="46"/>
    </row>
    <row r="33" spans="2:24" ht="13.5" customHeight="1" x14ac:dyDescent="0.2">
      <c r="B33" s="45"/>
      <c r="D33" s="19" t="s">
        <v>12</v>
      </c>
      <c r="E33" s="21">
        <v>4</v>
      </c>
      <c r="F33" s="315">
        <v>5</v>
      </c>
      <c r="G33" s="315"/>
      <c r="H33" s="311">
        <v>6</v>
      </c>
      <c r="I33" s="312"/>
      <c r="J33" s="38">
        <v>7</v>
      </c>
      <c r="K33" s="40">
        <v>8</v>
      </c>
      <c r="L33" s="40">
        <v>9</v>
      </c>
      <c r="P33" s="279" t="s">
        <v>29</v>
      </c>
      <c r="Q33" s="279"/>
      <c r="R33" s="279"/>
      <c r="S33" s="278" t="s">
        <v>30</v>
      </c>
      <c r="T33" s="278"/>
      <c r="X33" s="46"/>
    </row>
    <row r="34" spans="2:24" ht="13.5" customHeight="1" x14ac:dyDescent="0.2">
      <c r="B34" s="45"/>
      <c r="D34" s="19" t="s">
        <v>13</v>
      </c>
      <c r="E34" s="21">
        <v>5</v>
      </c>
      <c r="F34" s="310">
        <v>6</v>
      </c>
      <c r="G34" s="310"/>
      <c r="H34" s="311">
        <v>7</v>
      </c>
      <c r="I34" s="312"/>
      <c r="J34" s="40">
        <v>8</v>
      </c>
      <c r="K34" s="40">
        <v>9</v>
      </c>
      <c r="L34" s="40">
        <v>10</v>
      </c>
      <c r="X34" s="46"/>
    </row>
    <row r="35" spans="2:24" ht="13.5" customHeight="1" thickBot="1" x14ac:dyDescent="0.25">
      <c r="B35" s="2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5"/>
    </row>
    <row r="36" spans="2:24" ht="16.5" customHeight="1" x14ac:dyDescent="0.2">
      <c r="D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2:24" ht="16.5" customHeight="1" x14ac:dyDescent="0.2">
      <c r="D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2:24" ht="12.75" customHeight="1" x14ac:dyDescent="0.2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idden="1" x14ac:dyDescent="0.2">
      <c r="B39" s="16" t="s">
        <v>136</v>
      </c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5" hidden="1" x14ac:dyDescent="0.25">
      <c r="B40" s="16" t="s">
        <v>135</v>
      </c>
      <c r="D40" s="26"/>
      <c r="F40" s="14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r="41" spans="2:24" hidden="1" x14ac:dyDescent="0.2">
      <c r="B41" s="16" t="s">
        <v>137</v>
      </c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x14ac:dyDescent="0.2"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 x14ac:dyDescent="0.2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x14ac:dyDescent="0.2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ht="12.75" customHeight="1" x14ac:dyDescent="0.2">
      <c r="D45" s="14"/>
    </row>
    <row r="46" spans="2:24" x14ac:dyDescent="0.2">
      <c r="D46" s="14"/>
    </row>
  </sheetData>
  <mergeCells count="49">
    <mergeCell ref="W2:X4"/>
    <mergeCell ref="B7:X8"/>
    <mergeCell ref="F34:G34"/>
    <mergeCell ref="H34:I34"/>
    <mergeCell ref="P29:R29"/>
    <mergeCell ref="H31:I31"/>
    <mergeCell ref="H30:I30"/>
    <mergeCell ref="F32:G32"/>
    <mergeCell ref="F33:G33"/>
    <mergeCell ref="P32:R32"/>
    <mergeCell ref="H33:I33"/>
    <mergeCell ref="P31:R31"/>
    <mergeCell ref="L20:M20"/>
    <mergeCell ref="J20:K20"/>
    <mergeCell ref="J23:K23"/>
    <mergeCell ref="S29:T29"/>
    <mergeCell ref="J24:K24"/>
    <mergeCell ref="P28:T28"/>
    <mergeCell ref="B2:B4"/>
    <mergeCell ref="C2:V4"/>
    <mergeCell ref="E28:E29"/>
    <mergeCell ref="H29:I29"/>
    <mergeCell ref="J25:K25"/>
    <mergeCell ref="L25:M25"/>
    <mergeCell ref="D28:D29"/>
    <mergeCell ref="F29:G29"/>
    <mergeCell ref="E20:E25"/>
    <mergeCell ref="S30:T30"/>
    <mergeCell ref="F30:G30"/>
    <mergeCell ref="S31:T31"/>
    <mergeCell ref="S32:T32"/>
    <mergeCell ref="H32:I32"/>
    <mergeCell ref="F31:G31"/>
    <mergeCell ref="S33:T33"/>
    <mergeCell ref="P33:R33"/>
    <mergeCell ref="P30:R30"/>
    <mergeCell ref="B9:R9"/>
    <mergeCell ref="B6:X6"/>
    <mergeCell ref="F19:G19"/>
    <mergeCell ref="J19:M19"/>
    <mergeCell ref="H28:I28"/>
    <mergeCell ref="J21:K21"/>
    <mergeCell ref="J22:K22"/>
    <mergeCell ref="L23:M23"/>
    <mergeCell ref="L24:M24"/>
    <mergeCell ref="D27:K27"/>
    <mergeCell ref="F28:G28"/>
    <mergeCell ref="L21:M21"/>
    <mergeCell ref="L22:M22"/>
  </mergeCells>
  <phoneticPr fontId="1" type="noConversion"/>
  <conditionalFormatting sqref="K11:K17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17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17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Humberto Horacio Demoya Morales</cp:lastModifiedBy>
  <cp:lastPrinted>2021-08-05T16:35:29Z</cp:lastPrinted>
  <dcterms:created xsi:type="dcterms:W3CDTF">2007-06-14T01:55:06Z</dcterms:created>
  <dcterms:modified xsi:type="dcterms:W3CDTF">2026-06-30T03:40:51Z</dcterms:modified>
</cp:coreProperties>
</file>